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gom\OneDrive\Área de Trabalho\HOME\P226\AP\PLANILHA ATUALIZADA\"/>
    </mc:Choice>
  </mc:AlternateContent>
  <bookViews>
    <workbookView xWindow="-21720" yWindow="-120" windowWidth="21840" windowHeight="13140" tabRatio="602"/>
  </bookViews>
  <sheets>
    <sheet name="DEFICIT" sheetId="5" r:id="rId1"/>
    <sheet name="dados_populacao" sheetId="6" state="hidden" r:id="rId2"/>
    <sheet name="dados_totais" sheetId="8" state="hidden" r:id="rId3"/>
    <sheet name="BRASIL" sheetId="1" r:id="rId4"/>
    <sheet name="REGIÃO" sheetId="2" r:id="rId5"/>
    <sheet name="ESTADOS" sheetId="3" r:id="rId6"/>
    <sheet name="FAIXA POPULACIONAL" sheetId="4" r:id="rId7"/>
    <sheet name="RM_nao_capital" sheetId="7" r:id="rId8"/>
    <sheet name="RM_capital" sheetId="9" r:id="rId9"/>
    <sheet name="Faixa_Populacional_estado" sheetId="10" r:id="rId10"/>
  </sheets>
  <externalReferences>
    <externalReference r:id="rId11"/>
    <externalReference r:id="rId12"/>
  </externalReferences>
  <definedNames>
    <definedName name="_xlnm._FilterDatabase" localSheetId="1" hidden="1">dados_populacao!$A$1:$S$4108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0" l="1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2" i="10"/>
  <c r="Z164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2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3" i="10"/>
  <c r="X4" i="10"/>
  <c r="X5" i="10"/>
  <c r="X6" i="10"/>
  <c r="X7" i="10"/>
  <c r="X2" i="10"/>
  <c r="W164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2" i="10"/>
  <c r="V164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2" i="10"/>
  <c r="S164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3" i="10"/>
  <c r="S4" i="10"/>
  <c r="S5" i="10"/>
  <c r="S6" i="10"/>
  <c r="S7" i="10"/>
  <c r="S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2" i="10"/>
  <c r="P164" i="10" s="1"/>
  <c r="N4" i="10"/>
  <c r="N17" i="10"/>
  <c r="O17" i="10" s="1"/>
  <c r="N25" i="10"/>
  <c r="N48" i="10"/>
  <c r="R48" i="10" s="1"/>
  <c r="N73" i="10"/>
  <c r="N109" i="10"/>
  <c r="O109" i="10" s="1"/>
  <c r="N121" i="10"/>
  <c r="R121" i="10" s="1"/>
  <c r="N125" i="10"/>
  <c r="R125" i="10" s="1"/>
  <c r="N132" i="10"/>
  <c r="R132" i="10" s="1"/>
  <c r="N145" i="10"/>
  <c r="R145" i="10" s="1"/>
  <c r="L4" i="10"/>
  <c r="Q4" i="10" s="1"/>
  <c r="L6" i="10"/>
  <c r="L7" i="10"/>
  <c r="L10" i="10"/>
  <c r="L11" i="10"/>
  <c r="L13" i="10"/>
  <c r="Q13" i="10" s="1"/>
  <c r="L17" i="10"/>
  <c r="Q17" i="10" s="1"/>
  <c r="L19" i="10"/>
  <c r="L21" i="10"/>
  <c r="L24" i="10"/>
  <c r="Q24" i="10" s="1"/>
  <c r="L25" i="10"/>
  <c r="Q25" i="10" s="1"/>
  <c r="L31" i="10"/>
  <c r="L37" i="10"/>
  <c r="L38" i="10"/>
  <c r="L39" i="10"/>
  <c r="L40" i="10"/>
  <c r="N40" i="10" s="1"/>
  <c r="R40" i="10" s="1"/>
  <c r="L41" i="10"/>
  <c r="N41" i="10" s="1"/>
  <c r="L42" i="10"/>
  <c r="L48" i="10"/>
  <c r="Q48" i="10" s="1"/>
  <c r="L49" i="10"/>
  <c r="L55" i="10"/>
  <c r="L61" i="10"/>
  <c r="Q61" i="10" s="1"/>
  <c r="L67" i="10"/>
  <c r="L72" i="10"/>
  <c r="N72" i="10" s="1"/>
  <c r="R72" i="10" s="1"/>
  <c r="L73" i="10"/>
  <c r="Q73" i="10" s="1"/>
  <c r="L78" i="10"/>
  <c r="N78" i="10" s="1"/>
  <c r="L79" i="10"/>
  <c r="L85" i="10"/>
  <c r="L90" i="10"/>
  <c r="L91" i="10"/>
  <c r="L97" i="10"/>
  <c r="Q97" i="10" s="1"/>
  <c r="L100" i="10"/>
  <c r="N100" i="10" s="1"/>
  <c r="R100" i="10" s="1"/>
  <c r="L102" i="10"/>
  <c r="L103" i="10"/>
  <c r="L109" i="10"/>
  <c r="Q109" i="10" s="1"/>
  <c r="L120" i="10"/>
  <c r="N120" i="10" s="1"/>
  <c r="O120" i="10" s="1"/>
  <c r="L121" i="10"/>
  <c r="Q121" i="10" s="1"/>
  <c r="L125" i="10"/>
  <c r="Q125" i="10" s="1"/>
  <c r="L126" i="10"/>
  <c r="N126" i="10" s="1"/>
  <c r="R126" i="10" s="1"/>
  <c r="L127" i="10"/>
  <c r="L129" i="10"/>
  <c r="Q129" i="10" s="1"/>
  <c r="L130" i="10"/>
  <c r="N130" i="10" s="1"/>
  <c r="O130" i="10" s="1"/>
  <c r="L132" i="10"/>
  <c r="Q132" i="10" s="1"/>
  <c r="L133" i="10"/>
  <c r="L139" i="10"/>
  <c r="L144" i="10"/>
  <c r="Q144" i="10" s="1"/>
  <c r="L145" i="10"/>
  <c r="Q145" i="10" s="1"/>
  <c r="L150" i="10"/>
  <c r="L151" i="10"/>
  <c r="L162" i="10"/>
  <c r="N162" i="10" s="1"/>
  <c r="O162" i="10" s="1"/>
  <c r="L163" i="10"/>
  <c r="K4" i="10"/>
  <c r="K6" i="10"/>
  <c r="K7" i="10"/>
  <c r="K10" i="10"/>
  <c r="K11" i="10"/>
  <c r="K13" i="10"/>
  <c r="K17" i="10"/>
  <c r="K19" i="10"/>
  <c r="K21" i="10"/>
  <c r="K24" i="10"/>
  <c r="K25" i="10"/>
  <c r="K31" i="10"/>
  <c r="K37" i="10"/>
  <c r="K38" i="10"/>
  <c r="K39" i="10"/>
  <c r="K40" i="10"/>
  <c r="K41" i="10"/>
  <c r="K42" i="10"/>
  <c r="K48" i="10"/>
  <c r="K49" i="10"/>
  <c r="K55" i="10"/>
  <c r="K61" i="10"/>
  <c r="K67" i="10"/>
  <c r="K72" i="10"/>
  <c r="K73" i="10"/>
  <c r="K78" i="10"/>
  <c r="K79" i="10"/>
  <c r="K85" i="10"/>
  <c r="K90" i="10"/>
  <c r="K91" i="10"/>
  <c r="K97" i="10"/>
  <c r="K100" i="10"/>
  <c r="K102" i="10"/>
  <c r="K103" i="10"/>
  <c r="K109" i="10"/>
  <c r="K120" i="10"/>
  <c r="K121" i="10"/>
  <c r="K125" i="10"/>
  <c r="K126" i="10"/>
  <c r="K127" i="10"/>
  <c r="K129" i="10"/>
  <c r="K130" i="10"/>
  <c r="K132" i="10"/>
  <c r="K133" i="10"/>
  <c r="K139" i="10"/>
  <c r="K144" i="10"/>
  <c r="K145" i="10"/>
  <c r="K150" i="10"/>
  <c r="K151" i="10"/>
  <c r="K162" i="10"/>
  <c r="K163" i="10"/>
  <c r="R41" i="10" l="1"/>
  <c r="O41" i="10"/>
  <c r="O145" i="10"/>
  <c r="O125" i="10"/>
  <c r="O121" i="10"/>
  <c r="O72" i="10"/>
  <c r="O48" i="10"/>
  <c r="O40" i="10"/>
  <c r="Q126" i="10"/>
  <c r="Q41" i="10"/>
  <c r="R162" i="10"/>
  <c r="R130" i="10"/>
  <c r="R120" i="10"/>
  <c r="R109" i="10"/>
  <c r="N163" i="10"/>
  <c r="Q163" i="10"/>
  <c r="N79" i="10"/>
  <c r="Q79" i="10"/>
  <c r="N67" i="10"/>
  <c r="Q67" i="10"/>
  <c r="N39" i="10"/>
  <c r="Q39" i="10"/>
  <c r="N7" i="10"/>
  <c r="Q7" i="10"/>
  <c r="N144" i="10"/>
  <c r="N61" i="10"/>
  <c r="N24" i="10"/>
  <c r="O132" i="10"/>
  <c r="Q72" i="10"/>
  <c r="Q40" i="10"/>
  <c r="N103" i="10"/>
  <c r="Q103" i="10"/>
  <c r="N91" i="10"/>
  <c r="Q91" i="10"/>
  <c r="R78" i="10"/>
  <c r="O78" i="10"/>
  <c r="N42" i="10"/>
  <c r="Q42" i="10"/>
  <c r="N38" i="10"/>
  <c r="Q38" i="10"/>
  <c r="N6" i="10"/>
  <c r="Q6" i="10"/>
  <c r="O100" i="10"/>
  <c r="Q100" i="10"/>
  <c r="Q78" i="10"/>
  <c r="N150" i="10"/>
  <c r="Q150" i="10"/>
  <c r="N133" i="10"/>
  <c r="Q133" i="10"/>
  <c r="N127" i="10"/>
  <c r="Q127" i="10"/>
  <c r="N85" i="10"/>
  <c r="Q85" i="10"/>
  <c r="N49" i="10"/>
  <c r="Q49" i="10"/>
  <c r="N31" i="10"/>
  <c r="Q31" i="10"/>
  <c r="N19" i="10"/>
  <c r="Q19" i="10"/>
  <c r="N10" i="10"/>
  <c r="Q10" i="10"/>
  <c r="R73" i="10"/>
  <c r="O73" i="10"/>
  <c r="R25" i="10"/>
  <c r="O25" i="10"/>
  <c r="O4" i="10"/>
  <c r="R4" i="10"/>
  <c r="N151" i="10"/>
  <c r="Q151" i="10"/>
  <c r="N139" i="10"/>
  <c r="Q139" i="10"/>
  <c r="N102" i="10"/>
  <c r="Q102" i="10"/>
  <c r="N90" i="10"/>
  <c r="Q90" i="10"/>
  <c r="N55" i="10"/>
  <c r="Q55" i="10"/>
  <c r="N37" i="10"/>
  <c r="Q37" i="10"/>
  <c r="N21" i="10"/>
  <c r="Q21" i="10"/>
  <c r="N11" i="10"/>
  <c r="Q11" i="10"/>
  <c r="N129" i="10"/>
  <c r="N97" i="10"/>
  <c r="N13" i="10"/>
  <c r="O126" i="10"/>
  <c r="Q162" i="10"/>
  <c r="Q130" i="10"/>
  <c r="Q120" i="10"/>
  <c r="R17" i="10"/>
  <c r="R129" i="10" l="1"/>
  <c r="O129" i="10"/>
  <c r="O21" i="10"/>
  <c r="R21" i="10"/>
  <c r="R55" i="10"/>
  <c r="O55" i="10"/>
  <c r="R102" i="10"/>
  <c r="O102" i="10"/>
  <c r="R151" i="10"/>
  <c r="O151" i="10"/>
  <c r="R10" i="10"/>
  <c r="O10" i="10"/>
  <c r="R31" i="10"/>
  <c r="O31" i="10"/>
  <c r="O85" i="10"/>
  <c r="R85" i="10"/>
  <c r="R133" i="10"/>
  <c r="O133" i="10"/>
  <c r="O38" i="10"/>
  <c r="R38" i="10"/>
  <c r="R103" i="10"/>
  <c r="O103" i="10"/>
  <c r="R24" i="10"/>
  <c r="O24" i="10"/>
  <c r="R7" i="10"/>
  <c r="O7" i="10"/>
  <c r="R67" i="10"/>
  <c r="O67" i="10"/>
  <c r="R163" i="10"/>
  <c r="O163" i="10"/>
  <c r="O13" i="10"/>
  <c r="R13" i="10"/>
  <c r="R11" i="10"/>
  <c r="O11" i="10"/>
  <c r="O37" i="10"/>
  <c r="R37" i="10"/>
  <c r="R90" i="10"/>
  <c r="O90" i="10"/>
  <c r="R139" i="10"/>
  <c r="O139" i="10"/>
  <c r="R19" i="10"/>
  <c r="O19" i="10"/>
  <c r="O49" i="10"/>
  <c r="R49" i="10"/>
  <c r="R127" i="10"/>
  <c r="O127" i="10"/>
  <c r="O150" i="10"/>
  <c r="R150" i="10"/>
  <c r="O61" i="10"/>
  <c r="R61" i="10"/>
  <c r="O97" i="10"/>
  <c r="R97" i="10"/>
  <c r="R6" i="10"/>
  <c r="O6" i="10"/>
  <c r="R42" i="10"/>
  <c r="O42" i="10"/>
  <c r="R91" i="10"/>
  <c r="O91" i="10"/>
  <c r="R144" i="10"/>
  <c r="O144" i="10"/>
  <c r="R39" i="10"/>
  <c r="O39" i="10"/>
  <c r="R79" i="10"/>
  <c r="O79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0" i="10"/>
  <c r="C154" i="10"/>
  <c r="C158" i="10"/>
  <c r="C162" i="10"/>
  <c r="C41" i="10"/>
  <c r="C53" i="10"/>
  <c r="C65" i="10"/>
  <c r="C77" i="10"/>
  <c r="C89" i="10"/>
  <c r="C101" i="10"/>
  <c r="C113" i="10"/>
  <c r="C125" i="10"/>
  <c r="C137" i="10"/>
  <c r="C149" i="10"/>
  <c r="C161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23" i="10"/>
  <c r="C127" i="10"/>
  <c r="C131" i="10"/>
  <c r="C135" i="10"/>
  <c r="C139" i="10"/>
  <c r="C143" i="10"/>
  <c r="C147" i="10"/>
  <c r="C151" i="10"/>
  <c r="C155" i="10"/>
  <c r="C159" i="10"/>
  <c r="C163" i="10"/>
  <c r="C160" i="10"/>
  <c r="C29" i="10"/>
  <c r="C37" i="10"/>
  <c r="C49" i="10"/>
  <c r="C61" i="10"/>
  <c r="C73" i="10"/>
  <c r="C85" i="10"/>
  <c r="C97" i="10"/>
  <c r="C109" i="10"/>
  <c r="C121" i="10"/>
  <c r="C133" i="10"/>
  <c r="C145" i="10"/>
  <c r="C157" i="10"/>
  <c r="C28" i="10"/>
  <c r="C32" i="10"/>
  <c r="C36" i="10"/>
  <c r="C40" i="10"/>
  <c r="C44" i="10"/>
  <c r="C48" i="10"/>
  <c r="C52" i="10"/>
  <c r="C56" i="10"/>
  <c r="C60" i="10"/>
  <c r="C64" i="10"/>
  <c r="C68" i="10"/>
  <c r="C72" i="10"/>
  <c r="C76" i="10"/>
  <c r="C80" i="10"/>
  <c r="C84" i="10"/>
  <c r="C88" i="10"/>
  <c r="C92" i="10"/>
  <c r="C96" i="10"/>
  <c r="C100" i="10"/>
  <c r="C104" i="10"/>
  <c r="C108" i="10"/>
  <c r="C112" i="10"/>
  <c r="C116" i="10"/>
  <c r="C120" i="10"/>
  <c r="C124" i="10"/>
  <c r="C128" i="10"/>
  <c r="C132" i="10"/>
  <c r="C136" i="10"/>
  <c r="C140" i="10"/>
  <c r="C144" i="10"/>
  <c r="C148" i="10"/>
  <c r="C152" i="10"/>
  <c r="C156" i="10"/>
  <c r="C25" i="10"/>
  <c r="C33" i="10"/>
  <c r="C45" i="10"/>
  <c r="C57" i="10"/>
  <c r="C69" i="10"/>
  <c r="C81" i="10"/>
  <c r="C93" i="10"/>
  <c r="C105" i="10"/>
  <c r="C117" i="10"/>
  <c r="C129" i="10"/>
  <c r="C141" i="10"/>
  <c r="C153" i="10"/>
  <c r="C20" i="10"/>
  <c r="C24" i="10"/>
  <c r="C16" i="10"/>
  <c r="C21" i="10"/>
  <c r="C19" i="10"/>
  <c r="C17" i="10"/>
  <c r="C23" i="10"/>
  <c r="C22" i="10"/>
  <c r="C14" i="10"/>
  <c r="C18" i="10"/>
  <c r="C15" i="10"/>
  <c r="C9" i="10"/>
  <c r="C13" i="10"/>
  <c r="C10" i="10"/>
  <c r="C8" i="10"/>
  <c r="C12" i="10"/>
  <c r="C11" i="10"/>
  <c r="C3" i="10"/>
  <c r="C7" i="10"/>
  <c r="C6" i="10"/>
  <c r="C4" i="10"/>
  <c r="C2" i="10"/>
  <c r="C5" i="10"/>
  <c r="C164" i="10" l="1"/>
  <c r="M59" i="10" l="1"/>
  <c r="M56" i="10"/>
  <c r="M60" i="10"/>
  <c r="M57" i="10"/>
  <c r="M61" i="10"/>
  <c r="M58" i="10"/>
  <c r="M99" i="10"/>
  <c r="M103" i="10"/>
  <c r="M100" i="10"/>
  <c r="M101" i="10"/>
  <c r="M98" i="10"/>
  <c r="M102" i="10"/>
  <c r="M3" i="10"/>
  <c r="M7" i="10"/>
  <c r="M4" i="10"/>
  <c r="M5" i="10"/>
  <c r="M6" i="10"/>
  <c r="M2" i="10"/>
  <c r="M83" i="10"/>
  <c r="M80" i="10"/>
  <c r="M84" i="10"/>
  <c r="M81" i="10"/>
  <c r="M85" i="10"/>
  <c r="M82" i="10"/>
  <c r="M47" i="10"/>
  <c r="M44" i="10"/>
  <c r="M48" i="10"/>
  <c r="M45" i="10"/>
  <c r="M49" i="10"/>
  <c r="M46" i="10"/>
  <c r="M143" i="10"/>
  <c r="M140" i="10"/>
  <c r="M144" i="10"/>
  <c r="M141" i="10"/>
  <c r="M145" i="10"/>
  <c r="M142" i="10"/>
  <c r="M39" i="10"/>
  <c r="M43" i="10"/>
  <c r="M40" i="10"/>
  <c r="M41" i="10"/>
  <c r="M38" i="10"/>
  <c r="M42" i="10"/>
  <c r="I3" i="10"/>
  <c r="I7" i="10"/>
  <c r="I11" i="10"/>
  <c r="I15" i="10"/>
  <c r="I19" i="10"/>
  <c r="I23" i="10"/>
  <c r="I27" i="10"/>
  <c r="I31" i="10"/>
  <c r="I35" i="10"/>
  <c r="I39" i="10"/>
  <c r="I6" i="10"/>
  <c r="I12" i="10"/>
  <c r="I17" i="10"/>
  <c r="I22" i="10"/>
  <c r="I28" i="10"/>
  <c r="I33" i="10"/>
  <c r="I38" i="10"/>
  <c r="I43" i="10"/>
  <c r="I47" i="10"/>
  <c r="I51" i="10"/>
  <c r="I55" i="10"/>
  <c r="I59" i="10"/>
  <c r="I63" i="10"/>
  <c r="I67" i="10"/>
  <c r="I71" i="10"/>
  <c r="I75" i="10"/>
  <c r="I79" i="10"/>
  <c r="I83" i="10"/>
  <c r="I87" i="10"/>
  <c r="I91" i="10"/>
  <c r="I95" i="10"/>
  <c r="I99" i="10"/>
  <c r="I103" i="10"/>
  <c r="I107" i="10"/>
  <c r="I111" i="10"/>
  <c r="I115" i="10"/>
  <c r="I119" i="10"/>
  <c r="I123" i="10"/>
  <c r="I127" i="10"/>
  <c r="I131" i="10"/>
  <c r="I4" i="10"/>
  <c r="I9" i="10"/>
  <c r="I14" i="10"/>
  <c r="I20" i="10"/>
  <c r="I25" i="10"/>
  <c r="I30" i="10"/>
  <c r="I36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3" i="10"/>
  <c r="I117" i="10"/>
  <c r="I121" i="10"/>
  <c r="I125" i="10"/>
  <c r="I129" i="10"/>
  <c r="I133" i="10"/>
  <c r="I137" i="10"/>
  <c r="I141" i="10"/>
  <c r="I145" i="10"/>
  <c r="I149" i="10"/>
  <c r="I153" i="10"/>
  <c r="I157" i="10"/>
  <c r="I161" i="10"/>
  <c r="F3" i="10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I10" i="10"/>
  <c r="I21" i="10"/>
  <c r="I32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6" i="10"/>
  <c r="I142" i="10"/>
  <c r="I147" i="10"/>
  <c r="I152" i="10"/>
  <c r="I158" i="10"/>
  <c r="I163" i="10"/>
  <c r="F6" i="10"/>
  <c r="F12" i="10"/>
  <c r="F17" i="10"/>
  <c r="F22" i="10"/>
  <c r="F28" i="10"/>
  <c r="F33" i="10"/>
  <c r="F38" i="10"/>
  <c r="F44" i="10"/>
  <c r="F49" i="10"/>
  <c r="F54" i="10"/>
  <c r="F60" i="10"/>
  <c r="F65" i="10"/>
  <c r="F70" i="10"/>
  <c r="F76" i="10"/>
  <c r="F81" i="10"/>
  <c r="F86" i="10"/>
  <c r="F92" i="10"/>
  <c r="F97" i="10"/>
  <c r="F102" i="10"/>
  <c r="F108" i="10"/>
  <c r="F113" i="10"/>
  <c r="F118" i="10"/>
  <c r="F124" i="10"/>
  <c r="F129" i="10"/>
  <c r="F134" i="10"/>
  <c r="F140" i="10"/>
  <c r="F145" i="10"/>
  <c r="F150" i="10"/>
  <c r="F156" i="10"/>
  <c r="F161" i="10"/>
  <c r="F77" i="10"/>
  <c r="F88" i="10"/>
  <c r="F98" i="10"/>
  <c r="F109" i="10"/>
  <c r="F120" i="10"/>
  <c r="F125" i="10"/>
  <c r="F136" i="10"/>
  <c r="F146" i="10"/>
  <c r="F152" i="10"/>
  <c r="F162" i="10"/>
  <c r="I64" i="10"/>
  <c r="I88" i="10"/>
  <c r="I112" i="10"/>
  <c r="I135" i="10"/>
  <c r="I146" i="10"/>
  <c r="I162" i="10"/>
  <c r="F16" i="10"/>
  <c r="F26" i="10"/>
  <c r="F42" i="10"/>
  <c r="F58" i="10"/>
  <c r="F69" i="10"/>
  <c r="I13" i="10"/>
  <c r="I24" i="10"/>
  <c r="I34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38" i="10"/>
  <c r="I143" i="10"/>
  <c r="I148" i="10"/>
  <c r="I154" i="10"/>
  <c r="I159" i="10"/>
  <c r="I2" i="10"/>
  <c r="F8" i="10"/>
  <c r="F13" i="10"/>
  <c r="F18" i="10"/>
  <c r="F24" i="10"/>
  <c r="F29" i="10"/>
  <c r="F34" i="10"/>
  <c r="F40" i="10"/>
  <c r="F45" i="10"/>
  <c r="F50" i="10"/>
  <c r="F56" i="10"/>
  <c r="F61" i="10"/>
  <c r="F66" i="10"/>
  <c r="F72" i="10"/>
  <c r="F82" i="10"/>
  <c r="F93" i="10"/>
  <c r="F104" i="10"/>
  <c r="F114" i="10"/>
  <c r="F130" i="10"/>
  <c r="F141" i="10"/>
  <c r="F157" i="10"/>
  <c r="I56" i="10"/>
  <c r="I96" i="10"/>
  <c r="I128" i="10"/>
  <c r="I151" i="10"/>
  <c r="F5" i="10"/>
  <c r="F32" i="10"/>
  <c r="F48" i="10"/>
  <c r="I5" i="10"/>
  <c r="I16" i="10"/>
  <c r="I26" i="10"/>
  <c r="I37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39" i="10"/>
  <c r="I144" i="10"/>
  <c r="I150" i="10"/>
  <c r="I155" i="10"/>
  <c r="I160" i="10"/>
  <c r="F4" i="10"/>
  <c r="F9" i="10"/>
  <c r="F14" i="10"/>
  <c r="F20" i="10"/>
  <c r="F25" i="10"/>
  <c r="F30" i="10"/>
  <c r="F36" i="10"/>
  <c r="F41" i="10"/>
  <c r="F46" i="10"/>
  <c r="F52" i="10"/>
  <c r="F57" i="10"/>
  <c r="F62" i="10"/>
  <c r="F68" i="10"/>
  <c r="F73" i="10"/>
  <c r="F78" i="10"/>
  <c r="F84" i="10"/>
  <c r="F89" i="10"/>
  <c r="F94" i="10"/>
  <c r="F100" i="10"/>
  <c r="F105" i="10"/>
  <c r="F110" i="10"/>
  <c r="F116" i="10"/>
  <c r="F121" i="10"/>
  <c r="F126" i="10"/>
  <c r="F132" i="10"/>
  <c r="F137" i="10"/>
  <c r="F142" i="10"/>
  <c r="F148" i="10"/>
  <c r="F153" i="10"/>
  <c r="F158" i="10"/>
  <c r="F2" i="10"/>
  <c r="I8" i="10"/>
  <c r="I18" i="10"/>
  <c r="I29" i="10"/>
  <c r="I40" i="10"/>
  <c r="I48" i="10"/>
  <c r="I72" i="10"/>
  <c r="I80" i="10"/>
  <c r="I104" i="10"/>
  <c r="I120" i="10"/>
  <c r="I140" i="10"/>
  <c r="I156" i="10"/>
  <c r="F10" i="10"/>
  <c r="F21" i="10"/>
  <c r="F37" i="10"/>
  <c r="F53" i="10"/>
  <c r="F64" i="10"/>
  <c r="F80" i="10"/>
  <c r="F101" i="10"/>
  <c r="F122" i="10"/>
  <c r="F144" i="10"/>
  <c r="F85" i="10"/>
  <c r="F106" i="10"/>
  <c r="F128" i="10"/>
  <c r="F149" i="10"/>
  <c r="F96" i="10"/>
  <c r="F138" i="10"/>
  <c r="F160" i="10"/>
  <c r="F90" i="10"/>
  <c r="F112" i="10"/>
  <c r="F133" i="10"/>
  <c r="F154" i="10"/>
  <c r="F74" i="10"/>
  <c r="F117" i="10"/>
  <c r="M51" i="10"/>
  <c r="M55" i="10"/>
  <c r="M52" i="10"/>
  <c r="M53" i="10"/>
  <c r="M50" i="10"/>
  <c r="M54" i="10"/>
  <c r="M87" i="10"/>
  <c r="M91" i="10"/>
  <c r="M88" i="10"/>
  <c r="M89" i="10"/>
  <c r="M86" i="10"/>
  <c r="M90" i="10"/>
  <c r="M155" i="10"/>
  <c r="M152" i="10"/>
  <c r="M157" i="10"/>
  <c r="M153" i="10"/>
  <c r="M154" i="10"/>
  <c r="M156" i="10"/>
  <c r="M107" i="10"/>
  <c r="M104" i="10"/>
  <c r="M108" i="10"/>
  <c r="M105" i="10"/>
  <c r="M109" i="10"/>
  <c r="M106" i="10"/>
  <c r="M75" i="10"/>
  <c r="M79" i="10"/>
  <c r="M76" i="10"/>
  <c r="M77" i="10"/>
  <c r="M74" i="10"/>
  <c r="M78" i="10"/>
  <c r="M71" i="10"/>
  <c r="M68" i="10"/>
  <c r="M72" i="10"/>
  <c r="M69" i="10"/>
  <c r="M73" i="10"/>
  <c r="M70" i="10"/>
  <c r="M11" i="10"/>
  <c r="M8" i="10"/>
  <c r="M12" i="10"/>
  <c r="M9" i="10"/>
  <c r="M13" i="10"/>
  <c r="M10" i="10"/>
  <c r="M27" i="10"/>
  <c r="M31" i="10"/>
  <c r="M28" i="10"/>
  <c r="M29" i="10"/>
  <c r="M26" i="10"/>
  <c r="M30" i="10"/>
  <c r="M119" i="10"/>
  <c r="M116" i="10"/>
  <c r="M120" i="10"/>
  <c r="M117" i="10"/>
  <c r="M121" i="10"/>
  <c r="M118" i="10"/>
  <c r="M147" i="10"/>
  <c r="M151" i="10"/>
  <c r="M148" i="10"/>
  <c r="M150" i="10"/>
  <c r="M146" i="10"/>
  <c r="M149" i="10"/>
  <c r="M23" i="10"/>
  <c r="M20" i="10"/>
  <c r="M24" i="10"/>
  <c r="M21" i="10"/>
  <c r="M25" i="10"/>
  <c r="M22" i="10"/>
  <c r="M15" i="10"/>
  <c r="M19" i="10"/>
  <c r="M16" i="10"/>
  <c r="M17" i="10"/>
  <c r="M14" i="10"/>
  <c r="M18" i="10"/>
  <c r="M131" i="10"/>
  <c r="M128" i="10"/>
  <c r="M132" i="10"/>
  <c r="M129" i="10"/>
  <c r="M133" i="10"/>
  <c r="M130" i="10"/>
  <c r="M63" i="10"/>
  <c r="M67" i="10"/>
  <c r="M64" i="10"/>
  <c r="M65" i="10"/>
  <c r="M62" i="10"/>
  <c r="M66" i="10"/>
  <c r="M111" i="10"/>
  <c r="M115" i="10"/>
  <c r="M112" i="10"/>
  <c r="M113" i="10"/>
  <c r="M110" i="10"/>
  <c r="M114" i="10"/>
  <c r="M35" i="10"/>
  <c r="M32" i="10"/>
  <c r="M36" i="10"/>
  <c r="M33" i="10"/>
  <c r="M37" i="10"/>
  <c r="M34" i="10"/>
  <c r="M95" i="10"/>
  <c r="M92" i="10"/>
  <c r="M96" i="10"/>
  <c r="M93" i="10"/>
  <c r="M97" i="10"/>
  <c r="M94" i="10"/>
  <c r="M123" i="10"/>
  <c r="M127" i="10"/>
  <c r="M124" i="10"/>
  <c r="M125" i="10"/>
  <c r="M122" i="10"/>
  <c r="M126" i="10"/>
  <c r="M159" i="10"/>
  <c r="M163" i="10"/>
  <c r="M160" i="10"/>
  <c r="M162" i="10"/>
  <c r="M158" i="10"/>
  <c r="M161" i="10"/>
  <c r="M135" i="10"/>
  <c r="M139" i="10"/>
  <c r="M136" i="10"/>
  <c r="M137" i="10"/>
  <c r="M134" i="10"/>
  <c r="M138" i="10"/>
  <c r="G6" i="10"/>
  <c r="G10" i="10"/>
  <c r="G14" i="10"/>
  <c r="G18" i="10"/>
  <c r="G22" i="10"/>
  <c r="G26" i="10"/>
  <c r="G30" i="10"/>
  <c r="G34" i="10"/>
  <c r="G38" i="10"/>
  <c r="G42" i="10"/>
  <c r="G46" i="10"/>
  <c r="G50" i="10"/>
  <c r="G54" i="10"/>
  <c r="G58" i="10"/>
  <c r="G62" i="10"/>
  <c r="G66" i="10"/>
  <c r="G70" i="10"/>
  <c r="G74" i="10"/>
  <c r="G78" i="10"/>
  <c r="G82" i="10"/>
  <c r="G86" i="10"/>
  <c r="G90" i="10"/>
  <c r="G94" i="10"/>
  <c r="G98" i="10"/>
  <c r="G102" i="10"/>
  <c r="G106" i="10"/>
  <c r="G110" i="10"/>
  <c r="G114" i="10"/>
  <c r="G118" i="10"/>
  <c r="G122" i="10"/>
  <c r="G126" i="10"/>
  <c r="G130" i="10"/>
  <c r="G134" i="10"/>
  <c r="G138" i="10"/>
  <c r="G142" i="10"/>
  <c r="G146" i="10"/>
  <c r="G150" i="10"/>
  <c r="G154" i="10"/>
  <c r="G158" i="10"/>
  <c r="G162" i="10"/>
  <c r="G13" i="10"/>
  <c r="G21" i="10"/>
  <c r="G29" i="10"/>
  <c r="G37" i="10"/>
  <c r="G45" i="10"/>
  <c r="G57" i="10"/>
  <c r="G65" i="10"/>
  <c r="G73" i="10"/>
  <c r="G81" i="10"/>
  <c r="G85" i="10"/>
  <c r="G93" i="10"/>
  <c r="G101" i="10"/>
  <c r="G113" i="10"/>
  <c r="G121" i="10"/>
  <c r="G129" i="10"/>
  <c r="G137" i="10"/>
  <c r="G145" i="10"/>
  <c r="G153" i="10"/>
  <c r="G161" i="10"/>
  <c r="G3" i="10"/>
  <c r="G7" i="10"/>
  <c r="G11" i="10"/>
  <c r="G15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5" i="10"/>
  <c r="G159" i="10"/>
  <c r="G163" i="10"/>
  <c r="G148" i="10"/>
  <c r="G156" i="10"/>
  <c r="G4" i="10"/>
  <c r="G8" i="10"/>
  <c r="G12" i="10"/>
  <c r="G16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52" i="10"/>
  <c r="G160" i="10"/>
  <c r="G5" i="10"/>
  <c r="G9" i="10"/>
  <c r="G17" i="10"/>
  <c r="G25" i="10"/>
  <c r="G33" i="10"/>
  <c r="G41" i="10"/>
  <c r="G49" i="10"/>
  <c r="G53" i="10"/>
  <c r="G61" i="10"/>
  <c r="G69" i="10"/>
  <c r="G77" i="10"/>
  <c r="G89" i="10"/>
  <c r="G97" i="10"/>
  <c r="G105" i="10"/>
  <c r="G109" i="10"/>
  <c r="G117" i="10"/>
  <c r="G125" i="10"/>
  <c r="G133" i="10"/>
  <c r="G141" i="10"/>
  <c r="G149" i="10"/>
  <c r="G157" i="10"/>
  <c r="G2" i="10"/>
  <c r="D11" i="10"/>
  <c r="D15" i="10"/>
  <c r="E15" i="10" s="1"/>
  <c r="D19" i="10"/>
  <c r="D23" i="10"/>
  <c r="E23" i="10" s="1"/>
  <c r="D27" i="10"/>
  <c r="E27" i="10" s="1"/>
  <c r="D31" i="10"/>
  <c r="D35" i="10"/>
  <c r="E35" i="10" s="1"/>
  <c r="D39" i="10"/>
  <c r="D43" i="10"/>
  <c r="E43" i="10" s="1"/>
  <c r="D47" i="10"/>
  <c r="E47" i="10" s="1"/>
  <c r="D51" i="10"/>
  <c r="E51" i="10" s="1"/>
  <c r="D55" i="10"/>
  <c r="D59" i="10"/>
  <c r="E59" i="10" s="1"/>
  <c r="D63" i="10"/>
  <c r="E63" i="10" s="1"/>
  <c r="D67" i="10"/>
  <c r="D71" i="10"/>
  <c r="E71" i="10" s="1"/>
  <c r="D75" i="10"/>
  <c r="E75" i="10" s="1"/>
  <c r="D79" i="10"/>
  <c r="D83" i="10"/>
  <c r="E83" i="10" s="1"/>
  <c r="D87" i="10"/>
  <c r="E87" i="10" s="1"/>
  <c r="D91" i="10"/>
  <c r="D95" i="10"/>
  <c r="E95" i="10" s="1"/>
  <c r="D99" i="10"/>
  <c r="E99" i="10" s="1"/>
  <c r="D103" i="10"/>
  <c r="D107" i="10"/>
  <c r="E107" i="10" s="1"/>
  <c r="D111" i="10"/>
  <c r="E111" i="10" s="1"/>
  <c r="D115" i="10"/>
  <c r="E115" i="10" s="1"/>
  <c r="D119" i="10"/>
  <c r="E119" i="10" s="1"/>
  <c r="D123" i="10"/>
  <c r="E123" i="10" s="1"/>
  <c r="D127" i="10"/>
  <c r="D131" i="10"/>
  <c r="E131" i="10" s="1"/>
  <c r="D135" i="10"/>
  <c r="E135" i="10" s="1"/>
  <c r="D139" i="10"/>
  <c r="D143" i="10"/>
  <c r="E143" i="10" s="1"/>
  <c r="D147" i="10"/>
  <c r="E147" i="10" s="1"/>
  <c r="D151" i="10"/>
  <c r="D155" i="10"/>
  <c r="E155" i="10" s="1"/>
  <c r="D159" i="10"/>
  <c r="E159" i="10" s="1"/>
  <c r="D163" i="10"/>
  <c r="D6" i="10"/>
  <c r="D14" i="10"/>
  <c r="E14" i="10" s="1"/>
  <c r="D22" i="10"/>
  <c r="E22" i="10" s="1"/>
  <c r="D30" i="10"/>
  <c r="E30" i="10" s="1"/>
  <c r="D42" i="10"/>
  <c r="D50" i="10"/>
  <c r="E50" i="10" s="1"/>
  <c r="D8" i="10"/>
  <c r="E8" i="10" s="1"/>
  <c r="D12" i="10"/>
  <c r="E12" i="10" s="1"/>
  <c r="D16" i="10"/>
  <c r="E16" i="10" s="1"/>
  <c r="D20" i="10"/>
  <c r="E20" i="10" s="1"/>
  <c r="D24" i="10"/>
  <c r="D28" i="10"/>
  <c r="E28" i="10" s="1"/>
  <c r="D32" i="10"/>
  <c r="E32" i="10" s="1"/>
  <c r="D36" i="10"/>
  <c r="E36" i="10" s="1"/>
  <c r="D40" i="10"/>
  <c r="D44" i="10"/>
  <c r="E44" i="10" s="1"/>
  <c r="D48" i="10"/>
  <c r="D52" i="10"/>
  <c r="E52" i="10" s="1"/>
  <c r="D56" i="10"/>
  <c r="E56" i="10" s="1"/>
  <c r="D60" i="10"/>
  <c r="E60" i="10" s="1"/>
  <c r="D64" i="10"/>
  <c r="E64" i="10" s="1"/>
  <c r="D68" i="10"/>
  <c r="E68" i="10" s="1"/>
  <c r="D72" i="10"/>
  <c r="D76" i="10"/>
  <c r="E76" i="10" s="1"/>
  <c r="D80" i="10"/>
  <c r="E80" i="10" s="1"/>
  <c r="D84" i="10"/>
  <c r="E84" i="10" s="1"/>
  <c r="D88" i="10"/>
  <c r="E88" i="10" s="1"/>
  <c r="D92" i="10"/>
  <c r="E92" i="10" s="1"/>
  <c r="D96" i="10"/>
  <c r="E96" i="10" s="1"/>
  <c r="D100" i="10"/>
  <c r="E100" i="10" s="1"/>
  <c r="D104" i="10"/>
  <c r="E104" i="10" s="1"/>
  <c r="D108" i="10"/>
  <c r="E108" i="10" s="1"/>
  <c r="D112" i="10"/>
  <c r="E112" i="10" s="1"/>
  <c r="D116" i="10"/>
  <c r="E116" i="10" s="1"/>
  <c r="D120" i="10"/>
  <c r="D124" i="10"/>
  <c r="E124" i="10" s="1"/>
  <c r="D128" i="10"/>
  <c r="E128" i="10" s="1"/>
  <c r="D132" i="10"/>
  <c r="D136" i="10"/>
  <c r="E136" i="10" s="1"/>
  <c r="D140" i="10"/>
  <c r="E140" i="10" s="1"/>
  <c r="D144" i="10"/>
  <c r="D148" i="10"/>
  <c r="E148" i="10" s="1"/>
  <c r="D152" i="10"/>
  <c r="E152" i="10" s="1"/>
  <c r="D156" i="10"/>
  <c r="E156" i="10" s="1"/>
  <c r="D160" i="10"/>
  <c r="E160" i="10" s="1"/>
  <c r="D3" i="10"/>
  <c r="E3" i="10" s="1"/>
  <c r="D7" i="10"/>
  <c r="D10" i="10"/>
  <c r="E10" i="10" s="1"/>
  <c r="D18" i="10"/>
  <c r="E18" i="10" s="1"/>
  <c r="D26" i="10"/>
  <c r="E26" i="10" s="1"/>
  <c r="D34" i="10"/>
  <c r="E34" i="10" s="1"/>
  <c r="D38" i="10"/>
  <c r="D46" i="10"/>
  <c r="E46" i="10" s="1"/>
  <c r="D54" i="10"/>
  <c r="E54" i="10" s="1"/>
  <c r="D9" i="10"/>
  <c r="E9" i="10" s="1"/>
  <c r="D13" i="10"/>
  <c r="D17" i="10"/>
  <c r="D21" i="10"/>
  <c r="E21" i="10" s="1"/>
  <c r="D25" i="10"/>
  <c r="D29" i="10"/>
  <c r="E29" i="10" s="1"/>
  <c r="D33" i="10"/>
  <c r="E33" i="10" s="1"/>
  <c r="D37" i="10"/>
  <c r="D41" i="10"/>
  <c r="D45" i="10"/>
  <c r="E45" i="10" s="1"/>
  <c r="D49" i="10"/>
  <c r="D53" i="10"/>
  <c r="E53" i="10" s="1"/>
  <c r="D57" i="10"/>
  <c r="E57" i="10" s="1"/>
  <c r="D61" i="10"/>
  <c r="D65" i="10"/>
  <c r="E65" i="10" s="1"/>
  <c r="D69" i="10"/>
  <c r="E69" i="10" s="1"/>
  <c r="D73" i="10"/>
  <c r="D77" i="10"/>
  <c r="E77" i="10" s="1"/>
  <c r="D81" i="10"/>
  <c r="E81" i="10" s="1"/>
  <c r="D85" i="10"/>
  <c r="D89" i="10"/>
  <c r="E89" i="10" s="1"/>
  <c r="D93" i="10"/>
  <c r="E93" i="10" s="1"/>
  <c r="D97" i="10"/>
  <c r="D101" i="10"/>
  <c r="E101" i="10" s="1"/>
  <c r="D105" i="10"/>
  <c r="E105" i="10" s="1"/>
  <c r="D109" i="10"/>
  <c r="D113" i="10"/>
  <c r="E113" i="10" s="1"/>
  <c r="D117" i="10"/>
  <c r="E117" i="10" s="1"/>
  <c r="D121" i="10"/>
  <c r="D125" i="10"/>
  <c r="E125" i="10" s="1"/>
  <c r="D129" i="10"/>
  <c r="E129" i="10" s="1"/>
  <c r="D133" i="10"/>
  <c r="D137" i="10"/>
  <c r="E137" i="10" s="1"/>
  <c r="D141" i="10"/>
  <c r="E141" i="10" s="1"/>
  <c r="D145" i="10"/>
  <c r="D149" i="10"/>
  <c r="E149" i="10" s="1"/>
  <c r="D153" i="10"/>
  <c r="E153" i="10" s="1"/>
  <c r="D157" i="10"/>
  <c r="E157" i="10" s="1"/>
  <c r="D161" i="10"/>
  <c r="E161" i="10" s="1"/>
  <c r="D4" i="10"/>
  <c r="D2" i="10"/>
  <c r="E2" i="10" s="1"/>
  <c r="D70" i="10"/>
  <c r="E70" i="10" s="1"/>
  <c r="D86" i="10"/>
  <c r="E86" i="10" s="1"/>
  <c r="D102" i="10"/>
  <c r="D118" i="10"/>
  <c r="E118" i="10" s="1"/>
  <c r="D134" i="10"/>
  <c r="E134" i="10" s="1"/>
  <c r="D150" i="10"/>
  <c r="D5" i="10"/>
  <c r="E5" i="10" s="1"/>
  <c r="D58" i="10"/>
  <c r="E58" i="10" s="1"/>
  <c r="D74" i="10"/>
  <c r="E74" i="10" s="1"/>
  <c r="D90" i="10"/>
  <c r="D106" i="10"/>
  <c r="E106" i="10" s="1"/>
  <c r="D122" i="10"/>
  <c r="E122" i="10" s="1"/>
  <c r="D138" i="10"/>
  <c r="E138" i="10" s="1"/>
  <c r="D154" i="10"/>
  <c r="E154" i="10" s="1"/>
  <c r="D62" i="10"/>
  <c r="E62" i="10" s="1"/>
  <c r="D78" i="10"/>
  <c r="D94" i="10"/>
  <c r="E94" i="10" s="1"/>
  <c r="D110" i="10"/>
  <c r="E110" i="10" s="1"/>
  <c r="D126" i="10"/>
  <c r="D142" i="10"/>
  <c r="E142" i="10" s="1"/>
  <c r="D158" i="10"/>
  <c r="E158" i="10" s="1"/>
  <c r="D66" i="10"/>
  <c r="E66" i="10" s="1"/>
  <c r="D82" i="10"/>
  <c r="E82" i="10" s="1"/>
  <c r="D98" i="10"/>
  <c r="E98" i="10" s="1"/>
  <c r="D114" i="10"/>
  <c r="E114" i="10" s="1"/>
  <c r="D130" i="10"/>
  <c r="D146" i="10"/>
  <c r="E146" i="10" s="1"/>
  <c r="D162" i="10"/>
  <c r="V119" i="5"/>
  <c r="U119" i="5"/>
  <c r="O119" i="5"/>
  <c r="L119" i="5"/>
  <c r="H119" i="5"/>
  <c r="F119" i="5"/>
  <c r="E119" i="5"/>
  <c r="C119" i="5"/>
  <c r="B119" i="5"/>
  <c r="B66" i="5"/>
  <c r="C66" i="5"/>
  <c r="E66" i="5"/>
  <c r="F66" i="5"/>
  <c r="H66" i="5"/>
  <c r="L66" i="5"/>
  <c r="M66" i="5" s="1"/>
  <c r="O66" i="5"/>
  <c r="U66" i="5"/>
  <c r="V66" i="5"/>
  <c r="V117" i="5"/>
  <c r="U117" i="5"/>
  <c r="O117" i="5"/>
  <c r="L117" i="5"/>
  <c r="H117" i="5"/>
  <c r="F117" i="5"/>
  <c r="E117" i="5"/>
  <c r="C117" i="5"/>
  <c r="B117" i="5"/>
  <c r="V113" i="5"/>
  <c r="V49" i="5"/>
  <c r="V50" i="5"/>
  <c r="V51" i="5"/>
  <c r="V112" i="5"/>
  <c r="V52" i="5"/>
  <c r="V53" i="5"/>
  <c r="V54" i="5"/>
  <c r="V55" i="5"/>
  <c r="V56" i="5"/>
  <c r="V57" i="5"/>
  <c r="V58" i="5"/>
  <c r="V59" i="5"/>
  <c r="V114" i="5"/>
  <c r="V60" i="5"/>
  <c r="V61" i="5"/>
  <c r="V115" i="5"/>
  <c r="V62" i="5"/>
  <c r="V63" i="5"/>
  <c r="V116" i="5"/>
  <c r="V64" i="5"/>
  <c r="V65" i="5"/>
  <c r="V118" i="5"/>
  <c r="V67" i="5"/>
  <c r="V68" i="5"/>
  <c r="V69" i="5"/>
  <c r="V70" i="5"/>
  <c r="V71" i="5"/>
  <c r="V72" i="5"/>
  <c r="V73" i="5"/>
  <c r="V74" i="5"/>
  <c r="V120" i="5"/>
  <c r="V133" i="5"/>
  <c r="V121" i="5"/>
  <c r="V122" i="5"/>
  <c r="V123" i="5"/>
  <c r="V75" i="5"/>
  <c r="V124" i="5"/>
  <c r="V76" i="5"/>
  <c r="V77" i="5"/>
  <c r="V78" i="5"/>
  <c r="V125" i="5"/>
  <c r="V126" i="5"/>
  <c r="V79" i="5"/>
  <c r="V127" i="5"/>
  <c r="V128" i="5"/>
  <c r="V80" i="5"/>
  <c r="V81" i="5"/>
  <c r="V82" i="5"/>
  <c r="V83" i="5"/>
  <c r="V84" i="5"/>
  <c r="V85" i="5"/>
  <c r="V129" i="5"/>
  <c r="V86" i="5"/>
  <c r="V87" i="5"/>
  <c r="V130" i="5"/>
  <c r="V88" i="5"/>
  <c r="V89" i="5"/>
  <c r="V90" i="5"/>
  <c r="V91" i="5"/>
  <c r="V92" i="5"/>
  <c r="V93" i="5"/>
  <c r="V94" i="5"/>
  <c r="V95" i="5"/>
  <c r="V131" i="5"/>
  <c r="V96" i="5"/>
  <c r="V97" i="5"/>
  <c r="V98" i="5"/>
  <c r="V99" i="5"/>
  <c r="V100" i="5"/>
  <c r="V101" i="5"/>
  <c r="V132" i="5"/>
  <c r="V102" i="5"/>
  <c r="V103" i="5"/>
  <c r="V104" i="5"/>
  <c r="V105" i="5"/>
  <c r="V106" i="5"/>
  <c r="V107" i="5"/>
  <c r="V111" i="5"/>
  <c r="U113" i="5"/>
  <c r="U49" i="5"/>
  <c r="U50" i="5"/>
  <c r="U51" i="5"/>
  <c r="U112" i="5"/>
  <c r="U52" i="5"/>
  <c r="U53" i="5"/>
  <c r="U54" i="5"/>
  <c r="U55" i="5"/>
  <c r="U56" i="5"/>
  <c r="U57" i="5"/>
  <c r="U58" i="5"/>
  <c r="U59" i="5"/>
  <c r="U114" i="5"/>
  <c r="U60" i="5"/>
  <c r="U61" i="5"/>
  <c r="U115" i="5"/>
  <c r="U62" i="5"/>
  <c r="U63" i="5"/>
  <c r="U116" i="5"/>
  <c r="U64" i="5"/>
  <c r="U65" i="5"/>
  <c r="U118" i="5"/>
  <c r="U67" i="5"/>
  <c r="U68" i="5"/>
  <c r="U69" i="5"/>
  <c r="U70" i="5"/>
  <c r="U71" i="5"/>
  <c r="U72" i="5"/>
  <c r="U73" i="5"/>
  <c r="U74" i="5"/>
  <c r="U120" i="5"/>
  <c r="U133" i="5"/>
  <c r="U121" i="5"/>
  <c r="U122" i="5"/>
  <c r="U123" i="5"/>
  <c r="U75" i="5"/>
  <c r="U124" i="5"/>
  <c r="U76" i="5"/>
  <c r="U77" i="5"/>
  <c r="U78" i="5"/>
  <c r="U125" i="5"/>
  <c r="U126" i="5"/>
  <c r="U79" i="5"/>
  <c r="U127" i="5"/>
  <c r="U128" i="5"/>
  <c r="U80" i="5"/>
  <c r="U81" i="5"/>
  <c r="U82" i="5"/>
  <c r="U83" i="5"/>
  <c r="U84" i="5"/>
  <c r="U85" i="5"/>
  <c r="U129" i="5"/>
  <c r="U86" i="5"/>
  <c r="U87" i="5"/>
  <c r="U130" i="5"/>
  <c r="U88" i="5"/>
  <c r="U89" i="5"/>
  <c r="U90" i="5"/>
  <c r="U91" i="5"/>
  <c r="U92" i="5"/>
  <c r="U93" i="5"/>
  <c r="U94" i="5"/>
  <c r="U95" i="5"/>
  <c r="U131" i="5"/>
  <c r="U96" i="5"/>
  <c r="U97" i="5"/>
  <c r="U98" i="5"/>
  <c r="U99" i="5"/>
  <c r="U100" i="5"/>
  <c r="U101" i="5"/>
  <c r="U132" i="5"/>
  <c r="U102" i="5"/>
  <c r="U103" i="5"/>
  <c r="U104" i="5"/>
  <c r="U105" i="5"/>
  <c r="U106" i="5"/>
  <c r="U107" i="5"/>
  <c r="U111" i="5"/>
  <c r="O113" i="5"/>
  <c r="O49" i="5"/>
  <c r="O50" i="5"/>
  <c r="O51" i="5"/>
  <c r="O112" i="5"/>
  <c r="O52" i="5"/>
  <c r="O53" i="5"/>
  <c r="O54" i="5"/>
  <c r="O55" i="5"/>
  <c r="O56" i="5"/>
  <c r="O57" i="5"/>
  <c r="O58" i="5"/>
  <c r="O59" i="5"/>
  <c r="O114" i="5"/>
  <c r="O60" i="5"/>
  <c r="O61" i="5"/>
  <c r="O115" i="5"/>
  <c r="O62" i="5"/>
  <c r="O63" i="5"/>
  <c r="O116" i="5"/>
  <c r="O64" i="5"/>
  <c r="O65" i="5"/>
  <c r="O118" i="5"/>
  <c r="O67" i="5"/>
  <c r="O68" i="5"/>
  <c r="O69" i="5"/>
  <c r="O70" i="5"/>
  <c r="O71" i="5"/>
  <c r="O72" i="5"/>
  <c r="O73" i="5"/>
  <c r="O74" i="5"/>
  <c r="O120" i="5"/>
  <c r="O133" i="5"/>
  <c r="O121" i="5"/>
  <c r="O122" i="5"/>
  <c r="O123" i="5"/>
  <c r="O75" i="5"/>
  <c r="O124" i="5"/>
  <c r="O76" i="5"/>
  <c r="O77" i="5"/>
  <c r="O78" i="5"/>
  <c r="O125" i="5"/>
  <c r="O126" i="5"/>
  <c r="O79" i="5"/>
  <c r="O127" i="5"/>
  <c r="O128" i="5"/>
  <c r="O80" i="5"/>
  <c r="O81" i="5"/>
  <c r="O82" i="5"/>
  <c r="O83" i="5"/>
  <c r="O84" i="5"/>
  <c r="O85" i="5"/>
  <c r="O129" i="5"/>
  <c r="O86" i="5"/>
  <c r="O87" i="5"/>
  <c r="O130" i="5"/>
  <c r="O88" i="5"/>
  <c r="O89" i="5"/>
  <c r="O90" i="5"/>
  <c r="O91" i="5"/>
  <c r="O92" i="5"/>
  <c r="O93" i="5"/>
  <c r="O94" i="5"/>
  <c r="O95" i="5"/>
  <c r="O131" i="5"/>
  <c r="O96" i="5"/>
  <c r="O97" i="5"/>
  <c r="O98" i="5"/>
  <c r="O99" i="5"/>
  <c r="O100" i="5"/>
  <c r="O101" i="5"/>
  <c r="O132" i="5"/>
  <c r="O102" i="5"/>
  <c r="O103" i="5"/>
  <c r="O104" i="5"/>
  <c r="O105" i="5"/>
  <c r="O106" i="5"/>
  <c r="O107" i="5"/>
  <c r="L113" i="5"/>
  <c r="L49" i="5"/>
  <c r="L50" i="5"/>
  <c r="L51" i="5"/>
  <c r="L112" i="5"/>
  <c r="L52" i="5"/>
  <c r="L53" i="5"/>
  <c r="L54" i="5"/>
  <c r="L55" i="5"/>
  <c r="L56" i="5"/>
  <c r="L57" i="5"/>
  <c r="L58" i="5"/>
  <c r="L59" i="5"/>
  <c r="L114" i="5"/>
  <c r="L60" i="5"/>
  <c r="L61" i="5"/>
  <c r="L115" i="5"/>
  <c r="L62" i="5"/>
  <c r="L63" i="5"/>
  <c r="L116" i="5"/>
  <c r="L64" i="5"/>
  <c r="L65" i="5"/>
  <c r="L118" i="5"/>
  <c r="L67" i="5"/>
  <c r="L68" i="5"/>
  <c r="L69" i="5"/>
  <c r="L70" i="5"/>
  <c r="L71" i="5"/>
  <c r="L72" i="5"/>
  <c r="L73" i="5"/>
  <c r="L74" i="5"/>
  <c r="L120" i="5"/>
  <c r="L133" i="5"/>
  <c r="L121" i="5"/>
  <c r="L122" i="5"/>
  <c r="L123" i="5"/>
  <c r="L75" i="5"/>
  <c r="L124" i="5"/>
  <c r="L76" i="5"/>
  <c r="L77" i="5"/>
  <c r="L78" i="5"/>
  <c r="L125" i="5"/>
  <c r="L126" i="5"/>
  <c r="L79" i="5"/>
  <c r="L127" i="5"/>
  <c r="L128" i="5"/>
  <c r="L80" i="5"/>
  <c r="L81" i="5"/>
  <c r="L82" i="5"/>
  <c r="L83" i="5"/>
  <c r="L84" i="5"/>
  <c r="L85" i="5"/>
  <c r="L129" i="5"/>
  <c r="L86" i="5"/>
  <c r="L87" i="5"/>
  <c r="L130" i="5"/>
  <c r="L88" i="5"/>
  <c r="L89" i="5"/>
  <c r="L90" i="5"/>
  <c r="L91" i="5"/>
  <c r="L92" i="5"/>
  <c r="L93" i="5"/>
  <c r="L94" i="5"/>
  <c r="L95" i="5"/>
  <c r="L131" i="5"/>
  <c r="L96" i="5"/>
  <c r="L97" i="5"/>
  <c r="L98" i="5"/>
  <c r="L99" i="5"/>
  <c r="L100" i="5"/>
  <c r="L101" i="5"/>
  <c r="L132" i="5"/>
  <c r="L102" i="5"/>
  <c r="L103" i="5"/>
  <c r="L104" i="5"/>
  <c r="L105" i="5"/>
  <c r="L106" i="5"/>
  <c r="L107" i="5"/>
  <c r="L111" i="5"/>
  <c r="O111" i="5"/>
  <c r="I41" i="5"/>
  <c r="H113" i="5"/>
  <c r="H49" i="5"/>
  <c r="H50" i="5"/>
  <c r="H51" i="5"/>
  <c r="H112" i="5"/>
  <c r="H52" i="5"/>
  <c r="H53" i="5"/>
  <c r="H54" i="5"/>
  <c r="H55" i="5"/>
  <c r="H56" i="5"/>
  <c r="H57" i="5"/>
  <c r="H58" i="5"/>
  <c r="H59" i="5"/>
  <c r="H114" i="5"/>
  <c r="H60" i="5"/>
  <c r="H61" i="5"/>
  <c r="H115" i="5"/>
  <c r="H62" i="5"/>
  <c r="H63" i="5"/>
  <c r="H116" i="5"/>
  <c r="H64" i="5"/>
  <c r="H65" i="5"/>
  <c r="H118" i="5"/>
  <c r="H67" i="5"/>
  <c r="H68" i="5"/>
  <c r="H69" i="5"/>
  <c r="H70" i="5"/>
  <c r="H71" i="5"/>
  <c r="H72" i="5"/>
  <c r="H73" i="5"/>
  <c r="H74" i="5"/>
  <c r="H120" i="5"/>
  <c r="H133" i="5"/>
  <c r="H121" i="5"/>
  <c r="H122" i="5"/>
  <c r="H123" i="5"/>
  <c r="H75" i="5"/>
  <c r="H124" i="5"/>
  <c r="H76" i="5"/>
  <c r="H77" i="5"/>
  <c r="H78" i="5"/>
  <c r="H125" i="5"/>
  <c r="H126" i="5"/>
  <c r="H79" i="5"/>
  <c r="H127" i="5"/>
  <c r="H128" i="5"/>
  <c r="H80" i="5"/>
  <c r="H81" i="5"/>
  <c r="H82" i="5"/>
  <c r="H83" i="5"/>
  <c r="H84" i="5"/>
  <c r="H85" i="5"/>
  <c r="H129" i="5"/>
  <c r="H86" i="5"/>
  <c r="H87" i="5"/>
  <c r="H130" i="5"/>
  <c r="H88" i="5"/>
  <c r="H89" i="5"/>
  <c r="H90" i="5"/>
  <c r="H91" i="5"/>
  <c r="H92" i="5"/>
  <c r="H93" i="5"/>
  <c r="H94" i="5"/>
  <c r="H95" i="5"/>
  <c r="H131" i="5"/>
  <c r="H96" i="5"/>
  <c r="H97" i="5"/>
  <c r="H98" i="5"/>
  <c r="H99" i="5"/>
  <c r="H100" i="5"/>
  <c r="H101" i="5"/>
  <c r="H132" i="5"/>
  <c r="H102" i="5"/>
  <c r="H103" i="5"/>
  <c r="H104" i="5"/>
  <c r="H105" i="5"/>
  <c r="H106" i="5"/>
  <c r="H107" i="5"/>
  <c r="H111" i="5"/>
  <c r="F113" i="5"/>
  <c r="F49" i="5"/>
  <c r="F50" i="5"/>
  <c r="F51" i="5"/>
  <c r="F112" i="5"/>
  <c r="F52" i="5"/>
  <c r="F53" i="5"/>
  <c r="F54" i="5"/>
  <c r="F55" i="5"/>
  <c r="F56" i="5"/>
  <c r="F57" i="5"/>
  <c r="F58" i="5"/>
  <c r="F59" i="5"/>
  <c r="F114" i="5"/>
  <c r="F60" i="5"/>
  <c r="F61" i="5"/>
  <c r="F115" i="5"/>
  <c r="F62" i="5"/>
  <c r="F63" i="5"/>
  <c r="F116" i="5"/>
  <c r="F64" i="5"/>
  <c r="F65" i="5"/>
  <c r="F118" i="5"/>
  <c r="F67" i="5"/>
  <c r="F68" i="5"/>
  <c r="F69" i="5"/>
  <c r="F70" i="5"/>
  <c r="F71" i="5"/>
  <c r="F72" i="5"/>
  <c r="F73" i="5"/>
  <c r="F74" i="5"/>
  <c r="F120" i="5"/>
  <c r="F133" i="5"/>
  <c r="F121" i="5"/>
  <c r="F122" i="5"/>
  <c r="F123" i="5"/>
  <c r="F75" i="5"/>
  <c r="F124" i="5"/>
  <c r="F76" i="5"/>
  <c r="F77" i="5"/>
  <c r="F78" i="5"/>
  <c r="F125" i="5"/>
  <c r="F126" i="5"/>
  <c r="F79" i="5"/>
  <c r="F127" i="5"/>
  <c r="F128" i="5"/>
  <c r="F80" i="5"/>
  <c r="F81" i="5"/>
  <c r="F82" i="5"/>
  <c r="F83" i="5"/>
  <c r="F84" i="5"/>
  <c r="F85" i="5"/>
  <c r="F129" i="5"/>
  <c r="F86" i="5"/>
  <c r="F87" i="5"/>
  <c r="F130" i="5"/>
  <c r="F88" i="5"/>
  <c r="F89" i="5"/>
  <c r="F90" i="5"/>
  <c r="F91" i="5"/>
  <c r="F92" i="5"/>
  <c r="F93" i="5"/>
  <c r="F94" i="5"/>
  <c r="F95" i="5"/>
  <c r="F131" i="5"/>
  <c r="F96" i="5"/>
  <c r="F97" i="5"/>
  <c r="F98" i="5"/>
  <c r="F99" i="5"/>
  <c r="F100" i="5"/>
  <c r="F101" i="5"/>
  <c r="F132" i="5"/>
  <c r="F102" i="5"/>
  <c r="F103" i="5"/>
  <c r="F104" i="5"/>
  <c r="F105" i="5"/>
  <c r="F106" i="5"/>
  <c r="F107" i="5"/>
  <c r="F111" i="5"/>
  <c r="E113" i="5"/>
  <c r="E49" i="5"/>
  <c r="E50" i="5"/>
  <c r="E51" i="5"/>
  <c r="E112" i="5"/>
  <c r="E52" i="5"/>
  <c r="E53" i="5"/>
  <c r="E54" i="5"/>
  <c r="E55" i="5"/>
  <c r="E56" i="5"/>
  <c r="E57" i="5"/>
  <c r="E58" i="5"/>
  <c r="E59" i="5"/>
  <c r="E114" i="5"/>
  <c r="E60" i="5"/>
  <c r="E61" i="5"/>
  <c r="E115" i="5"/>
  <c r="E62" i="5"/>
  <c r="E63" i="5"/>
  <c r="E116" i="5"/>
  <c r="E64" i="5"/>
  <c r="E65" i="5"/>
  <c r="E118" i="5"/>
  <c r="E67" i="5"/>
  <c r="E68" i="5"/>
  <c r="E69" i="5"/>
  <c r="E70" i="5"/>
  <c r="E71" i="5"/>
  <c r="E72" i="5"/>
  <c r="E73" i="5"/>
  <c r="E74" i="5"/>
  <c r="E120" i="5"/>
  <c r="E133" i="5"/>
  <c r="E121" i="5"/>
  <c r="E122" i="5"/>
  <c r="E123" i="5"/>
  <c r="E75" i="5"/>
  <c r="E124" i="5"/>
  <c r="E76" i="5"/>
  <c r="E77" i="5"/>
  <c r="E78" i="5"/>
  <c r="E125" i="5"/>
  <c r="E126" i="5"/>
  <c r="E79" i="5"/>
  <c r="E127" i="5"/>
  <c r="E128" i="5"/>
  <c r="E80" i="5"/>
  <c r="E81" i="5"/>
  <c r="E82" i="5"/>
  <c r="E83" i="5"/>
  <c r="E84" i="5"/>
  <c r="E85" i="5"/>
  <c r="E129" i="5"/>
  <c r="E86" i="5"/>
  <c r="E87" i="5"/>
  <c r="E130" i="5"/>
  <c r="E88" i="5"/>
  <c r="E89" i="5"/>
  <c r="E90" i="5"/>
  <c r="E91" i="5"/>
  <c r="E92" i="5"/>
  <c r="E93" i="5"/>
  <c r="E94" i="5"/>
  <c r="E95" i="5"/>
  <c r="E131" i="5"/>
  <c r="E96" i="5"/>
  <c r="E97" i="5"/>
  <c r="E98" i="5"/>
  <c r="E99" i="5"/>
  <c r="E100" i="5"/>
  <c r="E101" i="5"/>
  <c r="E132" i="5"/>
  <c r="E102" i="5"/>
  <c r="E103" i="5"/>
  <c r="E104" i="5"/>
  <c r="E105" i="5"/>
  <c r="E106" i="5"/>
  <c r="E107" i="5"/>
  <c r="E111" i="5"/>
  <c r="B113" i="5"/>
  <c r="B49" i="5"/>
  <c r="B50" i="5"/>
  <c r="B51" i="5"/>
  <c r="B112" i="5"/>
  <c r="B52" i="5"/>
  <c r="B53" i="5"/>
  <c r="B54" i="5"/>
  <c r="B55" i="5"/>
  <c r="B56" i="5"/>
  <c r="B57" i="5"/>
  <c r="B58" i="5"/>
  <c r="B59" i="5"/>
  <c r="B114" i="5"/>
  <c r="B60" i="5"/>
  <c r="B61" i="5"/>
  <c r="B115" i="5"/>
  <c r="B62" i="5"/>
  <c r="B63" i="5"/>
  <c r="B116" i="5"/>
  <c r="B64" i="5"/>
  <c r="B65" i="5"/>
  <c r="B118" i="5"/>
  <c r="B67" i="5"/>
  <c r="B68" i="5"/>
  <c r="B69" i="5"/>
  <c r="B70" i="5"/>
  <c r="B71" i="5"/>
  <c r="B72" i="5"/>
  <c r="B73" i="5"/>
  <c r="B74" i="5"/>
  <c r="B120" i="5"/>
  <c r="B133" i="5"/>
  <c r="B121" i="5"/>
  <c r="B122" i="5"/>
  <c r="B123" i="5"/>
  <c r="B75" i="5"/>
  <c r="B124" i="5"/>
  <c r="B76" i="5"/>
  <c r="B77" i="5"/>
  <c r="B78" i="5"/>
  <c r="B125" i="5"/>
  <c r="B126" i="5"/>
  <c r="B79" i="5"/>
  <c r="B127" i="5"/>
  <c r="B128" i="5"/>
  <c r="B80" i="5"/>
  <c r="B81" i="5"/>
  <c r="B82" i="5"/>
  <c r="B83" i="5"/>
  <c r="B84" i="5"/>
  <c r="B85" i="5"/>
  <c r="B129" i="5"/>
  <c r="B86" i="5"/>
  <c r="B87" i="5"/>
  <c r="B130" i="5"/>
  <c r="B88" i="5"/>
  <c r="B89" i="5"/>
  <c r="B90" i="5"/>
  <c r="B91" i="5"/>
  <c r="B92" i="5"/>
  <c r="B93" i="5"/>
  <c r="B94" i="5"/>
  <c r="B95" i="5"/>
  <c r="B131" i="5"/>
  <c r="B96" i="5"/>
  <c r="B97" i="5"/>
  <c r="B98" i="5"/>
  <c r="B99" i="5"/>
  <c r="B100" i="5"/>
  <c r="B101" i="5"/>
  <c r="B132" i="5"/>
  <c r="B102" i="5"/>
  <c r="B103" i="5"/>
  <c r="B104" i="5"/>
  <c r="B105" i="5"/>
  <c r="B106" i="5"/>
  <c r="B107" i="5"/>
  <c r="B111" i="5"/>
  <c r="M164" i="10" l="1"/>
  <c r="H154" i="10"/>
  <c r="H160" i="10"/>
  <c r="H128" i="10"/>
  <c r="H122" i="10"/>
  <c r="H53" i="10"/>
  <c r="J156" i="10"/>
  <c r="K156" i="10" s="1"/>
  <c r="L156" i="10" s="1"/>
  <c r="J80" i="10"/>
  <c r="K80" i="10" s="1"/>
  <c r="L80" i="10" s="1"/>
  <c r="J29" i="10"/>
  <c r="K29" i="10" s="1"/>
  <c r="L29" i="10" s="1"/>
  <c r="H158" i="10"/>
  <c r="H137" i="10"/>
  <c r="H116" i="10"/>
  <c r="H94" i="10"/>
  <c r="H52" i="10"/>
  <c r="H30" i="10"/>
  <c r="H9" i="10"/>
  <c r="J94" i="10"/>
  <c r="K94" i="10" s="1"/>
  <c r="L94" i="10" s="1"/>
  <c r="J62" i="10"/>
  <c r="K62" i="10" s="1"/>
  <c r="L62" i="10" s="1"/>
  <c r="J26" i="10"/>
  <c r="K26" i="10" s="1"/>
  <c r="L26" i="10" s="1"/>
  <c r="H32" i="10"/>
  <c r="J96" i="10"/>
  <c r="K96" i="10" s="1"/>
  <c r="L96" i="10" s="1"/>
  <c r="H82" i="10"/>
  <c r="H56" i="10"/>
  <c r="H34" i="10"/>
  <c r="J154" i="10"/>
  <c r="K154" i="10" s="1"/>
  <c r="L154" i="10" s="1"/>
  <c r="J68" i="10"/>
  <c r="K68" i="10" s="1"/>
  <c r="L68" i="10" s="1"/>
  <c r="J34" i="10"/>
  <c r="K34" i="10" s="1"/>
  <c r="L34" i="10" s="1"/>
  <c r="H58" i="10"/>
  <c r="J88" i="10"/>
  <c r="K88" i="10" s="1"/>
  <c r="L88" i="10" s="1"/>
  <c r="H146" i="10"/>
  <c r="H161" i="10"/>
  <c r="H140" i="10"/>
  <c r="H118" i="10"/>
  <c r="H76" i="10"/>
  <c r="H54" i="10"/>
  <c r="H33" i="10"/>
  <c r="H12" i="10"/>
  <c r="J152" i="10"/>
  <c r="K152" i="10" s="1"/>
  <c r="L152" i="10" s="1"/>
  <c r="J98" i="10"/>
  <c r="K98" i="10" s="1"/>
  <c r="L98" i="10" s="1"/>
  <c r="J66" i="10"/>
  <c r="K66" i="10" s="1"/>
  <c r="L66" i="10" s="1"/>
  <c r="J32" i="10"/>
  <c r="K32" i="10" s="1"/>
  <c r="L32" i="10" s="1"/>
  <c r="H159" i="10"/>
  <c r="H143" i="10"/>
  <c r="H111" i="10"/>
  <c r="H95" i="10"/>
  <c r="H63" i="10"/>
  <c r="H47" i="10"/>
  <c r="H15" i="10"/>
  <c r="J161" i="10"/>
  <c r="K161" i="10" s="1"/>
  <c r="L161" i="10" s="1"/>
  <c r="J113" i="10"/>
  <c r="K113" i="10" s="1"/>
  <c r="L113" i="10" s="1"/>
  <c r="J81" i="10"/>
  <c r="K81" i="10" s="1"/>
  <c r="L81" i="10" s="1"/>
  <c r="J65" i="10"/>
  <c r="K65" i="10" s="1"/>
  <c r="L65" i="10" s="1"/>
  <c r="J30" i="10"/>
  <c r="K30" i="10" s="1"/>
  <c r="L30" i="10" s="1"/>
  <c r="J9" i="10"/>
  <c r="K9" i="10" s="1"/>
  <c r="L9" i="10" s="1"/>
  <c r="J123" i="10"/>
  <c r="K123" i="10" s="1"/>
  <c r="L123" i="10" s="1"/>
  <c r="J107" i="10"/>
  <c r="K107" i="10" s="1"/>
  <c r="L107" i="10" s="1"/>
  <c r="J75" i="10"/>
  <c r="K75" i="10" s="1"/>
  <c r="L75" i="10" s="1"/>
  <c r="J59" i="10"/>
  <c r="K59" i="10" s="1"/>
  <c r="L59" i="10" s="1"/>
  <c r="J43" i="10"/>
  <c r="K43" i="10" s="1"/>
  <c r="L43" i="10" s="1"/>
  <c r="J22" i="10"/>
  <c r="K22" i="10" s="1"/>
  <c r="L22" i="10" s="1"/>
  <c r="J23" i="10"/>
  <c r="K23" i="10" s="1"/>
  <c r="L23" i="10" s="1"/>
  <c r="H138" i="10"/>
  <c r="H106" i="10"/>
  <c r="H101" i="10"/>
  <c r="J140" i="10"/>
  <c r="K140" i="10" s="1"/>
  <c r="L140" i="10" s="1"/>
  <c r="J18" i="10"/>
  <c r="K18" i="10" s="1"/>
  <c r="L18" i="10" s="1"/>
  <c r="H153" i="10"/>
  <c r="H110" i="10"/>
  <c r="H89" i="10"/>
  <c r="H68" i="10"/>
  <c r="H46" i="10"/>
  <c r="J118" i="10"/>
  <c r="K118" i="10" s="1"/>
  <c r="L118" i="10" s="1"/>
  <c r="J86" i="10"/>
  <c r="K86" i="10" s="1"/>
  <c r="L86" i="10" s="1"/>
  <c r="J54" i="10"/>
  <c r="K54" i="10" s="1"/>
  <c r="L54" i="10" s="1"/>
  <c r="J16" i="10"/>
  <c r="K16" i="10" s="1"/>
  <c r="L16" i="10" s="1"/>
  <c r="H5" i="10"/>
  <c r="J56" i="10"/>
  <c r="K56" i="10" s="1"/>
  <c r="L56" i="10" s="1"/>
  <c r="H114" i="10"/>
  <c r="H50" i="10"/>
  <c r="H29" i="10"/>
  <c r="H8" i="10"/>
  <c r="J148" i="10"/>
  <c r="K148" i="10" s="1"/>
  <c r="L148" i="10" s="1"/>
  <c r="J124" i="10"/>
  <c r="K124" i="10" s="1"/>
  <c r="L124" i="10" s="1"/>
  <c r="J92" i="10"/>
  <c r="K92" i="10" s="1"/>
  <c r="L92" i="10" s="1"/>
  <c r="J60" i="10"/>
  <c r="K60" i="10" s="1"/>
  <c r="L60" i="10" s="1"/>
  <c r="J146" i="10"/>
  <c r="K146" i="10" s="1"/>
  <c r="L146" i="10" s="1"/>
  <c r="J64" i="10"/>
  <c r="K64" i="10" s="1"/>
  <c r="L64" i="10" s="1"/>
  <c r="H136" i="10"/>
  <c r="H98" i="10"/>
  <c r="H156" i="10"/>
  <c r="H134" i="10"/>
  <c r="H113" i="10"/>
  <c r="H92" i="10"/>
  <c r="H70" i="10"/>
  <c r="H28" i="10"/>
  <c r="J147" i="10"/>
  <c r="K147" i="10" s="1"/>
  <c r="L147" i="10" s="1"/>
  <c r="J122" i="10"/>
  <c r="K122" i="10" s="1"/>
  <c r="L122" i="10" s="1"/>
  <c r="J58" i="10"/>
  <c r="K58" i="10" s="1"/>
  <c r="L58" i="10" s="1"/>
  <c r="H155" i="10"/>
  <c r="H123" i="10"/>
  <c r="H107" i="10"/>
  <c r="H75" i="10"/>
  <c r="H59" i="10"/>
  <c r="H43" i="10"/>
  <c r="H27" i="10"/>
  <c r="J157" i="10"/>
  <c r="K157" i="10" s="1"/>
  <c r="L157" i="10" s="1"/>
  <c r="J141" i="10"/>
  <c r="K141" i="10" s="1"/>
  <c r="L141" i="10" s="1"/>
  <c r="J93" i="10"/>
  <c r="K93" i="10" s="1"/>
  <c r="L93" i="10" s="1"/>
  <c r="J77" i="10"/>
  <c r="K77" i="10" s="1"/>
  <c r="L77" i="10" s="1"/>
  <c r="J45" i="10"/>
  <c r="K45" i="10" s="1"/>
  <c r="L45" i="10" s="1"/>
  <c r="J119" i="10"/>
  <c r="K119" i="10" s="1"/>
  <c r="L119" i="10" s="1"/>
  <c r="J87" i="10"/>
  <c r="K87" i="10" s="1"/>
  <c r="L87" i="10" s="1"/>
  <c r="J71" i="10"/>
  <c r="K71" i="10" s="1"/>
  <c r="L71" i="10" s="1"/>
  <c r="J35" i="10"/>
  <c r="K35" i="10" s="1"/>
  <c r="L35" i="10" s="1"/>
  <c r="J3" i="10"/>
  <c r="K3" i="10" s="1"/>
  <c r="L3" i="10" s="1"/>
  <c r="H117" i="10"/>
  <c r="H112" i="10"/>
  <c r="H96" i="10"/>
  <c r="H80" i="10"/>
  <c r="J8" i="10"/>
  <c r="K8" i="10" s="1"/>
  <c r="L8" i="10" s="1"/>
  <c r="H148" i="10"/>
  <c r="H105" i="10"/>
  <c r="H84" i="10"/>
  <c r="H62" i="10"/>
  <c r="H20" i="10"/>
  <c r="J160" i="10"/>
  <c r="K160" i="10" s="1"/>
  <c r="L160" i="10" s="1"/>
  <c r="J110" i="10"/>
  <c r="K110" i="10" s="1"/>
  <c r="L110" i="10" s="1"/>
  <c r="J46" i="10"/>
  <c r="K46" i="10" s="1"/>
  <c r="L46" i="10" s="1"/>
  <c r="J5" i="10"/>
  <c r="K5" i="10" s="1"/>
  <c r="L5" i="10" s="1"/>
  <c r="H157" i="10"/>
  <c r="H104" i="10"/>
  <c r="H66" i="10"/>
  <c r="H45" i="10"/>
  <c r="I164" i="10"/>
  <c r="J2" i="10"/>
  <c r="K2" i="10" s="1"/>
  <c r="L2" i="10" s="1"/>
  <c r="J143" i="10"/>
  <c r="K143" i="10" s="1"/>
  <c r="L143" i="10" s="1"/>
  <c r="J116" i="10"/>
  <c r="K116" i="10" s="1"/>
  <c r="L116" i="10" s="1"/>
  <c r="J84" i="10"/>
  <c r="K84" i="10" s="1"/>
  <c r="L84" i="10" s="1"/>
  <c r="J52" i="10"/>
  <c r="K52" i="10" s="1"/>
  <c r="L52" i="10" s="1"/>
  <c r="H26" i="10"/>
  <c r="J135" i="10"/>
  <c r="K135" i="10" s="1"/>
  <c r="L135" i="10" s="1"/>
  <c r="H88" i="10"/>
  <c r="H108" i="10"/>
  <c r="H86" i="10"/>
  <c r="H65" i="10"/>
  <c r="H44" i="10"/>
  <c r="H22" i="10"/>
  <c r="J142" i="10"/>
  <c r="K142" i="10" s="1"/>
  <c r="L142" i="10" s="1"/>
  <c r="J114" i="10"/>
  <c r="K114" i="10" s="1"/>
  <c r="L114" i="10" s="1"/>
  <c r="J82" i="10"/>
  <c r="K82" i="10" s="1"/>
  <c r="L82" i="10" s="1"/>
  <c r="J50" i="10"/>
  <c r="K50" i="10" s="1"/>
  <c r="L50" i="10" s="1"/>
  <c r="H135" i="10"/>
  <c r="H119" i="10"/>
  <c r="H87" i="10"/>
  <c r="H71" i="10"/>
  <c r="H23" i="10"/>
  <c r="J153" i="10"/>
  <c r="K153" i="10" s="1"/>
  <c r="L153" i="10" s="1"/>
  <c r="J137" i="10"/>
  <c r="K137" i="10" s="1"/>
  <c r="L137" i="10" s="1"/>
  <c r="J105" i="10"/>
  <c r="K105" i="10" s="1"/>
  <c r="L105" i="10" s="1"/>
  <c r="J89" i="10"/>
  <c r="K89" i="10" s="1"/>
  <c r="L89" i="10" s="1"/>
  <c r="J57" i="10"/>
  <c r="K57" i="10" s="1"/>
  <c r="L57" i="10" s="1"/>
  <c r="J20" i="10"/>
  <c r="K20" i="10" s="1"/>
  <c r="L20" i="10" s="1"/>
  <c r="J131" i="10"/>
  <c r="K131" i="10" s="1"/>
  <c r="L131" i="10" s="1"/>
  <c r="J115" i="10"/>
  <c r="K115" i="10" s="1"/>
  <c r="L115" i="10" s="1"/>
  <c r="J99" i="10"/>
  <c r="K99" i="10" s="1"/>
  <c r="L99" i="10" s="1"/>
  <c r="J83" i="10"/>
  <c r="K83" i="10" s="1"/>
  <c r="L83" i="10" s="1"/>
  <c r="J51" i="10"/>
  <c r="K51" i="10" s="1"/>
  <c r="L51" i="10" s="1"/>
  <c r="J33" i="10"/>
  <c r="K33" i="10" s="1"/>
  <c r="L33" i="10" s="1"/>
  <c r="J12" i="10"/>
  <c r="K12" i="10" s="1"/>
  <c r="L12" i="10" s="1"/>
  <c r="J15" i="10"/>
  <c r="K15" i="10" s="1"/>
  <c r="L15" i="10" s="1"/>
  <c r="H74" i="10"/>
  <c r="H149" i="10"/>
  <c r="H64" i="10"/>
  <c r="J104" i="10"/>
  <c r="K104" i="10" s="1"/>
  <c r="L104" i="10" s="1"/>
  <c r="H2" i="10"/>
  <c r="H142" i="10"/>
  <c r="H57" i="10"/>
  <c r="H36" i="10"/>
  <c r="H14" i="10"/>
  <c r="J155" i="10"/>
  <c r="K155" i="10" s="1"/>
  <c r="L155" i="10" s="1"/>
  <c r="J134" i="10"/>
  <c r="K134" i="10" s="1"/>
  <c r="L134" i="10" s="1"/>
  <c r="J70" i="10"/>
  <c r="K70" i="10" s="1"/>
  <c r="L70" i="10" s="1"/>
  <c r="J128" i="10"/>
  <c r="K128" i="10" s="1"/>
  <c r="L128" i="10" s="1"/>
  <c r="H141" i="10"/>
  <c r="H93" i="10"/>
  <c r="H18" i="10"/>
  <c r="J159" i="10"/>
  <c r="K159" i="10" s="1"/>
  <c r="L159" i="10" s="1"/>
  <c r="J138" i="10"/>
  <c r="K138" i="10" s="1"/>
  <c r="L138" i="10" s="1"/>
  <c r="J108" i="10"/>
  <c r="K108" i="10" s="1"/>
  <c r="L108" i="10" s="1"/>
  <c r="J76" i="10"/>
  <c r="K76" i="10" s="1"/>
  <c r="L76" i="10" s="1"/>
  <c r="J44" i="10"/>
  <c r="K44" i="10" s="1"/>
  <c r="L44" i="10" s="1"/>
  <c r="H69" i="10"/>
  <c r="H16" i="10"/>
  <c r="J112" i="10"/>
  <c r="K112" i="10" s="1"/>
  <c r="L112" i="10" s="1"/>
  <c r="H152" i="10"/>
  <c r="H77" i="10"/>
  <c r="H124" i="10"/>
  <c r="H81" i="10"/>
  <c r="H60" i="10"/>
  <c r="J158" i="10"/>
  <c r="K158" i="10" s="1"/>
  <c r="L158" i="10" s="1"/>
  <c r="J136" i="10"/>
  <c r="K136" i="10" s="1"/>
  <c r="L136" i="10" s="1"/>
  <c r="J106" i="10"/>
  <c r="K106" i="10" s="1"/>
  <c r="L106" i="10" s="1"/>
  <c r="J74" i="10"/>
  <c r="K74" i="10" s="1"/>
  <c r="L74" i="10" s="1"/>
  <c r="H147" i="10"/>
  <c r="H131" i="10"/>
  <c r="H115" i="10"/>
  <c r="H99" i="10"/>
  <c r="H83" i="10"/>
  <c r="H51" i="10"/>
  <c r="H35" i="10"/>
  <c r="H3" i="10"/>
  <c r="J149" i="10"/>
  <c r="K149" i="10" s="1"/>
  <c r="L149" i="10" s="1"/>
  <c r="J117" i="10"/>
  <c r="K117" i="10" s="1"/>
  <c r="L117" i="10" s="1"/>
  <c r="J101" i="10"/>
  <c r="K101" i="10" s="1"/>
  <c r="L101" i="10" s="1"/>
  <c r="J69" i="10"/>
  <c r="K69" i="10" s="1"/>
  <c r="L69" i="10" s="1"/>
  <c r="J53" i="10"/>
  <c r="K53" i="10" s="1"/>
  <c r="L53" i="10" s="1"/>
  <c r="J36" i="10"/>
  <c r="K36" i="10" s="1"/>
  <c r="L36" i="10" s="1"/>
  <c r="J14" i="10"/>
  <c r="K14" i="10" s="1"/>
  <c r="L14" i="10" s="1"/>
  <c r="J111" i="10"/>
  <c r="K111" i="10" s="1"/>
  <c r="L111" i="10" s="1"/>
  <c r="J95" i="10"/>
  <c r="K95" i="10" s="1"/>
  <c r="L95" i="10" s="1"/>
  <c r="J63" i="10"/>
  <c r="K63" i="10" s="1"/>
  <c r="L63" i="10" s="1"/>
  <c r="J47" i="10"/>
  <c r="K47" i="10" s="1"/>
  <c r="L47" i="10" s="1"/>
  <c r="J28" i="10"/>
  <c r="K28" i="10" s="1"/>
  <c r="L28" i="10" s="1"/>
  <c r="J27" i="10"/>
  <c r="K27" i="10" s="1"/>
  <c r="L27" i="10" s="1"/>
  <c r="G164" i="10"/>
  <c r="F164" i="10"/>
  <c r="D164" i="10"/>
  <c r="E164" i="10" s="1"/>
  <c r="G113" i="5"/>
  <c r="N66" i="5"/>
  <c r="M119" i="5"/>
  <c r="N119" i="5" s="1"/>
  <c r="D66" i="5"/>
  <c r="G119" i="5"/>
  <c r="P119" i="5"/>
  <c r="Q119" i="5" s="1"/>
  <c r="I66" i="5"/>
  <c r="J66" i="5" s="1"/>
  <c r="K66" i="5" s="1"/>
  <c r="W119" i="5"/>
  <c r="P66" i="5"/>
  <c r="Q66" i="5" s="1"/>
  <c r="I119" i="5"/>
  <c r="J119" i="5" s="1"/>
  <c r="K119" i="5" s="1"/>
  <c r="D119" i="5"/>
  <c r="G66" i="5"/>
  <c r="W66" i="5"/>
  <c r="M117" i="5"/>
  <c r="N117" i="5" s="1"/>
  <c r="W117" i="5"/>
  <c r="P117" i="5"/>
  <c r="Q117" i="5" s="1"/>
  <c r="I117" i="5"/>
  <c r="J117" i="5" s="1"/>
  <c r="K117" i="5" s="1"/>
  <c r="G117" i="5"/>
  <c r="D117" i="5"/>
  <c r="G107" i="5"/>
  <c r="G103" i="5"/>
  <c r="G100" i="5"/>
  <c r="G96" i="5"/>
  <c r="G93" i="5"/>
  <c r="G89" i="5"/>
  <c r="G86" i="5"/>
  <c r="G83" i="5"/>
  <c r="G128" i="5"/>
  <c r="G125" i="5"/>
  <c r="G124" i="5"/>
  <c r="G121" i="5"/>
  <c r="G74" i="5"/>
  <c r="G70" i="5"/>
  <c r="G118" i="5"/>
  <c r="G116" i="5"/>
  <c r="G115" i="5"/>
  <c r="G59" i="5"/>
  <c r="G55" i="5"/>
  <c r="G112" i="5"/>
  <c r="G78" i="5"/>
  <c r="G75" i="5"/>
  <c r="G133" i="5"/>
  <c r="G73" i="5"/>
  <c r="G69" i="5"/>
  <c r="G61" i="5"/>
  <c r="G58" i="5"/>
  <c r="G54" i="5"/>
  <c r="G51" i="5"/>
  <c r="G111" i="5"/>
  <c r="G104" i="5"/>
  <c r="G101" i="5"/>
  <c r="G97" i="5"/>
  <c r="G94" i="5"/>
  <c r="G90" i="5"/>
  <c r="G87" i="5"/>
  <c r="G84" i="5"/>
  <c r="G80" i="5"/>
  <c r="G126" i="5"/>
  <c r="G76" i="5"/>
  <c r="G122" i="5"/>
  <c r="G71" i="5"/>
  <c r="G67" i="5"/>
  <c r="G64" i="5"/>
  <c r="G62" i="5"/>
  <c r="G114" i="5"/>
  <c r="G56" i="5"/>
  <c r="G52" i="5"/>
  <c r="G49" i="5"/>
  <c r="W106" i="5"/>
  <c r="W102" i="5"/>
  <c r="W99" i="5"/>
  <c r="W131" i="5"/>
  <c r="W92" i="5"/>
  <c r="W88" i="5"/>
  <c r="W129" i="5"/>
  <c r="W82" i="5"/>
  <c r="W127" i="5"/>
  <c r="W78" i="5"/>
  <c r="W75" i="5"/>
  <c r="W133" i="5"/>
  <c r="W73" i="5"/>
  <c r="W69" i="5"/>
  <c r="W61" i="5"/>
  <c r="W58" i="5"/>
  <c r="W105" i="5"/>
  <c r="W132" i="5"/>
  <c r="W98" i="5"/>
  <c r="W95" i="5"/>
  <c r="W91" i="5"/>
  <c r="W130" i="5"/>
  <c r="W85" i="5"/>
  <c r="W81" i="5"/>
  <c r="W79" i="5"/>
  <c r="W77" i="5"/>
  <c r="W123" i="5"/>
  <c r="W120" i="5"/>
  <c r="W72" i="5"/>
  <c r="W68" i="5"/>
  <c r="W65" i="5"/>
  <c r="W63" i="5"/>
  <c r="W60" i="5"/>
  <c r="W57" i="5"/>
  <c r="W53" i="5"/>
  <c r="W50" i="5"/>
  <c r="G105" i="5"/>
  <c r="G132" i="5"/>
  <c r="G98" i="5"/>
  <c r="G95" i="5"/>
  <c r="G91" i="5"/>
  <c r="G130" i="5"/>
  <c r="G85" i="5"/>
  <c r="G81" i="5"/>
  <c r="G79" i="5"/>
  <c r="G77" i="5"/>
  <c r="G123" i="5"/>
  <c r="G120" i="5"/>
  <c r="G72" i="5"/>
  <c r="G68" i="5"/>
  <c r="G65" i="5"/>
  <c r="G63" i="5"/>
  <c r="G60" i="5"/>
  <c r="G57" i="5"/>
  <c r="G53" i="5"/>
  <c r="G50" i="5"/>
  <c r="W54" i="5"/>
  <c r="W51" i="5"/>
  <c r="W111" i="5"/>
  <c r="W104" i="5"/>
  <c r="W101" i="5"/>
  <c r="W97" i="5"/>
  <c r="W94" i="5"/>
  <c r="W90" i="5"/>
  <c r="W87" i="5"/>
  <c r="W84" i="5"/>
  <c r="W80" i="5"/>
  <c r="W126" i="5"/>
  <c r="W76" i="5"/>
  <c r="W122" i="5"/>
  <c r="W71" i="5"/>
  <c r="W67" i="5"/>
  <c r="W64" i="5"/>
  <c r="W62" i="5"/>
  <c r="W114" i="5"/>
  <c r="W56" i="5"/>
  <c r="W52" i="5"/>
  <c r="W49" i="5"/>
  <c r="W107" i="5"/>
  <c r="W103" i="5"/>
  <c r="W100" i="5"/>
  <c r="W96" i="5"/>
  <c r="W93" i="5"/>
  <c r="W89" i="5"/>
  <c r="W86" i="5"/>
  <c r="W83" i="5"/>
  <c r="W128" i="5"/>
  <c r="W125" i="5"/>
  <c r="W124" i="5"/>
  <c r="W121" i="5"/>
  <c r="W74" i="5"/>
  <c r="W70" i="5"/>
  <c r="W118" i="5"/>
  <c r="W116" i="5"/>
  <c r="W115" i="5"/>
  <c r="W59" i="5"/>
  <c r="W55" i="5"/>
  <c r="W112" i="5"/>
  <c r="W113" i="5"/>
  <c r="G106" i="5"/>
  <c r="G102" i="5"/>
  <c r="G99" i="5"/>
  <c r="G131" i="5"/>
  <c r="G92" i="5"/>
  <c r="G88" i="5"/>
  <c r="G129" i="5"/>
  <c r="G82" i="5"/>
  <c r="G127" i="5"/>
  <c r="N27" i="10" l="1"/>
  <c r="Q27" i="10"/>
  <c r="N95" i="10"/>
  <c r="Q95" i="10"/>
  <c r="N53" i="10"/>
  <c r="Q53" i="10"/>
  <c r="N149" i="10"/>
  <c r="Q149" i="10"/>
  <c r="N158" i="10"/>
  <c r="Q158" i="10"/>
  <c r="N138" i="10"/>
  <c r="Q138" i="10"/>
  <c r="N155" i="10"/>
  <c r="Q155" i="10"/>
  <c r="N33" i="10"/>
  <c r="Q33" i="10"/>
  <c r="N115" i="10"/>
  <c r="Q115" i="10"/>
  <c r="N89" i="10"/>
  <c r="Q89" i="10"/>
  <c r="N142" i="10"/>
  <c r="Q142" i="10"/>
  <c r="N143" i="10"/>
  <c r="Q143" i="10"/>
  <c r="N46" i="10"/>
  <c r="Q46" i="10"/>
  <c r="N8" i="10"/>
  <c r="Q8" i="10"/>
  <c r="N87" i="10"/>
  <c r="Q87" i="10"/>
  <c r="N93" i="10"/>
  <c r="Q93" i="10"/>
  <c r="N147" i="10"/>
  <c r="Q147" i="10"/>
  <c r="N92" i="10"/>
  <c r="Q92" i="10"/>
  <c r="N118" i="10"/>
  <c r="Q118" i="10"/>
  <c r="N22" i="10"/>
  <c r="Q22" i="10"/>
  <c r="N107" i="10"/>
  <c r="Q107" i="10"/>
  <c r="N65" i="10"/>
  <c r="Q65" i="10"/>
  <c r="N66" i="10"/>
  <c r="Q66" i="10"/>
  <c r="N80" i="10"/>
  <c r="Q80" i="10"/>
  <c r="N28" i="10"/>
  <c r="Q28" i="10"/>
  <c r="N111" i="10"/>
  <c r="Q111" i="10"/>
  <c r="N69" i="10"/>
  <c r="Q69" i="10"/>
  <c r="N74" i="10"/>
  <c r="Q74" i="10"/>
  <c r="N44" i="10"/>
  <c r="Q44" i="10"/>
  <c r="N159" i="10"/>
  <c r="Q159" i="10"/>
  <c r="N128" i="10"/>
  <c r="Q128" i="10"/>
  <c r="N51" i="10"/>
  <c r="Q51" i="10"/>
  <c r="N131" i="10"/>
  <c r="Q131" i="10"/>
  <c r="N105" i="10"/>
  <c r="Q105" i="10"/>
  <c r="N50" i="10"/>
  <c r="Q50" i="10"/>
  <c r="N52" i="10"/>
  <c r="Q52" i="10"/>
  <c r="Q2" i="10"/>
  <c r="N2" i="10"/>
  <c r="N110" i="10"/>
  <c r="Q110" i="10"/>
  <c r="N3" i="10"/>
  <c r="Q3" i="10"/>
  <c r="N119" i="10"/>
  <c r="Q119" i="10"/>
  <c r="N141" i="10"/>
  <c r="Q141" i="10"/>
  <c r="N64" i="10"/>
  <c r="Q64" i="10"/>
  <c r="N124" i="10"/>
  <c r="Q124" i="10"/>
  <c r="N16" i="10"/>
  <c r="Q16" i="10"/>
  <c r="N43" i="10"/>
  <c r="Q43" i="10"/>
  <c r="N123" i="10"/>
  <c r="Q123" i="10"/>
  <c r="N81" i="10"/>
  <c r="Q81" i="10"/>
  <c r="N98" i="10"/>
  <c r="Q98" i="10"/>
  <c r="N34" i="10"/>
  <c r="Q34" i="10"/>
  <c r="N26" i="10"/>
  <c r="Q26" i="10"/>
  <c r="N156" i="10"/>
  <c r="Q156" i="10"/>
  <c r="N47" i="10"/>
  <c r="Q47" i="10"/>
  <c r="N14" i="10"/>
  <c r="Q14" i="10"/>
  <c r="N101" i="10"/>
  <c r="Q101" i="10"/>
  <c r="N106" i="10"/>
  <c r="Q106" i="10"/>
  <c r="N112" i="10"/>
  <c r="Q112" i="10"/>
  <c r="N76" i="10"/>
  <c r="Q76" i="10"/>
  <c r="N70" i="10"/>
  <c r="Q70" i="10"/>
  <c r="N104" i="10"/>
  <c r="Q104" i="10"/>
  <c r="N15" i="10"/>
  <c r="Q15" i="10"/>
  <c r="N83" i="10"/>
  <c r="Q83" i="10"/>
  <c r="N20" i="10"/>
  <c r="Q20" i="10"/>
  <c r="N137" i="10"/>
  <c r="Q137" i="10"/>
  <c r="N82" i="10"/>
  <c r="Q82" i="10"/>
  <c r="N84" i="10"/>
  <c r="Q84" i="10"/>
  <c r="N160" i="10"/>
  <c r="Q160" i="10"/>
  <c r="N35" i="10"/>
  <c r="Q35" i="10"/>
  <c r="N45" i="10"/>
  <c r="Q45" i="10"/>
  <c r="N157" i="10"/>
  <c r="Q157" i="10"/>
  <c r="N58" i="10"/>
  <c r="Q58" i="10"/>
  <c r="N146" i="10"/>
  <c r="Q146" i="10"/>
  <c r="N148" i="10"/>
  <c r="Q148" i="10"/>
  <c r="N54" i="10"/>
  <c r="Q54" i="10"/>
  <c r="N18" i="10"/>
  <c r="Q18" i="10"/>
  <c r="N59" i="10"/>
  <c r="Q59" i="10"/>
  <c r="N9" i="10"/>
  <c r="Q9" i="10"/>
  <c r="N113" i="10"/>
  <c r="Q113" i="10"/>
  <c r="N152" i="10"/>
  <c r="Q152" i="10"/>
  <c r="N68" i="10"/>
  <c r="Q68" i="10"/>
  <c r="N62" i="10"/>
  <c r="Q62" i="10"/>
  <c r="N63" i="10"/>
  <c r="Q63" i="10"/>
  <c r="N36" i="10"/>
  <c r="Q36" i="10"/>
  <c r="N117" i="10"/>
  <c r="Q117" i="10"/>
  <c r="N136" i="10"/>
  <c r="Q136" i="10"/>
  <c r="N108" i="10"/>
  <c r="Q108" i="10"/>
  <c r="N134" i="10"/>
  <c r="Q134" i="10"/>
  <c r="N12" i="10"/>
  <c r="Q12" i="10"/>
  <c r="N99" i="10"/>
  <c r="Q99" i="10"/>
  <c r="N57" i="10"/>
  <c r="Q57" i="10"/>
  <c r="N153" i="10"/>
  <c r="Q153" i="10"/>
  <c r="N114" i="10"/>
  <c r="Q114" i="10"/>
  <c r="N135" i="10"/>
  <c r="Q135" i="10"/>
  <c r="N116" i="10"/>
  <c r="Q116" i="10"/>
  <c r="N5" i="10"/>
  <c r="Q5" i="10"/>
  <c r="N71" i="10"/>
  <c r="Q71" i="10"/>
  <c r="N77" i="10"/>
  <c r="Q77" i="10"/>
  <c r="N122" i="10"/>
  <c r="Q122" i="10"/>
  <c r="N60" i="10"/>
  <c r="Q60" i="10"/>
  <c r="N56" i="10"/>
  <c r="Q56" i="10"/>
  <c r="N86" i="10"/>
  <c r="Q86" i="10"/>
  <c r="N140" i="10"/>
  <c r="Q140" i="10"/>
  <c r="N23" i="10"/>
  <c r="Q23" i="10"/>
  <c r="N75" i="10"/>
  <c r="Q75" i="10"/>
  <c r="N30" i="10"/>
  <c r="Q30" i="10"/>
  <c r="N161" i="10"/>
  <c r="Q161" i="10"/>
  <c r="N32" i="10"/>
  <c r="Q32" i="10"/>
  <c r="N88" i="10"/>
  <c r="Q88" i="10"/>
  <c r="N154" i="10"/>
  <c r="Q154" i="10"/>
  <c r="N96" i="10"/>
  <c r="Q96" i="10"/>
  <c r="N94" i="10"/>
  <c r="Q94" i="10"/>
  <c r="N29" i="10"/>
  <c r="Q29" i="10"/>
  <c r="H164" i="10"/>
  <c r="J164" i="10"/>
  <c r="K164" i="10" s="1"/>
  <c r="L164" i="10" s="1"/>
  <c r="V2" i="6"/>
  <c r="V1" i="6"/>
  <c r="V42" i="5"/>
  <c r="V43" i="5"/>
  <c r="V44" i="5"/>
  <c r="V45" i="5"/>
  <c r="V46" i="5"/>
  <c r="V41" i="5"/>
  <c r="U41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12" i="5"/>
  <c r="V6" i="5"/>
  <c r="V7" i="5"/>
  <c r="V8" i="5"/>
  <c r="V9" i="5"/>
  <c r="V5" i="5"/>
  <c r="V2" i="5"/>
  <c r="U42" i="5"/>
  <c r="U43" i="5"/>
  <c r="U44" i="5"/>
  <c r="U45" i="5"/>
  <c r="U46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12" i="5"/>
  <c r="U6" i="5"/>
  <c r="U7" i="5"/>
  <c r="U8" i="5"/>
  <c r="U9" i="5"/>
  <c r="N164" i="10" l="1"/>
  <c r="Q164" i="10"/>
  <c r="R94" i="10"/>
  <c r="O94" i="10"/>
  <c r="R154" i="10"/>
  <c r="O154" i="10"/>
  <c r="R32" i="10"/>
  <c r="O32" i="10"/>
  <c r="R30" i="10"/>
  <c r="O30" i="10"/>
  <c r="R23" i="10"/>
  <c r="O23" i="10"/>
  <c r="O86" i="10"/>
  <c r="R86" i="10"/>
  <c r="R60" i="10"/>
  <c r="O60" i="10"/>
  <c r="O77" i="10"/>
  <c r="R77" i="10"/>
  <c r="R5" i="10"/>
  <c r="O5" i="10"/>
  <c r="R135" i="10"/>
  <c r="O135" i="10"/>
  <c r="R153" i="10"/>
  <c r="O153" i="10"/>
  <c r="R99" i="10"/>
  <c r="O99" i="10"/>
  <c r="R134" i="10"/>
  <c r="O134" i="10"/>
  <c r="R136" i="10"/>
  <c r="O136" i="10"/>
  <c r="R36" i="10"/>
  <c r="O36" i="10"/>
  <c r="R62" i="10"/>
  <c r="O62" i="10"/>
  <c r="O152" i="10"/>
  <c r="R152" i="10"/>
  <c r="R9" i="10"/>
  <c r="O9" i="10"/>
  <c r="O18" i="10"/>
  <c r="R18" i="10"/>
  <c r="R148" i="10"/>
  <c r="O148" i="10"/>
  <c r="R58" i="10"/>
  <c r="O58" i="10"/>
  <c r="O45" i="10"/>
  <c r="R45" i="10"/>
  <c r="R160" i="10"/>
  <c r="O160" i="10"/>
  <c r="O82" i="10"/>
  <c r="R82" i="10"/>
  <c r="R20" i="10"/>
  <c r="O20" i="10"/>
  <c r="R15" i="10"/>
  <c r="O15" i="10"/>
  <c r="O70" i="10"/>
  <c r="R70" i="10"/>
  <c r="R112" i="10"/>
  <c r="O112" i="10"/>
  <c r="O101" i="10"/>
  <c r="R101" i="10"/>
  <c r="R47" i="10"/>
  <c r="O47" i="10"/>
  <c r="R26" i="10"/>
  <c r="O26" i="10"/>
  <c r="O98" i="10"/>
  <c r="R98" i="10"/>
  <c r="R123" i="10"/>
  <c r="O123" i="10"/>
  <c r="R16" i="10"/>
  <c r="O16" i="10"/>
  <c r="R64" i="10"/>
  <c r="O64" i="10"/>
  <c r="R119" i="10"/>
  <c r="O119" i="10"/>
  <c r="R110" i="10"/>
  <c r="O110" i="10"/>
  <c r="R52" i="10"/>
  <c r="O52" i="10"/>
  <c r="R105" i="10"/>
  <c r="O105" i="10"/>
  <c r="R51" i="10"/>
  <c r="O51" i="10"/>
  <c r="R159" i="10"/>
  <c r="O159" i="10"/>
  <c r="R74" i="10"/>
  <c r="O74" i="10"/>
  <c r="R111" i="10"/>
  <c r="O111" i="10"/>
  <c r="R80" i="10"/>
  <c r="O80" i="10"/>
  <c r="O65" i="10"/>
  <c r="R65" i="10"/>
  <c r="O22" i="10"/>
  <c r="R22" i="10"/>
  <c r="R92" i="10"/>
  <c r="O92" i="10"/>
  <c r="O93" i="10"/>
  <c r="R93" i="10"/>
  <c r="O8" i="10"/>
  <c r="R8" i="10"/>
  <c r="R143" i="10"/>
  <c r="O143" i="10"/>
  <c r="R89" i="10"/>
  <c r="O89" i="10"/>
  <c r="O33" i="10"/>
  <c r="R33" i="10"/>
  <c r="R138" i="10"/>
  <c r="O138" i="10"/>
  <c r="R149" i="10"/>
  <c r="O149" i="10"/>
  <c r="R95" i="10"/>
  <c r="O95" i="10"/>
  <c r="R2" i="10"/>
  <c r="O2" i="10"/>
  <c r="O29" i="10"/>
  <c r="R29" i="10"/>
  <c r="R96" i="10"/>
  <c r="O96" i="10"/>
  <c r="R88" i="10"/>
  <c r="O88" i="10"/>
  <c r="R161" i="10"/>
  <c r="O161" i="10"/>
  <c r="R75" i="10"/>
  <c r="O75" i="10"/>
  <c r="R140" i="10"/>
  <c r="O140" i="10"/>
  <c r="R56" i="10"/>
  <c r="O56" i="10"/>
  <c r="R122" i="10"/>
  <c r="O122" i="10"/>
  <c r="R71" i="10"/>
  <c r="O71" i="10"/>
  <c r="R116" i="10"/>
  <c r="O116" i="10"/>
  <c r="O114" i="10"/>
  <c r="R114" i="10"/>
  <c r="R57" i="10"/>
  <c r="O57" i="10"/>
  <c r="O12" i="10"/>
  <c r="R12" i="10"/>
  <c r="R108" i="10"/>
  <c r="O108" i="10"/>
  <c r="R117" i="10"/>
  <c r="O117" i="10"/>
  <c r="R63" i="10"/>
  <c r="O63" i="10"/>
  <c r="R68" i="10"/>
  <c r="O68" i="10"/>
  <c r="R113" i="10"/>
  <c r="O113" i="10"/>
  <c r="R59" i="10"/>
  <c r="O59" i="10"/>
  <c r="O54" i="10"/>
  <c r="R54" i="10"/>
  <c r="O146" i="10"/>
  <c r="R146" i="10"/>
  <c r="R157" i="10"/>
  <c r="O157" i="10"/>
  <c r="R35" i="10"/>
  <c r="O35" i="10"/>
  <c r="R84" i="10"/>
  <c r="O84" i="10"/>
  <c r="R137" i="10"/>
  <c r="O137" i="10"/>
  <c r="R83" i="10"/>
  <c r="O83" i="10"/>
  <c r="O104" i="10"/>
  <c r="R104" i="10"/>
  <c r="O76" i="10"/>
  <c r="R76" i="10"/>
  <c r="R106" i="10"/>
  <c r="O106" i="10"/>
  <c r="R14" i="10"/>
  <c r="O14" i="10"/>
  <c r="R156" i="10"/>
  <c r="O156" i="10"/>
  <c r="O34" i="10"/>
  <c r="R34" i="10"/>
  <c r="O81" i="10"/>
  <c r="R81" i="10"/>
  <c r="R43" i="10"/>
  <c r="O43" i="10"/>
  <c r="R124" i="10"/>
  <c r="O124" i="10"/>
  <c r="R141" i="10"/>
  <c r="O141" i="10"/>
  <c r="R3" i="10"/>
  <c r="O3" i="10"/>
  <c r="O50" i="10"/>
  <c r="R50" i="10"/>
  <c r="R131" i="10"/>
  <c r="O131" i="10"/>
  <c r="R128" i="10"/>
  <c r="O128" i="10"/>
  <c r="O44" i="10"/>
  <c r="R44" i="10"/>
  <c r="O69" i="10"/>
  <c r="R69" i="10"/>
  <c r="R28" i="10"/>
  <c r="O28" i="10"/>
  <c r="O66" i="10"/>
  <c r="R66" i="10"/>
  <c r="R107" i="10"/>
  <c r="O107" i="10"/>
  <c r="O118" i="10"/>
  <c r="R118" i="10"/>
  <c r="R147" i="10"/>
  <c r="O147" i="10"/>
  <c r="R87" i="10"/>
  <c r="O87" i="10"/>
  <c r="R46" i="10"/>
  <c r="O46" i="10"/>
  <c r="R142" i="10"/>
  <c r="O142" i="10"/>
  <c r="R115" i="10"/>
  <c r="O115" i="10"/>
  <c r="R155" i="10"/>
  <c r="O155" i="10"/>
  <c r="R158" i="10"/>
  <c r="O158" i="10"/>
  <c r="O53" i="10"/>
  <c r="R53" i="10"/>
  <c r="R27" i="10"/>
  <c r="O27" i="10"/>
  <c r="W46" i="5"/>
  <c r="W42" i="5"/>
  <c r="W45" i="5"/>
  <c r="W44" i="5"/>
  <c r="W7" i="5"/>
  <c r="W41" i="5"/>
  <c r="W43" i="5"/>
  <c r="W9" i="5"/>
  <c r="W36" i="5"/>
  <c r="W32" i="5"/>
  <c r="W28" i="5"/>
  <c r="W24" i="5"/>
  <c r="W20" i="5"/>
  <c r="W16" i="5"/>
  <c r="W8" i="5"/>
  <c r="W38" i="5"/>
  <c r="W34" i="5"/>
  <c r="W30" i="5"/>
  <c r="W26" i="5"/>
  <c r="W22" i="5"/>
  <c r="W18" i="5"/>
  <c r="W14" i="5"/>
  <c r="W37" i="5"/>
  <c r="W33" i="5"/>
  <c r="W29" i="5"/>
  <c r="W25" i="5"/>
  <c r="W21" i="5"/>
  <c r="W17" i="5"/>
  <c r="W13" i="5"/>
  <c r="W6" i="5"/>
  <c r="W12" i="5"/>
  <c r="W35" i="5"/>
  <c r="W31" i="5"/>
  <c r="W27" i="5"/>
  <c r="W23" i="5"/>
  <c r="W19" i="5"/>
  <c r="W15" i="5"/>
  <c r="R164" i="10" l="1"/>
  <c r="O164" i="10"/>
  <c r="U5" i="5"/>
  <c r="U2" i="5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2" i="6"/>
  <c r="R117" i="5" l="1"/>
  <c r="S117" i="5" s="1"/>
  <c r="T117" i="5" s="1"/>
  <c r="R49" i="5"/>
  <c r="R52" i="5"/>
  <c r="R56" i="5"/>
  <c r="R114" i="5"/>
  <c r="R62" i="5"/>
  <c r="R65" i="5"/>
  <c r="R69" i="5"/>
  <c r="R73" i="5"/>
  <c r="R121" i="5"/>
  <c r="R124" i="5"/>
  <c r="R125" i="5"/>
  <c r="R128" i="5"/>
  <c r="R83" i="5"/>
  <c r="R86" i="5"/>
  <c r="R89" i="5"/>
  <c r="R93" i="5"/>
  <c r="R96" i="5"/>
  <c r="R100" i="5"/>
  <c r="R103" i="5"/>
  <c r="R107" i="5"/>
  <c r="R66" i="5"/>
  <c r="S66" i="5" s="1"/>
  <c r="T66" i="5" s="1"/>
  <c r="R50" i="5"/>
  <c r="R53" i="5"/>
  <c r="R57" i="5"/>
  <c r="R60" i="5"/>
  <c r="R63" i="5"/>
  <c r="R118" i="5"/>
  <c r="R70" i="5"/>
  <c r="R74" i="5"/>
  <c r="R122" i="5"/>
  <c r="R76" i="5"/>
  <c r="R126" i="5"/>
  <c r="R80" i="5"/>
  <c r="R84" i="5"/>
  <c r="R87" i="5"/>
  <c r="R90" i="5"/>
  <c r="R94" i="5"/>
  <c r="R97" i="5"/>
  <c r="R101" i="5"/>
  <c r="R104" i="5"/>
  <c r="R111" i="5"/>
  <c r="R119" i="5"/>
  <c r="S119" i="5" s="1"/>
  <c r="T119" i="5" s="1"/>
  <c r="R51" i="5"/>
  <c r="R54" i="5"/>
  <c r="R58" i="5"/>
  <c r="R61" i="5"/>
  <c r="R116" i="5"/>
  <c r="R67" i="5"/>
  <c r="R71" i="5"/>
  <c r="R120" i="5"/>
  <c r="R123" i="5"/>
  <c r="R77" i="5"/>
  <c r="R79" i="5"/>
  <c r="R81" i="5"/>
  <c r="R85" i="5"/>
  <c r="R130" i="5"/>
  <c r="R91" i="5"/>
  <c r="R95" i="5"/>
  <c r="R98" i="5"/>
  <c r="R132" i="5"/>
  <c r="R105" i="5"/>
  <c r="R113" i="5"/>
  <c r="R112" i="5"/>
  <c r="R55" i="5"/>
  <c r="R59" i="5"/>
  <c r="R115" i="5"/>
  <c r="R64" i="5"/>
  <c r="R68" i="5"/>
  <c r="R72" i="5"/>
  <c r="R133" i="5"/>
  <c r="R75" i="5"/>
  <c r="R78" i="5"/>
  <c r="R127" i="5"/>
  <c r="R82" i="5"/>
  <c r="R129" i="5"/>
  <c r="R88" i="5"/>
  <c r="R92" i="5"/>
  <c r="R131" i="5"/>
  <c r="R99" i="5"/>
  <c r="R102" i="5"/>
  <c r="R106" i="5"/>
  <c r="W2" i="5"/>
  <c r="W5" i="5"/>
  <c r="R42" i="5"/>
  <c r="S42" i="5" s="1"/>
  <c r="T42" i="5" s="1"/>
  <c r="R45" i="5"/>
  <c r="S45" i="5" s="1"/>
  <c r="T45" i="5" s="1"/>
  <c r="R44" i="5"/>
  <c r="S44" i="5" s="1"/>
  <c r="T44" i="5" s="1"/>
  <c r="R41" i="5"/>
  <c r="S41" i="5" s="1"/>
  <c r="T41" i="5" s="1"/>
  <c r="R43" i="5"/>
  <c r="S43" i="5" s="1"/>
  <c r="T43" i="5" s="1"/>
  <c r="R46" i="5"/>
  <c r="S46" i="5" s="1"/>
  <c r="T46" i="5" s="1"/>
  <c r="R6" i="5"/>
  <c r="S6" i="5" s="1"/>
  <c r="T6" i="5" s="1"/>
  <c r="R36" i="5"/>
  <c r="S36" i="5" s="1"/>
  <c r="T36" i="5" s="1"/>
  <c r="R32" i="5"/>
  <c r="S32" i="5" s="1"/>
  <c r="T32" i="5" s="1"/>
  <c r="R28" i="5"/>
  <c r="S28" i="5" s="1"/>
  <c r="T28" i="5" s="1"/>
  <c r="R24" i="5"/>
  <c r="S24" i="5" s="1"/>
  <c r="T24" i="5" s="1"/>
  <c r="R20" i="5"/>
  <c r="S20" i="5" s="1"/>
  <c r="T20" i="5" s="1"/>
  <c r="R16" i="5"/>
  <c r="S16" i="5" s="1"/>
  <c r="T16" i="5" s="1"/>
  <c r="R9" i="5"/>
  <c r="S9" i="5" s="1"/>
  <c r="T9" i="5" s="1"/>
  <c r="R12" i="5"/>
  <c r="S12" i="5" s="1"/>
  <c r="T12" i="5" s="1"/>
  <c r="R35" i="5"/>
  <c r="S35" i="5" s="1"/>
  <c r="T35" i="5" s="1"/>
  <c r="R31" i="5"/>
  <c r="S31" i="5" s="1"/>
  <c r="T31" i="5" s="1"/>
  <c r="R27" i="5"/>
  <c r="S27" i="5" s="1"/>
  <c r="T27" i="5" s="1"/>
  <c r="R23" i="5"/>
  <c r="S23" i="5" s="1"/>
  <c r="T23" i="5" s="1"/>
  <c r="R19" i="5"/>
  <c r="S19" i="5" s="1"/>
  <c r="T19" i="5" s="1"/>
  <c r="R15" i="5"/>
  <c r="S15" i="5" s="1"/>
  <c r="T15" i="5" s="1"/>
  <c r="R38" i="5"/>
  <c r="S38" i="5" s="1"/>
  <c r="T38" i="5" s="1"/>
  <c r="R34" i="5"/>
  <c r="S34" i="5" s="1"/>
  <c r="T34" i="5" s="1"/>
  <c r="R30" i="5"/>
  <c r="S30" i="5" s="1"/>
  <c r="T30" i="5" s="1"/>
  <c r="R26" i="5"/>
  <c r="S26" i="5" s="1"/>
  <c r="T26" i="5" s="1"/>
  <c r="R22" i="5"/>
  <c r="S22" i="5" s="1"/>
  <c r="T22" i="5" s="1"/>
  <c r="R18" i="5"/>
  <c r="S18" i="5" s="1"/>
  <c r="T18" i="5" s="1"/>
  <c r="R14" i="5"/>
  <c r="S14" i="5" s="1"/>
  <c r="T14" i="5" s="1"/>
  <c r="R37" i="5"/>
  <c r="S37" i="5" s="1"/>
  <c r="T37" i="5" s="1"/>
  <c r="R33" i="5"/>
  <c r="S33" i="5" s="1"/>
  <c r="T33" i="5" s="1"/>
  <c r="R29" i="5"/>
  <c r="S29" i="5" s="1"/>
  <c r="T29" i="5" s="1"/>
  <c r="R25" i="5"/>
  <c r="S25" i="5" s="1"/>
  <c r="T25" i="5" s="1"/>
  <c r="R21" i="5"/>
  <c r="S21" i="5" s="1"/>
  <c r="T21" i="5" s="1"/>
  <c r="R17" i="5"/>
  <c r="S17" i="5" s="1"/>
  <c r="T17" i="5" s="1"/>
  <c r="R13" i="5"/>
  <c r="S13" i="5" s="1"/>
  <c r="T13" i="5" s="1"/>
  <c r="R8" i="5"/>
  <c r="S8" i="5" s="1"/>
  <c r="T8" i="5" s="1"/>
  <c r="R7" i="5"/>
  <c r="S7" i="5" s="1"/>
  <c r="T7" i="5" s="1"/>
  <c r="R5" i="5"/>
  <c r="S5" i="5" s="1"/>
  <c r="T5" i="5" s="1"/>
  <c r="R2" i="5"/>
  <c r="S2" i="5" s="1"/>
  <c r="T2" i="5" s="1"/>
  <c r="E16" i="5" l="1"/>
  <c r="G16" i="5" s="1"/>
  <c r="E13" i="5"/>
  <c r="G13" i="5" s="1"/>
  <c r="E14" i="5"/>
  <c r="G14" i="5" s="1"/>
  <c r="E15" i="5"/>
  <c r="G15" i="5" s="1"/>
  <c r="E17" i="5"/>
  <c r="G17" i="5" s="1"/>
  <c r="E18" i="5"/>
  <c r="G18" i="5" s="1"/>
  <c r="E19" i="5"/>
  <c r="G19" i="5" s="1"/>
  <c r="E20" i="5"/>
  <c r="G20" i="5" s="1"/>
  <c r="E21" i="5"/>
  <c r="G21" i="5" s="1"/>
  <c r="E22" i="5"/>
  <c r="G22" i="5" s="1"/>
  <c r="E23" i="5"/>
  <c r="G23" i="5" s="1"/>
  <c r="E24" i="5"/>
  <c r="G24" i="5" s="1"/>
  <c r="E25" i="5"/>
  <c r="G25" i="5" s="1"/>
  <c r="E26" i="5"/>
  <c r="G26" i="5" s="1"/>
  <c r="E27" i="5"/>
  <c r="G27" i="5" s="1"/>
  <c r="E28" i="5"/>
  <c r="G28" i="5" s="1"/>
  <c r="E29" i="5"/>
  <c r="G29" i="5" s="1"/>
  <c r="E30" i="5"/>
  <c r="G30" i="5" s="1"/>
  <c r="E31" i="5"/>
  <c r="G31" i="5" s="1"/>
  <c r="E32" i="5"/>
  <c r="G32" i="5" s="1"/>
  <c r="E33" i="5"/>
  <c r="G33" i="5" s="1"/>
  <c r="E34" i="5"/>
  <c r="G34" i="5" s="1"/>
  <c r="E35" i="5"/>
  <c r="G35" i="5" s="1"/>
  <c r="E36" i="5"/>
  <c r="G36" i="5" s="1"/>
  <c r="E37" i="5"/>
  <c r="G37" i="5" s="1"/>
  <c r="E38" i="5"/>
  <c r="G38" i="5" s="1"/>
  <c r="E12" i="5"/>
  <c r="G12" i="5" s="1"/>
  <c r="E6" i="5"/>
  <c r="G6" i="5" s="1"/>
  <c r="E7" i="5"/>
  <c r="G7" i="5" s="1"/>
  <c r="E8" i="5"/>
  <c r="G8" i="5" s="1"/>
  <c r="E9" i="5"/>
  <c r="G9" i="5" s="1"/>
  <c r="E5" i="5"/>
  <c r="G5" i="5" s="1"/>
  <c r="E2" i="5"/>
  <c r="G2" i="5" s="1"/>
  <c r="E42" i="5" l="1"/>
  <c r="G42" i="5" s="1"/>
  <c r="E45" i="5"/>
  <c r="G45" i="5" s="1"/>
  <c r="E44" i="5"/>
  <c r="G44" i="5" s="1"/>
  <c r="E41" i="5"/>
  <c r="G41" i="5" s="1"/>
  <c r="E43" i="5"/>
  <c r="G43" i="5" s="1"/>
  <c r="E46" i="5"/>
  <c r="G46" i="5" s="1"/>
  <c r="G2" i="1"/>
  <c r="P46" i="5" l="1"/>
  <c r="Q46" i="5" s="1"/>
  <c r="M46" i="5"/>
  <c r="N46" i="5" s="1"/>
  <c r="I46" i="5"/>
  <c r="J46" i="5" s="1"/>
  <c r="K46" i="5" s="1"/>
  <c r="D46" i="5"/>
  <c r="P45" i="5"/>
  <c r="Q45" i="5" s="1"/>
  <c r="M45" i="5"/>
  <c r="N45" i="5" s="1"/>
  <c r="I45" i="5"/>
  <c r="J45" i="5" s="1"/>
  <c r="K45" i="5" s="1"/>
  <c r="D45" i="5"/>
  <c r="P44" i="5"/>
  <c r="Q44" i="5" s="1"/>
  <c r="M44" i="5"/>
  <c r="N44" i="5" s="1"/>
  <c r="I44" i="5"/>
  <c r="J44" i="5" s="1"/>
  <c r="K44" i="5" s="1"/>
  <c r="D44" i="5"/>
  <c r="P43" i="5"/>
  <c r="Q43" i="5" s="1"/>
  <c r="M43" i="5"/>
  <c r="N43" i="5" s="1"/>
  <c r="I43" i="5"/>
  <c r="J43" i="5" s="1"/>
  <c r="K43" i="5" s="1"/>
  <c r="D43" i="5"/>
  <c r="P42" i="5"/>
  <c r="Q42" i="5" s="1"/>
  <c r="M42" i="5"/>
  <c r="N42" i="5" s="1"/>
  <c r="I42" i="5"/>
  <c r="J42" i="5" s="1"/>
  <c r="K42" i="5" s="1"/>
  <c r="D42" i="5"/>
  <c r="P41" i="5"/>
  <c r="Q41" i="5" s="1"/>
  <c r="M41" i="5"/>
  <c r="N41" i="5" s="1"/>
  <c r="J41" i="5"/>
  <c r="K41" i="5" s="1"/>
  <c r="D41" i="5"/>
  <c r="P38" i="5"/>
  <c r="Q38" i="5" s="1"/>
  <c r="M38" i="5"/>
  <c r="N38" i="5" s="1"/>
  <c r="I38" i="5"/>
  <c r="J38" i="5" s="1"/>
  <c r="K38" i="5" s="1"/>
  <c r="D38" i="5"/>
  <c r="P37" i="5"/>
  <c r="Q37" i="5" s="1"/>
  <c r="M37" i="5"/>
  <c r="N37" i="5" s="1"/>
  <c r="I37" i="5"/>
  <c r="J37" i="5" s="1"/>
  <c r="K37" i="5" s="1"/>
  <c r="D37" i="5"/>
  <c r="P36" i="5"/>
  <c r="Q36" i="5" s="1"/>
  <c r="M36" i="5"/>
  <c r="N36" i="5" s="1"/>
  <c r="I36" i="5"/>
  <c r="J36" i="5" s="1"/>
  <c r="K36" i="5" s="1"/>
  <c r="D36" i="5"/>
  <c r="P35" i="5"/>
  <c r="Q35" i="5" s="1"/>
  <c r="M35" i="5"/>
  <c r="N35" i="5" s="1"/>
  <c r="I35" i="5"/>
  <c r="J35" i="5" s="1"/>
  <c r="K35" i="5" s="1"/>
  <c r="D35" i="5"/>
  <c r="P34" i="5"/>
  <c r="Q34" i="5" s="1"/>
  <c r="M34" i="5"/>
  <c r="N34" i="5" s="1"/>
  <c r="I34" i="5"/>
  <c r="J34" i="5" s="1"/>
  <c r="K34" i="5" s="1"/>
  <c r="D34" i="5"/>
  <c r="P33" i="5"/>
  <c r="Q33" i="5" s="1"/>
  <c r="M33" i="5"/>
  <c r="N33" i="5" s="1"/>
  <c r="I33" i="5"/>
  <c r="J33" i="5" s="1"/>
  <c r="K33" i="5" s="1"/>
  <c r="D33" i="5"/>
  <c r="P32" i="5"/>
  <c r="Q32" i="5" s="1"/>
  <c r="M32" i="5"/>
  <c r="N32" i="5" s="1"/>
  <c r="I32" i="5"/>
  <c r="J32" i="5" s="1"/>
  <c r="K32" i="5" s="1"/>
  <c r="D32" i="5"/>
  <c r="P31" i="5"/>
  <c r="Q31" i="5" s="1"/>
  <c r="M31" i="5"/>
  <c r="N31" i="5" s="1"/>
  <c r="I31" i="5"/>
  <c r="J31" i="5" s="1"/>
  <c r="K31" i="5" s="1"/>
  <c r="D31" i="5"/>
  <c r="P30" i="5"/>
  <c r="Q30" i="5" s="1"/>
  <c r="M30" i="5"/>
  <c r="N30" i="5" s="1"/>
  <c r="I30" i="5"/>
  <c r="J30" i="5" s="1"/>
  <c r="K30" i="5" s="1"/>
  <c r="D30" i="5"/>
  <c r="P29" i="5"/>
  <c r="Q29" i="5" s="1"/>
  <c r="M29" i="5"/>
  <c r="N29" i="5" s="1"/>
  <c r="I29" i="5"/>
  <c r="J29" i="5" s="1"/>
  <c r="K29" i="5" s="1"/>
  <c r="D29" i="5"/>
  <c r="P28" i="5"/>
  <c r="Q28" i="5" s="1"/>
  <c r="M28" i="5"/>
  <c r="N28" i="5" s="1"/>
  <c r="I28" i="5"/>
  <c r="J28" i="5" s="1"/>
  <c r="K28" i="5" s="1"/>
  <c r="D28" i="5"/>
  <c r="P27" i="5"/>
  <c r="Q27" i="5" s="1"/>
  <c r="M27" i="5"/>
  <c r="N27" i="5" s="1"/>
  <c r="I27" i="5"/>
  <c r="J27" i="5" s="1"/>
  <c r="K27" i="5" s="1"/>
  <c r="D27" i="5"/>
  <c r="P26" i="5"/>
  <c r="Q26" i="5" s="1"/>
  <c r="M26" i="5"/>
  <c r="N26" i="5" s="1"/>
  <c r="I26" i="5"/>
  <c r="J26" i="5" s="1"/>
  <c r="K26" i="5" s="1"/>
  <c r="D26" i="5"/>
  <c r="P25" i="5"/>
  <c r="Q25" i="5" s="1"/>
  <c r="M25" i="5"/>
  <c r="N25" i="5" s="1"/>
  <c r="I25" i="5"/>
  <c r="J25" i="5" s="1"/>
  <c r="K25" i="5" s="1"/>
  <c r="D25" i="5"/>
  <c r="P24" i="5"/>
  <c r="Q24" i="5" s="1"/>
  <c r="M24" i="5"/>
  <c r="N24" i="5" s="1"/>
  <c r="I24" i="5"/>
  <c r="J24" i="5" s="1"/>
  <c r="K24" i="5" s="1"/>
  <c r="D24" i="5"/>
  <c r="P23" i="5"/>
  <c r="Q23" i="5" s="1"/>
  <c r="M23" i="5"/>
  <c r="N23" i="5" s="1"/>
  <c r="I23" i="5"/>
  <c r="J23" i="5" s="1"/>
  <c r="K23" i="5" s="1"/>
  <c r="D23" i="5"/>
  <c r="P22" i="5"/>
  <c r="Q22" i="5" s="1"/>
  <c r="M22" i="5"/>
  <c r="N22" i="5" s="1"/>
  <c r="I22" i="5"/>
  <c r="J22" i="5" s="1"/>
  <c r="K22" i="5" s="1"/>
  <c r="D22" i="5"/>
  <c r="P21" i="5"/>
  <c r="Q21" i="5" s="1"/>
  <c r="M21" i="5"/>
  <c r="N21" i="5" s="1"/>
  <c r="I21" i="5"/>
  <c r="J21" i="5" s="1"/>
  <c r="K21" i="5" s="1"/>
  <c r="D21" i="5"/>
  <c r="P20" i="5"/>
  <c r="Q20" i="5" s="1"/>
  <c r="M20" i="5"/>
  <c r="N20" i="5" s="1"/>
  <c r="I20" i="5"/>
  <c r="J20" i="5" s="1"/>
  <c r="K20" i="5" s="1"/>
  <c r="D20" i="5"/>
  <c r="P19" i="5"/>
  <c r="Q19" i="5" s="1"/>
  <c r="M19" i="5"/>
  <c r="N19" i="5" s="1"/>
  <c r="I19" i="5"/>
  <c r="J19" i="5" s="1"/>
  <c r="K19" i="5" s="1"/>
  <c r="D19" i="5"/>
  <c r="P18" i="5"/>
  <c r="Q18" i="5" s="1"/>
  <c r="M18" i="5"/>
  <c r="N18" i="5" s="1"/>
  <c r="I18" i="5"/>
  <c r="J18" i="5" s="1"/>
  <c r="K18" i="5" s="1"/>
  <c r="D18" i="5"/>
  <c r="P17" i="5"/>
  <c r="Q17" i="5" s="1"/>
  <c r="M17" i="5"/>
  <c r="N17" i="5" s="1"/>
  <c r="I17" i="5"/>
  <c r="J17" i="5" s="1"/>
  <c r="K17" i="5" s="1"/>
  <c r="D17" i="5"/>
  <c r="P16" i="5"/>
  <c r="Q16" i="5" s="1"/>
  <c r="M16" i="5"/>
  <c r="N16" i="5" s="1"/>
  <c r="I16" i="5"/>
  <c r="J16" i="5" s="1"/>
  <c r="K16" i="5" s="1"/>
  <c r="D16" i="5"/>
  <c r="P15" i="5"/>
  <c r="Q15" i="5" s="1"/>
  <c r="M15" i="5"/>
  <c r="N15" i="5" s="1"/>
  <c r="I15" i="5"/>
  <c r="J15" i="5" s="1"/>
  <c r="K15" i="5" s="1"/>
  <c r="D15" i="5"/>
  <c r="P14" i="5"/>
  <c r="Q14" i="5" s="1"/>
  <c r="M14" i="5"/>
  <c r="N14" i="5" s="1"/>
  <c r="I14" i="5"/>
  <c r="J14" i="5" s="1"/>
  <c r="K14" i="5" s="1"/>
  <c r="D14" i="5"/>
  <c r="P13" i="5"/>
  <c r="Q13" i="5" s="1"/>
  <c r="M13" i="5"/>
  <c r="N13" i="5" s="1"/>
  <c r="I13" i="5"/>
  <c r="J13" i="5" s="1"/>
  <c r="K13" i="5" s="1"/>
  <c r="D13" i="5"/>
  <c r="P12" i="5"/>
  <c r="Q12" i="5" s="1"/>
  <c r="M12" i="5"/>
  <c r="N12" i="5" s="1"/>
  <c r="I12" i="5"/>
  <c r="J12" i="5" s="1"/>
  <c r="K12" i="5" s="1"/>
  <c r="D12" i="5"/>
  <c r="P9" i="5"/>
  <c r="Q9" i="5" s="1"/>
  <c r="M9" i="5"/>
  <c r="N9" i="5" s="1"/>
  <c r="I9" i="5"/>
  <c r="J9" i="5" s="1"/>
  <c r="K9" i="5" s="1"/>
  <c r="D9" i="5"/>
  <c r="P8" i="5"/>
  <c r="Q8" i="5" s="1"/>
  <c r="M8" i="5"/>
  <c r="N8" i="5" s="1"/>
  <c r="I8" i="5"/>
  <c r="J8" i="5" s="1"/>
  <c r="K8" i="5" s="1"/>
  <c r="D8" i="5"/>
  <c r="P7" i="5"/>
  <c r="Q7" i="5" s="1"/>
  <c r="M7" i="5"/>
  <c r="N7" i="5" s="1"/>
  <c r="I7" i="5"/>
  <c r="J7" i="5" s="1"/>
  <c r="K7" i="5" s="1"/>
  <c r="D7" i="5"/>
  <c r="P6" i="5"/>
  <c r="Q6" i="5" s="1"/>
  <c r="M6" i="5"/>
  <c r="N6" i="5" s="1"/>
  <c r="I6" i="5"/>
  <c r="J6" i="5" s="1"/>
  <c r="K6" i="5" s="1"/>
  <c r="D6" i="5"/>
  <c r="P5" i="5"/>
  <c r="Q5" i="5" s="1"/>
  <c r="M5" i="5"/>
  <c r="N5" i="5" s="1"/>
  <c r="I5" i="5"/>
  <c r="J5" i="5" s="1"/>
  <c r="K5" i="5" s="1"/>
  <c r="D5" i="5"/>
  <c r="P2" i="5"/>
  <c r="Q2" i="5" s="1"/>
  <c r="M2" i="5"/>
  <c r="N2" i="5" s="1"/>
  <c r="I2" i="5"/>
  <c r="J2" i="5" s="1"/>
  <c r="K2" i="5" s="1"/>
  <c r="D2" i="5"/>
  <c r="N3" i="4"/>
  <c r="O3" i="4" s="1"/>
  <c r="N4" i="4"/>
  <c r="O4" i="4"/>
  <c r="N5" i="4"/>
  <c r="O5" i="4" s="1"/>
  <c r="N6" i="4"/>
  <c r="O6" i="4" s="1"/>
  <c r="N7" i="4"/>
  <c r="O7" i="4" s="1"/>
  <c r="K3" i="4"/>
  <c r="L3" i="4" s="1"/>
  <c r="K4" i="4"/>
  <c r="L4" i="4" s="1"/>
  <c r="K5" i="4"/>
  <c r="L5" i="4"/>
  <c r="K6" i="4"/>
  <c r="L6" i="4" s="1"/>
  <c r="K7" i="4"/>
  <c r="L7" i="4" s="1"/>
  <c r="G3" i="4"/>
  <c r="H3" i="4" s="1"/>
  <c r="I3" i="4" s="1"/>
  <c r="G4" i="4"/>
  <c r="H4" i="4" s="1"/>
  <c r="I4" i="4" s="1"/>
  <c r="G5" i="4"/>
  <c r="H5" i="4" s="1"/>
  <c r="I5" i="4" s="1"/>
  <c r="G6" i="4"/>
  <c r="H6" i="4" s="1"/>
  <c r="I6" i="4" s="1"/>
  <c r="G7" i="4"/>
  <c r="H7" i="4" s="1"/>
  <c r="I7" i="4" s="1"/>
  <c r="D7" i="4"/>
  <c r="D6" i="4"/>
  <c r="D5" i="4"/>
  <c r="D4" i="4"/>
  <c r="D3" i="4"/>
  <c r="N2" i="4"/>
  <c r="O2" i="4" s="1"/>
  <c r="K2" i="4"/>
  <c r="L2" i="4" s="1"/>
  <c r="G2" i="4"/>
  <c r="H2" i="4" s="1"/>
  <c r="I2" i="4" s="1"/>
  <c r="D2" i="4"/>
  <c r="O3" i="3"/>
  <c r="P3" i="3" s="1"/>
  <c r="O4" i="3"/>
  <c r="P4" i="3" s="1"/>
  <c r="O5" i="3"/>
  <c r="P5" i="3" s="1"/>
  <c r="O6" i="3"/>
  <c r="P6" i="3" s="1"/>
  <c r="O7" i="3"/>
  <c r="P7" i="3" s="1"/>
  <c r="O8" i="3"/>
  <c r="P8" i="3" s="1"/>
  <c r="O9" i="3"/>
  <c r="P9" i="3" s="1"/>
  <c r="O10" i="3"/>
  <c r="P10" i="3" s="1"/>
  <c r="O11" i="3"/>
  <c r="P11" i="3" s="1"/>
  <c r="O12" i="3"/>
  <c r="P12" i="3" s="1"/>
  <c r="O13" i="3"/>
  <c r="P13" i="3" s="1"/>
  <c r="O14" i="3"/>
  <c r="P14" i="3" s="1"/>
  <c r="O15" i="3"/>
  <c r="P15" i="3" s="1"/>
  <c r="O16" i="3"/>
  <c r="P16" i="3" s="1"/>
  <c r="O17" i="3"/>
  <c r="P17" i="3" s="1"/>
  <c r="O18" i="3"/>
  <c r="P18" i="3" s="1"/>
  <c r="O19" i="3"/>
  <c r="P19" i="3" s="1"/>
  <c r="O20" i="3"/>
  <c r="P20" i="3"/>
  <c r="O21" i="3"/>
  <c r="P21" i="3" s="1"/>
  <c r="O22" i="3"/>
  <c r="P22" i="3" s="1"/>
  <c r="O23" i="3"/>
  <c r="P23" i="3" s="1"/>
  <c r="O24" i="3"/>
  <c r="P24" i="3" s="1"/>
  <c r="O25" i="3"/>
  <c r="P25" i="3" s="1"/>
  <c r="O26" i="3"/>
  <c r="P26" i="3" s="1"/>
  <c r="O27" i="3"/>
  <c r="P27" i="3" s="1"/>
  <c r="O28" i="3"/>
  <c r="P28" i="3"/>
  <c r="L3" i="3"/>
  <c r="M3" i="3" s="1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M26" i="3" s="1"/>
  <c r="L27" i="3"/>
  <c r="M27" i="3" s="1"/>
  <c r="L28" i="3"/>
  <c r="M28" i="3" s="1"/>
  <c r="H3" i="3"/>
  <c r="I3" i="3" s="1"/>
  <c r="J3" i="3" s="1"/>
  <c r="H4" i="3"/>
  <c r="I4" i="3" s="1"/>
  <c r="J4" i="3" s="1"/>
  <c r="H5" i="3"/>
  <c r="I5" i="3" s="1"/>
  <c r="J5" i="3" s="1"/>
  <c r="H6" i="3"/>
  <c r="I6" i="3" s="1"/>
  <c r="J6" i="3" s="1"/>
  <c r="H7" i="3"/>
  <c r="I7" i="3" s="1"/>
  <c r="J7" i="3" s="1"/>
  <c r="H8" i="3"/>
  <c r="I8" i="3" s="1"/>
  <c r="J8" i="3" s="1"/>
  <c r="H9" i="3"/>
  <c r="I9" i="3" s="1"/>
  <c r="J9" i="3" s="1"/>
  <c r="H10" i="3"/>
  <c r="I10" i="3" s="1"/>
  <c r="J10" i="3" s="1"/>
  <c r="H11" i="3"/>
  <c r="I11" i="3" s="1"/>
  <c r="J11" i="3" s="1"/>
  <c r="H12" i="3"/>
  <c r="I12" i="3" s="1"/>
  <c r="J12" i="3" s="1"/>
  <c r="H13" i="3"/>
  <c r="I13" i="3" s="1"/>
  <c r="J13" i="3" s="1"/>
  <c r="H14" i="3"/>
  <c r="I14" i="3"/>
  <c r="J14" i="3"/>
  <c r="H15" i="3"/>
  <c r="I15" i="3" s="1"/>
  <c r="J15" i="3" s="1"/>
  <c r="H16" i="3"/>
  <c r="I16" i="3" s="1"/>
  <c r="J16" i="3" s="1"/>
  <c r="H17" i="3"/>
  <c r="I17" i="3"/>
  <c r="J17" i="3" s="1"/>
  <c r="H18" i="3"/>
  <c r="I18" i="3" s="1"/>
  <c r="J18" i="3" s="1"/>
  <c r="H19" i="3"/>
  <c r="I19" i="3" s="1"/>
  <c r="J19" i="3" s="1"/>
  <c r="H20" i="3"/>
  <c r="I20" i="3" s="1"/>
  <c r="J20" i="3" s="1"/>
  <c r="H21" i="3"/>
  <c r="I21" i="3"/>
  <c r="J21" i="3" s="1"/>
  <c r="H22" i="3"/>
  <c r="I22" i="3" s="1"/>
  <c r="J22" i="3" s="1"/>
  <c r="H23" i="3"/>
  <c r="I23" i="3" s="1"/>
  <c r="J23" i="3" s="1"/>
  <c r="H24" i="3"/>
  <c r="I24" i="3"/>
  <c r="J24" i="3" s="1"/>
  <c r="H25" i="3"/>
  <c r="I25" i="3" s="1"/>
  <c r="J25" i="3" s="1"/>
  <c r="H26" i="3"/>
  <c r="I26" i="3" s="1"/>
  <c r="J26" i="3" s="1"/>
  <c r="H27" i="3"/>
  <c r="I27" i="3" s="1"/>
  <c r="J27" i="3" s="1"/>
  <c r="H28" i="3"/>
  <c r="I28" i="3" s="1"/>
  <c r="J28" i="3" s="1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O2" i="3"/>
  <c r="P2" i="3" s="1"/>
  <c r="L2" i="3"/>
  <c r="M2" i="3" s="1"/>
  <c r="H2" i="3"/>
  <c r="I2" i="3" s="1"/>
  <c r="J2" i="3" s="1"/>
  <c r="E2" i="3"/>
  <c r="O3" i="2"/>
  <c r="P3" i="2" s="1"/>
  <c r="O4" i="2"/>
  <c r="P4" i="2" s="1"/>
  <c r="O5" i="2"/>
  <c r="P5" i="2"/>
  <c r="O6" i="2"/>
  <c r="P6" i="2" s="1"/>
  <c r="L3" i="2"/>
  <c r="M3" i="2" s="1"/>
  <c r="L4" i="2"/>
  <c r="M4" i="2"/>
  <c r="L5" i="2"/>
  <c r="M5" i="2"/>
  <c r="L6" i="2"/>
  <c r="M6" i="2"/>
  <c r="G3" i="2"/>
  <c r="H3" i="2" s="1"/>
  <c r="I3" i="2" s="1"/>
  <c r="J3" i="2" s="1"/>
  <c r="G4" i="2"/>
  <c r="H4" i="2" s="1"/>
  <c r="I4" i="2" s="1"/>
  <c r="J4" i="2" s="1"/>
  <c r="G5" i="2"/>
  <c r="H5" i="2" s="1"/>
  <c r="I5" i="2" s="1"/>
  <c r="J5" i="2" s="1"/>
  <c r="G6" i="2"/>
  <c r="H6" i="2" s="1"/>
  <c r="I6" i="2" s="1"/>
  <c r="J6" i="2" s="1"/>
  <c r="D6" i="2"/>
  <c r="D5" i="2"/>
  <c r="D4" i="2"/>
  <c r="D3" i="2"/>
  <c r="O2" i="2"/>
  <c r="P2" i="2" s="1"/>
  <c r="L2" i="2"/>
  <c r="M2" i="2" s="1"/>
  <c r="G2" i="2"/>
  <c r="H2" i="2" s="1"/>
  <c r="I2" i="2" s="1"/>
  <c r="J2" i="2" s="1"/>
  <c r="D2" i="2"/>
  <c r="O2" i="1"/>
  <c r="P2" i="1" s="1"/>
  <c r="L2" i="1"/>
  <c r="M2" i="1" s="1"/>
  <c r="H2" i="1"/>
  <c r="I2" i="1" s="1"/>
  <c r="J2" i="1" s="1"/>
  <c r="D2" i="1" l="1"/>
  <c r="C97" i="5" l="1"/>
  <c r="C70" i="5"/>
  <c r="C62" i="5"/>
  <c r="C90" i="5"/>
  <c r="C84" i="5"/>
  <c r="C95" i="5"/>
  <c r="C82" i="5"/>
  <c r="C51" i="5"/>
  <c r="C107" i="5"/>
  <c r="C132" i="5"/>
  <c r="C112" i="5"/>
  <c r="C121" i="5"/>
  <c r="C81" i="5"/>
  <c r="C133" i="5"/>
  <c r="C71" i="5"/>
  <c r="C105" i="5"/>
  <c r="C65" i="5"/>
  <c r="C57" i="5"/>
  <c r="C55" i="5"/>
  <c r="C56" i="5"/>
  <c r="C77" i="5"/>
  <c r="C69" i="5"/>
  <c r="C88" i="5"/>
  <c r="C49" i="5"/>
  <c r="C129" i="5"/>
  <c r="C83" i="5"/>
  <c r="C74" i="5"/>
  <c r="C106" i="5"/>
  <c r="C101" i="5"/>
  <c r="C54" i="5"/>
  <c r="C102" i="5"/>
  <c r="C130" i="5"/>
  <c r="C78" i="5"/>
  <c r="C124" i="5"/>
  <c r="C85" i="5"/>
  <c r="C75" i="5"/>
  <c r="C99" i="5"/>
  <c r="C96" i="5"/>
  <c r="C58" i="5"/>
  <c r="C59" i="5"/>
  <c r="C61" i="5"/>
  <c r="C93" i="5"/>
  <c r="C87" i="5"/>
  <c r="C120" i="5"/>
  <c r="C104" i="5"/>
  <c r="C60" i="5"/>
  <c r="C128" i="5"/>
  <c r="C114" i="5"/>
  <c r="C68" i="5"/>
  <c r="C76" i="5"/>
  <c r="C67" i="5"/>
  <c r="C116" i="5"/>
  <c r="C79" i="5"/>
  <c r="C73" i="5"/>
  <c r="C92" i="5"/>
  <c r="C89" i="5"/>
  <c r="C50" i="5"/>
  <c r="C100" i="5"/>
  <c r="C53" i="5"/>
  <c r="C122" i="5"/>
  <c r="C98" i="5"/>
  <c r="C86" i="5"/>
  <c r="C80" i="5"/>
  <c r="C131" i="5"/>
  <c r="C91" i="5"/>
  <c r="C127" i="5"/>
  <c r="C125" i="5"/>
  <c r="C103" i="5"/>
  <c r="C72" i="5"/>
  <c r="C52" i="5"/>
  <c r="C94" i="5"/>
  <c r="C64" i="5"/>
  <c r="C118" i="5"/>
  <c r="C123" i="5"/>
  <c r="C115" i="5"/>
  <c r="C113" i="5"/>
  <c r="C126" i="5"/>
  <c r="C111" i="5"/>
  <c r="C63" i="5"/>
  <c r="E4110" i="6"/>
  <c r="M63" i="5" l="1"/>
  <c r="N63" i="5" s="1"/>
  <c r="P63" i="5"/>
  <c r="Q63" i="5" s="1"/>
  <c r="S63" i="5"/>
  <c r="T63" i="5" s="1"/>
  <c r="M125" i="5"/>
  <c r="N125" i="5" s="1"/>
  <c r="P125" i="5"/>
  <c r="Q125" i="5" s="1"/>
  <c r="S125" i="5"/>
  <c r="T125" i="5" s="1"/>
  <c r="M80" i="5"/>
  <c r="N80" i="5" s="1"/>
  <c r="S80" i="5"/>
  <c r="T80" i="5" s="1"/>
  <c r="P80" i="5"/>
  <c r="Q80" i="5" s="1"/>
  <c r="M53" i="5"/>
  <c r="N53" i="5" s="1"/>
  <c r="P53" i="5"/>
  <c r="Q53" i="5" s="1"/>
  <c r="S53" i="5"/>
  <c r="T53" i="5" s="1"/>
  <c r="M89" i="5"/>
  <c r="N89" i="5" s="1"/>
  <c r="P89" i="5"/>
  <c r="Q89" i="5" s="1"/>
  <c r="S89" i="5"/>
  <c r="T89" i="5" s="1"/>
  <c r="M116" i="5"/>
  <c r="N116" i="5" s="1"/>
  <c r="S116" i="5"/>
  <c r="T116" i="5" s="1"/>
  <c r="P116" i="5"/>
  <c r="Q116" i="5" s="1"/>
  <c r="M114" i="5"/>
  <c r="N114" i="5" s="1"/>
  <c r="P114" i="5"/>
  <c r="Q114" i="5" s="1"/>
  <c r="S114" i="5"/>
  <c r="T114" i="5" s="1"/>
  <c r="M120" i="5"/>
  <c r="N120" i="5" s="1"/>
  <c r="S120" i="5"/>
  <c r="T120" i="5" s="1"/>
  <c r="P120" i="5"/>
  <c r="Q120" i="5" s="1"/>
  <c r="M59" i="5"/>
  <c r="N59" i="5" s="1"/>
  <c r="S59" i="5"/>
  <c r="T59" i="5" s="1"/>
  <c r="P59" i="5"/>
  <c r="Q59" i="5" s="1"/>
  <c r="M75" i="5"/>
  <c r="N75" i="5" s="1"/>
  <c r="P75" i="5"/>
  <c r="Q75" i="5" s="1"/>
  <c r="S75" i="5"/>
  <c r="T75" i="5" s="1"/>
  <c r="M130" i="5"/>
  <c r="N130" i="5" s="1"/>
  <c r="P130" i="5"/>
  <c r="Q130" i="5" s="1"/>
  <c r="S130" i="5"/>
  <c r="T130" i="5" s="1"/>
  <c r="M106" i="5"/>
  <c r="N106" i="5" s="1"/>
  <c r="P106" i="5"/>
  <c r="Q106" i="5" s="1"/>
  <c r="S106" i="5"/>
  <c r="T106" i="5" s="1"/>
  <c r="M77" i="5"/>
  <c r="N77" i="5" s="1"/>
  <c r="P77" i="5"/>
  <c r="Q77" i="5" s="1"/>
  <c r="S77" i="5"/>
  <c r="T77" i="5" s="1"/>
  <c r="M65" i="5"/>
  <c r="N65" i="5" s="1"/>
  <c r="P65" i="5"/>
  <c r="Q65" i="5" s="1"/>
  <c r="S65" i="5"/>
  <c r="T65" i="5" s="1"/>
  <c r="M81" i="5"/>
  <c r="N81" i="5" s="1"/>
  <c r="S81" i="5"/>
  <c r="T81" i="5" s="1"/>
  <c r="P81" i="5"/>
  <c r="Q81" i="5" s="1"/>
  <c r="M107" i="5"/>
  <c r="N107" i="5" s="1"/>
  <c r="P107" i="5"/>
  <c r="Q107" i="5" s="1"/>
  <c r="S107" i="5"/>
  <c r="T107" i="5" s="1"/>
  <c r="M95" i="5"/>
  <c r="N95" i="5" s="1"/>
  <c r="S95" i="5"/>
  <c r="T95" i="5" s="1"/>
  <c r="P95" i="5"/>
  <c r="Q95" i="5" s="1"/>
  <c r="M70" i="5"/>
  <c r="N70" i="5" s="1"/>
  <c r="P70" i="5"/>
  <c r="Q70" i="5" s="1"/>
  <c r="S70" i="5"/>
  <c r="T70" i="5" s="1"/>
  <c r="M115" i="5"/>
  <c r="N115" i="5" s="1"/>
  <c r="S115" i="5"/>
  <c r="T115" i="5" s="1"/>
  <c r="P115" i="5"/>
  <c r="Q115" i="5" s="1"/>
  <c r="M111" i="5"/>
  <c r="N111" i="5" s="1"/>
  <c r="P111" i="5"/>
  <c r="Q111" i="5" s="1"/>
  <c r="S111" i="5"/>
  <c r="T111" i="5" s="1"/>
  <c r="M123" i="5"/>
  <c r="N123" i="5" s="1"/>
  <c r="P123" i="5"/>
  <c r="Q123" i="5" s="1"/>
  <c r="S123" i="5"/>
  <c r="T123" i="5" s="1"/>
  <c r="M52" i="5"/>
  <c r="N52" i="5" s="1"/>
  <c r="S52" i="5"/>
  <c r="T52" i="5" s="1"/>
  <c r="P52" i="5"/>
  <c r="Q52" i="5" s="1"/>
  <c r="M127" i="5"/>
  <c r="N127" i="5" s="1"/>
  <c r="P127" i="5"/>
  <c r="Q127" i="5" s="1"/>
  <c r="S127" i="5"/>
  <c r="T127" i="5" s="1"/>
  <c r="M86" i="5"/>
  <c r="N86" i="5" s="1"/>
  <c r="S86" i="5"/>
  <c r="T86" i="5" s="1"/>
  <c r="P86" i="5"/>
  <c r="Q86" i="5" s="1"/>
  <c r="M100" i="5"/>
  <c r="N100" i="5" s="1"/>
  <c r="S100" i="5"/>
  <c r="T100" i="5" s="1"/>
  <c r="P100" i="5"/>
  <c r="Q100" i="5" s="1"/>
  <c r="M92" i="5"/>
  <c r="N92" i="5" s="1"/>
  <c r="P92" i="5"/>
  <c r="Q92" i="5" s="1"/>
  <c r="S92" i="5"/>
  <c r="T92" i="5" s="1"/>
  <c r="M67" i="5"/>
  <c r="N67" i="5" s="1"/>
  <c r="P67" i="5"/>
  <c r="Q67" i="5" s="1"/>
  <c r="S67" i="5"/>
  <c r="T67" i="5" s="1"/>
  <c r="M128" i="5"/>
  <c r="N128" i="5" s="1"/>
  <c r="P128" i="5"/>
  <c r="Q128" i="5" s="1"/>
  <c r="S128" i="5"/>
  <c r="T128" i="5" s="1"/>
  <c r="M87" i="5"/>
  <c r="N87" i="5" s="1"/>
  <c r="P87" i="5"/>
  <c r="Q87" i="5" s="1"/>
  <c r="S87" i="5"/>
  <c r="T87" i="5" s="1"/>
  <c r="M58" i="5"/>
  <c r="N58" i="5" s="1"/>
  <c r="P58" i="5"/>
  <c r="Q58" i="5" s="1"/>
  <c r="S58" i="5"/>
  <c r="T58" i="5" s="1"/>
  <c r="M85" i="5"/>
  <c r="N85" i="5" s="1"/>
  <c r="P85" i="5"/>
  <c r="Q85" i="5" s="1"/>
  <c r="S85" i="5"/>
  <c r="T85" i="5" s="1"/>
  <c r="M102" i="5"/>
  <c r="N102" i="5" s="1"/>
  <c r="P102" i="5"/>
  <c r="Q102" i="5" s="1"/>
  <c r="S102" i="5"/>
  <c r="T102" i="5" s="1"/>
  <c r="M74" i="5"/>
  <c r="N74" i="5" s="1"/>
  <c r="P74" i="5"/>
  <c r="Q74" i="5" s="1"/>
  <c r="S74" i="5"/>
  <c r="T74" i="5" s="1"/>
  <c r="M49" i="5"/>
  <c r="N49" i="5" s="1"/>
  <c r="S49" i="5"/>
  <c r="T49" i="5" s="1"/>
  <c r="P49" i="5"/>
  <c r="Q49" i="5" s="1"/>
  <c r="M56" i="5"/>
  <c r="N56" i="5" s="1"/>
  <c r="P56" i="5"/>
  <c r="Q56" i="5" s="1"/>
  <c r="S56" i="5"/>
  <c r="T56" i="5" s="1"/>
  <c r="M105" i="5"/>
  <c r="N105" i="5" s="1"/>
  <c r="S105" i="5"/>
  <c r="T105" i="5" s="1"/>
  <c r="P105" i="5"/>
  <c r="Q105" i="5" s="1"/>
  <c r="M121" i="5"/>
  <c r="N121" i="5" s="1"/>
  <c r="S121" i="5"/>
  <c r="T121" i="5" s="1"/>
  <c r="P121" i="5"/>
  <c r="Q121" i="5" s="1"/>
  <c r="M51" i="5"/>
  <c r="N51" i="5" s="1"/>
  <c r="S51" i="5"/>
  <c r="T51" i="5" s="1"/>
  <c r="P51" i="5"/>
  <c r="Q51" i="5" s="1"/>
  <c r="M84" i="5"/>
  <c r="N84" i="5" s="1"/>
  <c r="S84" i="5"/>
  <c r="T84" i="5" s="1"/>
  <c r="P84" i="5"/>
  <c r="Q84" i="5" s="1"/>
  <c r="M97" i="5"/>
  <c r="N97" i="5" s="1"/>
  <c r="S97" i="5"/>
  <c r="T97" i="5" s="1"/>
  <c r="P97" i="5"/>
  <c r="Q97" i="5" s="1"/>
  <c r="M94" i="5"/>
  <c r="N94" i="5" s="1"/>
  <c r="S94" i="5"/>
  <c r="T94" i="5" s="1"/>
  <c r="P94" i="5"/>
  <c r="Q94" i="5" s="1"/>
  <c r="M126" i="5"/>
  <c r="N126" i="5" s="1"/>
  <c r="P126" i="5"/>
  <c r="Q126" i="5" s="1"/>
  <c r="S126" i="5"/>
  <c r="T126" i="5" s="1"/>
  <c r="M118" i="5"/>
  <c r="N118" i="5" s="1"/>
  <c r="S118" i="5"/>
  <c r="T118" i="5" s="1"/>
  <c r="P118" i="5"/>
  <c r="Q118" i="5" s="1"/>
  <c r="M72" i="5"/>
  <c r="N72" i="5" s="1"/>
  <c r="S72" i="5"/>
  <c r="T72" i="5" s="1"/>
  <c r="P72" i="5"/>
  <c r="Q72" i="5" s="1"/>
  <c r="M91" i="5"/>
  <c r="N91" i="5" s="1"/>
  <c r="S91" i="5"/>
  <c r="T91" i="5" s="1"/>
  <c r="P91" i="5"/>
  <c r="Q91" i="5" s="1"/>
  <c r="M98" i="5"/>
  <c r="N98" i="5" s="1"/>
  <c r="P98" i="5"/>
  <c r="Q98" i="5" s="1"/>
  <c r="S98" i="5"/>
  <c r="T98" i="5" s="1"/>
  <c r="M73" i="5"/>
  <c r="N73" i="5" s="1"/>
  <c r="P73" i="5"/>
  <c r="Q73" i="5" s="1"/>
  <c r="S73" i="5"/>
  <c r="T73" i="5" s="1"/>
  <c r="M76" i="5"/>
  <c r="N76" i="5" s="1"/>
  <c r="P76" i="5"/>
  <c r="Q76" i="5" s="1"/>
  <c r="S76" i="5"/>
  <c r="T76" i="5" s="1"/>
  <c r="M60" i="5"/>
  <c r="N60" i="5" s="1"/>
  <c r="P60" i="5"/>
  <c r="Q60" i="5" s="1"/>
  <c r="S60" i="5"/>
  <c r="T60" i="5" s="1"/>
  <c r="M93" i="5"/>
  <c r="N93" i="5" s="1"/>
  <c r="P93" i="5"/>
  <c r="Q93" i="5" s="1"/>
  <c r="S93" i="5"/>
  <c r="T93" i="5" s="1"/>
  <c r="M96" i="5"/>
  <c r="N96" i="5" s="1"/>
  <c r="S96" i="5"/>
  <c r="T96" i="5" s="1"/>
  <c r="P96" i="5"/>
  <c r="Q96" i="5" s="1"/>
  <c r="M124" i="5"/>
  <c r="N124" i="5" s="1"/>
  <c r="S124" i="5"/>
  <c r="T124" i="5" s="1"/>
  <c r="P124" i="5"/>
  <c r="Q124" i="5" s="1"/>
  <c r="M54" i="5"/>
  <c r="N54" i="5" s="1"/>
  <c r="S54" i="5"/>
  <c r="T54" i="5" s="1"/>
  <c r="P54" i="5"/>
  <c r="Q54" i="5" s="1"/>
  <c r="M83" i="5"/>
  <c r="N83" i="5" s="1"/>
  <c r="S83" i="5"/>
  <c r="T83" i="5" s="1"/>
  <c r="P83" i="5"/>
  <c r="Q83" i="5" s="1"/>
  <c r="M88" i="5"/>
  <c r="N88" i="5" s="1"/>
  <c r="P88" i="5"/>
  <c r="Q88" i="5" s="1"/>
  <c r="S88" i="5"/>
  <c r="T88" i="5" s="1"/>
  <c r="M55" i="5"/>
  <c r="N55" i="5" s="1"/>
  <c r="S55" i="5"/>
  <c r="T55" i="5" s="1"/>
  <c r="P55" i="5"/>
  <c r="Q55" i="5" s="1"/>
  <c r="M71" i="5"/>
  <c r="N71" i="5" s="1"/>
  <c r="P71" i="5"/>
  <c r="Q71" i="5" s="1"/>
  <c r="S71" i="5"/>
  <c r="T71" i="5" s="1"/>
  <c r="M112" i="5"/>
  <c r="N112" i="5" s="1"/>
  <c r="S112" i="5"/>
  <c r="T112" i="5" s="1"/>
  <c r="P112" i="5"/>
  <c r="Q112" i="5" s="1"/>
  <c r="M90" i="5"/>
  <c r="N90" i="5" s="1"/>
  <c r="P90" i="5"/>
  <c r="Q90" i="5" s="1"/>
  <c r="S90" i="5"/>
  <c r="T90" i="5" s="1"/>
  <c r="M113" i="5"/>
  <c r="N113" i="5" s="1"/>
  <c r="S113" i="5"/>
  <c r="T113" i="5" s="1"/>
  <c r="P113" i="5"/>
  <c r="Q113" i="5" s="1"/>
  <c r="M64" i="5"/>
  <c r="N64" i="5" s="1"/>
  <c r="S64" i="5"/>
  <c r="T64" i="5" s="1"/>
  <c r="P64" i="5"/>
  <c r="Q64" i="5" s="1"/>
  <c r="M103" i="5"/>
  <c r="N103" i="5" s="1"/>
  <c r="P103" i="5"/>
  <c r="Q103" i="5" s="1"/>
  <c r="S103" i="5"/>
  <c r="T103" i="5" s="1"/>
  <c r="M131" i="5"/>
  <c r="N131" i="5" s="1"/>
  <c r="P131" i="5"/>
  <c r="Q131" i="5" s="1"/>
  <c r="S131" i="5"/>
  <c r="T131" i="5" s="1"/>
  <c r="M122" i="5"/>
  <c r="N122" i="5" s="1"/>
  <c r="S122" i="5"/>
  <c r="T122" i="5" s="1"/>
  <c r="P122" i="5"/>
  <c r="Q122" i="5" s="1"/>
  <c r="M50" i="5"/>
  <c r="N50" i="5" s="1"/>
  <c r="S50" i="5"/>
  <c r="T50" i="5" s="1"/>
  <c r="P50" i="5"/>
  <c r="Q50" i="5" s="1"/>
  <c r="M79" i="5"/>
  <c r="N79" i="5" s="1"/>
  <c r="S79" i="5"/>
  <c r="T79" i="5" s="1"/>
  <c r="P79" i="5"/>
  <c r="Q79" i="5" s="1"/>
  <c r="M68" i="5"/>
  <c r="N68" i="5" s="1"/>
  <c r="P68" i="5"/>
  <c r="Q68" i="5" s="1"/>
  <c r="S68" i="5"/>
  <c r="T68" i="5" s="1"/>
  <c r="M104" i="5"/>
  <c r="N104" i="5" s="1"/>
  <c r="P104" i="5"/>
  <c r="Q104" i="5" s="1"/>
  <c r="S104" i="5"/>
  <c r="T104" i="5" s="1"/>
  <c r="M61" i="5"/>
  <c r="N61" i="5" s="1"/>
  <c r="P61" i="5"/>
  <c r="Q61" i="5" s="1"/>
  <c r="S61" i="5"/>
  <c r="T61" i="5" s="1"/>
  <c r="M99" i="5"/>
  <c r="N99" i="5" s="1"/>
  <c r="P99" i="5"/>
  <c r="Q99" i="5" s="1"/>
  <c r="S99" i="5"/>
  <c r="T99" i="5" s="1"/>
  <c r="M78" i="5"/>
  <c r="N78" i="5" s="1"/>
  <c r="P78" i="5"/>
  <c r="Q78" i="5" s="1"/>
  <c r="S78" i="5"/>
  <c r="T78" i="5" s="1"/>
  <c r="M101" i="5"/>
  <c r="N101" i="5" s="1"/>
  <c r="P101" i="5"/>
  <c r="Q101" i="5" s="1"/>
  <c r="S101" i="5"/>
  <c r="T101" i="5" s="1"/>
  <c r="M129" i="5"/>
  <c r="N129" i="5" s="1"/>
  <c r="P129" i="5"/>
  <c r="Q129" i="5" s="1"/>
  <c r="S129" i="5"/>
  <c r="T129" i="5" s="1"/>
  <c r="M69" i="5"/>
  <c r="N69" i="5" s="1"/>
  <c r="P69" i="5"/>
  <c r="Q69" i="5" s="1"/>
  <c r="S69" i="5"/>
  <c r="T69" i="5" s="1"/>
  <c r="M57" i="5"/>
  <c r="N57" i="5" s="1"/>
  <c r="P57" i="5"/>
  <c r="Q57" i="5" s="1"/>
  <c r="S57" i="5"/>
  <c r="T57" i="5" s="1"/>
  <c r="M133" i="5"/>
  <c r="N133" i="5" s="1"/>
  <c r="P133" i="5"/>
  <c r="Q133" i="5" s="1"/>
  <c r="S133" i="5"/>
  <c r="T133" i="5" s="1"/>
  <c r="M132" i="5"/>
  <c r="N132" i="5" s="1"/>
  <c r="P132" i="5"/>
  <c r="Q132" i="5" s="1"/>
  <c r="S132" i="5"/>
  <c r="T132" i="5" s="1"/>
  <c r="M82" i="5"/>
  <c r="N82" i="5" s="1"/>
  <c r="P82" i="5"/>
  <c r="Q82" i="5" s="1"/>
  <c r="S82" i="5"/>
  <c r="T82" i="5" s="1"/>
  <c r="M62" i="5"/>
  <c r="N62" i="5" s="1"/>
  <c r="S62" i="5"/>
  <c r="T62" i="5" s="1"/>
  <c r="P62" i="5"/>
  <c r="Q62" i="5" s="1"/>
  <c r="D126" i="5"/>
  <c r="I126" i="5"/>
  <c r="J126" i="5" s="1"/>
  <c r="K126" i="5" s="1"/>
  <c r="D115" i="5"/>
  <c r="I115" i="5"/>
  <c r="J115" i="5" s="1"/>
  <c r="K115" i="5" s="1"/>
  <c r="D94" i="5"/>
  <c r="I94" i="5"/>
  <c r="J94" i="5" s="1"/>
  <c r="K94" i="5" s="1"/>
  <c r="D125" i="5"/>
  <c r="I125" i="5"/>
  <c r="J125" i="5" s="1"/>
  <c r="K125" i="5" s="1"/>
  <c r="D80" i="5"/>
  <c r="I80" i="5"/>
  <c r="J80" i="5" s="1"/>
  <c r="K80" i="5" s="1"/>
  <c r="D53" i="5"/>
  <c r="I53" i="5"/>
  <c r="J53" i="5" s="1"/>
  <c r="K53" i="5" s="1"/>
  <c r="D89" i="5"/>
  <c r="I89" i="5"/>
  <c r="J89" i="5" s="1"/>
  <c r="K89" i="5" s="1"/>
  <c r="D116" i="5"/>
  <c r="I116" i="5"/>
  <c r="J116" i="5" s="1"/>
  <c r="K116" i="5" s="1"/>
  <c r="D114" i="5"/>
  <c r="I114" i="5"/>
  <c r="J114" i="5" s="1"/>
  <c r="K114" i="5" s="1"/>
  <c r="D120" i="5"/>
  <c r="I120" i="5"/>
  <c r="J120" i="5" s="1"/>
  <c r="K120" i="5" s="1"/>
  <c r="D59" i="5"/>
  <c r="I59" i="5"/>
  <c r="J59" i="5" s="1"/>
  <c r="K59" i="5" s="1"/>
  <c r="D75" i="5"/>
  <c r="I75" i="5"/>
  <c r="J75" i="5" s="1"/>
  <c r="K75" i="5" s="1"/>
  <c r="D130" i="5"/>
  <c r="I130" i="5"/>
  <c r="J130" i="5" s="1"/>
  <c r="K130" i="5" s="1"/>
  <c r="D106" i="5"/>
  <c r="I106" i="5"/>
  <c r="J106" i="5" s="1"/>
  <c r="K106" i="5" s="1"/>
  <c r="D77" i="5"/>
  <c r="I77" i="5"/>
  <c r="J77" i="5" s="1"/>
  <c r="K77" i="5" s="1"/>
  <c r="D65" i="5"/>
  <c r="I65" i="5"/>
  <c r="J65" i="5" s="1"/>
  <c r="K65" i="5" s="1"/>
  <c r="D81" i="5"/>
  <c r="I81" i="5"/>
  <c r="J81" i="5" s="1"/>
  <c r="K81" i="5" s="1"/>
  <c r="D107" i="5"/>
  <c r="I107" i="5"/>
  <c r="J107" i="5" s="1"/>
  <c r="K107" i="5" s="1"/>
  <c r="D95" i="5"/>
  <c r="I95" i="5"/>
  <c r="J95" i="5" s="1"/>
  <c r="K95" i="5" s="1"/>
  <c r="D70" i="5"/>
  <c r="I70" i="5"/>
  <c r="J70" i="5" s="1"/>
  <c r="K70" i="5" s="1"/>
  <c r="D63" i="5"/>
  <c r="I63" i="5"/>
  <c r="J63" i="5" s="1"/>
  <c r="K63" i="5" s="1"/>
  <c r="D111" i="5"/>
  <c r="I111" i="5"/>
  <c r="J111" i="5" s="1"/>
  <c r="K111" i="5" s="1"/>
  <c r="D123" i="5"/>
  <c r="I123" i="5"/>
  <c r="J123" i="5" s="1"/>
  <c r="K123" i="5" s="1"/>
  <c r="D52" i="5"/>
  <c r="I52" i="5"/>
  <c r="J52" i="5" s="1"/>
  <c r="K52" i="5" s="1"/>
  <c r="D127" i="5"/>
  <c r="I127" i="5"/>
  <c r="J127" i="5" s="1"/>
  <c r="K127" i="5" s="1"/>
  <c r="D86" i="5"/>
  <c r="I86" i="5"/>
  <c r="J86" i="5" s="1"/>
  <c r="K86" i="5" s="1"/>
  <c r="D100" i="5"/>
  <c r="I100" i="5"/>
  <c r="J100" i="5" s="1"/>
  <c r="K100" i="5" s="1"/>
  <c r="D92" i="5"/>
  <c r="I92" i="5"/>
  <c r="J92" i="5" s="1"/>
  <c r="K92" i="5" s="1"/>
  <c r="D67" i="5"/>
  <c r="I67" i="5"/>
  <c r="J67" i="5" s="1"/>
  <c r="K67" i="5" s="1"/>
  <c r="D128" i="5"/>
  <c r="I128" i="5"/>
  <c r="J128" i="5" s="1"/>
  <c r="K128" i="5" s="1"/>
  <c r="D87" i="5"/>
  <c r="I87" i="5"/>
  <c r="J87" i="5" s="1"/>
  <c r="K87" i="5" s="1"/>
  <c r="D58" i="5"/>
  <c r="I58" i="5"/>
  <c r="J58" i="5" s="1"/>
  <c r="K58" i="5" s="1"/>
  <c r="D85" i="5"/>
  <c r="I85" i="5"/>
  <c r="J85" i="5" s="1"/>
  <c r="K85" i="5" s="1"/>
  <c r="D102" i="5"/>
  <c r="I102" i="5"/>
  <c r="J102" i="5" s="1"/>
  <c r="K102" i="5" s="1"/>
  <c r="D74" i="5"/>
  <c r="I74" i="5"/>
  <c r="J74" i="5" s="1"/>
  <c r="K74" i="5" s="1"/>
  <c r="D49" i="5"/>
  <c r="I49" i="5"/>
  <c r="J49" i="5" s="1"/>
  <c r="K49" i="5" s="1"/>
  <c r="D56" i="5"/>
  <c r="I56" i="5"/>
  <c r="J56" i="5" s="1"/>
  <c r="K56" i="5" s="1"/>
  <c r="D105" i="5"/>
  <c r="I105" i="5"/>
  <c r="J105" i="5" s="1"/>
  <c r="K105" i="5" s="1"/>
  <c r="D121" i="5"/>
  <c r="I121" i="5"/>
  <c r="J121" i="5" s="1"/>
  <c r="K121" i="5" s="1"/>
  <c r="D51" i="5"/>
  <c r="I51" i="5"/>
  <c r="J51" i="5" s="1"/>
  <c r="K51" i="5" s="1"/>
  <c r="D84" i="5"/>
  <c r="I84" i="5"/>
  <c r="J84" i="5" s="1"/>
  <c r="K84" i="5" s="1"/>
  <c r="D97" i="5"/>
  <c r="I97" i="5"/>
  <c r="J97" i="5" s="1"/>
  <c r="K97" i="5" s="1"/>
  <c r="D118" i="5"/>
  <c r="I118" i="5"/>
  <c r="J118" i="5" s="1"/>
  <c r="K118" i="5" s="1"/>
  <c r="D72" i="5"/>
  <c r="I72" i="5"/>
  <c r="J72" i="5" s="1"/>
  <c r="K72" i="5" s="1"/>
  <c r="D91" i="5"/>
  <c r="I91" i="5"/>
  <c r="J91" i="5" s="1"/>
  <c r="K91" i="5" s="1"/>
  <c r="D98" i="5"/>
  <c r="I98" i="5"/>
  <c r="J98" i="5" s="1"/>
  <c r="K98" i="5" s="1"/>
  <c r="D73" i="5"/>
  <c r="I73" i="5"/>
  <c r="J73" i="5" s="1"/>
  <c r="K73" i="5" s="1"/>
  <c r="D76" i="5"/>
  <c r="I76" i="5"/>
  <c r="J76" i="5" s="1"/>
  <c r="K76" i="5" s="1"/>
  <c r="D60" i="5"/>
  <c r="I60" i="5"/>
  <c r="J60" i="5" s="1"/>
  <c r="K60" i="5" s="1"/>
  <c r="D93" i="5"/>
  <c r="I93" i="5"/>
  <c r="J93" i="5" s="1"/>
  <c r="K93" i="5" s="1"/>
  <c r="D96" i="5"/>
  <c r="I96" i="5"/>
  <c r="J96" i="5" s="1"/>
  <c r="K96" i="5" s="1"/>
  <c r="D124" i="5"/>
  <c r="I124" i="5"/>
  <c r="J124" i="5" s="1"/>
  <c r="K124" i="5" s="1"/>
  <c r="D54" i="5"/>
  <c r="I54" i="5"/>
  <c r="J54" i="5" s="1"/>
  <c r="K54" i="5" s="1"/>
  <c r="D83" i="5"/>
  <c r="I83" i="5"/>
  <c r="J83" i="5" s="1"/>
  <c r="K83" i="5" s="1"/>
  <c r="D88" i="5"/>
  <c r="I88" i="5"/>
  <c r="J88" i="5" s="1"/>
  <c r="K88" i="5" s="1"/>
  <c r="D55" i="5"/>
  <c r="I55" i="5"/>
  <c r="J55" i="5" s="1"/>
  <c r="K55" i="5" s="1"/>
  <c r="D71" i="5"/>
  <c r="I71" i="5"/>
  <c r="J71" i="5" s="1"/>
  <c r="K71" i="5" s="1"/>
  <c r="D112" i="5"/>
  <c r="I112" i="5"/>
  <c r="J112" i="5" s="1"/>
  <c r="K112" i="5" s="1"/>
  <c r="D90" i="5"/>
  <c r="I90" i="5"/>
  <c r="J90" i="5" s="1"/>
  <c r="K90" i="5" s="1"/>
  <c r="D113" i="5"/>
  <c r="I113" i="5"/>
  <c r="J113" i="5" s="1"/>
  <c r="K113" i="5" s="1"/>
  <c r="D64" i="5"/>
  <c r="I64" i="5"/>
  <c r="J64" i="5" s="1"/>
  <c r="K64" i="5" s="1"/>
  <c r="D103" i="5"/>
  <c r="I103" i="5"/>
  <c r="J103" i="5" s="1"/>
  <c r="K103" i="5" s="1"/>
  <c r="D131" i="5"/>
  <c r="I131" i="5"/>
  <c r="J131" i="5" s="1"/>
  <c r="K131" i="5" s="1"/>
  <c r="D122" i="5"/>
  <c r="I122" i="5"/>
  <c r="J122" i="5" s="1"/>
  <c r="K122" i="5" s="1"/>
  <c r="D50" i="5"/>
  <c r="I50" i="5"/>
  <c r="J50" i="5" s="1"/>
  <c r="K50" i="5" s="1"/>
  <c r="D79" i="5"/>
  <c r="I79" i="5"/>
  <c r="J79" i="5" s="1"/>
  <c r="K79" i="5" s="1"/>
  <c r="D68" i="5"/>
  <c r="I68" i="5"/>
  <c r="J68" i="5" s="1"/>
  <c r="K68" i="5" s="1"/>
  <c r="D104" i="5"/>
  <c r="I104" i="5"/>
  <c r="J104" i="5" s="1"/>
  <c r="K104" i="5" s="1"/>
  <c r="D61" i="5"/>
  <c r="I61" i="5"/>
  <c r="J61" i="5" s="1"/>
  <c r="K61" i="5" s="1"/>
  <c r="D99" i="5"/>
  <c r="I99" i="5"/>
  <c r="J99" i="5" s="1"/>
  <c r="K99" i="5" s="1"/>
  <c r="D78" i="5"/>
  <c r="I78" i="5"/>
  <c r="J78" i="5" s="1"/>
  <c r="K78" i="5" s="1"/>
  <c r="D101" i="5"/>
  <c r="I101" i="5"/>
  <c r="J101" i="5" s="1"/>
  <c r="K101" i="5" s="1"/>
  <c r="D129" i="5"/>
  <c r="I129" i="5"/>
  <c r="J129" i="5" s="1"/>
  <c r="K129" i="5" s="1"/>
  <c r="D69" i="5"/>
  <c r="I69" i="5"/>
  <c r="J69" i="5" s="1"/>
  <c r="K69" i="5" s="1"/>
  <c r="D57" i="5"/>
  <c r="I57" i="5"/>
  <c r="J57" i="5" s="1"/>
  <c r="K57" i="5" s="1"/>
  <c r="D133" i="5"/>
  <c r="I133" i="5"/>
  <c r="J133" i="5" s="1"/>
  <c r="K133" i="5" s="1"/>
  <c r="D132" i="5"/>
  <c r="I132" i="5"/>
  <c r="J132" i="5" s="1"/>
  <c r="K132" i="5" s="1"/>
  <c r="D82" i="5"/>
  <c r="I82" i="5"/>
  <c r="J82" i="5" s="1"/>
  <c r="K82" i="5" s="1"/>
  <c r="D62" i="5"/>
  <c r="I62" i="5"/>
  <c r="J62" i="5" s="1"/>
  <c r="K62" i="5" s="1"/>
</calcChain>
</file>

<file path=xl/comments1.xml><?xml version="1.0" encoding="utf-8"?>
<comments xmlns="http://schemas.openxmlformats.org/spreadsheetml/2006/main">
  <authors>
    <author>Felipe Baglioli</author>
  </authors>
  <commentList>
    <comment ref="R1" authorId="0" shapeId="0">
      <text>
        <r>
          <rPr>
            <b/>
            <sz val="9"/>
            <color indexed="81"/>
            <rFont val="Segoe UI"/>
            <family val="2"/>
          </rPr>
          <t>Felipe Baglioli:</t>
        </r>
        <r>
          <rPr>
            <sz val="9"/>
            <color indexed="81"/>
            <rFont val="Segoe UI"/>
            <family val="2"/>
          </rPr>
          <t xml:space="preserve">
Número de municípios com sistema de drenagem de qualquer tipo</t>
        </r>
      </text>
    </comment>
  </commentList>
</comments>
</file>

<file path=xl/sharedStrings.xml><?xml version="1.0" encoding="utf-8"?>
<sst xmlns="http://schemas.openxmlformats.org/spreadsheetml/2006/main" count="35958" uniqueCount="4178">
  <si>
    <t>MUNICÍPIOS TOTAL</t>
  </si>
  <si>
    <t>MUNICÍPIOS RESPONDENTES</t>
  </si>
  <si>
    <t>% MUNICÍPIOS RESPONDENTES</t>
  </si>
  <si>
    <t>GE008</t>
  </si>
  <si>
    <t>IE001</t>
  </si>
  <si>
    <t>IE012</t>
  </si>
  <si>
    <t>RI013</t>
  </si>
  <si>
    <t>Brasil</t>
  </si>
  <si>
    <t>MÉD_RI013</t>
  </si>
  <si>
    <t>DEF_RI013</t>
  </si>
  <si>
    <t>% DEF_RI013</t>
  </si>
  <si>
    <t>% IE001</t>
  </si>
  <si>
    <t>DEF_IE001</t>
  </si>
  <si>
    <t>% IE012</t>
  </si>
  <si>
    <t>Norte</t>
  </si>
  <si>
    <t>Nordeste</t>
  </si>
  <si>
    <t>Centro-Oeste</t>
  </si>
  <si>
    <t>Região</t>
  </si>
  <si>
    <t>Estado</t>
  </si>
  <si>
    <t>Acre</t>
  </si>
  <si>
    <t>Alagoas</t>
  </si>
  <si>
    <t>Amazonas</t>
  </si>
  <si>
    <t>Amapá</t>
  </si>
  <si>
    <t xml:space="preserve"> Bahia</t>
  </si>
  <si>
    <t xml:space="preserve"> Ceará</t>
  </si>
  <si>
    <t xml:space="preserve"> Distrito Federal</t>
  </si>
  <si>
    <t>Espírito Santo</t>
  </si>
  <si>
    <t>Goiás</t>
  </si>
  <si>
    <t xml:space="preserve"> Maranhão</t>
  </si>
  <si>
    <t>Minas Gerais</t>
  </si>
  <si>
    <t>Mato Grosso do Sul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</si>
  <si>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</si>
  <si>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</si>
  <si>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</si>
  <si>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</si>
  <si>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</si>
  <si>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</si>
  <si>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</si>
  <si>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</si>
  <si>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</si>
  <si>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</si>
  <si>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</si>
  <si>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</si>
  <si>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</si>
  <si>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</si>
  <si>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Sigla</t>
  </si>
  <si>
    <t>AC</t>
  </si>
  <si>
    <t>AL</t>
  </si>
  <si>
    <t>AM</t>
  </si>
  <si>
    <t>BA</t>
  </si>
  <si>
    <t>CE</t>
  </si>
  <si>
    <t>ES</t>
  </si>
  <si>
    <t>GO</t>
  </si>
  <si>
    <t>MA</t>
  </si>
  <si>
    <t>MT</t>
  </si>
  <si>
    <t>PA</t>
  </si>
  <si>
    <t>PE</t>
  </si>
  <si>
    <t>PI</t>
  </si>
  <si>
    <t>RO</t>
  </si>
  <si>
    <t>SE</t>
  </si>
  <si>
    <t>TO</t>
  </si>
  <si>
    <t>AP</t>
  </si>
  <si>
    <t>DF</t>
  </si>
  <si>
    <t>MG</t>
  </si>
  <si>
    <t>MS</t>
  </si>
  <si>
    <t>Mato Grosso</t>
  </si>
  <si>
    <t>PB</t>
  </si>
  <si>
    <t>RN</t>
  </si>
  <si>
    <t>SP</t>
  </si>
  <si>
    <t>PR</t>
  </si>
  <si>
    <t>RJ</t>
  </si>
  <si>
    <t>RR</t>
  </si>
  <si>
    <t>RS</t>
  </si>
  <si>
    <t>SC</t>
  </si>
  <si>
    <t>Faixa</t>
  </si>
  <si>
    <t>Sul</t>
  </si>
  <si>
    <t>Sudeste</t>
  </si>
  <si>
    <t>D2 2023</t>
  </si>
  <si>
    <t>D2 2033</t>
  </si>
  <si>
    <t>% DEF_RI013 PLANSAB</t>
  </si>
  <si>
    <t>META PLANSAB 2023</t>
  </si>
  <si>
    <t>META PLANSAB 2033</t>
  </si>
  <si>
    <t>INDICADORES 2021</t>
  </si>
  <si>
    <t>Total de domicílios urbanos existentes</t>
  </si>
  <si>
    <t>Quantidade de domicílios sujeitos a risco de inundação</t>
  </si>
  <si>
    <t>% de domicílios sujeitos a risco de inundação</t>
  </si>
  <si>
    <t>Total de municípios com PDDU</t>
  </si>
  <si>
    <t>% de municípios com PDDU</t>
  </si>
  <si>
    <t>Total de municípios sem PDDU</t>
  </si>
  <si>
    <t>Total de municípios com Cadastro Técnico</t>
  </si>
  <si>
    <t>% de municípios com Cadastro Técnico</t>
  </si>
  <si>
    <t>Total de municípios sem Cadastro Técnico</t>
  </si>
  <si>
    <t>População Urbana Respondente</t>
  </si>
  <si>
    <t>Habitantes por Domicílio (Pop. Urbana)</t>
  </si>
  <si>
    <t>Sigla UF</t>
  </si>
  <si>
    <t>Distrito Federal</t>
  </si>
  <si>
    <t>Bahia</t>
  </si>
  <si>
    <t>Ceará</t>
  </si>
  <si>
    <t>Maranhão</t>
  </si>
  <si>
    <t>Faixa Populacional Total</t>
  </si>
  <si>
    <t>População Urbana Estimada (2020)</t>
  </si>
  <si>
    <t>ie016_tipo_sistema_de_drenagem_urbana</t>
  </si>
  <si>
    <t>Exclusivo (quando 100% do sistema de drenagem é destinado exclusivamente às águas pluviais)</t>
  </si>
  <si>
    <t>Combinado (quando parte do sistema de drenagem é exclusivo e parte é unitário)</t>
  </si>
  <si>
    <t>Não existe</t>
  </si>
  <si>
    <t>Outro</t>
  </si>
  <si>
    <t>Unitário (quando 100% do sistema de drenagem recebe águas pluviais e esgotos)</t>
  </si>
  <si>
    <t>IE017_Extensão total de vias públicas urbanas do município</t>
  </si>
  <si>
    <t>IE019_Extensão total de vias públicas urbanas com pavimento e meio-fio (ou semelhante)</t>
  </si>
  <si>
    <t>IE024_Extensão total de vias públicas urbanas com redes ou canais de águas pluviais subterrâneos</t>
  </si>
  <si>
    <t>DEF_IE012</t>
  </si>
  <si>
    <t>IN020_Taxa de Cobertura de Pavimentação e Meio-Fio na Área Urbana do Município</t>
  </si>
  <si>
    <t>IN021_Taxa de cobertura de vias públicas com redes ou canais pluviais subterrâneos na área urbana</t>
  </si>
  <si>
    <t>IE016</t>
  </si>
  <si>
    <t>% IE016</t>
  </si>
  <si>
    <t>DEF_IE016</t>
  </si>
  <si>
    <t>tem sistema de drenagem?</t>
  </si>
  <si>
    <t>IE017</t>
  </si>
  <si>
    <t>IE019</t>
  </si>
  <si>
    <t>% IE019</t>
  </si>
  <si>
    <t>IE024</t>
  </si>
  <si>
    <t>% IE024</t>
  </si>
  <si>
    <t>IN020 médio</t>
  </si>
  <si>
    <t>IN021 médio</t>
  </si>
  <si>
    <t>Região Metropolitana / Região Integrada de Desenvolvimento / Aglomeração Urbana</t>
  </si>
  <si>
    <t>RIDE - Região Integrada de Desenvolvimento do Distrito Federal e Entorno</t>
  </si>
  <si>
    <t>RM - Região Metropolitana de Goiânia</t>
  </si>
  <si>
    <t/>
  </si>
  <si>
    <t>RM - Região Metropolitana do Vale do Rio Cuiabá</t>
  </si>
  <si>
    <t>RM - Região Metropolitana do Sertão</t>
  </si>
  <si>
    <t>RM - Região Metropolitana do Vale do Paraíba</t>
  </si>
  <si>
    <t>RM - Região Metropolitana de Maceió</t>
  </si>
  <si>
    <t>RM - Região Metropolitana de Palmeira dos Índios</t>
  </si>
  <si>
    <t>RM - Região Metropolitana do Médio Sertão</t>
  </si>
  <si>
    <t>RM - Região Metropolitana do Agreste</t>
  </si>
  <si>
    <t>RM - Região Metropolitana de Caetés</t>
  </si>
  <si>
    <t>RM - Região Metropolitana da Zona da Mata</t>
  </si>
  <si>
    <t>RM - Região Metropolitana do São Francisco</t>
  </si>
  <si>
    <t>RM - Região Metropolitana do Agreste
RM - Região Metropolitana do Vale do Paraíba</t>
  </si>
  <si>
    <t>RM - Região Metropolitana de Feira de Santana</t>
  </si>
  <si>
    <t>RM - Região Metropolitana de Salvador</t>
  </si>
  <si>
    <t>RIDE - Região Administrativa Integrada de Desenvolvimento do Polo</t>
  </si>
  <si>
    <t>RM - Região Metropolitana de Sobral</t>
  </si>
  <si>
    <t>RM - Região Metropolitana de Fortaleza</t>
  </si>
  <si>
    <t>RM - Região Metropolitana do Cariri</t>
  </si>
  <si>
    <t>RM - Região Metropolitana do Sudoeste Maranhense</t>
  </si>
  <si>
    <t>RM - Região Metropolitana da Grande São Luís</t>
  </si>
  <si>
    <t>RIDE - Região Integrada de Desenvolvimento da Grande Teresina</t>
  </si>
  <si>
    <t>RM - Região Metropolitana do Vale do Piancó</t>
  </si>
  <si>
    <t>RM - Região Metropolitana de Campina Grande</t>
  </si>
  <si>
    <t>RM - Região Metropolitana de Esperança</t>
  </si>
  <si>
    <t>RM - Região Metropolitana de João Pessoa</t>
  </si>
  <si>
    <t>RM - Região Metropolitana de Guarabira</t>
  </si>
  <si>
    <t>RM - Região Metropolitana de Patos</t>
  </si>
  <si>
    <t>RM - Região Metropolitana de Barra de Santa Rosa</t>
  </si>
  <si>
    <t>RM - Região Metropolitana de Cajazeiras</t>
  </si>
  <si>
    <t>RM - Região Metropolitana do Vale do Mamanguape</t>
  </si>
  <si>
    <t>RM - Região Metropolitana de Araruna</t>
  </si>
  <si>
    <t>RM - Região Metropolitana de Itabaiana</t>
  </si>
  <si>
    <t>RM - Região Metropolitana de Sousa</t>
  </si>
  <si>
    <t>RM - Região Metropolitana do Recife</t>
  </si>
  <si>
    <t>RM - Região Metropolitana de Natal</t>
  </si>
  <si>
    <t>RM - Região Metropolitana de Aracaju</t>
  </si>
  <si>
    <t>RM - Região Metropolitana de Macapá</t>
  </si>
  <si>
    <t>RM - Região Metropolitana de Manaus</t>
  </si>
  <si>
    <t>RM - Região Metropolitana de Belém</t>
  </si>
  <si>
    <t>RM - Região Metropolitana de Santarém</t>
  </si>
  <si>
    <t>RM - Região Metropolitana da Capital</t>
  </si>
  <si>
    <t>RM - Região Metropolitana de Central</t>
  </si>
  <si>
    <t>RM - Região Metropolitana do Sul do Estado</t>
  </si>
  <si>
    <t>RM - Região Metropolitana do Gurupi</t>
  </si>
  <si>
    <t>RM - Região Metropolitana de Palmas</t>
  </si>
  <si>
    <t>RM - Região Metropolitana da Grande Vitória</t>
  </si>
  <si>
    <t>RM - Região Metropolitana do Vale do Aço</t>
  </si>
  <si>
    <t>RM - Região Metropolitana de Belo Horizonte</t>
  </si>
  <si>
    <t>RM - Região Metropolitana do Rio de Janeiro</t>
  </si>
  <si>
    <t>AGLO - Aglomeração Urbana de Piracicaba</t>
  </si>
  <si>
    <t>RM - Região Metropolitana de Sorocaba</t>
  </si>
  <si>
    <t>RM - Região Metropolitana de Ribeirão Preto</t>
  </si>
  <si>
    <t>RM - Região Metropolitana de Campinas</t>
  </si>
  <si>
    <t>AGLO - Aglomeração Urbana de Franca</t>
  </si>
  <si>
    <t>RM - Região Metropolitana do Vale do Paraíba e Litoral Norte</t>
  </si>
  <si>
    <t>RM - Região Metropolitana de São Paulo</t>
  </si>
  <si>
    <t>RM - Região Metropolitana da Baixada Santista</t>
  </si>
  <si>
    <t>AGLO - Aglomeração Urbana de Jundiaí</t>
  </si>
  <si>
    <t>RM - Região Metropolitana de Curitiba</t>
  </si>
  <si>
    <t>RM - Região Metropolitana de Campo Mourão</t>
  </si>
  <si>
    <t>RM - Região Metropolitana de Umuarama</t>
  </si>
  <si>
    <t>RM - Região Metropolitana de Londrina</t>
  </si>
  <si>
    <t>RM - Região Metropolitana de Cascavel</t>
  </si>
  <si>
    <t>RM - Região Metropolitana de Maringá</t>
  </si>
  <si>
    <t>RM - Região Metropolitana de Apucarana</t>
  </si>
  <si>
    <t>RM - Região Metropolitana de Toledo</t>
  </si>
  <si>
    <t>RM - Região Metropolitana da Serra Gaúcha</t>
  </si>
  <si>
    <t>RM - Região Metropolitana de Porto Alegre</t>
  </si>
  <si>
    <t>AGLO - Aglomeração Urbana do Sul</t>
  </si>
  <si>
    <t>AGLO - Aglomeração Urbana do Litoral Norte</t>
  </si>
  <si>
    <t>RM - Região Metropolitana do Extremo Oeste</t>
  </si>
  <si>
    <t>RM - Região Metropolitana do Alto Vale do Itajaí</t>
  </si>
  <si>
    <t>RM - Região Metropolitana do Contestado</t>
  </si>
  <si>
    <t>RM - Região Metropolitana de Chapecó</t>
  </si>
  <si>
    <t>RM - Região Metropolitana de Florianópolis</t>
  </si>
  <si>
    <t>RM - Região Metropolitana do Vale do Itajaí</t>
  </si>
  <si>
    <t>RM - Região Metropolitana do Norte/Nordeste Catarinense</t>
  </si>
  <si>
    <t>RM - Região Metropolitana Carbonífera</t>
  </si>
  <si>
    <t>RM - Região Metropolitana de Tubarão</t>
  </si>
  <si>
    <t>RM - Região Metropolitana da Foz do Rio Itajaí</t>
  </si>
  <si>
    <t>RM - Região Metropolitana de Lages</t>
  </si>
  <si>
    <t>RM - Região Metropolitana de Porto Velho</t>
  </si>
  <si>
    <t>RM/RDI/AGLO</t>
  </si>
  <si>
    <t>Nome do Município</t>
  </si>
  <si>
    <t>Brasília</t>
  </si>
  <si>
    <t>Abadia de Goiás</t>
  </si>
  <si>
    <t>Acreúna</t>
  </si>
  <si>
    <t>Águas Lindas de Goiás</t>
  </si>
  <si>
    <t>Alexânia</t>
  </si>
  <si>
    <t>Alto Horizonte</t>
  </si>
  <si>
    <t>Alto Paraíso de Goiás</t>
  </si>
  <si>
    <t>Alvorada do Norte</t>
  </si>
  <si>
    <t>Amaralina</t>
  </si>
  <si>
    <t>Americano do Brasil</t>
  </si>
  <si>
    <t>Anápolis</t>
  </si>
  <si>
    <t>Anicuns</t>
  </si>
  <si>
    <t>Aparecida do Rio Doce</t>
  </si>
  <si>
    <t>Aporé</t>
  </si>
  <si>
    <t>Araçu</t>
  </si>
  <si>
    <t>Aragarças</t>
  </si>
  <si>
    <t>Aragoiânia</t>
  </si>
  <si>
    <t>Arenópolis</t>
  </si>
  <si>
    <t>Aruanã</t>
  </si>
  <si>
    <t>Baliza</t>
  </si>
  <si>
    <t>Barro Alto</t>
  </si>
  <si>
    <t>Bela Vista de Goiás</t>
  </si>
  <si>
    <t>Bom Jardim de Goiás</t>
  </si>
  <si>
    <t>Bonfinópolis</t>
  </si>
  <si>
    <t>Bonópolis</t>
  </si>
  <si>
    <t>Brazabrantes</t>
  </si>
  <si>
    <t>Britânia</t>
  </si>
  <si>
    <t>Buriti Alegre</t>
  </si>
  <si>
    <t>Buritinópolis</t>
  </si>
  <si>
    <t>Cabeceiras</t>
  </si>
  <si>
    <t>Cachoeira Alta</t>
  </si>
  <si>
    <t>Caçu</t>
  </si>
  <si>
    <t>Caldas Novas</t>
  </si>
  <si>
    <t>Caldazinha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</si>
  <si>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</si>
  <si>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</si>
  <si>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</si>
  <si>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</si>
  <si>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</si>
  <si>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</si>
  <si>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</si>
  <si>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Caturaí</t>
  </si>
  <si>
    <t>Ceres</t>
  </si>
  <si>
    <t>Chapadão do Céu</t>
  </si>
  <si>
    <t>Cidade Ocidental</t>
  </si>
  <si>
    <t>Cocalzinho de Goiás</t>
  </si>
  <si>
    <t>Colinas do Sul</t>
  </si>
  <si>
    <t>Corumbá de Goiás</t>
  </si>
  <si>
    <t>Cristalina</t>
  </si>
  <si>
    <t>Cristianópolis</t>
  </si>
  <si>
    <t>Crixás</t>
  </si>
  <si>
    <t>Cromínia</t>
  </si>
  <si>
    <t>Cumari</t>
  </si>
  <si>
    <t>Damianópolis</t>
  </si>
  <si>
    <t>Diorama</t>
  </si>
  <si>
    <t>Edéia</t>
  </si>
  <si>
    <t>Estrela do Norte</t>
  </si>
  <si>
    <t>Flores de Goiás</t>
  </si>
  <si>
    <t>Formosa</t>
  </si>
  <si>
    <t>Formoso</t>
  </si>
  <si>
    <t>Goiandira</t>
  </si>
  <si>
    <t>Goianésia</t>
  </si>
  <si>
    <t>Goiânia</t>
  </si>
  <si>
    <t>Goianira</t>
  </si>
  <si>
    <t>Goiatuba</t>
  </si>
  <si>
    <t>Guapó</t>
  </si>
  <si>
    <t>Guaraíta</t>
  </si>
  <si>
    <t>Guarani de Goiás</t>
  </si>
  <si>
    <t>Guarinos</t>
  </si>
  <si>
    <t>Heitoraí</t>
  </si>
  <si>
    <t>Hidrolândia</t>
  </si>
  <si>
    <t>Iaciara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</si>
  <si>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</si>
  <si>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</si>
  <si>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</si>
  <si>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</si>
  <si>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</si>
  <si>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</si>
  <si>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</si>
  <si>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</si>
  <si>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</si>
  <si>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</si>
  <si>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</si>
  <si>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</si>
  <si>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</si>
  <si>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</si>
  <si>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</si>
  <si>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</si>
  <si>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</si>
  <si>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</si>
  <si>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</si>
  <si>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Lagoa Santa</t>
  </si>
  <si>
    <t>Mairipotaba</t>
  </si>
  <si>
    <t>Mambaí</t>
  </si>
  <si>
    <t>Mara Rosa</t>
  </si>
  <si>
    <t>Marzagão</t>
  </si>
  <si>
    <t>Matrinchã</t>
  </si>
  <si>
    <t>Minaçu</t>
  </si>
  <si>
    <t>Mineiros</t>
  </si>
  <si>
    <t>Moiporá</t>
  </si>
  <si>
    <t>Montes Claros de Goiás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</si>
  <si>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</si>
  <si>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</si>
  <si>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</si>
  <si>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</si>
  <si>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</si>
  <si>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</si>
  <si>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</si>
  <si>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</si>
  <si>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</si>
  <si>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</si>
  <si>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</si>
  <si>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</si>
  <si>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</si>
  <si>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</si>
  <si>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</si>
  <si>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</si>
  <si>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</si>
  <si>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</si>
  <si>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</si>
  <si>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</si>
  <si>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</si>
  <si>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</si>
  <si>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</si>
  <si>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</si>
  <si>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</si>
  <si>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</si>
  <si>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</si>
  <si>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</si>
  <si>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</si>
  <si>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</si>
  <si>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</si>
  <si>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</si>
  <si>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</si>
  <si>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</si>
  <si>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</si>
  <si>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</si>
  <si>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</si>
  <si>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</si>
  <si>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</si>
  <si>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</si>
  <si>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</si>
  <si>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Rianápolis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</si>
  <si>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</si>
  <si>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</si>
  <si>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</si>
  <si>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</si>
  <si>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</si>
  <si>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</si>
  <si>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</si>
  <si>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</si>
  <si>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Rosa de Goiás</t>
  </si>
  <si>
    <t>Santa Tereza de Goiás</t>
  </si>
  <si>
    <t>Santo Antônio da Barra</t>
  </si>
  <si>
    <t>Santo Antônio de Goiás</t>
  </si>
  <si>
    <t>Santo Antônio do Descoberto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</si>
  <si>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</si>
  <si>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</si>
  <si>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</si>
  <si>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</si>
  <si>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</si>
  <si>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</si>
  <si>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</si>
  <si>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</si>
  <si>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</si>
  <si>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</si>
  <si>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</si>
  <si>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</si>
  <si>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</si>
  <si>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</si>
  <si>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Trindade</t>
  </si>
  <si>
    <t>Turvelândia</t>
  </si>
  <si>
    <t>Uirapuru</t>
  </si>
  <si>
    <t>Uruaçu</t>
  </si>
  <si>
    <t>Uruana</t>
  </si>
  <si>
    <t>Vianópolis</t>
  </si>
  <si>
    <t>Vicentinópolis</t>
  </si>
  <si>
    <t>Vila Boa</t>
  </si>
  <si>
    <t>Vila Propício</t>
  </si>
  <si>
    <t>Água Boa</t>
  </si>
  <si>
    <t>Alta Floresta</t>
  </si>
  <si>
    <t>Alto Araguaia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</si>
  <si>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</si>
  <si>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</si>
  <si>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</si>
  <si>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</si>
  <si>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</si>
  <si>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</si>
  <si>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</si>
  <si>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</si>
  <si>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</si>
  <si>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</si>
  <si>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</si>
  <si>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</si>
  <si>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</si>
  <si>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</si>
  <si>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</si>
  <si>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</si>
  <si>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</si>
  <si>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Canarana</t>
  </si>
  <si>
    <t>Carlinda</t>
  </si>
  <si>
    <t>Castanheira</t>
  </si>
  <si>
    <t>Chapada dos Guimarães</t>
  </si>
  <si>
    <t>Cláudia</t>
  </si>
  <si>
    <t>Colíder</t>
  </si>
  <si>
    <t>Comodoro</t>
  </si>
  <si>
    <t>Confresa</t>
  </si>
  <si>
    <t>Conquista D'Oeste</t>
  </si>
  <si>
    <t>Cotriguaçu</t>
  </si>
  <si>
    <t>Cuiabá</t>
  </si>
  <si>
    <t>Diamantino</t>
  </si>
  <si>
    <t>Dom Aquino</t>
  </si>
  <si>
    <t>Feliz Natal</t>
  </si>
  <si>
    <t>Gaúcha do Norte</t>
  </si>
  <si>
    <t>General Carneiro</t>
  </si>
  <si>
    <t>Guarantã do Norte</t>
  </si>
  <si>
    <t>Indiavaí</t>
  </si>
  <si>
    <t>Ipiranga do Norte</t>
  </si>
  <si>
    <t>Itanhangá</t>
  </si>
  <si>
    <t>Itaúba</t>
  </si>
  <si>
    <t>Jaciara</t>
  </si>
  <si>
    <t>Jangada</t>
  </si>
  <si>
    <t>Jauru</t>
  </si>
  <si>
    <t>Juara</t>
  </si>
  <si>
    <t>Juína</t>
  </si>
  <si>
    <t>Juruena</t>
  </si>
  <si>
    <t>Lambari D'Oeste</t>
  </si>
  <si>
    <t>Lucas do Rio Verde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</si>
  <si>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</si>
  <si>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</si>
  <si>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</si>
  <si>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</si>
  <si>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</si>
  <si>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</si>
  <si>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</si>
  <si>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</si>
  <si>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</si>
  <si>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</si>
  <si>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</si>
  <si>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</si>
  <si>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</si>
  <si>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</si>
  <si>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</si>
  <si>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</si>
  <si>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</si>
  <si>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</si>
  <si>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</si>
  <si>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</si>
  <si>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</si>
  <si>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</si>
  <si>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</si>
  <si>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</si>
  <si>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</si>
  <si>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</si>
  <si>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</si>
  <si>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</si>
  <si>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Ponte Branca</t>
  </si>
  <si>
    <t>Pontes e Lacerda</t>
  </si>
  <si>
    <t>Porto Alegre do Norte</t>
  </si>
  <si>
    <t>Porto dos Gaúchos</t>
  </si>
  <si>
    <t>Porto Esperidião</t>
  </si>
  <si>
    <t>Primavera do Leste</t>
  </si>
  <si>
    <t>Querência</t>
  </si>
  <si>
    <t>Ribeirão Cascalheira</t>
  </si>
  <si>
    <t>Ribeirãozinho</t>
  </si>
  <si>
    <t>Rondolândia</t>
  </si>
  <si>
    <t>Salto do Céu</t>
  </si>
  <si>
    <t>Santa Carmem</t>
  </si>
  <si>
    <t>Santa Rita do Trivelato</t>
  </si>
  <si>
    <t>Santo Antônio do Leste</t>
  </si>
  <si>
    <t>São José do Povo</t>
  </si>
  <si>
    <t>São José do Rio Claro</t>
  </si>
  <si>
    <t>São José dos Quatro Marcos</t>
  </si>
  <si>
    <t>Sapezal</t>
  </si>
  <si>
    <t>Sinop</t>
  </si>
  <si>
    <t>Sorriso</t>
  </si>
  <si>
    <t>Tabaporã</t>
  </si>
  <si>
    <t>Tangará da Serra</t>
  </si>
  <si>
    <t>Tapurah</t>
  </si>
  <si>
    <t>Torixoréu</t>
  </si>
  <si>
    <t>Vale de São Domingos</t>
  </si>
  <si>
    <t>Vera</t>
  </si>
  <si>
    <t>Vila Bela da Santíssima Trindade</t>
  </si>
  <si>
    <t>Água Clara</t>
  </si>
  <si>
    <t>Alcinópolis</t>
  </si>
  <si>
    <t>Amambai</t>
  </si>
  <si>
    <t>Anastácio</t>
  </si>
  <si>
    <t>Anaurilândia</t>
  </si>
  <si>
    <t>Angélica</t>
  </si>
  <si>
    <t>Aparecida do Taboado</t>
  </si>
  <si>
    <t>Aquidauana</t>
  </si>
  <si>
    <t>Aral Moreira</t>
  </si>
  <si>
    <t>Bataguassu</t>
  </si>
  <si>
    <t>Batayporã</t>
  </si>
  <si>
    <t>Bodoquena</t>
  </si>
  <si>
    <t>Bonito</t>
  </si>
  <si>
    <t>Brasilândia</t>
  </si>
  <si>
    <t>Caarapó</t>
  </si>
  <si>
    <t>Camapuã</t>
  </si>
  <si>
    <t>Campo Grande</t>
  </si>
  <si>
    <t>Caracol</t>
  </si>
  <si>
    <t>Cassilândia</t>
  </si>
  <si>
    <t>Chapadão do Sul</t>
  </si>
  <si>
    <t>Corguinho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</si>
  <si>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</si>
  <si>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</si>
  <si>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</si>
  <si>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</si>
  <si>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</si>
  <si>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</si>
  <si>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</si>
  <si>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</si>
  <si>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</si>
  <si>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</si>
  <si>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</si>
  <si>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</si>
  <si>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</si>
  <si>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</si>
  <si>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</si>
  <si>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</si>
  <si>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</si>
  <si>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Jardim</t>
  </si>
  <si>
    <t>Jateí</t>
  </si>
  <si>
    <t>Juti</t>
  </si>
  <si>
    <t>Ladário</t>
  </si>
  <si>
    <t>Laguna Carapã</t>
  </si>
  <si>
    <t>Maracaju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</si>
  <si>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</si>
  <si>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</si>
  <si>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</si>
  <si>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</si>
  <si>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</si>
  <si>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</si>
  <si>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</si>
  <si>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</si>
  <si>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</si>
  <si>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</si>
  <si>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</si>
  <si>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</si>
  <si>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</si>
  <si>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</si>
  <si>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Santa Rita do Pardo</t>
  </si>
  <si>
    <t>São Gabriel do Oeste</t>
  </si>
  <si>
    <t>Selvíria</t>
  </si>
  <si>
    <t>Sidrolândia</t>
  </si>
  <si>
    <t>Tacuru</t>
  </si>
  <si>
    <t>Taquarussu</t>
  </si>
  <si>
    <t>Terenos</t>
  </si>
  <si>
    <t>Três Lagoas</t>
  </si>
  <si>
    <t>Vicentina</t>
  </si>
  <si>
    <t>Água Branca</t>
  </si>
  <si>
    <t>Anadia</t>
  </si>
  <si>
    <t>Atalaia</t>
  </si>
  <si>
    <t>Barra de São Miguel</t>
  </si>
  <si>
    <t>Batalha</t>
  </si>
  <si>
    <t>Belo Monte</t>
  </si>
  <si>
    <t>Boca da Mata</t>
  </si>
  <si>
    <t>Cacimbinhas</t>
  </si>
  <si>
    <t>Cajueiro</t>
  </si>
  <si>
    <t>Campo Alegre</t>
  </si>
  <si>
    <t>Canapi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</si>
  <si>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</si>
  <si>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</si>
  <si>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</si>
  <si>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</si>
  <si>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</si>
  <si>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</si>
  <si>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</si>
  <si>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</si>
  <si>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</si>
  <si>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</si>
  <si>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</si>
  <si>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</si>
  <si>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</si>
  <si>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</si>
  <si>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</si>
  <si>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</si>
  <si>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Jequiá da Praia</t>
  </si>
  <si>
    <t>Joaquim Gomes</t>
  </si>
  <si>
    <t>Jundiá</t>
  </si>
  <si>
    <t>Junqueiro</t>
  </si>
  <si>
    <t>Limoeiro de Anadia</t>
  </si>
  <si>
    <t>Maceió</t>
  </si>
  <si>
    <t>Mar Vermelho</t>
  </si>
  <si>
    <t>Maravilha</t>
  </si>
  <si>
    <t>Marechal Deodoro</t>
  </si>
  <si>
    <t>Maribondo</t>
  </si>
  <si>
    <t>Mata Grande</t>
  </si>
  <si>
    <t>Minador do Negrão</t>
  </si>
  <si>
    <t>Olho d'Água das Flores</t>
  </si>
  <si>
    <t>Olho d'Água do Casado</t>
  </si>
  <si>
    <t>Olivença</t>
  </si>
  <si>
    <t>Ouro Branco</t>
  </si>
  <si>
    <t>Palmeira dos Índios</t>
  </si>
  <si>
    <t>Pão de Açúcar</t>
  </si>
  <si>
    <t>Pariconha</t>
  </si>
  <si>
    <t>Penedo</t>
  </si>
  <si>
    <t>Piaçabuçu</t>
  </si>
  <si>
    <t>Pindoba</t>
  </si>
  <si>
    <t>Poço das Trincheiras</t>
  </si>
  <si>
    <t>Porto Calvo</t>
  </si>
  <si>
    <t>Porto de Pedras</t>
  </si>
  <si>
    <t>Roteiro</t>
  </si>
  <si>
    <t>Santana do Ipanema</t>
  </si>
  <si>
    <t>Santana do Mundaú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</si>
  <si>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</si>
  <si>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</si>
  <si>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</si>
  <si>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</si>
  <si>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</si>
  <si>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</si>
  <si>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</si>
  <si>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</si>
  <si>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</si>
  <si>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</si>
  <si>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</si>
  <si>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</si>
  <si>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Acajutiba</t>
  </si>
  <si>
    <t>Adustina</t>
  </si>
  <si>
    <t>Aiquara</t>
  </si>
  <si>
    <t>Amargosa</t>
  </si>
  <si>
    <t>Amélia Rodrigues</t>
  </si>
  <si>
    <t>Anagé</t>
  </si>
  <si>
    <t>Andaraí</t>
  </si>
  <si>
    <t>Andorinha</t>
  </si>
  <si>
    <t>Angical</t>
  </si>
  <si>
    <t>Anguera</t>
  </si>
  <si>
    <t>Antônio Gonçalves</t>
  </si>
  <si>
    <t>Araças</t>
  </si>
  <si>
    <t>Aracatu</t>
  </si>
  <si>
    <t>Araci</t>
  </si>
  <si>
    <t>Aramari</t>
  </si>
  <si>
    <t>Arataca</t>
  </si>
  <si>
    <t>Aurelino Leal</t>
  </si>
  <si>
    <t>Baixa Grande</t>
  </si>
  <si>
    <t>Banzaê</t>
  </si>
  <si>
    <t>Barra</t>
  </si>
  <si>
    <t>Barra da Estiva</t>
  </si>
  <si>
    <t>Barra do Choça</t>
  </si>
  <si>
    <t>Barreiras</t>
  </si>
  <si>
    <t>Barrocas</t>
  </si>
  <si>
    <t>Boa Vista do Tupim</t>
  </si>
  <si>
    <t>Bom Jesus da Serra</t>
  </si>
  <si>
    <t>Botuporã</t>
  </si>
  <si>
    <t>Brejões</t>
  </si>
  <si>
    <t>Brotas de Macaúbas</t>
  </si>
  <si>
    <t>Brumado</t>
  </si>
  <si>
    <t>Buritirama</t>
  </si>
  <si>
    <t>Caculé</t>
  </si>
  <si>
    <t>Caém</t>
  </si>
  <si>
    <t>Caetité</t>
  </si>
  <si>
    <t>Cairu</t>
  </si>
  <si>
    <t>Camacan</t>
  </si>
  <si>
    <t>Camaçari</t>
  </si>
  <si>
    <t>Candeias</t>
  </si>
  <si>
    <t>Candiba</t>
  </si>
  <si>
    <t>Cansanção</t>
  </si>
  <si>
    <t>Canudos</t>
  </si>
  <si>
    <t>Capela do Alto Alegre</t>
  </si>
  <si>
    <t>Capim Grosso</t>
  </si>
  <si>
    <t>Cardeal da Silva</t>
  </si>
  <si>
    <t>Castro Alves</t>
  </si>
  <si>
    <t>Catu</t>
  </si>
  <si>
    <t>Caturama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</si>
  <si>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</si>
  <si>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</si>
  <si>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</si>
  <si>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</si>
  <si>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</si>
  <si>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</si>
  <si>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</si>
  <si>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</si>
  <si>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</si>
  <si>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</si>
  <si>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</si>
  <si>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</si>
  <si>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</si>
  <si>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</si>
  <si>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</si>
  <si>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</si>
  <si>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Cristópolis</t>
  </si>
  <si>
    <t>Cruz das Almas</t>
  </si>
  <si>
    <t>Curaçá</t>
  </si>
  <si>
    <t>Dias d'Ávila</t>
  </si>
  <si>
    <t>Dom Basílio</t>
  </si>
  <si>
    <t>Elísio Medrado</t>
  </si>
  <si>
    <t>Encruzilhada</t>
  </si>
  <si>
    <t>Érico Cardoso</t>
  </si>
  <si>
    <t>Esplanada</t>
  </si>
  <si>
    <t>Eunápolis</t>
  </si>
  <si>
    <t>Feira de Santana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</si>
  <si>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</si>
  <si>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</si>
  <si>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</si>
  <si>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</si>
  <si>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</si>
  <si>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</si>
  <si>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</si>
  <si>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Guajeru</t>
  </si>
  <si>
    <t>Guanambi</t>
  </si>
  <si>
    <t>Ibicaraí</t>
  </si>
  <si>
    <t>Ibicoara</t>
  </si>
  <si>
    <t>Ibipitanga</t>
  </si>
  <si>
    <t>Ibirapitanga</t>
  </si>
  <si>
    <t>Ibirapuã</t>
  </si>
  <si>
    <t>Ibirataia</t>
  </si>
  <si>
    <t>Ibitiara</t>
  </si>
  <si>
    <t>Ibititá</t>
  </si>
  <si>
    <t>Ibotirama</t>
  </si>
  <si>
    <t>Igrapiúna</t>
  </si>
  <si>
    <t>Ilhéus</t>
  </si>
  <si>
    <t>Inhambupe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</si>
  <si>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</si>
  <si>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</si>
  <si>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</si>
  <si>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</si>
  <si>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</si>
  <si>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</si>
  <si>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</si>
  <si>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</si>
  <si>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Itabuna</t>
  </si>
  <si>
    <t>Itacaré</t>
  </si>
  <si>
    <t>Itaeté</t>
  </si>
  <si>
    <t>Itagi</t>
  </si>
  <si>
    <t>Itaguaçu da Bahia</t>
  </si>
  <si>
    <t>Itajuípe</t>
  </si>
  <si>
    <t>Itamaraju</t>
  </si>
  <si>
    <t>Itamari</t>
  </si>
  <si>
    <t>Itambé</t>
  </si>
  <si>
    <t>Itanhém</t>
  </si>
  <si>
    <t>Itaparica</t>
  </si>
  <si>
    <t>Itapebi</t>
  </si>
  <si>
    <t>Itapicuru</t>
  </si>
  <si>
    <t>Itapitanga</t>
  </si>
  <si>
    <t>Itarantim</t>
  </si>
  <si>
    <t>Itatim</t>
  </si>
  <si>
    <t>Itiruçu</t>
  </si>
  <si>
    <t>Itiúba</t>
  </si>
  <si>
    <t>Itororó</t>
  </si>
  <si>
    <t>Ituberá</t>
  </si>
  <si>
    <t>Jaborandi</t>
  </si>
  <si>
    <t>Jacaraci</t>
  </si>
  <si>
    <t>Jacobina</t>
  </si>
  <si>
    <t>Jaguaquara</t>
  </si>
  <si>
    <t>Jaguaripe</t>
  </si>
  <si>
    <t>Jandaíra</t>
  </si>
  <si>
    <t>Jeremoabo</t>
  </si>
  <si>
    <t>Jiquiriçá</t>
  </si>
  <si>
    <t>João Dourado</t>
  </si>
  <si>
    <t>Jussari</t>
  </si>
  <si>
    <t>Jussiape</t>
  </si>
  <si>
    <t>Lafaiete Coutinho</t>
  </si>
  <si>
    <t>Lagoa Real</t>
  </si>
  <si>
    <t>Lajedão</t>
  </si>
  <si>
    <t>Lajedinho</t>
  </si>
  <si>
    <t>Lajedo do Tabocal</t>
  </si>
  <si>
    <t>Lamarão</t>
  </si>
  <si>
    <t>Lauro de Freitas</t>
  </si>
  <si>
    <t>Lençóis</t>
  </si>
  <si>
    <t>Licínio de Almeida</t>
  </si>
  <si>
    <t>Luís Eduardo Magalhães</t>
  </si>
  <si>
    <t>Macaúbas</t>
  </si>
  <si>
    <t>Macururé</t>
  </si>
  <si>
    <t>Maetinga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</si>
  <si>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</si>
  <si>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</si>
  <si>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</si>
  <si>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</si>
  <si>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</si>
  <si>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</si>
  <si>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</si>
  <si>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</si>
  <si>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Medeiros Neto</t>
  </si>
  <si>
    <t>Miguel Calmon</t>
  </si>
  <si>
    <t>Milagres</t>
  </si>
  <si>
    <t>Mirangaba</t>
  </si>
  <si>
    <t>Mirante</t>
  </si>
  <si>
    <t>Monte Santo</t>
  </si>
  <si>
    <t>Morro do Chapéu</t>
  </si>
  <si>
    <t>Mortugaba</t>
  </si>
  <si>
    <t>Mucuri</t>
  </si>
  <si>
    <t>Mulungu do Morro</t>
  </si>
  <si>
    <t>Muniz Ferreira</t>
  </si>
  <si>
    <t>Muritiba</t>
  </si>
  <si>
    <t>Mutuípe</t>
  </si>
  <si>
    <t>Nazaré</t>
  </si>
  <si>
    <t>Nilo Peçanha</t>
  </si>
  <si>
    <t>Nordestina</t>
  </si>
  <si>
    <t>Nova Canaã</t>
  </si>
  <si>
    <t>Nova Ibiá</t>
  </si>
  <si>
    <t>Nova Itarana</t>
  </si>
  <si>
    <t>Nova Redenção</t>
  </si>
  <si>
    <t>Nova Viçosa</t>
  </si>
  <si>
    <t>Novo Horizonte</t>
  </si>
  <si>
    <t>Novo Triunfo</t>
  </si>
  <si>
    <t>Olindina</t>
  </si>
  <si>
    <t>Oliveira dos Brejinhos</t>
  </si>
  <si>
    <t>Ourolândia</t>
  </si>
  <si>
    <t>Palmas de Monte Alto</t>
  </si>
  <si>
    <t>Pedrão</t>
  </si>
  <si>
    <t>Pedro Alexandre</t>
  </si>
  <si>
    <t>Piatã</t>
  </si>
  <si>
    <t>Pindaí</t>
  </si>
  <si>
    <t>Pintadas</t>
  </si>
  <si>
    <t>Piripá</t>
  </si>
  <si>
    <t>Piritiba</t>
  </si>
  <si>
    <t>Planaltino</t>
  </si>
  <si>
    <t>Planalto</t>
  </si>
  <si>
    <t>Pojuca</t>
  </si>
  <si>
    <t>Prado</t>
  </si>
  <si>
    <t>Presidente Dutra</t>
  </si>
  <si>
    <t>Presidente Jânio Quadros</t>
  </si>
  <si>
    <t>Presidente Tancredo Neves</t>
  </si>
  <si>
    <t>Queimadas</t>
  </si>
  <si>
    <t>Quixabeira</t>
  </si>
  <si>
    <t>Riachão das Neves</t>
  </si>
  <si>
    <t>Riachão do Jacuípe</t>
  </si>
  <si>
    <t>Ribeira do Pombal</t>
  </si>
  <si>
    <t>Rio do Pires</t>
  </si>
  <si>
    <t>Rio Real</t>
  </si>
  <si>
    <t>Rodelas</t>
  </si>
  <si>
    <t>Salvador</t>
  </si>
  <si>
    <t>Santa Bárbara</t>
  </si>
  <si>
    <t>Santa Brígida</t>
  </si>
  <si>
    <t>Santa Cruz da Vitória</t>
  </si>
  <si>
    <t>Santa Inês</t>
  </si>
  <si>
    <t>Santa Luzia</t>
  </si>
  <si>
    <t>Santa Maria da Vitória</t>
  </si>
  <si>
    <t>Santa Teresinha</t>
  </si>
  <si>
    <t>Santana</t>
  </si>
  <si>
    <t>Santanópolis</t>
  </si>
  <si>
    <t>Santo Amaro</t>
  </si>
  <si>
    <t>São Desidério</t>
  </si>
  <si>
    <t>São Felipe</t>
  </si>
  <si>
    <t>São Félix</t>
  </si>
  <si>
    <t>São Félix do Coribe</t>
  </si>
  <si>
    <t>São Gonçalo dos Campos</t>
  </si>
  <si>
    <t>São José da Vitória</t>
  </si>
  <si>
    <t>São José do Jacuípe</t>
  </si>
  <si>
    <t>São Sebastião do Passé</t>
  </si>
  <si>
    <t>Sapeaçu</t>
  </si>
  <si>
    <t>Seabra</t>
  </si>
  <si>
    <t>Sebastião Laranjeiras</t>
  </si>
  <si>
    <t>Senhor do Bonfim</t>
  </si>
  <si>
    <t>Sento Sé</t>
  </si>
  <si>
    <t>Serra Dourada</t>
  </si>
  <si>
    <t>Serrinha</t>
  </si>
  <si>
    <t>Serrolândia</t>
  </si>
  <si>
    <t>Sobradinho</t>
  </si>
  <si>
    <t>Tanhaçu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</si>
  <si>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</si>
  <si>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</si>
  <si>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</si>
  <si>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</si>
  <si>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</si>
  <si>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</si>
  <si>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</si>
  <si>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</si>
  <si>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</si>
  <si>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</si>
  <si>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</si>
  <si>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Uibaí</t>
  </si>
  <si>
    <t>Una</t>
  </si>
  <si>
    <t>Urandi</t>
  </si>
  <si>
    <t>Uruçuca</t>
  </si>
  <si>
    <t>Utinga</t>
  </si>
  <si>
    <t>Valente</t>
  </si>
  <si>
    <t>Várzea Nova</t>
  </si>
  <si>
    <t>Vitória da Conquista</t>
  </si>
  <si>
    <t>Wagner</t>
  </si>
  <si>
    <t>Wanderley</t>
  </si>
  <si>
    <t>Acarape</t>
  </si>
  <si>
    <t>Acaraú</t>
  </si>
  <si>
    <t>Aiuaba</t>
  </si>
  <si>
    <t>Alcântaras</t>
  </si>
  <si>
    <t>Altaneira</t>
  </si>
  <si>
    <t>Alto Santo</t>
  </si>
  <si>
    <t>Aracati</t>
  </si>
  <si>
    <t>Aracoiaba</t>
  </si>
  <si>
    <t>Ararendá</t>
  </si>
  <si>
    <t>Araripe</t>
  </si>
  <si>
    <t>Aurora</t>
  </si>
  <si>
    <t>Barro</t>
  </si>
  <si>
    <t>Baturité</t>
  </si>
  <si>
    <t>Beberibe</t>
  </si>
  <si>
    <t>Bela Cruz</t>
  </si>
  <si>
    <t>Boa Viagem</t>
  </si>
  <si>
    <t>Brejo Santo</t>
  </si>
  <si>
    <t>Camocim</t>
  </si>
  <si>
    <t>Canindé</t>
  </si>
  <si>
    <t>Cariré</t>
  </si>
  <si>
    <t>Carnaubal</t>
  </si>
  <si>
    <t>Cascavel</t>
  </si>
  <si>
    <t>Catarina</t>
  </si>
  <si>
    <t>Catunda</t>
  </si>
  <si>
    <t>Caucaia</t>
  </si>
  <si>
    <t>Chaval</t>
  </si>
  <si>
    <t>Choró</t>
  </si>
  <si>
    <t>Chorozinho</t>
  </si>
  <si>
    <t>Crateús</t>
  </si>
  <si>
    <t>Crato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</si>
  <si>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</si>
  <si>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</si>
  <si>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</si>
  <si>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</si>
  <si>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</si>
  <si>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</si>
  <si>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</si>
  <si>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</si>
  <si>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General Sampaio</t>
  </si>
  <si>
    <t>Graça</t>
  </si>
  <si>
    <t>Granja</t>
  </si>
  <si>
    <t>Granjeiro</t>
  </si>
  <si>
    <t>Groaíras</t>
  </si>
  <si>
    <t>Ibiapina</t>
  </si>
  <si>
    <t>Ibicuitinga</t>
  </si>
  <si>
    <t>Icapuí</t>
  </si>
  <si>
    <t>Icó</t>
  </si>
  <si>
    <t>Iguatu</t>
  </si>
  <si>
    <t>Independência</t>
  </si>
  <si>
    <t>Ipaporanga</t>
  </si>
  <si>
    <t>Ipu</t>
  </si>
  <si>
    <t>Ipueiras</t>
  </si>
  <si>
    <t>Iracema</t>
  </si>
  <si>
    <t>Irauçuba</t>
  </si>
  <si>
    <t>Itaiçaba</t>
  </si>
  <si>
    <t>Itaitinga</t>
  </si>
  <si>
    <t>Itapipoca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</si>
  <si>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</si>
  <si>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</si>
  <si>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</si>
  <si>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</si>
  <si>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</si>
  <si>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</si>
  <si>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</si>
  <si>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</si>
  <si>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</si>
  <si>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</si>
  <si>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</si>
  <si>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</si>
  <si>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</si>
  <si>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</si>
  <si>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Marco</t>
  </si>
  <si>
    <t>Mauriti</t>
  </si>
  <si>
    <t>Meruoca</t>
  </si>
  <si>
    <t>Milhã</t>
  </si>
  <si>
    <t>Mombaça</t>
  </si>
  <si>
    <t>Mucambo</t>
  </si>
  <si>
    <t>Mulungu</t>
  </si>
  <si>
    <t>Nova Olinda</t>
  </si>
  <si>
    <t>Ocara</t>
  </si>
  <si>
    <t>Pacajus</t>
  </si>
  <si>
    <t>Pacatuba</t>
  </si>
  <si>
    <t>Palhano</t>
  </si>
  <si>
    <t>Paraipaba</t>
  </si>
  <si>
    <t>Parambu</t>
  </si>
  <si>
    <t>Paramoti</t>
  </si>
  <si>
    <t>Pedra Branca</t>
  </si>
  <si>
    <t>Penaforte</t>
  </si>
  <si>
    <t>Pentecoste</t>
  </si>
  <si>
    <t>Piquet Carneiro</t>
  </si>
  <si>
    <t>Porteiras</t>
  </si>
  <si>
    <t>Potengi</t>
  </si>
  <si>
    <t>Quiterianópolis</t>
  </si>
  <si>
    <t>Quixadá</t>
  </si>
  <si>
    <t>Quixelô</t>
  </si>
  <si>
    <t>Quixeré</t>
  </si>
  <si>
    <t>Redenção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</si>
  <si>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</si>
  <si>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</si>
  <si>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</si>
  <si>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</si>
  <si>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</si>
  <si>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</si>
  <si>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</si>
  <si>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</si>
  <si>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Senador Sá</t>
  </si>
  <si>
    <t>Sobral</t>
  </si>
  <si>
    <t>Solonópole</t>
  </si>
  <si>
    <t>Tabuleiro do Norte</t>
  </si>
  <si>
    <t>Tarrafas</t>
  </si>
  <si>
    <t>Tauá</t>
  </si>
  <si>
    <t>Tejuçuoca</t>
  </si>
  <si>
    <t>Tianguá</t>
  </si>
  <si>
    <t>Tururu</t>
  </si>
  <si>
    <t>Ubajara</t>
  </si>
  <si>
    <t>Umari</t>
  </si>
  <si>
    <t>Uruburetama</t>
  </si>
  <si>
    <t>Uruoca</t>
  </si>
  <si>
    <t>Várzea Alegre</t>
  </si>
  <si>
    <t>Viçosa do Ceará</t>
  </si>
  <si>
    <t>Água Doce do Maranhão</t>
  </si>
  <si>
    <t>Altamira do Maranhão</t>
  </si>
  <si>
    <t>Alto Alegre do Maranhão</t>
  </si>
  <si>
    <t>Alto Alegre do Pindaré</t>
  </si>
  <si>
    <t>Anajatuba</t>
  </si>
  <si>
    <t>Anapurus</t>
  </si>
  <si>
    <t>Arari</t>
  </si>
  <si>
    <t>Bacabal</t>
  </si>
  <si>
    <t>Balsas</t>
  </si>
  <si>
    <t>Benedito Leite</t>
  </si>
  <si>
    <t>Bequimão</t>
  </si>
  <si>
    <t>Bernardo do Mearim</t>
  </si>
  <si>
    <t>Bom Jardim</t>
  </si>
  <si>
    <t>Bom Jesus das Selvas</t>
  </si>
  <si>
    <t>Buriti Bravo</t>
  </si>
  <si>
    <t>Buriticupu</t>
  </si>
  <si>
    <t>Cajapió</t>
  </si>
  <si>
    <t>Cantanhede</t>
  </si>
  <si>
    <t>Capinzal do Norte</t>
  </si>
  <si>
    <t>Carolina</t>
  </si>
  <si>
    <t>Caxias</t>
  </si>
  <si>
    <t>Central do Maranhão</t>
  </si>
  <si>
    <t>Codó</t>
  </si>
  <si>
    <t>Cururupu</t>
  </si>
  <si>
    <t>Davinópolis</t>
  </si>
  <si>
    <t>Esperantinópolis</t>
  </si>
  <si>
    <t>Godofredo Viana</t>
  </si>
  <si>
    <t>Gonçalves Dias</t>
  </si>
  <si>
    <t>Governador Edison Lobão</t>
  </si>
  <si>
    <t>Governador Eugênio Barros</t>
  </si>
  <si>
    <t>Guimarães</t>
  </si>
  <si>
    <t>Imperatriz</t>
  </si>
  <si>
    <t>Jatobá</t>
  </si>
  <si>
    <t>Jenipapo dos Vieiras</t>
  </si>
  <si>
    <t>João Lisboa</t>
  </si>
  <si>
    <t>Joselândia</t>
  </si>
  <si>
    <t>Junco do Maranhão</t>
  </si>
  <si>
    <t>Lago da Pedra</t>
  </si>
  <si>
    <t>Lago Verde</t>
  </si>
  <si>
    <t>Lagoa do Mato</t>
  </si>
  <si>
    <t>Lima Campos</t>
  </si>
  <si>
    <t>Magalhães de Almeida</t>
  </si>
  <si>
    <t>Marajá do Sena</t>
  </si>
  <si>
    <t>Matinha</t>
  </si>
  <si>
    <t>Miranda do Norte</t>
  </si>
  <si>
    <t>Mirinzal</t>
  </si>
  <si>
    <t>Monção</t>
  </si>
  <si>
    <t>Nina Rodrigues</t>
  </si>
  <si>
    <t>Nova Olinda do Maranhão</t>
  </si>
  <si>
    <t>Olho d'Água das Cunhãs</t>
  </si>
  <si>
    <t>Paraibano</t>
  </si>
  <si>
    <t>Pastos Bons</t>
  </si>
  <si>
    <t>Paulino Neves</t>
  </si>
  <si>
    <t>Paulo Ramos</t>
  </si>
  <si>
    <t>Pedro do Rosário</t>
  </si>
  <si>
    <t>Penalva</t>
  </si>
  <si>
    <t>Pinheiro</t>
  </si>
  <si>
    <t>Pirapemas</t>
  </si>
  <si>
    <t>Poção de Pedras</t>
  </si>
  <si>
    <t>Porto Rico do Maranhão</t>
  </si>
  <si>
    <t>Presidente Médici</t>
  </si>
  <si>
    <t>Presidente Vargas</t>
  </si>
  <si>
    <t>Ribamar Fiquene</t>
  </si>
  <si>
    <t>Rosário</t>
  </si>
  <si>
    <t>São Bento</t>
  </si>
  <si>
    <t>São Francisco do Brejão</t>
  </si>
  <si>
    <t>São João do Carú</t>
  </si>
  <si>
    <t>São João do Soter</t>
  </si>
  <si>
    <t>São João dos Patos</t>
  </si>
  <si>
    <t>São Luís</t>
  </si>
  <si>
    <t>São Mateus do Maranhão</t>
  </si>
  <si>
    <t>São Pedro dos Crentes</t>
  </si>
  <si>
    <t>São Raimundo das Mangabeiras</t>
  </si>
  <si>
    <t>Senador Alexandre Costa</t>
  </si>
  <si>
    <t>Sucupira do Norte</t>
  </si>
  <si>
    <t>Sucupira do Riachão</t>
  </si>
  <si>
    <t>Tasso Fragoso</t>
  </si>
  <si>
    <t>Timbiras</t>
  </si>
  <si>
    <t>Timon</t>
  </si>
  <si>
    <t>Trizidela do Vale</t>
  </si>
  <si>
    <t>Tuntum</t>
  </si>
  <si>
    <t>Tutóia</t>
  </si>
  <si>
    <t>Vargem Grande</t>
  </si>
  <si>
    <t>Vitorino Freire</t>
  </si>
  <si>
    <t>Zé Doca</t>
  </si>
  <si>
    <t>Aguiar</t>
  </si>
  <si>
    <t>Alcantil</t>
  </si>
  <si>
    <t>Algodão de Jandaíra</t>
  </si>
  <si>
    <t>Alhandra</t>
  </si>
  <si>
    <t>Amparo</t>
  </si>
  <si>
    <t>Arara</t>
  </si>
  <si>
    <t>Areia</t>
  </si>
  <si>
    <t>Areia de Baraúnas</t>
  </si>
  <si>
    <t>Aroeiras</t>
  </si>
  <si>
    <t>Baraúna</t>
  </si>
  <si>
    <t>Barra de Santana</t>
  </si>
  <si>
    <t>Belém do Brejo do Cruz</t>
  </si>
  <si>
    <t>Boa Ventura</t>
  </si>
  <si>
    <t>Bom Jesus</t>
  </si>
  <si>
    <t>Bom Sucesso</t>
  </si>
  <si>
    <t>Bonito de Santa Fé</t>
  </si>
  <si>
    <t>Boqueirão</t>
  </si>
  <si>
    <t>Brejo do Cruz</t>
  </si>
  <si>
    <t>Caaporã</t>
  </si>
  <si>
    <t>Cabaceiras</t>
  </si>
  <si>
    <t>Cabedelo</t>
  </si>
  <si>
    <t>Cacimba de Areia</t>
  </si>
  <si>
    <t>Cacimbas</t>
  </si>
  <si>
    <t>Cajazeiras</t>
  </si>
  <si>
    <t>Cajazeirinhas</t>
  </si>
  <si>
    <t>Camalaú</t>
  </si>
  <si>
    <t>Campina Grande</t>
  </si>
  <si>
    <t>Caraúbas</t>
  </si>
  <si>
    <t>Casserengue</t>
  </si>
  <si>
    <t>Catingueira</t>
  </si>
  <si>
    <t>Catolé do Rocha</t>
  </si>
  <si>
    <t>Caturité</t>
  </si>
  <si>
    <t>Congo</t>
  </si>
  <si>
    <t>Cuité</t>
  </si>
  <si>
    <t>Cuité de Mamanguape</t>
  </si>
  <si>
    <t>Cuitegi</t>
  </si>
  <si>
    <t>Damião</t>
  </si>
  <si>
    <t>Dona Inês</t>
  </si>
  <si>
    <t>Emas</t>
  </si>
  <si>
    <t>Esperança</t>
  </si>
  <si>
    <t>Frei Martinho</t>
  </si>
  <si>
    <t>Guarabira</t>
  </si>
  <si>
    <t>Gurjão</t>
  </si>
  <si>
    <t>Ibiara</t>
  </si>
  <si>
    <t>Igaracy</t>
  </si>
  <si>
    <t>Imaculada</t>
  </si>
  <si>
    <t>Itabaiana</t>
  </si>
  <si>
    <t>Itaporanga</t>
  </si>
  <si>
    <t>Itapororoca</t>
  </si>
  <si>
    <t>João Pessoa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</si>
  <si>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</si>
  <si>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</si>
  <si>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</si>
  <si>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</si>
  <si>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</si>
  <si>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</si>
  <si>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</si>
  <si>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</si>
  <si>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D'Água</t>
  </si>
  <si>
    <t>Malta</t>
  </si>
  <si>
    <t>Manaíra</t>
  </si>
  <si>
    <t>Marcação</t>
  </si>
  <si>
    <t>Massaranduba</t>
  </si>
  <si>
    <t>Mataraca</t>
  </si>
  <si>
    <t>Maturéia</t>
  </si>
  <si>
    <t>Mogeiro</t>
  </si>
  <si>
    <t>Montadas</t>
  </si>
  <si>
    <t>Nazarezinho</t>
  </si>
  <si>
    <t>Nova Floresta</t>
  </si>
  <si>
    <t>Nova Palmeira</t>
  </si>
  <si>
    <t>Olho d'Água</t>
  </si>
  <si>
    <t>Olivedos</t>
  </si>
  <si>
    <t>Ouro Velho</t>
  </si>
  <si>
    <t>Patos</t>
  </si>
  <si>
    <t>Pedra Lavrada</t>
  </si>
  <si>
    <t>Pedras de Fogo</t>
  </si>
  <si>
    <t>Pilões</t>
  </si>
  <si>
    <t>Pilõezinhos</t>
  </si>
  <si>
    <t>Pirpirituba</t>
  </si>
  <si>
    <t>Poço Dantas</t>
  </si>
  <si>
    <t>Poço de José de Moura</t>
  </si>
  <si>
    <t>Pombal</t>
  </si>
  <si>
    <t>Prata</t>
  </si>
  <si>
    <t>Princesa Isabel</t>
  </si>
  <si>
    <t>Quixaba</t>
  </si>
  <si>
    <t>Remígio</t>
  </si>
  <si>
    <t>Riachão</t>
  </si>
  <si>
    <t>Riacho de Santo Antônio</t>
  </si>
  <si>
    <t>Salgadinho</t>
  </si>
  <si>
    <t>Santa Cruz</t>
  </si>
  <si>
    <t>Santa Helena</t>
  </si>
  <si>
    <t>Santana de Mangueira</t>
  </si>
  <si>
    <t>Santana dos Garrotes</t>
  </si>
  <si>
    <t>Santo André</t>
  </si>
  <si>
    <t>São Bentinho</t>
  </si>
  <si>
    <t>São Domingos do Cariri</t>
  </si>
  <si>
    <t>São João do Rio do Peixe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</si>
  <si>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</si>
  <si>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</si>
  <si>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</si>
  <si>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</si>
  <si>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</si>
  <si>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</si>
  <si>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</si>
  <si>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Sebastião de Lagoa de Roça</t>
  </si>
  <si>
    <t>Sapé</t>
  </si>
  <si>
    <t>Serra Branca</t>
  </si>
  <si>
    <t>Serra Redonda</t>
  </si>
  <si>
    <t>Serraria</t>
  </si>
  <si>
    <t>Sertãozinho</t>
  </si>
  <si>
    <t>Sobrado</t>
  </si>
  <si>
    <t>Sumé</t>
  </si>
  <si>
    <t>Tacima</t>
  </si>
  <si>
    <t>Tavares</t>
  </si>
  <si>
    <t>Teixeira</t>
  </si>
  <si>
    <t>Tenório</t>
  </si>
  <si>
    <t>Uiraúna</t>
  </si>
  <si>
    <t>Várzea</t>
  </si>
  <si>
    <t>Vieirópolis</t>
  </si>
  <si>
    <t>Vista Serrana</t>
  </si>
  <si>
    <t>Zabelê</t>
  </si>
  <si>
    <t>Abreu e Lima</t>
  </si>
  <si>
    <t>Afogados da Ingazeira</t>
  </si>
  <si>
    <t>Agrestina</t>
  </si>
  <si>
    <t>Águas Belas</t>
  </si>
  <si>
    <t>Alagoinha</t>
  </si>
  <si>
    <t>Altinho</t>
  </si>
  <si>
    <t>Araçoiaba</t>
  </si>
  <si>
    <t>Araripina</t>
  </si>
  <si>
    <t>Arcoverde</t>
  </si>
  <si>
    <t>Barreiros</t>
  </si>
  <si>
    <t>Belém do São Francisco</t>
  </si>
  <si>
    <t>Belo Jardim</t>
  </si>
  <si>
    <t>Betânia</t>
  </si>
  <si>
    <t>Bezerros</t>
  </si>
  <si>
    <t>Bodocó</t>
  </si>
  <si>
    <t>Buenos Aires</t>
  </si>
  <si>
    <t>Buíque</t>
  </si>
  <si>
    <t>Cabo de Santo Agostinho</t>
  </si>
  <si>
    <t>Cabrobó</t>
  </si>
  <si>
    <t>Cachoeirinha</t>
  </si>
  <si>
    <t>Caetés</t>
  </si>
  <si>
    <t>Camaragibe</t>
  </si>
  <si>
    <t>Camocim de São Félix</t>
  </si>
  <si>
    <t>Canhotinho</t>
  </si>
  <si>
    <t>Carnaíba</t>
  </si>
  <si>
    <t>Carnaubeira da Penha</t>
  </si>
  <si>
    <t>Carpina</t>
  </si>
  <si>
    <t>Caruaru</t>
  </si>
  <si>
    <t>Casinhas</t>
  </si>
  <si>
    <t>Cedro</t>
  </si>
  <si>
    <t>Chã Grande</t>
  </si>
  <si>
    <t>Condado</t>
  </si>
  <si>
    <t>Cupira</t>
  </si>
  <si>
    <t>Dormentes</t>
  </si>
  <si>
    <t>Exu</t>
  </si>
  <si>
    <t>Feira Nova</t>
  </si>
  <si>
    <t>Fernando de Noronha</t>
  </si>
  <si>
    <t>Flores</t>
  </si>
  <si>
    <t>Floresta</t>
  </si>
  <si>
    <t>Garanhuns</t>
  </si>
  <si>
    <t>Granito</t>
  </si>
  <si>
    <t>Gravatá</t>
  </si>
  <si>
    <t>Ibimirim</t>
  </si>
  <si>
    <t>Igarassu</t>
  </si>
  <si>
    <t>Iguaraci</t>
  </si>
  <si>
    <t>Inajá</t>
  </si>
  <si>
    <t>Ingazeira</t>
  </si>
  <si>
    <t>Ipojuca</t>
  </si>
  <si>
    <t>Itapetim</t>
  </si>
  <si>
    <t>Itapissuma</t>
  </si>
  <si>
    <t>Jaboatão dos Guararapes</t>
  </si>
  <si>
    <t>Jucati</t>
  </si>
  <si>
    <t>Jurema</t>
  </si>
  <si>
    <t>Lagoa do Carro</t>
  </si>
  <si>
    <t>Lagoa dos Gatos</t>
  </si>
  <si>
    <t>Lagoa Grande</t>
  </si>
  <si>
    <t>Lajedo</t>
  </si>
  <si>
    <t>Macaparana</t>
  </si>
  <si>
    <t>Machados</t>
  </si>
  <si>
    <t>Maraial</t>
  </si>
  <si>
    <t>Mirandiba</t>
  </si>
  <si>
    <t>Moreilândia</t>
  </si>
  <si>
    <t>Moreno</t>
  </si>
  <si>
    <t>Olinda</t>
  </si>
  <si>
    <t>Orobó</t>
  </si>
  <si>
    <t>Orocó</t>
  </si>
  <si>
    <t>Panelas</t>
  </si>
  <si>
    <t>Paranatama</t>
  </si>
  <si>
    <t>Parnamirim</t>
  </si>
  <si>
    <t>Paulista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</si>
  <si>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</si>
  <si>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</si>
  <si>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</si>
  <si>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</si>
  <si>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</si>
  <si>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</si>
  <si>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</si>
  <si>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Rio Formoso</t>
  </si>
  <si>
    <t>Sairé</t>
  </si>
  <si>
    <t>Salgueiro</t>
  </si>
  <si>
    <t>Sanharó</t>
  </si>
  <si>
    <t>Santa Cruz da Baixa Verde</t>
  </si>
  <si>
    <t>Santa Filomena</t>
  </si>
  <si>
    <t>Santa Maria da Boa Vista</t>
  </si>
  <si>
    <t>Santa Maria do Cambucá</t>
  </si>
  <si>
    <t>Santa Terezinha</t>
  </si>
  <si>
    <t>São Caitano</t>
  </si>
  <si>
    <t>São Joaquim do Monte</t>
  </si>
  <si>
    <t>São José do Belmonte</t>
  </si>
  <si>
    <t>São Vicente Ferrer</t>
  </si>
  <si>
    <t>Serra Talhada</t>
  </si>
  <si>
    <t>Serrita</t>
  </si>
  <si>
    <t>Sertânia</t>
  </si>
  <si>
    <t>Sirinhaém</t>
  </si>
  <si>
    <t>Solidão</t>
  </si>
  <si>
    <t>Tabira</t>
  </si>
  <si>
    <t>Tacaratu</t>
  </si>
  <si>
    <t>Tamandaré</t>
  </si>
  <si>
    <t>Taquaritinga do Norte</t>
  </si>
  <si>
    <t>Terra Nova</t>
  </si>
  <si>
    <t>Timbaúba</t>
  </si>
  <si>
    <t>Toritama</t>
  </si>
  <si>
    <t>Tracunhaém</t>
  </si>
  <si>
    <t>Triunfo</t>
  </si>
  <si>
    <t>Venturosa</t>
  </si>
  <si>
    <t>Verdejante</t>
  </si>
  <si>
    <t>Vertente do Lério</t>
  </si>
  <si>
    <t>Vertentes</t>
  </si>
  <si>
    <t>Vitória de Santo Antão</t>
  </si>
  <si>
    <t>Agricolândia</t>
  </si>
  <si>
    <t>Alagoinha do Piauí</t>
  </si>
  <si>
    <t>Alegrete do Piauí</t>
  </si>
  <si>
    <t>Alvorada do Gurguéia</t>
  </si>
  <si>
    <t>Amarante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</si>
  <si>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</si>
  <si>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</si>
  <si>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</si>
  <si>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</si>
  <si>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</si>
  <si>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</si>
  <si>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</si>
  <si>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Barras</t>
  </si>
  <si>
    <t>Belém do Piauí</t>
  </si>
  <si>
    <t>Beneditinos</t>
  </si>
  <si>
    <t>Bertolínia</t>
  </si>
  <si>
    <t>Betânia do Piauí</t>
  </si>
  <si>
    <t>Boa Hora</t>
  </si>
  <si>
    <t>Bocaina</t>
  </si>
  <si>
    <t>Bonfim do Piauí</t>
  </si>
  <si>
    <t>Boqueirão do Piauí</t>
  </si>
  <si>
    <t>Buriti dos Montes</t>
  </si>
  <si>
    <t>Cabeceiras do Piauí</t>
  </si>
  <si>
    <t>Cajazeiras do Piauí</t>
  </si>
  <si>
    <t>Campo Grande do Piauí</t>
  </si>
  <si>
    <t>Canto do Buriti</t>
  </si>
  <si>
    <t>Capitão de Campos</t>
  </si>
  <si>
    <t>Caraúbas do Piauí</t>
  </si>
  <si>
    <t>Caridade do Piauí</t>
  </si>
  <si>
    <t>Castelo do Piauí</t>
  </si>
  <si>
    <t>Caxingó</t>
  </si>
  <si>
    <t>Cocal de Telha</t>
  </si>
  <si>
    <t>Coivaras</t>
  </si>
  <si>
    <t>Colônia do Gurguéia</t>
  </si>
  <si>
    <t>Coronel José Dias</t>
  </si>
  <si>
    <t>Cristino Castro</t>
  </si>
  <si>
    <t>Curral Novo do Piauí</t>
  </si>
  <si>
    <t>Demerval Lobão</t>
  </si>
  <si>
    <t>Domingos Mourão</t>
  </si>
  <si>
    <t>Eliseu Martins</t>
  </si>
  <si>
    <t>Floriano</t>
  </si>
  <si>
    <t>Francisco Macedo</t>
  </si>
  <si>
    <t>Fronteiras</t>
  </si>
  <si>
    <t>Geminiano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</si>
  <si>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</si>
  <si>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</si>
  <si>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</si>
  <si>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</si>
  <si>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</si>
  <si>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</si>
  <si>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</si>
  <si>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</si>
  <si>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João Costa</t>
  </si>
  <si>
    <t>Juazeiro do Piauí</t>
  </si>
  <si>
    <t>Júlio Borges</t>
  </si>
  <si>
    <t>Lagoa do Piauí</t>
  </si>
  <si>
    <t>Lagoa do Sítio</t>
  </si>
  <si>
    <t>Landri Sales</t>
  </si>
  <si>
    <t>Luzilândia</t>
  </si>
  <si>
    <t>Manoel Emídio</t>
  </si>
  <si>
    <t>Marcolândia</t>
  </si>
  <si>
    <t>Massapê do Piauí</t>
  </si>
  <si>
    <t>Miguel Alves</t>
  </si>
  <si>
    <t>Miguel Leão</t>
  </si>
  <si>
    <t>Milton Brandão</t>
  </si>
  <si>
    <t>Monsenhor Hipólito</t>
  </si>
  <si>
    <t>Morro Cabeça no Tempo</t>
  </si>
  <si>
    <t>Murici dos Portelas</t>
  </si>
  <si>
    <t>Novo Oriente do Piauí</t>
  </si>
  <si>
    <t>Oeiras</t>
  </si>
  <si>
    <t>Padre Marcos</t>
  </si>
  <si>
    <t>Paes Landim</t>
  </si>
  <si>
    <t>Paquetá</t>
  </si>
  <si>
    <t>Parnaguá</t>
  </si>
  <si>
    <t>Patos do Piauí</t>
  </si>
  <si>
    <t>Pavussu</t>
  </si>
  <si>
    <t>Picos</t>
  </si>
  <si>
    <t>Piracuruca</t>
  </si>
  <si>
    <t>Porto</t>
  </si>
  <si>
    <t>Porto Alegre do Piauí</t>
  </si>
  <si>
    <t>Santa Rosa do Piauí</t>
  </si>
  <si>
    <t>Santo Antônio de Lisboa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</si>
  <si>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</si>
  <si>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</si>
  <si>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</si>
  <si>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</si>
  <si>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</si>
  <si>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</si>
  <si>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</si>
  <si>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</si>
  <si>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</si>
  <si>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</si>
  <si>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Julião</t>
  </si>
  <si>
    <t>São Luis do Piauí</t>
  </si>
  <si>
    <t>São Miguel do Fidalgo</t>
  </si>
  <si>
    <t>São Miguel do Tapuio</t>
  </si>
  <si>
    <t>Sebastião Leal</t>
  </si>
  <si>
    <t>Simplício Mendes</t>
  </si>
  <si>
    <t>Sussuapara</t>
  </si>
  <si>
    <t>Tanque do Piauí</t>
  </si>
  <si>
    <t>Teresina</t>
  </si>
  <si>
    <t>Uruçuí</t>
  </si>
  <si>
    <t>Valença do Piauí</t>
  </si>
  <si>
    <t>Várzea Grande</t>
  </si>
  <si>
    <t>Vera Mendes</t>
  </si>
  <si>
    <t>Vila Nova do Piauí</t>
  </si>
  <si>
    <t>Açu</t>
  </si>
  <si>
    <t>Água Nova</t>
  </si>
  <si>
    <t>Alexandria</t>
  </si>
  <si>
    <t>Alto do Rodrigues</t>
  </si>
  <si>
    <t>Antônio Martins</t>
  </si>
  <si>
    <t>Areia Branca</t>
  </si>
  <si>
    <t>Arês</t>
  </si>
  <si>
    <t>Baía Formosa</t>
  </si>
  <si>
    <t>Bodó</t>
  </si>
  <si>
    <t>Caiçara do Norte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</si>
  <si>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</si>
  <si>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</si>
  <si>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</si>
  <si>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</si>
  <si>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</si>
  <si>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</si>
  <si>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</si>
  <si>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João Pessoa</t>
  </si>
  <si>
    <t>Cruzeta</t>
  </si>
  <si>
    <t>Currais Novos</t>
  </si>
  <si>
    <t>Encanto</t>
  </si>
  <si>
    <t>Felipe Guerra</t>
  </si>
  <si>
    <t>Frutuoso Gomes</t>
  </si>
  <si>
    <t>Goianinha</t>
  </si>
  <si>
    <t>Grossos</t>
  </si>
  <si>
    <t>Guamaré</t>
  </si>
  <si>
    <t>Ipanguaçu</t>
  </si>
  <si>
    <t>Ipueira</t>
  </si>
  <si>
    <t>Itaú</t>
  </si>
  <si>
    <t>Jaçanã</t>
  </si>
  <si>
    <t>Jardim de Angicos</t>
  </si>
  <si>
    <t>Jardim de Piranhas</t>
  </si>
  <si>
    <t>Jardim do Seridó</t>
  </si>
  <si>
    <t>João Câmara</t>
  </si>
  <si>
    <t>José da Penha</t>
  </si>
  <si>
    <t>Jucurutu</t>
  </si>
  <si>
    <t>Lajes</t>
  </si>
  <si>
    <t>Lucrécia</t>
  </si>
  <si>
    <t>Macaíba</t>
  </si>
  <si>
    <t>Macau</t>
  </si>
  <si>
    <t>Marcelino Vieira</t>
  </si>
  <si>
    <t>Martins</t>
  </si>
  <si>
    <t>Maxaranguape</t>
  </si>
  <si>
    <t>Montanhas</t>
  </si>
  <si>
    <t>Monte Alegre</t>
  </si>
  <si>
    <t>Mossoró</t>
  </si>
  <si>
    <t>Natal</t>
  </si>
  <si>
    <t>Nísia Floresta</t>
  </si>
  <si>
    <t>Nova Cruz</t>
  </si>
  <si>
    <t>Olho-d'Água do Borges</t>
  </si>
  <si>
    <t>Paraú</t>
  </si>
  <si>
    <t>Passa e Fica</t>
  </si>
  <si>
    <t>Pau dos Ferros</t>
  </si>
  <si>
    <t>Pedra Grande</t>
  </si>
  <si>
    <t>Pedro Avelino</t>
  </si>
  <si>
    <t>Portalegre</t>
  </si>
  <si>
    <t>Porto do Mangue</t>
  </si>
  <si>
    <t>Rafael Fernandes</t>
  </si>
  <si>
    <t>Rafael Godeiro</t>
  </si>
  <si>
    <t>Riacho da Cruz</t>
  </si>
  <si>
    <t>Riacho de Santana</t>
  </si>
  <si>
    <t>Rodolfo Fernandes</t>
  </si>
  <si>
    <t>Santa Maria</t>
  </si>
  <si>
    <t>Santana do Seridó</t>
  </si>
  <si>
    <t>Santo Antônio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</si>
  <si>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</si>
  <si>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</si>
  <si>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</si>
  <si>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</si>
  <si>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</si>
  <si>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</si>
  <si>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</si>
  <si>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Rafael</t>
  </si>
  <si>
    <t>São Vicente</t>
  </si>
  <si>
    <t>Serra Caiada</t>
  </si>
  <si>
    <t>Serra do Mel</t>
  </si>
  <si>
    <t>Serra Negra do Norte</t>
  </si>
  <si>
    <t>Serrinha dos Pintos</t>
  </si>
  <si>
    <t>Sítio Novo</t>
  </si>
  <si>
    <t>Taboleiro Grande</t>
  </si>
  <si>
    <t>Taipu</t>
  </si>
  <si>
    <t>Tenente Ananias</t>
  </si>
  <si>
    <t>Tibau do Sul</t>
  </si>
  <si>
    <t>Touros</t>
  </si>
  <si>
    <t>Upanema</t>
  </si>
  <si>
    <t>Venha-Ver</t>
  </si>
  <si>
    <t>Aquidabã</t>
  </si>
  <si>
    <t>Aracaju</t>
  </si>
  <si>
    <t>Arauá</t>
  </si>
  <si>
    <t>Boquim</t>
  </si>
  <si>
    <t>Campo do Brito</t>
  </si>
  <si>
    <t>Canindé de São Francisco</t>
  </si>
  <si>
    <t>Carmópolis</t>
  </si>
  <si>
    <t>Cedro de São João</t>
  </si>
  <si>
    <t>Cristinápolis</t>
  </si>
  <si>
    <t>Cumbe</t>
  </si>
  <si>
    <t>Divina Pastora</t>
  </si>
  <si>
    <t>Estância</t>
  </si>
  <si>
    <t>Gararu</t>
  </si>
  <si>
    <t>Gracho Cardoso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</si>
  <si>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</si>
  <si>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</si>
  <si>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</si>
  <si>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</si>
  <si>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</si>
  <si>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</si>
  <si>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</si>
  <si>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Maruim</t>
  </si>
  <si>
    <t>Moita Bonita</t>
  </si>
  <si>
    <t>Neópolis</t>
  </si>
  <si>
    <t>Nossa Senhora Aparecida</t>
  </si>
  <si>
    <t>Nossa Senhora da Glória</t>
  </si>
  <si>
    <t>Nossa Senhora do Socorro</t>
  </si>
  <si>
    <t>Pedra Mole</t>
  </si>
  <si>
    <t>Pirambu</t>
  </si>
  <si>
    <t>Poço Redondo</t>
  </si>
  <si>
    <t>Poço Verde</t>
  </si>
  <si>
    <t>Propriá</t>
  </si>
  <si>
    <t>Riachão do Dantas</t>
  </si>
  <si>
    <t>Ribeirópolis</t>
  </si>
  <si>
    <t>Rosário do Catete</t>
  </si>
  <si>
    <t>Santa Luzia do Itanhy</t>
  </si>
  <si>
    <t>Santa Rosa de Lima</t>
  </si>
  <si>
    <t>Santana do São Francisco</t>
  </si>
  <si>
    <t>São Cristóvão</t>
  </si>
  <si>
    <t>São Domingos</t>
  </si>
  <si>
    <t>São Francisco</t>
  </si>
  <si>
    <t>São Miguel do Aleixo</t>
  </si>
  <si>
    <t>Simão Dias</t>
  </si>
  <si>
    <t>Telha</t>
  </si>
  <si>
    <t>Umbaúba</t>
  </si>
  <si>
    <t>Assis Brasil</t>
  </si>
  <si>
    <t>Brasiléia</t>
  </si>
  <si>
    <t>Bujari</t>
  </si>
  <si>
    <t>Capixaba</t>
  </si>
  <si>
    <t>Cruzeiro do Sul</t>
  </si>
  <si>
    <t>Feijó</t>
  </si>
  <si>
    <t>Jordão</t>
  </si>
  <si>
    <t>Manoel Urbano</t>
  </si>
  <si>
    <t>Marechal Thaumaturgo</t>
  </si>
  <si>
    <t>Plácido de Castro</t>
  </si>
  <si>
    <t>Porto Acre</t>
  </si>
  <si>
    <t>Rio Branco</t>
  </si>
  <si>
    <t>Rodrigues Alves</t>
  </si>
  <si>
    <t>Sena Madureira</t>
  </si>
  <si>
    <t>Macapá</t>
  </si>
  <si>
    <t>Pedra Branca do Amapari</t>
  </si>
  <si>
    <t>Porto Grande</t>
  </si>
  <si>
    <t>Pracuúba</t>
  </si>
  <si>
    <t>Serra do Navio</t>
  </si>
  <si>
    <t>Vitória do Jari</t>
  </si>
  <si>
    <t>Barreirinha</t>
  </si>
  <si>
    <t>Benjamin Constant</t>
  </si>
  <si>
    <t>Boa Vista do Ramos</t>
  </si>
  <si>
    <t>Borba</t>
  </si>
  <si>
    <t>Canutama</t>
  </si>
  <si>
    <t>Eirunepé</t>
  </si>
  <si>
    <t>Envira</t>
  </si>
  <si>
    <t>Guajará</t>
  </si>
  <si>
    <t>Humaitá</t>
  </si>
  <si>
    <t>Juruá</t>
  </si>
  <si>
    <t>Lábrea</t>
  </si>
  <si>
    <t>Manacapuru</t>
  </si>
  <si>
    <t>Manaquiri</t>
  </si>
  <si>
    <t>Manaus</t>
  </si>
  <si>
    <t>Manicoré</t>
  </si>
  <si>
    <t>Maués</t>
  </si>
  <si>
    <t>Nhamundá</t>
  </si>
  <si>
    <t>Novo Airão</t>
  </si>
  <si>
    <t>Parintins</t>
  </si>
  <si>
    <t>Santa Isabel do Rio Negro</t>
  </si>
  <si>
    <t>São Paulo de Olivença</t>
  </si>
  <si>
    <t>São Sebastião do Uatumã</t>
  </si>
  <si>
    <t>Silves</t>
  </si>
  <si>
    <t>Tonantins</t>
  </si>
  <si>
    <t>Urucará</t>
  </si>
  <si>
    <t>Urucurituba</t>
  </si>
  <si>
    <t>Abaetetuba</t>
  </si>
  <si>
    <t>Abel Figueiredo</t>
  </si>
  <si>
    <t>Afuá</t>
  </si>
  <si>
    <t>Alenquer</t>
  </si>
  <si>
    <t>Almeirim</t>
  </si>
  <si>
    <t>Altamira</t>
  </si>
  <si>
    <t>Anajás</t>
  </si>
  <si>
    <t>Ananindeua</t>
  </si>
  <si>
    <t>Anapu</t>
  </si>
  <si>
    <t>Augusto Corrêa</t>
  </si>
  <si>
    <t>Aveiro</t>
  </si>
  <si>
    <t>Bagre</t>
  </si>
  <si>
    <t>Baião</t>
  </si>
  <si>
    <t>Barcarena</t>
  </si>
  <si>
    <t>Belém</t>
  </si>
  <si>
    <t>Belterra</t>
  </si>
  <si>
    <t>Benevides</t>
  </si>
  <si>
    <t>Bragança</t>
  </si>
  <si>
    <t>Brasil Novo</t>
  </si>
  <si>
    <t>Brejo Grande do Araguaia</t>
  </si>
  <si>
    <t>Breu Branco</t>
  </si>
  <si>
    <t>Breves</t>
  </si>
  <si>
    <t>Cachoeira do Arari</t>
  </si>
  <si>
    <t>Cachoeira do Piriá</t>
  </si>
  <si>
    <t>Capanema</t>
  </si>
  <si>
    <t>Castanhal</t>
  </si>
  <si>
    <t>Conceição do Araguaia</t>
  </si>
  <si>
    <t>Concórdia do Pará</t>
  </si>
  <si>
    <t>Cumaru do Norte</t>
  </si>
  <si>
    <t>Curralinho</t>
  </si>
  <si>
    <t>Curuçá</t>
  </si>
  <si>
    <t>Goianésia do Pará</t>
  </si>
  <si>
    <t>Gurupá</t>
  </si>
  <si>
    <t>Igarapé-Miri</t>
  </si>
  <si>
    <t>Itupiranga</t>
  </si>
  <si>
    <t>Jacareacanga</t>
  </si>
  <si>
    <t>Limoeiro do Ajuru</t>
  </si>
  <si>
    <t>Marabá</t>
  </si>
  <si>
    <t>Maracanã</t>
  </si>
  <si>
    <t>Marapanim</t>
  </si>
  <si>
    <t>Marituba</t>
  </si>
  <si>
    <t>Mocajuba</t>
  </si>
  <si>
    <t>Moju</t>
  </si>
  <si>
    <t>Mojuí dos Campos</t>
  </si>
  <si>
    <t>Nova Ipixuna</t>
  </si>
  <si>
    <t>Novo Progresso</t>
  </si>
  <si>
    <t>Novo Repartimento</t>
  </si>
  <si>
    <t>Óbidos</t>
  </si>
  <si>
    <t>Oriximiná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</si>
  <si>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</si>
  <si>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</si>
  <si>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</si>
  <si>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</si>
  <si>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</si>
  <si>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</si>
  <si>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</si>
  <si>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</si>
  <si>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Porto de Moz</t>
  </si>
  <si>
    <t>Primavera</t>
  </si>
  <si>
    <t>Quatipuru</t>
  </si>
  <si>
    <t>Rondon do Pará</t>
  </si>
  <si>
    <t>Rurópolis</t>
  </si>
  <si>
    <t>Salvaterra</t>
  </si>
  <si>
    <t>Santa Bárbara do Pará</t>
  </si>
  <si>
    <t>Santa Cruz do Arari</t>
  </si>
  <si>
    <t>Santa Isabel do Pará</t>
  </si>
  <si>
    <t>Santana do Araguaia</t>
  </si>
  <si>
    <t>Santarém</t>
  </si>
  <si>
    <t>Santo Antônio do Tauá</t>
  </si>
  <si>
    <t>São Caetano de Odivelas</t>
  </si>
  <si>
    <t>São Domingos do Araguaia</t>
  </si>
  <si>
    <t>São Félix do Xingu</t>
  </si>
  <si>
    <t>São João de Pirabas</t>
  </si>
  <si>
    <t>São Sebastião da Boa Vista</t>
  </si>
  <si>
    <t>Senador José Porfírio</t>
  </si>
  <si>
    <t>Soure</t>
  </si>
  <si>
    <t>Tailândia</t>
  </si>
  <si>
    <t>Terra Alta</t>
  </si>
  <si>
    <t>Terra Santa</t>
  </si>
  <si>
    <t>Tomé-Açu</t>
  </si>
  <si>
    <t>Tucumã</t>
  </si>
  <si>
    <t>Tucuruí</t>
  </si>
  <si>
    <t>Ulianópolis</t>
  </si>
  <si>
    <t>Viseu</t>
  </si>
  <si>
    <t>Vitória do Xingu</t>
  </si>
  <si>
    <t>Xinguara</t>
  </si>
  <si>
    <t>Alta Floresta D'Oeste</t>
  </si>
  <si>
    <t>Alto Alegre dos Parecis</t>
  </si>
  <si>
    <t>Alto Paraíso</t>
  </si>
  <si>
    <t>Alvorada D'Oeste</t>
  </si>
  <si>
    <t>Ariquemes</t>
  </si>
  <si>
    <t>Cabixi</t>
  </si>
  <si>
    <t>Cacaulândia</t>
  </si>
  <si>
    <t>Campo Novo de Rondônia</t>
  </si>
  <si>
    <t>Cerejeiras</t>
  </si>
  <si>
    <t>Chupinguaia</t>
  </si>
  <si>
    <t>Colorado do Oeste</t>
  </si>
  <si>
    <t>Corumbiara</t>
  </si>
  <si>
    <t>Costa Marques</t>
  </si>
  <si>
    <t>Espigão D'Oeste</t>
  </si>
  <si>
    <t>Governador Jorge Teixeira</t>
  </si>
  <si>
    <t>Itapuã do Oeste</t>
  </si>
  <si>
    <t>Jaru</t>
  </si>
  <si>
    <t>Ji-Paraná</t>
  </si>
  <si>
    <t>Machadinho D'Oeste</t>
  </si>
  <si>
    <t>Ministro Andreazza</t>
  </si>
  <si>
    <t>Monte Negro</t>
  </si>
  <si>
    <t>Nova Mamoré</t>
  </si>
  <si>
    <t>Nova União</t>
  </si>
  <si>
    <t>Ouro Preto do Oeste</t>
  </si>
  <si>
    <t>Pimenta Bueno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</si>
  <si>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</si>
  <si>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</si>
  <si>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</si>
  <si>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</si>
  <si>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</si>
  <si>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</si>
  <si>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</si>
  <si>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</si>
  <si>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Urupá</t>
  </si>
  <si>
    <t>Vale do Anari</t>
  </si>
  <si>
    <t>Vilhena</t>
  </si>
  <si>
    <t>Amajari</t>
  </si>
  <si>
    <t>Boa Vista</t>
  </si>
  <si>
    <t>Bonfim</t>
  </si>
  <si>
    <t>Caracaraí</t>
  </si>
  <si>
    <t>Mucajaí</t>
  </si>
  <si>
    <t>São João da Baliza</t>
  </si>
  <si>
    <t>Abreulândia</t>
  </si>
  <si>
    <t>Aguiarnópolis</t>
  </si>
  <si>
    <t>Aliança do Tocantins</t>
  </si>
  <si>
    <t>Alvorada</t>
  </si>
  <si>
    <t>Ananás</t>
  </si>
  <si>
    <t>Angico</t>
  </si>
  <si>
    <t>Araguacema</t>
  </si>
  <si>
    <t>Araguaçu</t>
  </si>
  <si>
    <t>Araguaína</t>
  </si>
  <si>
    <t>Araguanã</t>
  </si>
  <si>
    <t>Arapoema</t>
  </si>
  <si>
    <t>Arraias</t>
  </si>
  <si>
    <t>Augustinópolis</t>
  </si>
  <si>
    <t>Aurora do Tocantins</t>
  </si>
  <si>
    <t>Babaçulândia</t>
  </si>
  <si>
    <t>Bandeirantes do Tocantins</t>
  </si>
  <si>
    <t>Barra do Ouro</t>
  </si>
  <si>
    <t>Barrolândia</t>
  </si>
  <si>
    <t>Bom Jesus do Tocantins</t>
  </si>
  <si>
    <t>Brasilândia do Tocantins</t>
  </si>
  <si>
    <t>Cariri do Tocantins</t>
  </si>
  <si>
    <t>Carrasco Bonito</t>
  </si>
  <si>
    <t>Caseara</t>
  </si>
  <si>
    <t>Centenário</t>
  </si>
  <si>
    <t>Chapada de Areia</t>
  </si>
  <si>
    <t>Colinas do Tocantins</t>
  </si>
  <si>
    <t>Combinado</t>
  </si>
  <si>
    <t>Couto Magalhães</t>
  </si>
  <si>
    <t>Cristalândia</t>
  </si>
  <si>
    <t>Dianópolis</t>
  </si>
  <si>
    <t>Divinópolis do Tocantins</t>
  </si>
  <si>
    <t>Dois Irmãos do Tocantins</t>
  </si>
  <si>
    <t>Dueré</t>
  </si>
  <si>
    <t>Esperantina</t>
  </si>
  <si>
    <t>Fátima</t>
  </si>
  <si>
    <t>Filadélfia</t>
  </si>
  <si>
    <t>Formoso do Araguaia</t>
  </si>
  <si>
    <t>Goianorte</t>
  </si>
  <si>
    <t>Guaraí</t>
  </si>
  <si>
    <t>Itacajá</t>
  </si>
  <si>
    <t>Itapiratins</t>
  </si>
  <si>
    <t>Itaporã do Tocantins</t>
  </si>
  <si>
    <t>Juarina</t>
  </si>
  <si>
    <t>Lagoa da Confusão</t>
  </si>
  <si>
    <t>Lajeado</t>
  </si>
  <si>
    <t>Lavandeira</t>
  </si>
  <si>
    <t>Lizarda</t>
  </si>
  <si>
    <t>Marianópolis do Tocantins</t>
  </si>
  <si>
    <t>Mateiros</t>
  </si>
  <si>
    <t>Miracema do Tocantins</t>
  </si>
  <si>
    <t>Miranorte</t>
  </si>
  <si>
    <t>Monte do Carmo</t>
  </si>
  <si>
    <t>Muricilândia</t>
  </si>
  <si>
    <t>Natividade</t>
  </si>
  <si>
    <t>Nova Rosalândia</t>
  </si>
  <si>
    <t>Novo Alegre</t>
  </si>
  <si>
    <t>Novo Jardim</t>
  </si>
  <si>
    <t>Oliveira de Fátima</t>
  </si>
  <si>
    <t>Palmas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</si>
  <si>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</si>
  <si>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</si>
  <si>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</si>
  <si>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</si>
  <si>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</si>
  <si>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</si>
  <si>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</si>
  <si>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</si>
  <si>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</si>
  <si>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</si>
  <si>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Tocantins</t>
  </si>
  <si>
    <t>Porto Alegre do Tocantins</t>
  </si>
  <si>
    <t>Recursolândia</t>
  </si>
  <si>
    <t>Rio da Conceição</t>
  </si>
  <si>
    <t>Sandolândia</t>
  </si>
  <si>
    <t>Santa Fé do Araguaia</t>
  </si>
  <si>
    <t>Santa Rita do Tocantins</t>
  </si>
  <si>
    <t>Santa Rosa do Tocantins</t>
  </si>
  <si>
    <t>Santa Tereza do Tocantins</t>
  </si>
  <si>
    <t>São Miguel do Tocantins</t>
  </si>
  <si>
    <t>São Sebastião do Tocantins</t>
  </si>
  <si>
    <t>Silvanópolis</t>
  </si>
  <si>
    <t>Sítio Novo do Tocantins</t>
  </si>
  <si>
    <t>Sucupira</t>
  </si>
  <si>
    <t>Tabocão</t>
  </si>
  <si>
    <t>Taguatinga</t>
  </si>
  <si>
    <t>Tocantínia</t>
  </si>
  <si>
    <t>Tocantinópolis</t>
  </si>
  <si>
    <t>Tupirama</t>
  </si>
  <si>
    <t>Tupiratins</t>
  </si>
  <si>
    <t>Xambioá</t>
  </si>
  <si>
    <t>Afonso Cláudio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</si>
  <si>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</si>
  <si>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</si>
  <si>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</si>
  <si>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</si>
  <si>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</si>
  <si>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</si>
  <si>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</si>
  <si>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</si>
  <si>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</si>
  <si>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</si>
  <si>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</si>
  <si>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</si>
  <si>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</si>
  <si>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</si>
  <si>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</si>
  <si>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</si>
  <si>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</si>
  <si>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</si>
  <si>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</si>
  <si>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</si>
  <si>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</si>
  <si>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</si>
  <si>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</si>
  <si>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</si>
  <si>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</si>
  <si>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</si>
  <si>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</si>
  <si>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</si>
  <si>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</si>
  <si>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</si>
  <si>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</si>
  <si>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</si>
  <si>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</si>
  <si>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</si>
  <si>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</si>
  <si>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</si>
  <si>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</si>
  <si>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Marataízes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</si>
  <si>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</si>
  <si>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</si>
  <si>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</si>
  <si>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</si>
  <si>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</si>
  <si>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</si>
  <si>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</si>
  <si>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</si>
  <si>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</si>
  <si>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</si>
  <si>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</si>
  <si>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</si>
  <si>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</si>
  <si>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</si>
  <si>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</si>
  <si>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</si>
  <si>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</si>
  <si>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Gabriel da Palha</t>
  </si>
  <si>
    <t>São José do Calçado</t>
  </si>
  <si>
    <t>São Mateus</t>
  </si>
  <si>
    <t>São Roque do Canaã</t>
  </si>
  <si>
    <t>Serra</t>
  </si>
  <si>
    <t>Vargem Alta</t>
  </si>
  <si>
    <t>Viana</t>
  </si>
  <si>
    <t>Vila Pavão</t>
  </si>
  <si>
    <t>Vila Velha</t>
  </si>
  <si>
    <t>Vitória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</si>
  <si>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</si>
  <si>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</si>
  <si>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</si>
  <si>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</si>
  <si>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</si>
  <si>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</si>
  <si>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</si>
  <si>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</si>
  <si>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</si>
  <si>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</si>
  <si>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</si>
  <si>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</si>
  <si>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</si>
  <si>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</si>
  <si>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</si>
  <si>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</si>
  <si>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</si>
  <si>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</si>
  <si>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</si>
  <si>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</si>
  <si>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</si>
  <si>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</si>
  <si>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</si>
  <si>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</si>
  <si>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</si>
  <si>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Antônio Carlos</t>
  </si>
  <si>
    <t>Antônio Dias</t>
  </si>
  <si>
    <t>Aracitaba</t>
  </si>
  <si>
    <t>Araçuaí</t>
  </si>
  <si>
    <t>Araguari</t>
  </si>
  <si>
    <t>Araponga</t>
  </si>
  <si>
    <t>Araporã</t>
  </si>
  <si>
    <t>Arapuá</t>
  </si>
  <si>
    <t>Araxá</t>
  </si>
  <si>
    <t>Arceburgo</t>
  </si>
  <si>
    <t>Arcos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</si>
  <si>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</si>
  <si>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</si>
  <si>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</si>
  <si>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</si>
  <si>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</si>
  <si>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</si>
  <si>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</si>
  <si>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</si>
  <si>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</si>
  <si>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</si>
  <si>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</si>
  <si>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</si>
  <si>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Barbacena</t>
  </si>
  <si>
    <t>Barroso</t>
  </si>
  <si>
    <t>Bela Vista de Minas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</si>
  <si>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</si>
  <si>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</si>
  <si>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</si>
  <si>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</si>
  <si>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</si>
  <si>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</si>
  <si>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</si>
  <si>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</si>
  <si>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</si>
  <si>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</si>
  <si>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</si>
  <si>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</si>
  <si>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</si>
  <si>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</si>
  <si>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</si>
  <si>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</si>
  <si>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</si>
  <si>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</si>
  <si>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</si>
  <si>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</si>
  <si>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</si>
  <si>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</si>
  <si>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</si>
  <si>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</si>
  <si>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</si>
  <si>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Bueno Brandão</t>
  </si>
  <si>
    <t>Buenópolis</t>
  </si>
  <si>
    <t>Buritis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</si>
  <si>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</si>
  <si>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</si>
  <si>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</si>
  <si>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</si>
  <si>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</si>
  <si>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</si>
  <si>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</si>
  <si>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</si>
  <si>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</si>
  <si>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Camanducaia</t>
  </si>
  <si>
    <t>Cambuquira</t>
  </si>
  <si>
    <t>Campanha</t>
  </si>
  <si>
    <t>Campestre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</si>
  <si>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</si>
  <si>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</si>
  <si>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</si>
  <si>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</si>
  <si>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</si>
  <si>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</si>
  <si>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</si>
  <si>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</si>
  <si>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</si>
  <si>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</si>
  <si>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</si>
  <si>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</si>
  <si>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</si>
  <si>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</si>
  <si>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</si>
  <si>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</si>
  <si>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</si>
  <si>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</si>
  <si>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</si>
  <si>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</si>
  <si>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</si>
  <si>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</si>
  <si>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</si>
  <si>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</si>
  <si>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</si>
  <si>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</si>
  <si>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</si>
  <si>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</si>
  <si>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de Minas</t>
  </si>
  <si>
    <t>Carmo do Cajuru</t>
  </si>
  <si>
    <t>Carmo do Paranaíba</t>
  </si>
  <si>
    <t>Carmópolis de Minas</t>
  </si>
  <si>
    <t>Carneirinho</t>
  </si>
  <si>
    <t>Carrancas</t>
  </si>
  <si>
    <t>Carvalhópolis</t>
  </si>
  <si>
    <t>Carvalhos</t>
  </si>
  <si>
    <t>Cascalho Rico</t>
  </si>
  <si>
    <t>Cássia</t>
  </si>
  <si>
    <t>Cataguases</t>
  </si>
  <si>
    <t>Catas Altas</t>
  </si>
  <si>
    <t>Catuji</t>
  </si>
  <si>
    <t>Caxambu</t>
  </si>
  <si>
    <t>Cedro do Abaeté</t>
  </si>
  <si>
    <t>Chácara</t>
  </si>
  <si>
    <t>Chalé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</si>
  <si>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</si>
  <si>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</si>
  <si>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</si>
  <si>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</si>
  <si>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</si>
  <si>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</si>
  <si>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</si>
  <si>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</si>
  <si>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</si>
  <si>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</si>
  <si>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</si>
  <si>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</si>
  <si>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</si>
  <si>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</si>
  <si>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Pará</t>
  </si>
  <si>
    <t>Conceição do Rio Verde</t>
  </si>
  <si>
    <t>Conceição dos Ouros</t>
  </si>
  <si>
    <t>Cônego Marinho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</si>
  <si>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</si>
  <si>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</si>
  <si>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</si>
  <si>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</si>
  <si>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</si>
  <si>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</si>
  <si>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</si>
  <si>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</si>
  <si>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</si>
  <si>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</si>
  <si>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</si>
  <si>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</si>
  <si>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</si>
  <si>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</si>
  <si>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</si>
  <si>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</si>
  <si>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</si>
  <si>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</si>
  <si>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</si>
  <si>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</si>
  <si>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</si>
  <si>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</si>
  <si>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</si>
  <si>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</si>
  <si>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</si>
  <si>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</si>
  <si>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</si>
  <si>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</si>
  <si>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</si>
  <si>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</si>
  <si>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</si>
  <si>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</si>
  <si>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</si>
  <si>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</si>
  <si>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</si>
  <si>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</si>
  <si>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</si>
  <si>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</si>
  <si>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</si>
  <si>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</si>
  <si>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</si>
  <si>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</si>
  <si>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</si>
  <si>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</si>
  <si>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</si>
  <si>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</si>
  <si>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</si>
  <si>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</si>
  <si>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</si>
  <si>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</si>
  <si>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</si>
  <si>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</si>
  <si>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</si>
  <si>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</si>
  <si>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</si>
  <si>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</si>
  <si>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</si>
  <si>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</si>
  <si>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</si>
  <si>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</si>
  <si>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Douradoquara</t>
  </si>
  <si>
    <t>Durandé</t>
  </si>
  <si>
    <t>Elói Mendes</t>
  </si>
  <si>
    <t>Engenheiro Navarro</t>
  </si>
  <si>
    <t>Entre Folhas</t>
  </si>
  <si>
    <t>Entre Rios de Minas</t>
  </si>
  <si>
    <t>Ervália</t>
  </si>
  <si>
    <t>Esmeraldas</t>
  </si>
  <si>
    <t>Espera Feliz</t>
  </si>
  <si>
    <t>Estiva</t>
  </si>
  <si>
    <t>Estrela Dalva</t>
  </si>
  <si>
    <t>Estrela do Indaiá</t>
  </si>
  <si>
    <t>Estrela do Sul</t>
  </si>
  <si>
    <t>Ewbank da Câmara</t>
  </si>
  <si>
    <t>Extrema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</si>
  <si>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</si>
  <si>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</si>
  <si>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</si>
  <si>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</si>
  <si>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</si>
  <si>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</si>
  <si>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</si>
  <si>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</si>
  <si>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Francisco Badaró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</si>
  <si>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</si>
  <si>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</si>
  <si>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</si>
  <si>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</si>
  <si>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</si>
  <si>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</si>
  <si>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</si>
  <si>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Funilândia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</si>
  <si>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</si>
  <si>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</si>
  <si>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</si>
  <si>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</si>
  <si>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</si>
  <si>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</si>
  <si>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</si>
  <si>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</si>
  <si>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</si>
  <si>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</si>
  <si>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</si>
  <si>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</si>
  <si>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Guaranésia</t>
  </si>
  <si>
    <t>Guarani</t>
  </si>
  <si>
    <t>Guarará</t>
  </si>
  <si>
    <t>Guaxupé</t>
  </si>
  <si>
    <t>Guidoval</t>
  </si>
  <si>
    <t>Guimarânia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</si>
  <si>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</si>
  <si>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</si>
  <si>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</si>
  <si>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</si>
  <si>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</si>
  <si>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</si>
  <si>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</si>
  <si>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</si>
  <si>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</si>
  <si>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</si>
  <si>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</si>
  <si>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</si>
  <si>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</si>
  <si>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</si>
  <si>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</si>
  <si>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</si>
  <si>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</si>
  <si>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</si>
  <si>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Indianópolis</t>
  </si>
  <si>
    <t>Ingaí</t>
  </si>
  <si>
    <t>Inhapim</t>
  </si>
  <si>
    <t>Inimutaba</t>
  </si>
  <si>
    <t>Ipaba</t>
  </si>
  <si>
    <t>Ipanema</t>
  </si>
  <si>
    <t>Ipiaçu</t>
  </si>
  <si>
    <t>Ipuiúna</t>
  </si>
  <si>
    <t>Itabira</t>
  </si>
  <si>
    <t>Itabirinha</t>
  </si>
  <si>
    <t>Itabirito</t>
  </si>
  <si>
    <t>Itacambira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</si>
  <si>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</si>
  <si>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</si>
  <si>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</si>
  <si>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</si>
  <si>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</si>
  <si>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</si>
  <si>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</si>
  <si>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</si>
  <si>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</si>
  <si>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</si>
  <si>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</si>
  <si>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</si>
  <si>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</si>
  <si>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</si>
  <si>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</si>
  <si>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</si>
  <si>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</si>
  <si>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</si>
  <si>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Itinga</t>
  </si>
  <si>
    <t>Itueta</t>
  </si>
  <si>
    <t>Ituiutaba</t>
  </si>
  <si>
    <t>Itumirim</t>
  </si>
  <si>
    <t>Iturama</t>
  </si>
  <si>
    <t>Itutinga</t>
  </si>
  <si>
    <t>Jaboticatubas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</si>
  <si>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</si>
  <si>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</si>
  <si>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</si>
  <si>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</si>
  <si>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</si>
  <si>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</si>
  <si>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</si>
  <si>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</si>
  <si>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</si>
  <si>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</si>
  <si>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</si>
  <si>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</si>
  <si>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</si>
  <si>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Jequitinhonha</t>
  </si>
  <si>
    <t>Jesuânia</t>
  </si>
  <si>
    <t>Joaíma</t>
  </si>
  <si>
    <t>Joanésia</t>
  </si>
  <si>
    <t>João Monlevade</t>
  </si>
  <si>
    <t>João Pinheiro</t>
  </si>
  <si>
    <t>Jordânia</t>
  </si>
  <si>
    <t>José Gonçalves de Minas</t>
  </si>
  <si>
    <t>José Raydan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</si>
  <si>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</si>
  <si>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</si>
  <si>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</si>
  <si>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</si>
  <si>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</si>
  <si>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</si>
  <si>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</si>
  <si>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</si>
  <si>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Lambari</t>
  </si>
  <si>
    <t>Laranjal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</si>
  <si>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</si>
  <si>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</si>
  <si>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</si>
  <si>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</si>
  <si>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</si>
  <si>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</si>
  <si>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</si>
  <si>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</si>
  <si>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</si>
  <si>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</si>
  <si>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</si>
  <si>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</si>
  <si>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</si>
  <si>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</si>
  <si>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</si>
  <si>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</si>
  <si>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</si>
  <si>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</si>
  <si>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</si>
  <si>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</si>
  <si>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</si>
  <si>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</si>
  <si>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</si>
  <si>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</si>
  <si>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</si>
  <si>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</si>
  <si>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</si>
  <si>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</si>
  <si>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</si>
  <si>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</si>
  <si>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</si>
  <si>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</si>
  <si>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</si>
  <si>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</si>
  <si>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</si>
  <si>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</si>
  <si>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Medeiros</t>
  </si>
  <si>
    <t>Medina</t>
  </si>
  <si>
    <t>Mercês</t>
  </si>
  <si>
    <t>Mesquita</t>
  </si>
  <si>
    <t>Minas Novas</t>
  </si>
  <si>
    <t>Minduri</t>
  </si>
  <si>
    <t>Mirabela</t>
  </si>
  <si>
    <t>Miradouro</t>
  </si>
  <si>
    <t>Miraí</t>
  </si>
  <si>
    <t>Monjolos</t>
  </si>
  <si>
    <t>Monsenhor Paulo</t>
  </si>
  <si>
    <t>Montalvânia</t>
  </si>
  <si>
    <t>Monte Alegre de Minas</t>
  </si>
  <si>
    <t>Monte Belo</t>
  </si>
  <si>
    <t>Monte Carmelo</t>
  </si>
  <si>
    <t>Monte Formoso</t>
  </si>
  <si>
    <t>Monte Santo de Minas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</si>
  <si>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</si>
  <si>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</si>
  <si>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</si>
  <si>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</si>
  <si>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</si>
  <si>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</si>
  <si>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</si>
  <si>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</si>
  <si>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</si>
  <si>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Nanuque</t>
  </si>
  <si>
    <t>Naque</t>
  </si>
  <si>
    <t>Natércia</t>
  </si>
  <si>
    <t>Nazareno</t>
  </si>
  <si>
    <t>Nepomuceno</t>
  </si>
  <si>
    <t>Ninheira</t>
  </si>
  <si>
    <t>Nova Belém</t>
  </si>
  <si>
    <t>Nova Lima</t>
  </si>
  <si>
    <t>Nova Módica</t>
  </si>
  <si>
    <t>Nova Ponte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</si>
  <si>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</si>
  <si>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</si>
  <si>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</si>
  <si>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</si>
  <si>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</si>
  <si>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</si>
  <si>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</si>
  <si>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</si>
  <si>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</si>
  <si>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</si>
  <si>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</si>
  <si>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Ouro Fino</t>
  </si>
  <si>
    <t>Ouro Preto</t>
  </si>
  <si>
    <t>Padre Paraíso</t>
  </si>
  <si>
    <t>Pai Pedro</t>
  </si>
  <si>
    <t>Paineiras</t>
  </si>
  <si>
    <t>Pains</t>
  </si>
  <si>
    <t>Palma</t>
  </si>
  <si>
    <t>Palmópolis</t>
  </si>
  <si>
    <t>Papagaios</t>
  </si>
  <si>
    <t>Pará de Minas</t>
  </si>
  <si>
    <t>Paraguaçu</t>
  </si>
  <si>
    <t>Paraisópolis</t>
  </si>
  <si>
    <t>Paraopeba</t>
  </si>
  <si>
    <t>Passa Quatro</t>
  </si>
  <si>
    <t>Passa Tempo</t>
  </si>
  <si>
    <t>Passa-Vinte</t>
  </si>
  <si>
    <t>Passos</t>
  </si>
  <si>
    <t>Patos de Minas</t>
  </si>
  <si>
    <t>Patrocínio</t>
  </si>
  <si>
    <t>Paula Cândido</t>
  </si>
  <si>
    <t>Pavão</t>
  </si>
  <si>
    <t>Peçanha</t>
  </si>
  <si>
    <t>Pedra Azul</t>
  </si>
  <si>
    <t>Pedra do Indaiá</t>
  </si>
  <si>
    <t>Pedra Dourada</t>
  </si>
  <si>
    <t>Pedralva</t>
  </si>
  <si>
    <t>Pedras de Maria da Cruz</t>
  </si>
  <si>
    <t>Pedrinópolis</t>
  </si>
  <si>
    <t>Pedro Leopoldo</t>
  </si>
  <si>
    <t>Pequeri</t>
  </si>
  <si>
    <t>Pequi</t>
  </si>
  <si>
    <t>Perdigão</t>
  </si>
  <si>
    <t>Perdizes</t>
  </si>
  <si>
    <t>Perdões</t>
  </si>
  <si>
    <t>Periquito</t>
  </si>
  <si>
    <t>Pescador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</si>
  <si>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</si>
  <si>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</si>
  <si>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</si>
  <si>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</si>
  <si>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</si>
  <si>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</si>
  <si>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</si>
  <si>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</si>
  <si>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</si>
  <si>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</si>
  <si>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</si>
  <si>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</si>
  <si>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</si>
  <si>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</si>
  <si>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</si>
  <si>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</si>
  <si>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</si>
  <si>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</si>
  <si>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</si>
  <si>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</si>
  <si>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</si>
  <si>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</si>
  <si>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</si>
  <si>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Poté</t>
  </si>
  <si>
    <t>Pouso Alegre</t>
  </si>
  <si>
    <t>Pouso Alto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</si>
  <si>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</si>
  <si>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</si>
  <si>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</si>
  <si>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</si>
  <si>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</si>
  <si>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</si>
  <si>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</si>
  <si>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</si>
  <si>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</si>
  <si>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</si>
  <si>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</si>
  <si>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</si>
  <si>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</si>
  <si>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</si>
  <si>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</si>
  <si>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</si>
  <si>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</si>
  <si>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</si>
  <si>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Casca</t>
  </si>
  <si>
    <t>Rio do Prado</t>
  </si>
  <si>
    <t>Rio Doce</t>
  </si>
  <si>
    <t>Rio Espera</t>
  </si>
  <si>
    <t>Rio Manso</t>
  </si>
  <si>
    <t>Rio Pardo de Minas</t>
  </si>
  <si>
    <t>Rio Piracicaba</t>
  </si>
  <si>
    <t>Rio Pomba</t>
  </si>
  <si>
    <t>Rio Preto</t>
  </si>
  <si>
    <t>Rio Vermelho</t>
  </si>
  <si>
    <t>Ritápolis</t>
  </si>
  <si>
    <t>Rodeiro</t>
  </si>
  <si>
    <t>Rosário da Limeira</t>
  </si>
  <si>
    <t>Rubelita</t>
  </si>
  <si>
    <t>Sabará</t>
  </si>
  <si>
    <t>Sabinópolis</t>
  </si>
  <si>
    <t>Sacramento</t>
  </si>
  <si>
    <t>Salinas</t>
  </si>
  <si>
    <t>Santa Cruz de Minas</t>
  </si>
  <si>
    <t>Santa Cruz do Escalvado</t>
  </si>
  <si>
    <t>Santa Juliana</t>
  </si>
  <si>
    <t>Santa Maria do Salto</t>
  </si>
  <si>
    <t>Santa Maria do Suaçuí</t>
  </si>
  <si>
    <t>Santa Rita de Jacutinga</t>
  </si>
  <si>
    <t>Santa Rita de Minas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</si>
  <si>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</si>
  <si>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</si>
  <si>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</si>
  <si>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</si>
  <si>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</si>
  <si>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</si>
  <si>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Garambéu</t>
  </si>
  <si>
    <t>Santana do Manhuaçu</t>
  </si>
  <si>
    <t>Santana do Paraíso</t>
  </si>
  <si>
    <t>Santana do Riacho</t>
  </si>
  <si>
    <t>Santana dos Montes</t>
  </si>
  <si>
    <t>Santo Antônio do Amparo</t>
  </si>
  <si>
    <t>Santo Antônio do Itambé</t>
  </si>
  <si>
    <t>Santo Antônio do Jacinto</t>
  </si>
  <si>
    <t>Santo Antônio do Monte</t>
  </si>
  <si>
    <t>Santo Antônio do Retiro</t>
  </si>
  <si>
    <t>Santo Hipólito</t>
  </si>
  <si>
    <t>Santos Dumont</t>
  </si>
  <si>
    <t>São Bento Abade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</si>
  <si>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</si>
  <si>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</si>
  <si>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</si>
  <si>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</si>
  <si>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</si>
  <si>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</si>
  <si>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</si>
  <si>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</si>
  <si>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</si>
  <si>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</si>
  <si>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Preto</t>
  </si>
  <si>
    <t>São Gotardo</t>
  </si>
  <si>
    <t>São João da Lagoa</t>
  </si>
  <si>
    <t>São João da Mata</t>
  </si>
  <si>
    <t>São João das Missões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</si>
  <si>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</si>
  <si>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</si>
  <si>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</si>
  <si>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</si>
  <si>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</si>
  <si>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</si>
  <si>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</si>
  <si>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</si>
  <si>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</si>
  <si>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</si>
  <si>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</si>
  <si>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</si>
  <si>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</si>
  <si>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Pedro da União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</si>
  <si>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</si>
  <si>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</si>
  <si>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</si>
  <si>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</si>
  <si>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</si>
  <si>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Maranhão</t>
  </si>
  <si>
    <t>São Sebastião do Oeste</t>
  </si>
  <si>
    <t>São Sebastião do Paraíso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</si>
  <si>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</si>
  <si>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</si>
  <si>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</si>
  <si>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</si>
  <si>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</si>
  <si>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</si>
  <si>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</si>
  <si>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</si>
  <si>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Senador Amaral</t>
  </si>
  <si>
    <t>Senador Cortes</t>
  </si>
  <si>
    <t>Senador José Bento</t>
  </si>
  <si>
    <t>Senador Modestino Gonçalves</t>
  </si>
  <si>
    <t>Senhora de Oliveira</t>
  </si>
  <si>
    <t>Senhora dos Remédios</t>
  </si>
  <si>
    <t>Seritinga</t>
  </si>
  <si>
    <t>Serra Azul de Minas</t>
  </si>
  <si>
    <t>Serra do Salitre</t>
  </si>
  <si>
    <t>Serrania</t>
  </si>
  <si>
    <t>Serranópolis de Minas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</si>
  <si>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</si>
  <si>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</si>
  <si>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</si>
  <si>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</si>
  <si>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</si>
  <si>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</si>
  <si>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</si>
  <si>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</si>
  <si>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</si>
  <si>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Taiobeiras</t>
  </si>
  <si>
    <t>Taparuba</t>
  </si>
  <si>
    <t>Tapiraí</t>
  </si>
  <si>
    <t>Tarumirim</t>
  </si>
  <si>
    <t>Teixeiras</t>
  </si>
  <si>
    <t>Teófilo Otoni</t>
  </si>
  <si>
    <t>Timóteo</t>
  </si>
  <si>
    <t>Tiros</t>
  </si>
  <si>
    <t>Tocos do Moji</t>
  </si>
  <si>
    <t>Três Corações</t>
  </si>
  <si>
    <t>Três Marias</t>
  </si>
  <si>
    <t>Três Pontas</t>
  </si>
  <si>
    <t>Tumiritinga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</si>
  <si>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</si>
  <si>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</si>
  <si>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</si>
  <si>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</si>
  <si>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</si>
  <si>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</si>
  <si>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</si>
  <si>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</si>
  <si>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</si>
  <si>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</si>
  <si>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</si>
  <si>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Urucuia</t>
  </si>
  <si>
    <t>Vargem Alegre</t>
  </si>
  <si>
    <t>Vargem Grande do Rio Pardo</t>
  </si>
  <si>
    <t>Varginha</t>
  </si>
  <si>
    <t>Várzea da Palma</t>
  </si>
  <si>
    <t>Varzelândia</t>
  </si>
  <si>
    <t>Vazante</t>
  </si>
  <si>
    <t>Veredinha</t>
  </si>
  <si>
    <t>Veríssimo</t>
  </si>
  <si>
    <t>Vermelho Novo</t>
  </si>
  <si>
    <t>Vespasiano</t>
  </si>
  <si>
    <t>Vieiras</t>
  </si>
  <si>
    <t>Virgem da Lapa</t>
  </si>
  <si>
    <t>Virginópolis</t>
  </si>
  <si>
    <t>Virgolândia</t>
  </si>
  <si>
    <t>Visconde do Rio Branco</t>
  </si>
  <si>
    <t>Volta Grande</t>
  </si>
  <si>
    <t>Angra dos Reis</t>
  </si>
  <si>
    <t>Aperibé</t>
  </si>
  <si>
    <t>Araruama</t>
  </si>
  <si>
    <t>Areal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</si>
  <si>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</si>
  <si>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</si>
  <si>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</si>
  <si>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</si>
  <si>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</si>
  <si>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</si>
  <si>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</si>
  <si>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</si>
  <si>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</si>
  <si>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</si>
  <si>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</si>
  <si>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</si>
  <si>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</si>
  <si>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</si>
  <si>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</si>
  <si>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</si>
  <si>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</si>
  <si>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</si>
  <si>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</si>
  <si>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</si>
  <si>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</si>
  <si>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</si>
  <si>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</si>
  <si>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Laje do Muriaé</t>
  </si>
  <si>
    <t>Macaé</t>
  </si>
  <si>
    <t>Macuco</t>
  </si>
  <si>
    <t>Magé</t>
  </si>
  <si>
    <t>Mangaratiba</t>
  </si>
  <si>
    <t>Maricá</t>
  </si>
  <si>
    <t>Mendes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</si>
  <si>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</si>
  <si>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</si>
  <si>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</si>
  <si>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</si>
  <si>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</si>
  <si>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</si>
  <si>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</si>
  <si>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</si>
  <si>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</si>
  <si>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</si>
  <si>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</si>
  <si>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</si>
  <si>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</si>
  <si>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</si>
  <si>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</si>
  <si>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</si>
  <si>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</si>
  <si>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</si>
  <si>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</si>
  <si>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</si>
  <si>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</si>
  <si>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</si>
  <si>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</si>
  <si>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</si>
  <si>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</si>
  <si>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</si>
  <si>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</si>
  <si>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</si>
  <si>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</si>
  <si>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</si>
  <si>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</si>
  <si>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</si>
  <si>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Sumidouro</t>
  </si>
  <si>
    <t>Tanguá</t>
  </si>
  <si>
    <t>Teresópolis</t>
  </si>
  <si>
    <t>Valença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</si>
  <si>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</si>
  <si>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</si>
  <si>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</si>
  <si>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</si>
  <si>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</si>
  <si>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</si>
  <si>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</si>
  <si>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</si>
  <si>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</si>
  <si>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</si>
  <si>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</si>
  <si>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</si>
  <si>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</si>
  <si>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</si>
  <si>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</si>
  <si>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</si>
  <si>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</si>
  <si>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</si>
  <si>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</si>
  <si>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</si>
  <si>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</si>
  <si>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</si>
  <si>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</si>
  <si>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</si>
  <si>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</si>
  <si>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</si>
  <si>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</si>
  <si>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</si>
  <si>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</si>
  <si>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</si>
  <si>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</si>
  <si>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</si>
  <si>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Araçoiaba da Serra</t>
  </si>
  <si>
    <t>Aramina</t>
  </si>
  <si>
    <t>Arapeí</t>
  </si>
  <si>
    <t>Araraquara</t>
  </si>
  <si>
    <t>Araras</t>
  </si>
  <si>
    <t>Arco-Íris</t>
  </si>
  <si>
    <t>Arealva</t>
  </si>
  <si>
    <t>Areias</t>
  </si>
  <si>
    <t>Areiópolis</t>
  </si>
  <si>
    <t>Artur Nogueira</t>
  </si>
  <si>
    <t>Arujá</t>
  </si>
  <si>
    <t>Aspásia</t>
  </si>
  <si>
    <t>Assis</t>
  </si>
  <si>
    <t>Atibaia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</si>
  <si>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</si>
  <si>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</si>
  <si>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</si>
  <si>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</si>
  <si>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</si>
  <si>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</si>
  <si>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</si>
  <si>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</si>
  <si>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</si>
  <si>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</si>
  <si>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</si>
  <si>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</si>
  <si>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</si>
  <si>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</si>
  <si>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</si>
  <si>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</si>
  <si>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</si>
  <si>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</si>
  <si>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</si>
  <si>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</si>
  <si>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</si>
  <si>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</si>
  <si>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</si>
  <si>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</si>
  <si>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</si>
  <si>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Bofete</t>
  </si>
  <si>
    <t>Boituva</t>
  </si>
  <si>
    <t>Bom Jesus dos Perdões</t>
  </si>
  <si>
    <t>Borá</t>
  </si>
  <si>
    <t>Boracéia</t>
  </si>
  <si>
    <t>Borborema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</si>
  <si>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</si>
  <si>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</si>
  <si>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</si>
  <si>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</si>
  <si>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</si>
  <si>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</si>
  <si>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</si>
  <si>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</si>
  <si>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</si>
  <si>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</si>
  <si>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</si>
  <si>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</si>
  <si>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</si>
  <si>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</si>
  <si>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</si>
  <si>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</si>
  <si>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</si>
  <si>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</si>
  <si>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</si>
  <si>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</si>
  <si>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</si>
  <si>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</si>
  <si>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</si>
  <si>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</si>
  <si>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</si>
  <si>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</si>
  <si>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</si>
  <si>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</si>
  <si>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</si>
  <si>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</si>
  <si>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</si>
  <si>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</si>
  <si>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</si>
  <si>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Caraguatatuba</t>
  </si>
  <si>
    <t>Carapicuíba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</si>
  <si>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</si>
  <si>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</si>
  <si>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</si>
  <si>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</si>
  <si>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</si>
  <si>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</si>
  <si>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</si>
  <si>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</si>
  <si>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</si>
  <si>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</si>
  <si>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</si>
  <si>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</si>
  <si>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</si>
  <si>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</si>
  <si>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Conchas</t>
  </si>
  <si>
    <t>Cordeirópolis</t>
  </si>
  <si>
    <t>Coroados</t>
  </si>
  <si>
    <t>Coronel Macedo</t>
  </si>
  <si>
    <t>Corumbataí</t>
  </si>
  <si>
    <t>Cosmópolis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</si>
  <si>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</si>
  <si>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</si>
  <si>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</si>
  <si>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</si>
  <si>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</si>
  <si>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</si>
  <si>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</si>
  <si>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</si>
  <si>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</si>
  <si>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</si>
  <si>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</si>
  <si>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</si>
  <si>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</si>
  <si>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</si>
  <si>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</si>
  <si>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</si>
  <si>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</si>
  <si>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</si>
  <si>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</si>
  <si>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</si>
  <si>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</si>
  <si>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</si>
  <si>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</si>
  <si>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</si>
  <si>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</si>
  <si>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</si>
  <si>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</si>
  <si>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Fartura</t>
  </si>
  <si>
    <t>Fernando Prestes</t>
  </si>
  <si>
    <t>Fernandópolis</t>
  </si>
  <si>
    <t>Fernão</t>
  </si>
  <si>
    <t>Ferraz de Vasconcelos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</si>
  <si>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</si>
  <si>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</si>
  <si>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</si>
  <si>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</si>
  <si>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</si>
  <si>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</si>
  <si>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</si>
  <si>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</si>
  <si>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</si>
  <si>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</si>
  <si>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</si>
  <si>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</si>
  <si>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</si>
  <si>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</si>
  <si>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</si>
  <si>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</si>
  <si>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</si>
  <si>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</si>
  <si>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</si>
  <si>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</si>
  <si>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</si>
  <si>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</si>
  <si>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</si>
  <si>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</si>
  <si>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</si>
  <si>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</si>
  <si>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</si>
  <si>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</si>
  <si>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</si>
  <si>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</si>
  <si>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</si>
  <si>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</si>
  <si>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</si>
  <si>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</si>
  <si>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</si>
  <si>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</si>
  <si>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</si>
  <si>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</si>
  <si>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</si>
  <si>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</si>
  <si>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</si>
  <si>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</si>
  <si>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</si>
  <si>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Icém</t>
  </si>
  <si>
    <t>Igaraçu do Tietê</t>
  </si>
  <si>
    <t>Igarapava</t>
  </si>
  <si>
    <t>Igaratá</t>
  </si>
  <si>
    <t>Iguape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</si>
  <si>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</si>
  <si>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</si>
  <si>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</si>
  <si>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</si>
  <si>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</si>
  <si>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</si>
  <si>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</si>
  <si>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</si>
  <si>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</si>
  <si>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</si>
  <si>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</si>
  <si>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</si>
  <si>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</si>
  <si>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</si>
  <si>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</si>
  <si>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</si>
  <si>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</si>
  <si>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</si>
  <si>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</si>
  <si>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</si>
  <si>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</si>
  <si>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</si>
  <si>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</si>
  <si>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</si>
  <si>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</si>
  <si>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</si>
  <si>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</si>
  <si>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Itapura</t>
  </si>
  <si>
    <t>Itaquaquecetuba</t>
  </si>
  <si>
    <t>Itararé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</si>
  <si>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</si>
  <si>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</si>
  <si>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</si>
  <si>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</si>
  <si>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</si>
  <si>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</si>
  <si>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</si>
  <si>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</si>
  <si>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</si>
  <si>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</si>
  <si>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</si>
  <si>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</si>
  <si>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</si>
  <si>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</si>
  <si>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</si>
  <si>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</si>
  <si>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</si>
  <si>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</si>
  <si>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</si>
  <si>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</si>
  <si>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</si>
  <si>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</si>
  <si>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</si>
  <si>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</si>
  <si>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</si>
  <si>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</si>
  <si>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</si>
  <si>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Lagoinha</t>
  </si>
  <si>
    <t>Laranjal Paulista</t>
  </si>
  <si>
    <t>Lavínia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</si>
  <si>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</si>
  <si>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</si>
  <si>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</si>
  <si>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</si>
  <si>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</si>
  <si>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</si>
  <si>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</si>
  <si>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</si>
  <si>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</si>
  <si>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</si>
  <si>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</si>
  <si>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</si>
  <si>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</si>
  <si>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</si>
  <si>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</si>
  <si>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</si>
  <si>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</si>
  <si>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</si>
  <si>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</si>
  <si>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</si>
  <si>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</si>
  <si>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</si>
  <si>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</si>
  <si>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</si>
  <si>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</si>
  <si>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</si>
  <si>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</si>
  <si>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</si>
  <si>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</si>
  <si>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</si>
  <si>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</si>
  <si>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Miguelópolis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</si>
  <si>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</si>
  <si>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</si>
  <si>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</si>
  <si>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</si>
  <si>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</si>
  <si>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</si>
  <si>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</si>
  <si>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</si>
  <si>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</si>
  <si>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</si>
  <si>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</si>
  <si>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</si>
  <si>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</si>
  <si>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</si>
  <si>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</si>
  <si>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</si>
  <si>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</si>
  <si>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</si>
  <si>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</si>
  <si>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</si>
  <si>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</si>
  <si>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</si>
  <si>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</si>
  <si>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</si>
  <si>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</si>
  <si>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</si>
  <si>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</si>
  <si>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</si>
  <si>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</si>
  <si>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</si>
  <si>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</si>
  <si>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</si>
  <si>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</si>
  <si>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</si>
  <si>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</si>
  <si>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</si>
  <si>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</si>
  <si>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</si>
  <si>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</si>
  <si>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Ocauçu</t>
  </si>
  <si>
    <t>Olímpia</t>
  </si>
  <si>
    <t>Onda Verde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</si>
  <si>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</si>
  <si>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</si>
  <si>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</si>
  <si>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</si>
  <si>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</si>
  <si>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</si>
  <si>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</si>
  <si>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</si>
  <si>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</si>
  <si>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</si>
  <si>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</si>
  <si>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</si>
  <si>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</si>
  <si>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</si>
  <si>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</si>
  <si>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</si>
  <si>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</si>
  <si>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</si>
  <si>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</si>
  <si>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</si>
  <si>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</si>
  <si>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</si>
  <si>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</si>
  <si>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</si>
  <si>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</si>
  <si>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</si>
  <si>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</si>
  <si>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</si>
  <si>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</si>
  <si>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</si>
  <si>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</si>
  <si>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Pedreira</t>
  </si>
  <si>
    <t>Pedrinhas Paulista</t>
  </si>
  <si>
    <t>Pedro de Toledo</t>
  </si>
  <si>
    <t>Penápolis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</si>
  <si>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</si>
  <si>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</si>
  <si>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</si>
  <si>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</si>
  <si>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</si>
  <si>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</si>
  <si>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</si>
  <si>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</si>
  <si>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</si>
  <si>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</si>
  <si>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</si>
  <si>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</si>
  <si>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</si>
  <si>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</si>
  <si>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</si>
  <si>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</si>
  <si>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</si>
  <si>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</si>
  <si>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</si>
  <si>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</si>
  <si>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</si>
  <si>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</si>
  <si>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</si>
  <si>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</si>
  <si>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</si>
  <si>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</si>
  <si>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</si>
  <si>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</si>
  <si>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</si>
  <si>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</si>
  <si>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</si>
  <si>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</si>
  <si>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</si>
  <si>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</si>
  <si>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</si>
  <si>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</si>
  <si>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</si>
  <si>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</si>
  <si>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Prudente</t>
  </si>
  <si>
    <t>Presidente Venceslau</t>
  </si>
  <si>
    <t>Promissão</t>
  </si>
  <si>
    <t>Quadra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</si>
  <si>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</si>
  <si>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</si>
  <si>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</si>
  <si>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</si>
  <si>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</si>
  <si>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</si>
  <si>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</si>
  <si>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Registro</t>
  </si>
  <si>
    <t>Restinga</t>
  </si>
  <si>
    <t>Ribeira</t>
  </si>
  <si>
    <t>Ribeirão Branco</t>
  </si>
  <si>
    <t>Ribeirão Corrente</t>
  </si>
  <si>
    <t>Ribeirão do Sul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</si>
  <si>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</si>
  <si>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</si>
  <si>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</si>
  <si>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</si>
  <si>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</si>
  <si>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</si>
  <si>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</si>
  <si>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</si>
  <si>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</si>
  <si>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</si>
  <si>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</si>
  <si>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</si>
  <si>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</si>
  <si>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</si>
  <si>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</si>
  <si>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</si>
  <si>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</si>
  <si>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</si>
  <si>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</si>
  <si>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Saltinho</t>
  </si>
  <si>
    <t>Salto</t>
  </si>
  <si>
    <t>Salto de Pirapora</t>
  </si>
  <si>
    <t>Salto Grande</t>
  </si>
  <si>
    <t>Sandovalina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</si>
  <si>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</si>
  <si>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</si>
  <si>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</si>
  <si>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</si>
  <si>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</si>
  <si>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</si>
  <si>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</si>
  <si>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</si>
  <si>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</si>
  <si>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</si>
  <si>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</si>
  <si>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</si>
  <si>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</si>
  <si>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</si>
  <si>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D'Oeste</t>
  </si>
  <si>
    <t>Santa Rita do Passa Quatro</t>
  </si>
  <si>
    <t>Santa Rosa de Viterbo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</si>
  <si>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</si>
  <si>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</si>
  <si>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</si>
  <si>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</si>
  <si>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</si>
  <si>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</si>
  <si>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</si>
  <si>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</si>
  <si>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</si>
  <si>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</si>
  <si>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</si>
  <si>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</si>
  <si>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</si>
  <si>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</si>
  <si>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</si>
  <si>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</si>
  <si>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</si>
  <si>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</si>
  <si>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</si>
  <si>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</si>
  <si>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</si>
  <si>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Preto</t>
  </si>
  <si>
    <t>São José dos Campos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</si>
  <si>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</si>
  <si>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</si>
  <si>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</si>
  <si>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</si>
  <si>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</si>
  <si>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</si>
  <si>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</si>
  <si>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</si>
  <si>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</si>
  <si>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</si>
  <si>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</si>
  <si>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</si>
  <si>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</si>
  <si>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</si>
  <si>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</si>
  <si>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</si>
  <si>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</si>
  <si>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</si>
  <si>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</si>
  <si>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</si>
  <si>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</si>
  <si>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</si>
  <si>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</si>
  <si>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</si>
  <si>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Taguaí</t>
  </si>
  <si>
    <t>Taiaçu</t>
  </si>
  <si>
    <t>Taiúva</t>
  </si>
  <si>
    <t>Tambaú</t>
  </si>
  <si>
    <t>Tanabi</t>
  </si>
  <si>
    <t>Tapiratiba</t>
  </si>
  <si>
    <t>Taquaral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</si>
  <si>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</si>
  <si>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</si>
  <si>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</si>
  <si>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</si>
  <si>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</si>
  <si>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</si>
  <si>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</si>
  <si>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</si>
  <si>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</si>
  <si>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</si>
  <si>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</si>
  <si>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</si>
  <si>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</si>
  <si>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</si>
  <si>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Tupã</t>
  </si>
  <si>
    <t>Tupi Paulista</t>
  </si>
  <si>
    <t>Turiúba</t>
  </si>
  <si>
    <t>Ubarana</t>
  </si>
  <si>
    <t>Ubirajara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</si>
  <si>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</si>
  <si>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</si>
  <si>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</si>
  <si>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</si>
  <si>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</si>
  <si>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</si>
  <si>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</si>
  <si>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</si>
  <si>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</si>
  <si>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</si>
  <si>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</si>
  <si>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</si>
  <si>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</si>
  <si>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</si>
  <si>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Votorantim</t>
  </si>
  <si>
    <t>Votuporanga</t>
  </si>
  <si>
    <t>Zacarias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</si>
  <si>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</si>
  <si>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</si>
  <si>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</si>
  <si>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</si>
  <si>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</si>
  <si>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</si>
  <si>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</si>
  <si>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</si>
  <si>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</si>
  <si>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</si>
  <si>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</si>
  <si>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</si>
  <si>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</si>
  <si>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</si>
  <si>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Apucarana</t>
  </si>
  <si>
    <t>Arapongas</t>
  </si>
  <si>
    <t>Arapoti</t>
  </si>
  <si>
    <t>Arapuã</t>
  </si>
  <si>
    <t>Araruna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</si>
  <si>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</si>
  <si>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</si>
  <si>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</si>
  <si>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</si>
  <si>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</si>
  <si>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</si>
  <si>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</si>
  <si>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</si>
  <si>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</si>
  <si>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</si>
  <si>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</si>
  <si>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</si>
  <si>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</si>
  <si>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</si>
  <si>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Vista da Aparecida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</si>
  <si>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</si>
  <si>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</si>
  <si>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</si>
  <si>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</si>
  <si>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</si>
  <si>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</si>
  <si>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</si>
  <si>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</si>
  <si>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</si>
  <si>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</si>
  <si>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</si>
  <si>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do Simão</t>
  </si>
  <si>
    <t>Campina Grande do Sul</t>
  </si>
  <si>
    <t>Campo Bonito</t>
  </si>
  <si>
    <t>Campo do Tenente</t>
  </si>
  <si>
    <t>Campo Largo</t>
  </si>
  <si>
    <t>Campo Mourão</t>
  </si>
  <si>
    <t>Cândido de Abreu</t>
  </si>
  <si>
    <t>Candói</t>
  </si>
  <si>
    <t>Capitão Leônidas Marques</t>
  </si>
  <si>
    <t>Carambeí</t>
  </si>
  <si>
    <t>Castro</t>
  </si>
  <si>
    <t>Catanduvas</t>
  </si>
  <si>
    <t>Centenário do Sul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</si>
  <si>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</si>
  <si>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</si>
  <si>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</si>
  <si>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</si>
  <si>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</si>
  <si>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</si>
  <si>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</si>
  <si>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</si>
  <si>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</si>
  <si>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</si>
  <si>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</si>
  <si>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</si>
  <si>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</si>
  <si>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</si>
  <si>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</si>
  <si>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</si>
  <si>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</si>
  <si>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</si>
  <si>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</si>
  <si>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</si>
  <si>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</si>
  <si>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</si>
  <si>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</si>
  <si>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</si>
  <si>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Doutor Camargo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</si>
  <si>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</si>
  <si>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</si>
  <si>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</si>
  <si>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</si>
  <si>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</si>
  <si>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</si>
  <si>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</si>
  <si>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</si>
  <si>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</si>
  <si>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</si>
  <si>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</si>
  <si>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</si>
  <si>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</si>
  <si>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</si>
  <si>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</si>
  <si>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</si>
  <si>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</si>
  <si>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</si>
  <si>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</si>
  <si>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</si>
  <si>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</si>
  <si>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</si>
  <si>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</si>
  <si>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</si>
  <si>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</si>
  <si>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</si>
  <si>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</si>
  <si>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</si>
  <si>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</si>
  <si>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</si>
  <si>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Guaratuba</t>
  </si>
  <si>
    <t>Ibaiti</t>
  </si>
  <si>
    <t>Ibema</t>
  </si>
  <si>
    <t>Ibiporã</t>
  </si>
  <si>
    <t>Icaraíma</t>
  </si>
  <si>
    <t>Iguaraçu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</si>
  <si>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</si>
  <si>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</si>
  <si>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</si>
  <si>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</si>
  <si>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</si>
  <si>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</si>
  <si>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</si>
  <si>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</si>
  <si>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</si>
  <si>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</si>
  <si>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</si>
  <si>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</si>
  <si>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</si>
  <si>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</si>
  <si>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</si>
  <si>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</si>
  <si>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</si>
  <si>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</si>
  <si>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</si>
  <si>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</si>
  <si>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</si>
  <si>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</si>
  <si>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</si>
  <si>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</si>
  <si>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</si>
  <si>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Jataizinho</t>
  </si>
  <si>
    <t>Jesuítas</t>
  </si>
  <si>
    <t>Jundiaí do Sul</t>
  </si>
  <si>
    <t>Juranda</t>
  </si>
  <si>
    <t>Jussara</t>
  </si>
  <si>
    <t>Kaloré</t>
  </si>
  <si>
    <t>Lapa</t>
  </si>
  <si>
    <t>Laranjeiras do Sul</t>
  </si>
  <si>
    <t>Leópolis</t>
  </si>
  <si>
    <t>Lidianópolis</t>
  </si>
  <si>
    <t>Loanda</t>
  </si>
  <si>
    <t>Lobato</t>
  </si>
  <si>
    <t>Londrina</t>
  </si>
  <si>
    <t>Luiziana</t>
  </si>
  <si>
    <t>Lunardelli</t>
  </si>
  <si>
    <t>Lupionópolis</t>
  </si>
  <si>
    <t>Mamborê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</si>
  <si>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</si>
  <si>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</si>
  <si>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</si>
  <si>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</si>
  <si>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</si>
  <si>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</si>
  <si>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</si>
  <si>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Marilena</t>
  </si>
  <si>
    <t>Maringá</t>
  </si>
  <si>
    <t>Mariópolis</t>
  </si>
  <si>
    <t>Maripá</t>
  </si>
  <si>
    <t>Marmeleiro</t>
  </si>
  <si>
    <t>Marquinho</t>
  </si>
  <si>
    <t>Matelândia</t>
  </si>
  <si>
    <t>Matinhos</t>
  </si>
  <si>
    <t>Mato Rico</t>
  </si>
  <si>
    <t>Mauá da Serra</t>
  </si>
  <si>
    <t>Medianeira</t>
  </si>
  <si>
    <t>Mercedes</t>
  </si>
  <si>
    <t>Mirador</t>
  </si>
  <si>
    <t>Missal</t>
  </si>
  <si>
    <t>Moreira Sales</t>
  </si>
  <si>
    <t>Munhoz de Melo</t>
  </si>
  <si>
    <t>Nossa Senhora das Graças</t>
  </si>
  <si>
    <t>Nova Aliança do Ivaí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</si>
  <si>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</si>
  <si>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</si>
  <si>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</si>
  <si>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</si>
  <si>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</si>
  <si>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</si>
  <si>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</si>
  <si>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</si>
  <si>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</si>
  <si>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</si>
  <si>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</si>
  <si>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</si>
  <si>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</si>
  <si>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</si>
  <si>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</si>
  <si>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</si>
  <si>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</si>
  <si>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Paranaguá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</si>
  <si>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</si>
  <si>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</si>
  <si>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</si>
  <si>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</si>
  <si>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</si>
  <si>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</si>
  <si>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</si>
  <si>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</si>
  <si>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</si>
  <si>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</si>
  <si>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</si>
  <si>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</si>
  <si>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</si>
  <si>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</si>
  <si>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</si>
  <si>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</si>
  <si>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</si>
  <si>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</si>
  <si>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</si>
  <si>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</si>
  <si>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</si>
  <si>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</si>
  <si>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</si>
  <si>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</si>
  <si>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</si>
  <si>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</si>
  <si>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Primeiro de Maio</t>
  </si>
  <si>
    <t>Prudentópolis</t>
  </si>
  <si>
    <t>Quarto Centenário</t>
  </si>
  <si>
    <t>Quatro Barras</t>
  </si>
  <si>
    <t>Quatro Pontes</t>
  </si>
  <si>
    <t>Quedas do Iguaçu</t>
  </si>
  <si>
    <t>Querência do Norte</t>
  </si>
  <si>
    <t>Quinta do Sol</t>
  </si>
  <si>
    <t>Quitandinha</t>
  </si>
  <si>
    <t>Rancho Alegre D'Oeste</t>
  </si>
  <si>
    <t>Realeza</t>
  </si>
  <si>
    <t>Renascença</t>
  </si>
  <si>
    <t>Reserva</t>
  </si>
  <si>
    <t>Reserva do Iguaçu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</si>
  <si>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</si>
  <si>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</si>
  <si>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</si>
  <si>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</si>
  <si>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</si>
  <si>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</si>
  <si>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</si>
  <si>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Rosário do Ivaí</t>
  </si>
  <si>
    <t>Sabáudia</t>
  </si>
  <si>
    <t>Salgado Filho</t>
  </si>
  <si>
    <t>Salto do Lontra</t>
  </si>
  <si>
    <t>Santa Amélia</t>
  </si>
  <si>
    <t>Santa Cecília do Pavão</t>
  </si>
  <si>
    <t>Santa Cruz de Monte Castelo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</si>
  <si>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</si>
  <si>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</si>
  <si>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</si>
  <si>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</si>
  <si>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</si>
  <si>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</si>
  <si>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</si>
  <si>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</si>
  <si>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</si>
  <si>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Paraíso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</si>
  <si>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</si>
  <si>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</si>
  <si>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</si>
  <si>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</si>
  <si>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</si>
  <si>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</si>
  <si>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</si>
  <si>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</si>
  <si>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</si>
  <si>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</si>
  <si>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</si>
  <si>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</si>
  <si>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</si>
  <si>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</si>
  <si>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</si>
  <si>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</si>
  <si>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</si>
  <si>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</si>
  <si>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</si>
  <si>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</si>
  <si>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</si>
  <si>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</si>
  <si>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Sengés</t>
  </si>
  <si>
    <t>Serranópolis do Iguaçu</t>
  </si>
  <si>
    <t>Sertaneja</t>
  </si>
  <si>
    <t>Sertanópolis</t>
  </si>
  <si>
    <t>Tamarana</t>
  </si>
  <si>
    <t>Tamboara</t>
  </si>
  <si>
    <t>Tapejara</t>
  </si>
  <si>
    <t>Tapira</t>
  </si>
  <si>
    <t>Telêmaco Borba</t>
  </si>
  <si>
    <t>Terra Boa</t>
  </si>
  <si>
    <t>Terra Rica</t>
  </si>
  <si>
    <t>Tibagi</t>
  </si>
  <si>
    <t>Tijucas do Sul</t>
  </si>
  <si>
    <t>Toledo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</si>
  <si>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</si>
  <si>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</si>
  <si>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</si>
  <si>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</si>
  <si>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</si>
  <si>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</si>
  <si>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</si>
  <si>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União da Vitória</t>
  </si>
  <si>
    <t>Uniflor</t>
  </si>
  <si>
    <t>Vera Cruz do Oeste</t>
  </si>
  <si>
    <t>Verê</t>
  </si>
  <si>
    <t>Vitorino</t>
  </si>
  <si>
    <t>Wenceslau Braz</t>
  </si>
  <si>
    <t>Água Santa</t>
  </si>
  <si>
    <t>Agudo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</si>
  <si>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</si>
  <si>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</si>
  <si>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</si>
  <si>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</si>
  <si>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</si>
  <si>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</si>
  <si>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</si>
  <si>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Amaral Ferrador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</si>
  <si>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</si>
  <si>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</si>
  <si>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</si>
  <si>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</si>
  <si>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</si>
  <si>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</si>
  <si>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</si>
  <si>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</si>
  <si>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</si>
  <si>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</si>
  <si>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</si>
  <si>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Arvorezinha</t>
  </si>
  <si>
    <t>Augusto Pestana</t>
  </si>
  <si>
    <t>Áurea</t>
  </si>
  <si>
    <t>Bagé</t>
  </si>
  <si>
    <t>Balneário Pinhal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</si>
  <si>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</si>
  <si>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</si>
  <si>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</si>
  <si>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</si>
  <si>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</si>
  <si>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</si>
  <si>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</si>
  <si>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</si>
  <si>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</si>
  <si>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</si>
  <si>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</si>
  <si>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</si>
  <si>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</si>
  <si>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</si>
  <si>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Retiro do Sul</t>
  </si>
  <si>
    <t>Boqueirão do Leão</t>
  </si>
  <si>
    <t>Bossoroca</t>
  </si>
  <si>
    <t>Bozano</t>
  </si>
  <si>
    <t>Braga</t>
  </si>
  <si>
    <t>Brochier</t>
  </si>
  <si>
    <t>Caçapava do Sul</t>
  </si>
  <si>
    <t>Cacequi</t>
  </si>
  <si>
    <t>Cachoeira do Sul</t>
  </si>
  <si>
    <t>Cacique Doble</t>
  </si>
  <si>
    <t>Caiçara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</si>
  <si>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</si>
  <si>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</si>
  <si>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</si>
  <si>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</si>
  <si>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</si>
  <si>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</si>
  <si>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</si>
  <si>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</si>
  <si>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</si>
  <si>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</si>
  <si>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</si>
  <si>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Canela</t>
  </si>
  <si>
    <t>Canguçu</t>
  </si>
  <si>
    <t>Canoas</t>
  </si>
  <si>
    <t>Canudos do Vale</t>
  </si>
  <si>
    <t>Capão Bonito do Sul</t>
  </si>
  <si>
    <t>Capão da Canoa</t>
  </si>
  <si>
    <t>Capão do Leão</t>
  </si>
  <si>
    <t>Capela de Santana</t>
  </si>
  <si>
    <t>Capitão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</si>
  <si>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</si>
  <si>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</si>
  <si>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</si>
  <si>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</si>
  <si>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</si>
  <si>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</si>
  <si>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</si>
  <si>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</si>
  <si>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</si>
  <si>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</si>
  <si>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</si>
  <si>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</si>
  <si>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</si>
  <si>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</si>
  <si>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</si>
  <si>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Chuí</t>
  </si>
  <si>
    <t>Chuvisca</t>
  </si>
  <si>
    <t>Cidreira</t>
  </si>
  <si>
    <t>Ciríaco</t>
  </si>
  <si>
    <t>Colinas</t>
  </si>
  <si>
    <t>Condor</t>
  </si>
  <si>
    <t>Constantina</t>
  </si>
  <si>
    <t>Coqueiro Baixo</t>
  </si>
  <si>
    <t>Coqueiros do Sul</t>
  </si>
  <si>
    <t>Coronel Barros</t>
  </si>
  <si>
    <t>Coronel Pilar</t>
  </si>
  <si>
    <t>Cotiporã</t>
  </si>
  <si>
    <t>Coxilha</t>
  </si>
  <si>
    <t>Crissiumal</t>
  </si>
  <si>
    <t>Cruzaltense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</si>
  <si>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</si>
  <si>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</si>
  <si>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</si>
  <si>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</si>
  <si>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</si>
  <si>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</si>
  <si>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</si>
  <si>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</si>
  <si>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</si>
  <si>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</si>
  <si>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</si>
  <si>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</si>
  <si>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</si>
  <si>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</si>
  <si>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</si>
  <si>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</si>
  <si>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</si>
  <si>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</si>
  <si>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</si>
  <si>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</si>
  <si>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</si>
  <si>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</si>
  <si>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</si>
  <si>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</si>
  <si>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</si>
  <si>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</si>
  <si>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</si>
  <si>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</si>
  <si>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</si>
  <si>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</si>
  <si>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</si>
  <si>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</si>
  <si>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</si>
  <si>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</si>
  <si>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</si>
  <si>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</si>
  <si>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</si>
  <si>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</si>
  <si>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Forquetinha</t>
  </si>
  <si>
    <t>Fortaleza dos Valos</t>
  </si>
  <si>
    <t>Frederico Westphalen</t>
  </si>
  <si>
    <t>Garibaldi</t>
  </si>
  <si>
    <t>Garruchos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</si>
  <si>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</si>
  <si>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</si>
  <si>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</si>
  <si>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</si>
  <si>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</si>
  <si>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</si>
  <si>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</si>
  <si>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</si>
  <si>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</si>
  <si>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</si>
  <si>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</si>
  <si>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</si>
  <si>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</si>
  <si>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</si>
  <si>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</si>
  <si>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</si>
  <si>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</si>
  <si>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</si>
  <si>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</si>
  <si>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</si>
  <si>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</si>
  <si>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</si>
  <si>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</si>
  <si>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</si>
  <si>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</si>
  <si>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Ipê</t>
  </si>
  <si>
    <t>Iraí</t>
  </si>
  <si>
    <t>Itaara</t>
  </si>
  <si>
    <t>Itapuca</t>
  </si>
  <si>
    <t>Itaqui</t>
  </si>
  <si>
    <t>Itati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</si>
  <si>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</si>
  <si>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</si>
  <si>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</si>
  <si>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</si>
  <si>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</si>
  <si>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</si>
  <si>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</si>
  <si>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</si>
  <si>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</si>
  <si>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</si>
  <si>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</si>
  <si>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</si>
  <si>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</si>
  <si>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</si>
  <si>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</si>
  <si>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</si>
  <si>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</si>
  <si>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</si>
  <si>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</si>
  <si>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</si>
  <si>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</si>
  <si>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</si>
  <si>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</si>
  <si>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</si>
  <si>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</si>
  <si>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</si>
  <si>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</si>
  <si>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</si>
  <si>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</si>
  <si>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</si>
  <si>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</si>
  <si>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</si>
  <si>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</si>
  <si>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</si>
  <si>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</si>
  <si>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</si>
  <si>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</si>
  <si>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</si>
  <si>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</si>
  <si>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</si>
  <si>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</si>
  <si>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</si>
  <si>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</si>
  <si>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</si>
  <si>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</si>
  <si>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</si>
  <si>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</si>
  <si>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</si>
  <si>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</si>
  <si>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</si>
  <si>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</si>
  <si>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</si>
  <si>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</si>
  <si>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</si>
  <si>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</si>
  <si>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</si>
  <si>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</si>
  <si>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</si>
  <si>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</si>
  <si>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</si>
  <si>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Nova Santa Rita</t>
  </si>
  <si>
    <t>Novo Barreiro</t>
  </si>
  <si>
    <t>Novo Cabrais</t>
  </si>
  <si>
    <t>Novo Hamburgo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</si>
  <si>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</si>
  <si>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</si>
  <si>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</si>
  <si>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</si>
  <si>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</si>
  <si>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</si>
  <si>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</si>
  <si>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</si>
  <si>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</si>
  <si>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</si>
  <si>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</si>
  <si>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</si>
  <si>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</si>
  <si>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</si>
  <si>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</si>
  <si>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</si>
  <si>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</si>
  <si>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</si>
  <si>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</si>
  <si>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</si>
  <si>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</si>
  <si>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</si>
  <si>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</si>
  <si>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</si>
  <si>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</si>
  <si>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</si>
  <si>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</si>
  <si>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</si>
  <si>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</si>
  <si>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</si>
  <si>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</si>
  <si>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</si>
  <si>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</si>
  <si>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</si>
  <si>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</si>
  <si>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</si>
  <si>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</si>
  <si>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</si>
  <si>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</si>
  <si>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</si>
  <si>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</si>
  <si>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</si>
  <si>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</si>
  <si>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</si>
  <si>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</si>
  <si>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</si>
  <si>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</si>
  <si>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</si>
  <si>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</si>
  <si>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</si>
  <si>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</si>
  <si>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</si>
  <si>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</si>
  <si>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</si>
  <si>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</si>
  <si>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</si>
  <si>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</si>
  <si>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</si>
  <si>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</si>
  <si>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</si>
  <si>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</si>
  <si>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</si>
  <si>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</si>
  <si>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</si>
  <si>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</si>
  <si>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</si>
  <si>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</si>
  <si>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</si>
  <si>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</si>
  <si>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</si>
  <si>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</si>
  <si>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</si>
  <si>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</si>
  <si>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</si>
  <si>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</si>
  <si>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</si>
  <si>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</si>
  <si>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</si>
  <si>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</si>
  <si>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</si>
  <si>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</si>
  <si>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</si>
  <si>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</si>
  <si>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</si>
  <si>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</si>
  <si>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</si>
  <si>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</si>
  <si>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</si>
  <si>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</si>
  <si>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</si>
  <si>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</si>
  <si>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</si>
  <si>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</si>
  <si>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</si>
  <si>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</si>
  <si>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</si>
  <si>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</si>
  <si>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</si>
  <si>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</si>
  <si>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</si>
  <si>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</si>
  <si>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</si>
  <si>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</si>
  <si>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</si>
  <si>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</si>
  <si>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</si>
  <si>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</si>
  <si>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</si>
  <si>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</si>
  <si>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</si>
  <si>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</si>
  <si>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</si>
  <si>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</si>
  <si>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</si>
  <si>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</si>
  <si>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</si>
  <si>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</si>
  <si>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</si>
  <si>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</si>
  <si>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</si>
  <si>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</si>
  <si>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</si>
  <si>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</si>
  <si>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</si>
  <si>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</si>
  <si>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</si>
  <si>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</si>
  <si>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</si>
  <si>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</si>
  <si>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</si>
  <si>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</si>
  <si>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</si>
  <si>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</si>
  <si>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</si>
  <si>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</si>
  <si>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Soledade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</si>
  <si>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</si>
  <si>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</si>
  <si>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</si>
  <si>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</si>
  <si>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</si>
  <si>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</si>
  <si>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</si>
  <si>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</si>
  <si>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</si>
  <si>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</si>
  <si>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</si>
  <si>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</si>
  <si>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</si>
  <si>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</si>
  <si>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</si>
  <si>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</si>
  <si>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</si>
  <si>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</si>
  <si>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</si>
  <si>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</si>
  <si>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</si>
  <si>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</si>
  <si>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</si>
  <si>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Tupanci do Sul</t>
  </si>
  <si>
    <t>Tupanciretã</t>
  </si>
  <si>
    <t>Tupandi</t>
  </si>
  <si>
    <t>Tuparendi</t>
  </si>
  <si>
    <t>Turuçu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</si>
  <si>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</si>
  <si>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</si>
  <si>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</si>
  <si>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</si>
  <si>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</si>
  <si>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</si>
  <si>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</si>
  <si>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</si>
  <si>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</si>
  <si>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</si>
  <si>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</si>
  <si>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</si>
  <si>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</si>
  <si>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</si>
  <si>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</si>
  <si>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</si>
  <si>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</si>
  <si>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</si>
  <si>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</si>
  <si>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</si>
  <si>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</si>
  <si>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</si>
  <si>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</si>
  <si>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</si>
  <si>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</si>
  <si>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</si>
  <si>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</si>
  <si>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</si>
  <si>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</si>
  <si>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</si>
  <si>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</si>
  <si>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</si>
  <si>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</si>
  <si>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</si>
  <si>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</si>
  <si>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Anitápolis</t>
  </si>
  <si>
    <t>Apiúna</t>
  </si>
  <si>
    <t>Arabutã</t>
  </si>
  <si>
    <t>Araquari</t>
  </si>
  <si>
    <t>Araranguá</t>
  </si>
  <si>
    <t>Armazém</t>
  </si>
  <si>
    <t>Arvoredo</t>
  </si>
  <si>
    <t>Ascurra</t>
  </si>
  <si>
    <t>Atalanta</t>
  </si>
  <si>
    <t>Balneário Arroio do Silva</t>
  </si>
  <si>
    <t>Balneário Camboriú</t>
  </si>
  <si>
    <t>Balneário Piçarras</t>
  </si>
  <si>
    <t>Balneário Rincão</t>
  </si>
  <si>
    <t>Barra Velha</t>
  </si>
  <si>
    <t>Belmonte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</si>
  <si>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</si>
  <si>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</si>
  <si>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</si>
  <si>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</si>
  <si>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</si>
  <si>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</si>
  <si>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</si>
  <si>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</si>
  <si>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</si>
  <si>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</si>
  <si>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</si>
  <si>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</si>
  <si>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</si>
  <si>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</si>
  <si>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</si>
  <si>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</si>
  <si>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</si>
  <si>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</si>
  <si>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</si>
  <si>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</si>
  <si>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</si>
  <si>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</si>
  <si>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</si>
  <si>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</si>
  <si>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</si>
  <si>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</si>
  <si>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</si>
  <si>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</si>
  <si>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</si>
  <si>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</si>
  <si>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</si>
  <si>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</si>
  <si>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</si>
  <si>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</si>
  <si>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</si>
  <si>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</si>
  <si>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</si>
  <si>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</si>
  <si>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</si>
  <si>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</si>
  <si>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</si>
  <si>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</si>
  <si>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</si>
  <si>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Entre Rios</t>
  </si>
  <si>
    <t>Ermo</t>
  </si>
  <si>
    <t>Erval Velho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</si>
  <si>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</si>
  <si>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</si>
  <si>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</si>
  <si>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</si>
  <si>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</si>
  <si>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</si>
  <si>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</si>
  <si>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</si>
  <si>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</si>
  <si>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</si>
  <si>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</si>
  <si>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Guabiruba</t>
  </si>
  <si>
    <t>Guaramirim</t>
  </si>
  <si>
    <t>Guarujá do Sul</t>
  </si>
  <si>
    <t>Guatambú</t>
  </si>
  <si>
    <t>Herval D'Oeste</t>
  </si>
  <si>
    <t>Ibicaré</t>
  </si>
  <si>
    <t>Ibirama</t>
  </si>
  <si>
    <t>Içara</t>
  </si>
  <si>
    <t>Imaruí</t>
  </si>
  <si>
    <t>Imbituba</t>
  </si>
  <si>
    <t>Imbuia</t>
  </si>
  <si>
    <t>Indaial</t>
  </si>
  <si>
    <t>Iomerê</t>
  </si>
  <si>
    <t>Ipira</t>
  </si>
  <si>
    <t>Ipuaçu</t>
  </si>
  <si>
    <t>Iraceminha</t>
  </si>
  <si>
    <t>Irineópolis</t>
  </si>
  <si>
    <t>Itá</t>
  </si>
  <si>
    <t>Itaiópolis</t>
  </si>
  <si>
    <t>Itajaí</t>
  </si>
  <si>
    <t>Itapema</t>
  </si>
  <si>
    <t>Itapiranga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</si>
  <si>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</si>
  <si>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</si>
  <si>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</si>
  <si>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</si>
  <si>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</si>
  <si>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</si>
  <si>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</si>
  <si>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</si>
  <si>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</si>
  <si>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</si>
  <si>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</si>
  <si>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</si>
  <si>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</si>
  <si>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</si>
  <si>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</si>
  <si>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</si>
  <si>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</si>
  <si>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</si>
  <si>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</si>
  <si>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</si>
  <si>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</si>
  <si>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</si>
  <si>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</si>
  <si>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</si>
  <si>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</si>
  <si>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</si>
  <si>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</si>
  <si>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</si>
  <si>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</si>
  <si>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</si>
  <si>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</si>
  <si>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</si>
  <si>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</si>
  <si>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</si>
  <si>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</si>
  <si>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</si>
  <si>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</si>
  <si>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</si>
  <si>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</si>
  <si>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</si>
  <si>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</si>
  <si>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Painel</t>
  </si>
  <si>
    <t>Palma Sola</t>
  </si>
  <si>
    <t>Palmitos</t>
  </si>
  <si>
    <t>Passo de Torres</t>
  </si>
  <si>
    <t>Passos Maia</t>
  </si>
  <si>
    <t>Paulo Lopes</t>
  </si>
  <si>
    <t>Penha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</si>
  <si>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</si>
  <si>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</si>
  <si>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</si>
  <si>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</si>
  <si>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</si>
  <si>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</si>
  <si>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</si>
  <si>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</si>
  <si>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</si>
  <si>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</si>
  <si>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</si>
  <si>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</si>
  <si>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</si>
  <si>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</si>
  <si>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</si>
  <si>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</si>
  <si>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</si>
  <si>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</si>
  <si>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</si>
  <si>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</si>
  <si>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</si>
  <si>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</si>
  <si>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</si>
  <si>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</si>
  <si>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</si>
  <si>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</si>
  <si>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</si>
  <si>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</si>
  <si>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</si>
  <si>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</si>
  <si>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</si>
  <si>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</si>
  <si>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Cecília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</si>
  <si>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</si>
  <si>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</si>
  <si>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</si>
  <si>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</si>
  <si>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</si>
  <si>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</si>
  <si>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</si>
  <si>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</si>
  <si>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</si>
  <si>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Batista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</si>
  <si>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</si>
  <si>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</si>
  <si>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</si>
  <si>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</si>
  <si>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</si>
  <si>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</si>
  <si>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Miguel da Boa Vista</t>
  </si>
  <si>
    <t>São Miguel do Oeste</t>
  </si>
  <si>
    <t>São Pedro de Alcântara</t>
  </si>
  <si>
    <t>Saudades</t>
  </si>
  <si>
    <t>Schroeder</t>
  </si>
  <si>
    <t>Serra Alta</t>
  </si>
  <si>
    <t>Siderópolis</t>
  </si>
  <si>
    <t>Sombrio</t>
  </si>
  <si>
    <t>Sul Brasil</t>
  </si>
  <si>
    <t>Taió</t>
  </si>
  <si>
    <t>Tangará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</si>
  <si>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</si>
  <si>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</si>
  <si>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</si>
  <si>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</si>
  <si>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</si>
  <si>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</si>
  <si>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</si>
  <si>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</si>
  <si>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</si>
  <si>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</si>
  <si>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</si>
  <si>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</si>
  <si>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</si>
  <si>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</si>
  <si>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</si>
  <si>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</si>
  <si>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</si>
  <si>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Vargem Bonita</t>
  </si>
  <si>
    <t>Vidal Ramos</t>
  </si>
  <si>
    <t>Vitor Meireles</t>
  </si>
  <si>
    <t>Witmarsum</t>
  </si>
  <si>
    <t>Xavantina</t>
  </si>
  <si>
    <t>Zortéa</t>
  </si>
  <si>
    <t>GE008_Quantidade total de domicílios urbanos existentes no município</t>
  </si>
  <si>
    <t>RI013_Quantidade de domicílios sujeitos a risco de inundação</t>
  </si>
  <si>
    <t>IE001_Existe plano diretor de DMAPU no município?</t>
  </si>
  <si>
    <t>Sim</t>
  </si>
  <si>
    <t>Nao</t>
  </si>
  <si>
    <t>IE012_Existe cadastro técnico de obras lineares no município?</t>
  </si>
  <si>
    <t>DEF_IE019</t>
  </si>
  <si>
    <t>DEF_IE024</t>
  </si>
  <si>
    <t>Região Metropolitana/ Região Integrada de Desenvolvimento/ Aglomeração Urbana não ligadas à uma capital de estado</t>
  </si>
  <si>
    <t>Região Metropolitana/ Região Integrada de Desenvolvimento/ Aglomeração Urbana ligadas à uma capital de estado</t>
  </si>
  <si>
    <t>TOTAl: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</si>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</sst>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"/>
    <numFmt numFmtId="166" formatCode="0.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0"/>
      <name val="Segoe U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6" fillId="0" borderId="0" applyFont="0" applyFill="0" applyBorder="0" applyAlignment="0" applyProtection="0"/>
  </cellStyleXfs>
  <cellXfs count="79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/>
    </xf>
    <xf numFmtId="3" fontId="3" fillId="4" borderId="3" xfId="1" applyNumberFormat="1" applyFont="1" applyFill="1" applyBorder="1" applyAlignment="1" applyProtection="1">
      <alignment horizontal="center" vertical="center" wrapText="1"/>
    </xf>
    <xf numFmtId="10" fontId="3" fillId="4" borderId="3" xfId="1" applyNumberFormat="1" applyFont="1" applyFill="1" applyBorder="1" applyAlignment="1" applyProtection="1">
      <alignment horizontal="center" vertical="center" wrapText="1"/>
    </xf>
    <xf numFmtId="3" fontId="3" fillId="4" borderId="6" xfId="1" applyNumberFormat="1" applyFont="1" applyFill="1" applyBorder="1" applyAlignment="1" applyProtection="1">
      <alignment horizontal="center" vertical="center" wrapText="1"/>
    </xf>
    <xf numFmtId="0" fontId="2" fillId="2" borderId="4" xfId="1" applyFont="1" applyFill="1" applyBorder="1" applyAlignment="1">
      <alignment horizontal="center" vertical="center"/>
    </xf>
    <xf numFmtId="3" fontId="3" fillId="4" borderId="4" xfId="1" applyNumberFormat="1" applyFont="1" applyFill="1" applyBorder="1" applyAlignment="1" applyProtection="1">
      <alignment horizontal="center" vertical="center" wrapText="1"/>
    </xf>
    <xf numFmtId="3" fontId="3" fillId="4" borderId="7" xfId="1" applyNumberFormat="1" applyFont="1" applyFill="1" applyBorder="1" applyAlignment="1" applyProtection="1">
      <alignment horizontal="center" vertical="center" wrapText="1"/>
    </xf>
    <xf numFmtId="10" fontId="3" fillId="4" borderId="4" xfId="1" applyNumberFormat="1" applyFont="1" applyFill="1" applyBorder="1" applyAlignment="1" applyProtection="1">
      <alignment horizontal="center" vertical="center" wrapText="1"/>
    </xf>
    <xf numFmtId="10" fontId="3" fillId="4" borderId="7" xfId="1" applyNumberFormat="1" applyFont="1" applyFill="1" applyBorder="1" applyAlignment="1" applyProtection="1">
      <alignment horizontal="center" vertical="center" wrapText="1"/>
    </xf>
    <xf numFmtId="3" fontId="0" fillId="0" borderId="0" xfId="0" applyNumberFormat="1"/>
    <xf numFmtId="0" fontId="4" fillId="0" borderId="0" xfId="0" applyFont="1"/>
    <xf numFmtId="0" fontId="2" fillId="2" borderId="4" xfId="1" applyFont="1" applyFill="1" applyBorder="1" applyAlignment="1">
      <alignment horizontal="center" vertical="center" wrapText="1"/>
    </xf>
    <xf numFmtId="10" fontId="0" fillId="0" borderId="0" xfId="0" applyNumberFormat="1"/>
    <xf numFmtId="0" fontId="2" fillId="3" borderId="2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5" borderId="2" xfId="1" applyFont="1" applyFill="1" applyBorder="1" applyAlignment="1">
      <alignment horizontal="center" vertical="center"/>
    </xf>
    <xf numFmtId="0" fontId="2" fillId="5" borderId="5" xfId="1" applyFont="1" applyFill="1" applyBorder="1" applyAlignment="1">
      <alignment horizontal="center" vertical="center"/>
    </xf>
    <xf numFmtId="0" fontId="2" fillId="5" borderId="4" xfId="1" applyFont="1" applyFill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3" fillId="4" borderId="3" xfId="1" applyFont="1" applyFill="1" applyBorder="1" applyAlignment="1" applyProtection="1">
      <alignment horizontal="center" vertical="center" wrapText="1"/>
    </xf>
    <xf numFmtId="0" fontId="3" fillId="4" borderId="0" xfId="1" applyFont="1" applyFill="1" applyBorder="1" applyAlignment="1" applyProtection="1">
      <alignment horizontal="center" vertical="center" wrapText="1"/>
    </xf>
    <xf numFmtId="0" fontId="3" fillId="4" borderId="4" xfId="1" applyFont="1" applyFill="1" applyBorder="1" applyAlignment="1" applyProtection="1">
      <alignment horizontal="center" vertical="center" wrapText="1"/>
    </xf>
    <xf numFmtId="0" fontId="4" fillId="0" borderId="4" xfId="0" applyFont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1" fillId="0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4" borderId="8" xfId="1" applyNumberFormat="1" applyFont="1" applyFill="1" applyBorder="1" applyAlignment="1" applyProtection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10" fontId="4" fillId="0" borderId="4" xfId="0" applyNumberFormat="1" applyFont="1" applyBorder="1" applyAlignment="1">
      <alignment horizontal="center" vertical="center"/>
    </xf>
    <xf numFmtId="10" fontId="0" fillId="0" borderId="4" xfId="0" applyNumberFormat="1" applyBorder="1" applyAlignment="1">
      <alignment horizontal="center"/>
    </xf>
    <xf numFmtId="0" fontId="2" fillId="5" borderId="4" xfId="1" applyFont="1" applyFill="1" applyBorder="1" applyAlignment="1">
      <alignment horizontal="center" vertical="center" wrapText="1"/>
    </xf>
    <xf numFmtId="0" fontId="2" fillId="3" borderId="9" xfId="1" applyFont="1" applyFill="1" applyBorder="1" applyAlignment="1">
      <alignment horizontal="center" vertical="center" wrapText="1"/>
    </xf>
    <xf numFmtId="0" fontId="2" fillId="3" borderId="2" xfId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6" borderId="4" xfId="0" applyFont="1" applyFill="1" applyBorder="1" applyAlignment="1">
      <alignment horizontal="center" vertical="center" wrapText="1"/>
    </xf>
    <xf numFmtId="3" fontId="0" fillId="0" borderId="4" xfId="0" applyNumberFormat="1" applyBorder="1" applyAlignment="1">
      <alignment horizontal="center" wrapText="1"/>
    </xf>
    <xf numFmtId="0" fontId="0" fillId="0" borderId="4" xfId="0" applyBorder="1"/>
    <xf numFmtId="3" fontId="3" fillId="4" borderId="10" xfId="1" applyNumberFormat="1" applyFont="1" applyFill="1" applyBorder="1" applyAlignment="1" applyProtection="1">
      <alignment horizontal="center" vertical="center" wrapText="1"/>
    </xf>
    <xf numFmtId="3" fontId="3" fillId="4" borderId="0" xfId="1" applyNumberFormat="1" applyFont="1" applyFill="1" applyBorder="1" applyAlignment="1" applyProtection="1">
      <alignment horizontal="center" vertical="center" wrapText="1"/>
    </xf>
    <xf numFmtId="3" fontId="3" fillId="4" borderId="11" xfId="1" applyNumberFormat="1" applyFont="1" applyFill="1" applyBorder="1" applyAlignment="1" applyProtection="1">
      <alignment horizontal="center" vertical="center" wrapText="1"/>
    </xf>
    <xf numFmtId="10" fontId="3" fillId="4" borderId="6" xfId="1" applyNumberFormat="1" applyFont="1" applyFill="1" applyBorder="1" applyAlignment="1" applyProtection="1">
      <alignment horizontal="center" vertical="center" wrapText="1"/>
    </xf>
    <xf numFmtId="164" fontId="3" fillId="4" borderId="3" xfId="1" applyNumberFormat="1" applyFont="1" applyFill="1" applyBorder="1" applyAlignment="1" applyProtection="1">
      <alignment horizontal="center" vertical="center" wrapText="1"/>
    </xf>
    <xf numFmtId="0" fontId="0" fillId="0" borderId="4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10" fontId="3" fillId="4" borderId="7" xfId="2" applyNumberFormat="1" applyFont="1" applyFill="1" applyBorder="1" applyAlignment="1" applyProtection="1">
      <alignment horizontal="center" vertical="center" wrapText="1"/>
    </xf>
    <xf numFmtId="10" fontId="3" fillId="4" borderId="3" xfId="2" applyNumberFormat="1" applyFont="1" applyFill="1" applyBorder="1" applyAlignment="1" applyProtection="1">
      <alignment horizontal="center" vertical="center" wrapText="1"/>
    </xf>
    <xf numFmtId="10" fontId="4" fillId="0" borderId="0" xfId="2" applyNumberFormat="1" applyFont="1" applyAlignment="1">
      <alignment horizontal="center"/>
    </xf>
    <xf numFmtId="0" fontId="2" fillId="3" borderId="4" xfId="2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/>
    </xf>
    <xf numFmtId="10" fontId="4" fillId="0" borderId="4" xfId="2" applyNumberFormat="1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10" fontId="4" fillId="0" borderId="4" xfId="2" applyNumberFormat="1" applyFont="1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2" fontId="3" fillId="4" borderId="3" xfId="2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1" fillId="7" borderId="4" xfId="1" applyFont="1" applyFill="1" applyBorder="1" applyAlignment="1">
      <alignment horizontal="center" vertical="center"/>
    </xf>
    <xf numFmtId="9" fontId="0" fillId="0" borderId="4" xfId="2" applyFon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9" fontId="0" fillId="0" borderId="0" xfId="2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0" fontId="0" fillId="0" borderId="4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65" fontId="0" fillId="0" borderId="4" xfId="2" applyNumberFormat="1" applyFont="1" applyBorder="1" applyAlignment="1">
      <alignment horizontal="center" vertical="center"/>
    </xf>
    <xf numFmtId="1" fontId="0" fillId="0" borderId="4" xfId="2" applyNumberFormat="1" applyFon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Normal" xfId="0" builtinId="0"/>
    <cellStyle name="Normal 3" xfId="1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lipe.baglioli/Downloads/Base_Municipios_Pop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lipe.baglioli/Downloads/SNIS_2020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eMun"/>
    </sheetNames>
    <sheetDataSet>
      <sheetData sheetId="0" refreshError="1">
        <row r="2">
          <cell r="B2" t="str">
            <v>Goiás</v>
          </cell>
          <cell r="I2" t="str">
            <v>1</v>
          </cell>
        </row>
        <row r="3">
          <cell r="B3" t="str">
            <v>Minas Gerais</v>
          </cell>
          <cell r="I3" t="str">
            <v>1</v>
          </cell>
        </row>
        <row r="4">
          <cell r="B4" t="str">
            <v>Goiás</v>
          </cell>
          <cell r="I4" t="str">
            <v>1</v>
          </cell>
        </row>
        <row r="5">
          <cell r="B5" t="str">
            <v>Minas Gerais</v>
          </cell>
          <cell r="I5" t="str">
            <v>1</v>
          </cell>
        </row>
        <row r="6">
          <cell r="B6" t="str">
            <v>Pará</v>
          </cell>
          <cell r="I6" t="str">
            <v>3</v>
          </cell>
        </row>
        <row r="7">
          <cell r="B7" t="str">
            <v>Ceará</v>
          </cell>
          <cell r="I7" t="str">
            <v>1</v>
          </cell>
        </row>
        <row r="8">
          <cell r="B8" t="str">
            <v>Bahia</v>
          </cell>
          <cell r="I8" t="str">
            <v>1</v>
          </cell>
        </row>
        <row r="9">
          <cell r="B9" t="str">
            <v>Bahia</v>
          </cell>
          <cell r="I9" t="str">
            <v>1</v>
          </cell>
        </row>
        <row r="10">
          <cell r="B10" t="str">
            <v>Paraná</v>
          </cell>
          <cell r="I10" t="str">
            <v>1</v>
          </cell>
        </row>
        <row r="11">
          <cell r="B11" t="str">
            <v>Santa Catarina</v>
          </cell>
          <cell r="I11" t="str">
            <v>1</v>
          </cell>
        </row>
        <row r="12">
          <cell r="B12" t="str">
            <v>Pará</v>
          </cell>
          <cell r="I12" t="str">
            <v>1</v>
          </cell>
        </row>
        <row r="13">
          <cell r="B13" t="str">
            <v>Santa Catarina</v>
          </cell>
          <cell r="I13" t="str">
            <v>1</v>
          </cell>
        </row>
        <row r="14">
          <cell r="B14" t="str">
            <v>Minas Gerais</v>
          </cell>
          <cell r="I14" t="str">
            <v>1</v>
          </cell>
        </row>
        <row r="15">
          <cell r="B15" t="str">
            <v>Pernambuco</v>
          </cell>
          <cell r="I15" t="str">
            <v>3</v>
          </cell>
        </row>
        <row r="16">
          <cell r="B16" t="str">
            <v>Tocantins</v>
          </cell>
          <cell r="I16" t="str">
            <v>1</v>
          </cell>
        </row>
        <row r="17">
          <cell r="B17" t="str">
            <v>Minas Gerais</v>
          </cell>
          <cell r="I17" t="str">
            <v>1</v>
          </cell>
        </row>
        <row r="18">
          <cell r="B18" t="str">
            <v>Maranhão</v>
          </cell>
          <cell r="I18" t="str">
            <v>3</v>
          </cell>
        </row>
        <row r="19">
          <cell r="B19" t="str">
            <v>Bahia</v>
          </cell>
          <cell r="I19" t="str">
            <v>1</v>
          </cell>
        </row>
        <row r="20">
          <cell r="B20" t="str">
            <v>Pará</v>
          </cell>
          <cell r="I20" t="str">
            <v>2</v>
          </cell>
        </row>
        <row r="21">
          <cell r="B21" t="str">
            <v>Ceará</v>
          </cell>
          <cell r="I21" t="str">
            <v>1</v>
          </cell>
        </row>
        <row r="22">
          <cell r="B22" t="str">
            <v>Ceará</v>
          </cell>
          <cell r="I22" t="str">
            <v>2</v>
          </cell>
        </row>
        <row r="23">
          <cell r="B23" t="str">
            <v>Rio Grande do Norte</v>
          </cell>
          <cell r="I23" t="str">
            <v>1</v>
          </cell>
        </row>
        <row r="24">
          <cell r="B24" t="str">
            <v>Piauí</v>
          </cell>
          <cell r="I24" t="str">
            <v>1</v>
          </cell>
        </row>
        <row r="25">
          <cell r="B25" t="str">
            <v>Rio Grande do Sul</v>
          </cell>
          <cell r="I25" t="str">
            <v>1</v>
          </cell>
        </row>
        <row r="26">
          <cell r="B26" t="str">
            <v>Ceará</v>
          </cell>
          <cell r="I26" t="str">
            <v>2</v>
          </cell>
        </row>
        <row r="27">
          <cell r="B27" t="str">
            <v>Mato Grosso</v>
          </cell>
          <cell r="I27" t="str">
            <v>1</v>
          </cell>
        </row>
        <row r="28">
          <cell r="B28" t="str">
            <v>Acre</v>
          </cell>
          <cell r="I28" t="str">
            <v>1</v>
          </cell>
        </row>
        <row r="29">
          <cell r="B29" t="str">
            <v>Goiás</v>
          </cell>
          <cell r="I29" t="str">
            <v>1</v>
          </cell>
        </row>
        <row r="30">
          <cell r="B30" t="str">
            <v>Rio Grande do Norte</v>
          </cell>
          <cell r="I30" t="str">
            <v>2</v>
          </cell>
        </row>
        <row r="31">
          <cell r="B31" t="str">
            <v>Minas Gerais</v>
          </cell>
          <cell r="I31" t="str">
            <v>1</v>
          </cell>
        </row>
        <row r="32">
          <cell r="B32" t="str">
            <v>São Paulo</v>
          </cell>
          <cell r="I32" t="str">
            <v>2</v>
          </cell>
        </row>
        <row r="33">
          <cell r="B33" t="str">
            <v>Goiás</v>
          </cell>
          <cell r="I33" t="str">
            <v>1</v>
          </cell>
        </row>
        <row r="34">
          <cell r="B34" t="str">
            <v>São Paulo</v>
          </cell>
          <cell r="I34" t="str">
            <v>1</v>
          </cell>
        </row>
        <row r="35">
          <cell r="B35" t="str">
            <v>Paraná</v>
          </cell>
          <cell r="I35" t="str">
            <v>1</v>
          </cell>
        </row>
        <row r="36">
          <cell r="B36" t="str">
            <v>Bahia</v>
          </cell>
          <cell r="I36" t="str">
            <v>1</v>
          </cell>
        </row>
        <row r="37">
          <cell r="B37" t="str">
            <v>Pernambuco</v>
          </cell>
          <cell r="I37" t="str">
            <v>2</v>
          </cell>
        </row>
        <row r="38">
          <cell r="B38" t="str">
            <v>Rio Grande do Norte</v>
          </cell>
          <cell r="I38" t="str">
            <v>1</v>
          </cell>
        </row>
        <row r="39">
          <cell r="B39" t="str">
            <v>Espírito Santo</v>
          </cell>
          <cell r="I39" t="str">
            <v>2</v>
          </cell>
        </row>
        <row r="40">
          <cell r="B40" t="str">
            <v>Maranhão</v>
          </cell>
          <cell r="I40" t="str">
            <v>1</v>
          </cell>
        </row>
        <row r="41">
          <cell r="B41" t="str">
            <v>Pernambuco</v>
          </cell>
          <cell r="I41" t="str">
            <v>1</v>
          </cell>
        </row>
        <row r="42">
          <cell r="B42" t="str">
            <v>Pará</v>
          </cell>
          <cell r="I42" t="str">
            <v>2</v>
          </cell>
        </row>
        <row r="43">
          <cell r="B43" t="str">
            <v>Pernambuco</v>
          </cell>
          <cell r="I43" t="str">
            <v>1</v>
          </cell>
        </row>
        <row r="44">
          <cell r="B44" t="str">
            <v>Piauí</v>
          </cell>
          <cell r="I44" t="str">
            <v>1</v>
          </cell>
        </row>
        <row r="45">
          <cell r="B45" t="str">
            <v>Santa Catarina</v>
          </cell>
          <cell r="I45" t="str">
            <v>1</v>
          </cell>
        </row>
        <row r="46">
          <cell r="B46" t="str">
            <v>Santa Catarina</v>
          </cell>
          <cell r="I46" t="str">
            <v>1</v>
          </cell>
        </row>
        <row r="47">
          <cell r="B47" t="str">
            <v>Pará</v>
          </cell>
          <cell r="I47" t="str">
            <v>1</v>
          </cell>
        </row>
        <row r="48">
          <cell r="B48" t="str">
            <v>Minas Gerais</v>
          </cell>
          <cell r="I48" t="str">
            <v>1</v>
          </cell>
        </row>
        <row r="49">
          <cell r="B49" t="str">
            <v>Mato Grosso</v>
          </cell>
          <cell r="I49" t="str">
            <v>1</v>
          </cell>
        </row>
        <row r="50">
          <cell r="B50" t="str">
            <v>Alagoas</v>
          </cell>
          <cell r="I50" t="str">
            <v>1</v>
          </cell>
        </row>
        <row r="51">
          <cell r="B51" t="str">
            <v>Paraíba</v>
          </cell>
          <cell r="I51" t="str">
            <v>1</v>
          </cell>
        </row>
        <row r="52">
          <cell r="B52" t="str">
            <v>Piauí</v>
          </cell>
          <cell r="I52" t="str">
            <v>1</v>
          </cell>
        </row>
        <row r="53">
          <cell r="B53" t="str">
            <v>Mato Grosso do Sul</v>
          </cell>
          <cell r="I53" t="str">
            <v>1</v>
          </cell>
        </row>
        <row r="54">
          <cell r="B54" t="str">
            <v>Minas Gerais</v>
          </cell>
          <cell r="I54" t="str">
            <v>1</v>
          </cell>
        </row>
        <row r="55">
          <cell r="B55" t="str">
            <v>Santa Catarina</v>
          </cell>
          <cell r="I55" t="str">
            <v>1</v>
          </cell>
        </row>
        <row r="56">
          <cell r="B56" t="str">
            <v>Maranhão</v>
          </cell>
          <cell r="I56" t="str">
            <v>1</v>
          </cell>
        </row>
        <row r="57">
          <cell r="B57" t="str">
            <v>Espírito Santo</v>
          </cell>
          <cell r="I57" t="str">
            <v>1</v>
          </cell>
        </row>
        <row r="58">
          <cell r="B58" t="str">
            <v>Bahia</v>
          </cell>
          <cell r="I58" t="str">
            <v>1</v>
          </cell>
        </row>
        <row r="59">
          <cell r="B59" t="str">
            <v>Goiás</v>
          </cell>
          <cell r="I59" t="str">
            <v>1</v>
          </cell>
        </row>
        <row r="60">
          <cell r="B60" t="str">
            <v>Goiás</v>
          </cell>
          <cell r="I60" t="str">
            <v>1</v>
          </cell>
        </row>
        <row r="61">
          <cell r="B61" t="str">
            <v>Rio Grande do Norte</v>
          </cell>
          <cell r="I61" t="str">
            <v>1</v>
          </cell>
        </row>
        <row r="62">
          <cell r="B62" t="str">
            <v>Pernambuco</v>
          </cell>
          <cell r="I62" t="str">
            <v>2</v>
          </cell>
        </row>
        <row r="63">
          <cell r="B63" t="str">
            <v>Rio Grande do Sul</v>
          </cell>
          <cell r="I63" t="str">
            <v>1</v>
          </cell>
        </row>
        <row r="64">
          <cell r="B64" t="str">
            <v>São Paulo</v>
          </cell>
          <cell r="I64" t="str">
            <v>2</v>
          </cell>
        </row>
        <row r="65">
          <cell r="B65" t="str">
            <v>Minas Gerais</v>
          </cell>
          <cell r="I65" t="str">
            <v>1</v>
          </cell>
        </row>
        <row r="66">
          <cell r="B66" t="str">
            <v>Pernambuco</v>
          </cell>
          <cell r="I66" t="str">
            <v>2</v>
          </cell>
        </row>
        <row r="67">
          <cell r="B67" t="str">
            <v>São Paulo</v>
          </cell>
          <cell r="I67" t="str">
            <v>1</v>
          </cell>
        </row>
        <row r="68">
          <cell r="B68" t="str">
            <v>Santa Catarina</v>
          </cell>
          <cell r="I68" t="str">
            <v>1</v>
          </cell>
        </row>
        <row r="69">
          <cell r="B69" t="str">
            <v>São Paulo</v>
          </cell>
          <cell r="I69" t="str">
            <v>1</v>
          </cell>
        </row>
        <row r="70">
          <cell r="B70" t="str">
            <v>São Paulo</v>
          </cell>
          <cell r="I70" t="str">
            <v>1</v>
          </cell>
        </row>
        <row r="71">
          <cell r="B71" t="str">
            <v>São Paulo</v>
          </cell>
          <cell r="I71" t="str">
            <v>1</v>
          </cell>
        </row>
        <row r="72">
          <cell r="B72" t="str">
            <v>Minas Gerais</v>
          </cell>
          <cell r="I72" t="str">
            <v>1</v>
          </cell>
        </row>
        <row r="73">
          <cell r="B73" t="str">
            <v>Santa Catarina</v>
          </cell>
          <cell r="I73" t="str">
            <v>1</v>
          </cell>
        </row>
        <row r="74">
          <cell r="B74" t="str">
            <v>Goiás</v>
          </cell>
          <cell r="I74" t="str">
            <v>3</v>
          </cell>
        </row>
        <row r="75">
          <cell r="B75" t="str">
            <v>Santa Catarina</v>
          </cell>
          <cell r="I75" t="str">
            <v>1</v>
          </cell>
        </row>
        <row r="76">
          <cell r="B76" t="str">
            <v>Minas Gerais</v>
          </cell>
          <cell r="I76" t="str">
            <v>1</v>
          </cell>
        </row>
        <row r="77">
          <cell r="B77" t="str">
            <v>Rio Grande do Sul</v>
          </cell>
          <cell r="I77" t="str">
            <v>1</v>
          </cell>
        </row>
        <row r="78">
          <cell r="B78" t="str">
            <v>São Paulo</v>
          </cell>
          <cell r="I78" t="str">
            <v>2</v>
          </cell>
        </row>
        <row r="79">
          <cell r="B79" t="str">
            <v>Paraná</v>
          </cell>
          <cell r="I79" t="str">
            <v>1</v>
          </cell>
        </row>
        <row r="80">
          <cell r="B80" t="str">
            <v>Espírito Santo</v>
          </cell>
          <cell r="I80" t="str">
            <v>1</v>
          </cell>
        </row>
        <row r="81">
          <cell r="B81" t="str">
            <v>Paraíba</v>
          </cell>
          <cell r="I81" t="str">
            <v>1</v>
          </cell>
        </row>
        <row r="82">
          <cell r="B82" t="str">
            <v>Tocantins</v>
          </cell>
          <cell r="I82" t="str">
            <v>1</v>
          </cell>
        </row>
        <row r="83">
          <cell r="B83" t="str">
            <v>Minas Gerais</v>
          </cell>
          <cell r="I83" t="str">
            <v>1</v>
          </cell>
        </row>
        <row r="84">
          <cell r="B84" t="str">
            <v>Bahia</v>
          </cell>
          <cell r="I84" t="str">
            <v>1</v>
          </cell>
        </row>
        <row r="85">
          <cell r="B85" t="str">
            <v>Ceará</v>
          </cell>
          <cell r="I85" t="str">
            <v>1</v>
          </cell>
        </row>
        <row r="86">
          <cell r="B86" t="str">
            <v>Minas Gerais</v>
          </cell>
          <cell r="I86" t="str">
            <v>1</v>
          </cell>
        </row>
        <row r="87">
          <cell r="B87" t="str">
            <v>Rio Grande do Sul</v>
          </cell>
          <cell r="I87" t="str">
            <v>1</v>
          </cell>
        </row>
        <row r="88">
          <cell r="B88" t="str">
            <v>Minas Gerais</v>
          </cell>
          <cell r="I88" t="str">
            <v>1</v>
          </cell>
        </row>
        <row r="89">
          <cell r="B89" t="str">
            <v>Paraíba</v>
          </cell>
          <cell r="I89" t="str">
            <v>1</v>
          </cell>
        </row>
        <row r="90">
          <cell r="B90" t="str">
            <v>Paraíba</v>
          </cell>
          <cell r="I90" t="str">
            <v>1</v>
          </cell>
        </row>
        <row r="91">
          <cell r="B91" t="str">
            <v>Paraíba</v>
          </cell>
          <cell r="I91" t="str">
            <v>1</v>
          </cell>
        </row>
        <row r="92">
          <cell r="B92" t="str">
            <v>Pernambuco</v>
          </cell>
          <cell r="I92" t="str">
            <v>1</v>
          </cell>
        </row>
        <row r="93">
          <cell r="B93" t="str">
            <v>Piauí</v>
          </cell>
          <cell r="I93" t="str">
            <v>1</v>
          </cell>
        </row>
        <row r="94">
          <cell r="B94" t="str">
            <v>Bahia</v>
          </cell>
          <cell r="I94" t="str">
            <v>3</v>
          </cell>
        </row>
        <row r="95">
          <cell r="B95" t="str">
            <v>São Paulo</v>
          </cell>
          <cell r="I95" t="str">
            <v>1</v>
          </cell>
        </row>
        <row r="96">
          <cell r="B96" t="str">
            <v>Minas Gerais</v>
          </cell>
          <cell r="I96" t="str">
            <v>1</v>
          </cell>
        </row>
        <row r="97">
          <cell r="B97" t="str">
            <v>Maranhão</v>
          </cell>
          <cell r="I97" t="str">
            <v>1</v>
          </cell>
        </row>
        <row r="98">
          <cell r="B98" t="str">
            <v>Ceará</v>
          </cell>
          <cell r="I98" t="str">
            <v>1</v>
          </cell>
        </row>
        <row r="99">
          <cell r="B99" t="str">
            <v>Paraíba</v>
          </cell>
          <cell r="I99" t="str">
            <v>1</v>
          </cell>
        </row>
        <row r="100">
          <cell r="B100" t="str">
            <v>Mato Grosso do Sul</v>
          </cell>
          <cell r="I100" t="str">
            <v>1</v>
          </cell>
        </row>
        <row r="101">
          <cell r="B101" t="str">
            <v>Bahia</v>
          </cell>
          <cell r="I101" t="str">
            <v>1</v>
          </cell>
        </row>
        <row r="102">
          <cell r="B102" t="str">
            <v>Maranhão</v>
          </cell>
          <cell r="I102" t="str">
            <v>1</v>
          </cell>
        </row>
        <row r="103">
          <cell r="B103" t="str">
            <v>Rio Grande do Sul</v>
          </cell>
          <cell r="I103" t="str">
            <v>1</v>
          </cell>
        </row>
        <row r="104">
          <cell r="B104" t="str">
            <v>Espírito Santo</v>
          </cell>
          <cell r="I104" t="str">
            <v>1</v>
          </cell>
        </row>
        <row r="105">
          <cell r="B105" t="str">
            <v>Rio Grande do Sul</v>
          </cell>
          <cell r="I105" t="str">
            <v>2</v>
          </cell>
        </row>
        <row r="106">
          <cell r="B106" t="str">
            <v>Piauí</v>
          </cell>
          <cell r="I106" t="str">
            <v>1</v>
          </cell>
        </row>
        <row r="107">
          <cell r="B107" t="str">
            <v>Rio Grande do Sul</v>
          </cell>
          <cell r="I107" t="str">
            <v>1</v>
          </cell>
        </row>
        <row r="108">
          <cell r="B108" t="str">
            <v>Minas Gerais</v>
          </cell>
          <cell r="I108" t="str">
            <v>2</v>
          </cell>
        </row>
        <row r="109">
          <cell r="B109" t="str">
            <v>Pará</v>
          </cell>
          <cell r="I109" t="str">
            <v>2</v>
          </cell>
        </row>
        <row r="110">
          <cell r="B110" t="str">
            <v>Rio Grande do Norte</v>
          </cell>
          <cell r="I110" t="str">
            <v>1</v>
          </cell>
        </row>
        <row r="111">
          <cell r="B111" t="str">
            <v>Goiás</v>
          </cell>
          <cell r="I111" t="str">
            <v>1</v>
          </cell>
        </row>
        <row r="112">
          <cell r="B112" t="str">
            <v>Minas Gerais</v>
          </cell>
          <cell r="I112" t="str">
            <v>2</v>
          </cell>
        </row>
        <row r="113">
          <cell r="B113" t="str">
            <v>Espírito Santo</v>
          </cell>
          <cell r="I113" t="str">
            <v>1</v>
          </cell>
        </row>
        <row r="114">
          <cell r="B114" t="str">
            <v>São Paulo</v>
          </cell>
          <cell r="I114" t="str">
            <v>1</v>
          </cell>
        </row>
        <row r="115">
          <cell r="B115" t="str">
            <v>Minas Gerais</v>
          </cell>
          <cell r="I115" t="str">
            <v>1</v>
          </cell>
        </row>
        <row r="116">
          <cell r="B116" t="str">
            <v>Santa Catarina</v>
          </cell>
          <cell r="I116" t="str">
            <v>1</v>
          </cell>
        </row>
        <row r="117">
          <cell r="B117" t="str">
            <v>Paraíba</v>
          </cell>
          <cell r="I117" t="str">
            <v>1</v>
          </cell>
        </row>
        <row r="118">
          <cell r="B118" t="str">
            <v>Paraíba</v>
          </cell>
          <cell r="I118" t="str">
            <v>1</v>
          </cell>
        </row>
        <row r="119">
          <cell r="B119" t="str">
            <v>Pernambuco</v>
          </cell>
          <cell r="I119" t="str">
            <v>2</v>
          </cell>
        </row>
        <row r="120">
          <cell r="B120" t="str">
            <v>Tocantins</v>
          </cell>
          <cell r="I120" t="str">
            <v>1</v>
          </cell>
        </row>
        <row r="121">
          <cell r="B121" t="str">
            <v>Bahia</v>
          </cell>
          <cell r="I121" t="str">
            <v>1</v>
          </cell>
        </row>
        <row r="122">
          <cell r="B122" t="str">
            <v>Tocantins</v>
          </cell>
          <cell r="I122" t="str">
            <v>1</v>
          </cell>
        </row>
        <row r="123">
          <cell r="B123" t="str">
            <v>Pará</v>
          </cell>
          <cell r="I123" t="str">
            <v>2</v>
          </cell>
        </row>
        <row r="124">
          <cell r="B124" t="str">
            <v>Minas Gerais</v>
          </cell>
          <cell r="I124" t="str">
            <v>2</v>
          </cell>
        </row>
        <row r="125">
          <cell r="B125" t="str">
            <v>Rio Grande do Norte</v>
          </cell>
          <cell r="I125" t="str">
            <v>1</v>
          </cell>
        </row>
        <row r="126">
          <cell r="B126" t="str">
            <v>Paraná</v>
          </cell>
          <cell r="I126" t="str">
            <v>3</v>
          </cell>
        </row>
        <row r="127">
          <cell r="B127" t="str">
            <v>Rio Grande do Sul</v>
          </cell>
          <cell r="I127" t="str">
            <v>1</v>
          </cell>
        </row>
        <row r="128">
          <cell r="B128" t="str">
            <v>Goiás</v>
          </cell>
          <cell r="I128" t="str">
            <v>1</v>
          </cell>
        </row>
        <row r="129">
          <cell r="B129" t="str">
            <v>Minas Gerais</v>
          </cell>
          <cell r="I129" t="str">
            <v>1</v>
          </cell>
        </row>
        <row r="130">
          <cell r="B130" t="str">
            <v>Rio Grande do Sul</v>
          </cell>
          <cell r="I130" t="str">
            <v>1</v>
          </cell>
        </row>
        <row r="131">
          <cell r="B131" t="str">
            <v>Minas Gerais</v>
          </cell>
          <cell r="I131" t="str">
            <v>1</v>
          </cell>
        </row>
        <row r="132">
          <cell r="B132" t="str">
            <v>Mato Grosso</v>
          </cell>
          <cell r="I132" t="str">
            <v>2</v>
          </cell>
        </row>
        <row r="133">
          <cell r="B133" t="str">
            <v>Rondônia</v>
          </cell>
          <cell r="I133" t="str">
            <v>1</v>
          </cell>
        </row>
        <row r="134">
          <cell r="B134" t="str">
            <v>São Paulo</v>
          </cell>
          <cell r="I134" t="str">
            <v>1</v>
          </cell>
        </row>
        <row r="135">
          <cell r="B135" t="str">
            <v>Pará</v>
          </cell>
          <cell r="I135" t="str">
            <v>3</v>
          </cell>
        </row>
        <row r="136">
          <cell r="B136" t="str">
            <v>Maranhão</v>
          </cell>
          <cell r="I136" t="str">
            <v>1</v>
          </cell>
        </row>
        <row r="137">
          <cell r="B137" t="str">
            <v>Paraná</v>
          </cell>
          <cell r="I137" t="str">
            <v>1</v>
          </cell>
        </row>
        <row r="138">
          <cell r="B138" t="str">
            <v>Ceará</v>
          </cell>
          <cell r="I138" t="str">
            <v>1</v>
          </cell>
        </row>
        <row r="139">
          <cell r="B139" t="str">
            <v>Minas Gerais</v>
          </cell>
          <cell r="I139" t="str">
            <v>1</v>
          </cell>
        </row>
        <row r="140">
          <cell r="B140" t="str">
            <v>Pernambuco</v>
          </cell>
          <cell r="I140" t="str">
            <v>1</v>
          </cell>
        </row>
        <row r="141">
          <cell r="B141" t="str">
            <v>São Paulo</v>
          </cell>
          <cell r="I141" t="str">
            <v>1</v>
          </cell>
        </row>
        <row r="142">
          <cell r="B142" t="str">
            <v>Roraima</v>
          </cell>
          <cell r="I142" t="str">
            <v>1</v>
          </cell>
        </row>
        <row r="143">
          <cell r="B143" t="str">
            <v>Rio Grande do Sul</v>
          </cell>
          <cell r="I143" t="str">
            <v>1</v>
          </cell>
        </row>
        <row r="144">
          <cell r="B144" t="str">
            <v>São Paulo</v>
          </cell>
          <cell r="I144" t="str">
            <v>1</v>
          </cell>
        </row>
        <row r="145">
          <cell r="B145" t="str">
            <v>Maranhão</v>
          </cell>
          <cell r="I145" t="str">
            <v>1</v>
          </cell>
        </row>
        <row r="146">
          <cell r="B146" t="str">
            <v>Maranhão</v>
          </cell>
          <cell r="I146" t="str">
            <v>2</v>
          </cell>
        </row>
        <row r="147">
          <cell r="B147" t="str">
            <v>Rondônia</v>
          </cell>
          <cell r="I147" t="str">
            <v>1</v>
          </cell>
        </row>
        <row r="148">
          <cell r="B148" t="str">
            <v>Mato Grosso</v>
          </cell>
          <cell r="I148" t="str">
            <v>1</v>
          </cell>
        </row>
        <row r="149">
          <cell r="B149" t="str">
            <v>Santa Catarina</v>
          </cell>
          <cell r="I149" t="str">
            <v>1</v>
          </cell>
        </row>
        <row r="150">
          <cell r="B150" t="str">
            <v>Mato Grosso</v>
          </cell>
          <cell r="I150" t="str">
            <v>1</v>
          </cell>
        </row>
        <row r="151">
          <cell r="B151" t="str">
            <v>Minas Gerais</v>
          </cell>
          <cell r="I151" t="str">
            <v>1</v>
          </cell>
        </row>
        <row r="152">
          <cell r="B152" t="str">
            <v>Rio Grande do Norte</v>
          </cell>
          <cell r="I152" t="str">
            <v>1</v>
          </cell>
        </row>
        <row r="153">
          <cell r="B153" t="str">
            <v>Rio Grande do Sul</v>
          </cell>
          <cell r="I153" t="str">
            <v>1</v>
          </cell>
        </row>
        <row r="154">
          <cell r="B154" t="str">
            <v>Mato Grosso</v>
          </cell>
          <cell r="I154" t="str">
            <v>1</v>
          </cell>
        </row>
        <row r="155">
          <cell r="B155" t="str">
            <v>Goiás</v>
          </cell>
          <cell r="I155" t="str">
            <v>1</v>
          </cell>
        </row>
        <row r="156">
          <cell r="B156" t="str">
            <v>Minas Gerais</v>
          </cell>
          <cell r="I156" t="str">
            <v>1</v>
          </cell>
        </row>
        <row r="157">
          <cell r="B157" t="str">
            <v>Piauí</v>
          </cell>
          <cell r="I157" t="str">
            <v>1</v>
          </cell>
        </row>
        <row r="158">
          <cell r="B158" t="str">
            <v>Mato Grosso</v>
          </cell>
          <cell r="I158" t="str">
            <v>1</v>
          </cell>
        </row>
        <row r="159">
          <cell r="B159" t="str">
            <v>Paraná</v>
          </cell>
          <cell r="I159" t="str">
            <v>1</v>
          </cell>
        </row>
        <row r="160">
          <cell r="B160" t="str">
            <v>Rondônia</v>
          </cell>
          <cell r="I160" t="str">
            <v>1</v>
          </cell>
        </row>
        <row r="161">
          <cell r="B161" t="str">
            <v>Goiás</v>
          </cell>
          <cell r="I161" t="str">
            <v>1</v>
          </cell>
        </row>
        <row r="162">
          <cell r="B162" t="str">
            <v>Paraná</v>
          </cell>
          <cell r="I162" t="str">
            <v>1</v>
          </cell>
        </row>
        <row r="163">
          <cell r="B163" t="str">
            <v>Maranhão</v>
          </cell>
          <cell r="I163" t="str">
            <v>1</v>
          </cell>
        </row>
        <row r="164">
          <cell r="B164" t="str">
            <v>Paraná</v>
          </cell>
          <cell r="I164" t="str">
            <v>1</v>
          </cell>
        </row>
        <row r="165">
          <cell r="B165" t="str">
            <v>Minas Gerais</v>
          </cell>
          <cell r="I165" t="str">
            <v>1</v>
          </cell>
        </row>
        <row r="166">
          <cell r="B166" t="str">
            <v>Espírito Santo</v>
          </cell>
          <cell r="I166" t="str">
            <v>1</v>
          </cell>
        </row>
        <row r="167">
          <cell r="B167" t="str">
            <v>Ceará</v>
          </cell>
          <cell r="I167" t="str">
            <v>1</v>
          </cell>
        </row>
        <row r="168">
          <cell r="B168" t="str">
            <v>Mato Grosso</v>
          </cell>
          <cell r="I168" t="str">
            <v>1</v>
          </cell>
        </row>
        <row r="169">
          <cell r="B169" t="str">
            <v>Paraná</v>
          </cell>
          <cell r="I169" t="str">
            <v>1</v>
          </cell>
        </row>
        <row r="170">
          <cell r="B170" t="str">
            <v>Piauí</v>
          </cell>
          <cell r="I170" t="str">
            <v>2</v>
          </cell>
        </row>
        <row r="171">
          <cell r="B171" t="str">
            <v>São Paulo</v>
          </cell>
          <cell r="I171" t="str">
            <v>1</v>
          </cell>
        </row>
        <row r="172">
          <cell r="B172" t="str">
            <v>Amazonas</v>
          </cell>
          <cell r="I172" t="str">
            <v>1</v>
          </cell>
        </row>
        <row r="173">
          <cell r="B173" t="str">
            <v>Minas Gerais</v>
          </cell>
          <cell r="I173" t="str">
            <v>1</v>
          </cell>
        </row>
        <row r="174">
          <cell r="B174" t="str">
            <v>São Paulo</v>
          </cell>
          <cell r="I174" t="str">
            <v>1</v>
          </cell>
        </row>
        <row r="175">
          <cell r="B175" t="str">
            <v>São Paulo</v>
          </cell>
          <cell r="I175" t="str">
            <v>1</v>
          </cell>
        </row>
        <row r="176">
          <cell r="B176" t="str">
            <v>São Paulo</v>
          </cell>
          <cell r="I176" t="str">
            <v>1</v>
          </cell>
        </row>
        <row r="177">
          <cell r="B177" t="str">
            <v>São Paulo</v>
          </cell>
          <cell r="I177" t="str">
            <v>1</v>
          </cell>
        </row>
        <row r="178">
          <cell r="B178" t="str">
            <v>Minas Gerais</v>
          </cell>
          <cell r="I178" t="str">
            <v>1</v>
          </cell>
        </row>
        <row r="179">
          <cell r="B179" t="str">
            <v>Rio Grande do Sul</v>
          </cell>
          <cell r="I179" t="str">
            <v>3</v>
          </cell>
        </row>
        <row r="180">
          <cell r="B180" t="str">
            <v>Tocantins</v>
          </cell>
          <cell r="I180" t="str">
            <v>1</v>
          </cell>
        </row>
        <row r="181">
          <cell r="B181" t="str">
            <v>Minas Gerais</v>
          </cell>
          <cell r="I181" t="str">
            <v>1</v>
          </cell>
        </row>
        <row r="182">
          <cell r="B182" t="str">
            <v>Piauí</v>
          </cell>
          <cell r="I182" t="str">
            <v>1</v>
          </cell>
        </row>
        <row r="183">
          <cell r="B183" t="str">
            <v>Goiás</v>
          </cell>
          <cell r="I183" t="str">
            <v>1</v>
          </cell>
        </row>
        <row r="184">
          <cell r="B184" t="str">
            <v>Paraná</v>
          </cell>
          <cell r="I184" t="str">
            <v>1</v>
          </cell>
        </row>
        <row r="185">
          <cell r="B185" t="str">
            <v>Rondônia</v>
          </cell>
          <cell r="I185" t="str">
            <v>1</v>
          </cell>
        </row>
        <row r="186">
          <cell r="B186" t="str">
            <v>Roraima</v>
          </cell>
          <cell r="I186" t="str">
            <v>1</v>
          </cell>
        </row>
        <row r="187">
          <cell r="B187" t="str">
            <v>Mato Grosso do Sul</v>
          </cell>
          <cell r="I187" t="str">
            <v>2</v>
          </cell>
        </row>
        <row r="188">
          <cell r="B188" t="str">
            <v>Amapá</v>
          </cell>
          <cell r="I188" t="str">
            <v>1</v>
          </cell>
        </row>
        <row r="189">
          <cell r="B189" t="str">
            <v>Maranhão</v>
          </cell>
          <cell r="I189" t="str">
            <v>1</v>
          </cell>
        </row>
        <row r="190">
          <cell r="B190" t="str">
            <v>Paraná</v>
          </cell>
          <cell r="I190" t="str">
            <v>1</v>
          </cell>
        </row>
        <row r="191">
          <cell r="B191" t="str">
            <v>Pernambuco</v>
          </cell>
          <cell r="I191" t="str">
            <v>1</v>
          </cell>
        </row>
        <row r="192">
          <cell r="B192" t="str">
            <v>Rio Grande do Sul</v>
          </cell>
          <cell r="I192" t="str">
            <v>1</v>
          </cell>
        </row>
        <row r="193">
          <cell r="B193" t="str">
            <v>Goiás</v>
          </cell>
          <cell r="I193" t="str">
            <v>1</v>
          </cell>
        </row>
        <row r="194">
          <cell r="B194" t="str">
            <v>Piauí</v>
          </cell>
          <cell r="I194" t="str">
            <v>1</v>
          </cell>
        </row>
        <row r="195">
          <cell r="B195" t="str">
            <v>Maranhão</v>
          </cell>
          <cell r="I195" t="str">
            <v>2</v>
          </cell>
        </row>
        <row r="196">
          <cell r="B196" t="str">
            <v>Bahia</v>
          </cell>
          <cell r="I196" t="str">
            <v>2</v>
          </cell>
        </row>
        <row r="197">
          <cell r="B197" t="str">
            <v>Amazonas</v>
          </cell>
          <cell r="I197" t="str">
            <v>1</v>
          </cell>
        </row>
        <row r="198">
          <cell r="B198" t="str">
            <v>Bahia</v>
          </cell>
          <cell r="I198" t="str">
            <v>1</v>
          </cell>
        </row>
        <row r="199">
          <cell r="B199" t="str">
            <v>Bahia</v>
          </cell>
          <cell r="I199" t="str">
            <v>1</v>
          </cell>
        </row>
        <row r="200">
          <cell r="B200" t="str">
            <v>São Paulo</v>
          </cell>
          <cell r="I200" t="str">
            <v>3</v>
          </cell>
        </row>
        <row r="201">
          <cell r="B201" t="str">
            <v>Goiás</v>
          </cell>
          <cell r="I201" t="str">
            <v>1</v>
          </cell>
        </row>
        <row r="202">
          <cell r="B202" t="str">
            <v>São Paulo</v>
          </cell>
          <cell r="I202" t="str">
            <v>2</v>
          </cell>
        </row>
        <row r="203">
          <cell r="B203" t="str">
            <v>São Paulo</v>
          </cell>
          <cell r="I203" t="str">
            <v>1</v>
          </cell>
        </row>
        <row r="204">
          <cell r="B204" t="str">
            <v>Rio Grande do Sul</v>
          </cell>
          <cell r="I204" t="str">
            <v>1</v>
          </cell>
        </row>
        <row r="205">
          <cell r="B205" t="str">
            <v>Ceará</v>
          </cell>
          <cell r="I205" t="str">
            <v>2</v>
          </cell>
        </row>
        <row r="206">
          <cell r="B206" t="str">
            <v>Goiás</v>
          </cell>
          <cell r="I206" t="str">
            <v>1</v>
          </cell>
        </row>
        <row r="207">
          <cell r="B207" t="str">
            <v>Paraíba</v>
          </cell>
          <cell r="I207" t="str">
            <v>1</v>
          </cell>
        </row>
        <row r="208">
          <cell r="B208" t="str">
            <v>São Paulo</v>
          </cell>
          <cell r="I208" t="str">
            <v>2</v>
          </cell>
        </row>
        <row r="209">
          <cell r="B209" t="str">
            <v>Sergipe</v>
          </cell>
          <cell r="I209" t="str">
            <v>1</v>
          </cell>
        </row>
        <row r="210">
          <cell r="B210" t="str">
            <v>Minas Gerais</v>
          </cell>
          <cell r="I210" t="str">
            <v>1</v>
          </cell>
        </row>
        <row r="211">
          <cell r="B211" t="str">
            <v>Paraná</v>
          </cell>
          <cell r="I211" t="str">
            <v>1</v>
          </cell>
        </row>
        <row r="212">
          <cell r="B212" t="str">
            <v>Alagoas</v>
          </cell>
          <cell r="I212" t="str">
            <v>1</v>
          </cell>
        </row>
        <row r="213">
          <cell r="B213" t="str">
            <v>Bahia</v>
          </cell>
          <cell r="I213" t="str">
            <v>1</v>
          </cell>
        </row>
        <row r="214">
          <cell r="B214" t="str">
            <v>Paraná</v>
          </cell>
          <cell r="I214" t="str">
            <v>1</v>
          </cell>
        </row>
        <row r="215">
          <cell r="B215" t="str">
            <v>Pará</v>
          </cell>
          <cell r="I215" t="str">
            <v>1</v>
          </cell>
        </row>
        <row r="216">
          <cell r="B216" t="str">
            <v>Maranhão</v>
          </cell>
          <cell r="I216" t="str">
            <v>1</v>
          </cell>
        </row>
        <row r="217">
          <cell r="B217" t="str">
            <v>São Paulo</v>
          </cell>
          <cell r="I217" t="str">
            <v>1</v>
          </cell>
        </row>
        <row r="218">
          <cell r="B218" t="str">
            <v>Amazonas</v>
          </cell>
          <cell r="I218" t="str">
            <v>1</v>
          </cell>
        </row>
        <row r="219">
          <cell r="B219" t="str">
            <v>Tocantins</v>
          </cell>
          <cell r="I219" t="str">
            <v>1</v>
          </cell>
        </row>
        <row r="220">
          <cell r="B220" t="str">
            <v>Pará</v>
          </cell>
          <cell r="I220" t="str">
            <v>4</v>
          </cell>
        </row>
        <row r="221">
          <cell r="B221" t="str">
            <v>Goiás</v>
          </cell>
          <cell r="I221" t="str">
            <v>4</v>
          </cell>
        </row>
        <row r="222">
          <cell r="B222" t="str">
            <v>Pará</v>
          </cell>
          <cell r="I222" t="str">
            <v>1</v>
          </cell>
        </row>
        <row r="223">
          <cell r="B223" t="str">
            <v>Maranhão</v>
          </cell>
          <cell r="I223" t="str">
            <v>1</v>
          </cell>
        </row>
        <row r="224">
          <cell r="B224" t="str">
            <v>Mato Grosso do Sul</v>
          </cell>
          <cell r="I224" t="str">
            <v>1</v>
          </cell>
        </row>
        <row r="225">
          <cell r="B225" t="str">
            <v>Mato Grosso do Sul</v>
          </cell>
          <cell r="I225" t="str">
            <v>1</v>
          </cell>
        </row>
        <row r="226">
          <cell r="B226" t="str">
            <v>Espírito Santo</v>
          </cell>
          <cell r="I226" t="str">
            <v>1</v>
          </cell>
        </row>
        <row r="227">
          <cell r="B227" t="str">
            <v>Santa Catarina</v>
          </cell>
          <cell r="I227" t="str">
            <v>1</v>
          </cell>
        </row>
        <row r="228">
          <cell r="B228" t="str">
            <v>Bahia</v>
          </cell>
          <cell r="I228" t="str">
            <v>1</v>
          </cell>
        </row>
        <row r="229">
          <cell r="B229" t="str">
            <v>Paraná</v>
          </cell>
          <cell r="I229" t="str">
            <v>1</v>
          </cell>
        </row>
        <row r="230">
          <cell r="B230" t="str">
            <v>Bahia</v>
          </cell>
          <cell r="I230" t="str">
            <v>1</v>
          </cell>
        </row>
        <row r="231">
          <cell r="B231" t="str">
            <v>Minas Gerais</v>
          </cell>
          <cell r="I231" t="str">
            <v>2</v>
          </cell>
        </row>
        <row r="232">
          <cell r="B232" t="str">
            <v>São Paulo</v>
          </cell>
          <cell r="I232" t="str">
            <v>2</v>
          </cell>
        </row>
        <row r="233">
          <cell r="B233" t="str">
            <v>Rio Grande do Sul</v>
          </cell>
          <cell r="I233" t="str">
            <v>1</v>
          </cell>
        </row>
        <row r="234">
          <cell r="B234" t="str">
            <v>Minas Gerais</v>
          </cell>
          <cell r="I234" t="str">
            <v>1</v>
          </cell>
        </row>
        <row r="235">
          <cell r="B235" t="str">
            <v>São Paulo</v>
          </cell>
          <cell r="I235" t="str">
            <v>1</v>
          </cell>
        </row>
        <row r="236">
          <cell r="B236" t="str">
            <v>Minas Gerais</v>
          </cell>
          <cell r="I236" t="str">
            <v>1</v>
          </cell>
        </row>
        <row r="237">
          <cell r="B237" t="str">
            <v>Mato Grosso do Sul</v>
          </cell>
          <cell r="I237" t="str">
            <v>1</v>
          </cell>
        </row>
        <row r="238">
          <cell r="B238" t="str">
            <v>Pernambuco</v>
          </cell>
          <cell r="I238" t="str">
            <v>1</v>
          </cell>
        </row>
        <row r="239">
          <cell r="B239" t="str">
            <v>Santa Catarina</v>
          </cell>
          <cell r="I239" t="str">
            <v>1</v>
          </cell>
        </row>
        <row r="240">
          <cell r="B240" t="str">
            <v>Bahia</v>
          </cell>
          <cell r="I240" t="str">
            <v>1</v>
          </cell>
        </row>
        <row r="241">
          <cell r="B241" t="str">
            <v>Piauí</v>
          </cell>
          <cell r="I241" t="str">
            <v>1</v>
          </cell>
        </row>
        <row r="242">
          <cell r="B242" t="str">
            <v>Tocantins</v>
          </cell>
          <cell r="I242" t="str">
            <v>1</v>
          </cell>
        </row>
        <row r="243">
          <cell r="B243" t="str">
            <v>Rio Grande do Norte</v>
          </cell>
          <cell r="I243" t="str">
            <v>1</v>
          </cell>
        </row>
        <row r="244">
          <cell r="B244" t="str">
            <v>Rio de Janeiro</v>
          </cell>
          <cell r="I244" t="str">
            <v>3</v>
          </cell>
        </row>
        <row r="245">
          <cell r="B245" t="str">
            <v>Bahia</v>
          </cell>
          <cell r="I245" t="str">
            <v>1</v>
          </cell>
        </row>
        <row r="246">
          <cell r="B246" t="str">
            <v>Paraná</v>
          </cell>
          <cell r="I246" t="str">
            <v>1</v>
          </cell>
        </row>
        <row r="247">
          <cell r="B247" t="str">
            <v>Goiás</v>
          </cell>
          <cell r="I247" t="str">
            <v>1</v>
          </cell>
        </row>
        <row r="248">
          <cell r="B248" t="str">
            <v>São Paulo</v>
          </cell>
          <cell r="I248" t="str">
            <v>1</v>
          </cell>
        </row>
        <row r="249">
          <cell r="B249" t="str">
            <v>São Paulo</v>
          </cell>
          <cell r="I249" t="str">
            <v>1</v>
          </cell>
        </row>
        <row r="250">
          <cell r="B250" t="str">
            <v>Goiás</v>
          </cell>
          <cell r="I250" t="str">
            <v>1</v>
          </cell>
        </row>
        <row r="251">
          <cell r="B251" t="str">
            <v>Piauí</v>
          </cell>
          <cell r="I251" t="str">
            <v>1</v>
          </cell>
        </row>
        <row r="252">
          <cell r="B252" t="str">
            <v>Santa Catarina</v>
          </cell>
          <cell r="I252" t="str">
            <v>1</v>
          </cell>
        </row>
        <row r="253">
          <cell r="B253" t="str">
            <v>Santa Catarina</v>
          </cell>
          <cell r="I253" t="str">
            <v>1</v>
          </cell>
        </row>
        <row r="254">
          <cell r="B254" t="str">
            <v>Amazonas</v>
          </cell>
          <cell r="I254" t="str">
            <v>1</v>
          </cell>
        </row>
        <row r="255">
          <cell r="B255" t="str">
            <v>Rio Grande do Sul</v>
          </cell>
          <cell r="I255" t="str">
            <v>1</v>
          </cell>
        </row>
        <row r="256">
          <cell r="B256" t="str">
            <v>Bahia</v>
          </cell>
          <cell r="I256" t="str">
            <v>1</v>
          </cell>
        </row>
        <row r="257">
          <cell r="B257" t="str">
            <v>Paraná</v>
          </cell>
          <cell r="I257" t="str">
            <v>1</v>
          </cell>
        </row>
        <row r="258">
          <cell r="B258" t="str">
            <v>Ceará</v>
          </cell>
          <cell r="I258" t="str">
            <v>1</v>
          </cell>
        </row>
        <row r="259">
          <cell r="B259" t="str">
            <v>Piauí</v>
          </cell>
          <cell r="I259" t="str">
            <v>1</v>
          </cell>
        </row>
        <row r="260">
          <cell r="B260" t="str">
            <v>Bahia</v>
          </cell>
          <cell r="I260" t="str">
            <v>1</v>
          </cell>
        </row>
        <row r="261">
          <cell r="B261" t="str">
            <v>Minas Gerais</v>
          </cell>
          <cell r="I261" t="str">
            <v>1</v>
          </cell>
        </row>
        <row r="262">
          <cell r="B262" t="str">
            <v>Santa Catarina</v>
          </cell>
          <cell r="I262" t="str">
            <v>1</v>
          </cell>
        </row>
        <row r="263">
          <cell r="B263" t="str">
            <v>Minas Gerais</v>
          </cell>
          <cell r="I263" t="str">
            <v>1</v>
          </cell>
        </row>
        <row r="264">
          <cell r="B264" t="str">
            <v>Bahia</v>
          </cell>
          <cell r="I264" t="str">
            <v>1</v>
          </cell>
        </row>
        <row r="265">
          <cell r="B265" t="str">
            <v>Mato Grosso do Sul</v>
          </cell>
          <cell r="I265" t="str">
            <v>1</v>
          </cell>
        </row>
        <row r="266">
          <cell r="B266" t="str">
            <v>Rio Grande do Norte</v>
          </cell>
          <cell r="I266" t="str">
            <v>1</v>
          </cell>
        </row>
        <row r="267">
          <cell r="B267" t="str">
            <v>Paraná</v>
          </cell>
          <cell r="I267" t="str">
            <v>1</v>
          </cell>
        </row>
        <row r="268">
          <cell r="B268" t="str">
            <v>Rio Grande do Sul</v>
          </cell>
          <cell r="I268" t="str">
            <v>1</v>
          </cell>
        </row>
        <row r="269">
          <cell r="B269" t="str">
            <v>Minas Gerais</v>
          </cell>
          <cell r="I269" t="str">
            <v>1</v>
          </cell>
        </row>
        <row r="270">
          <cell r="B270" t="str">
            <v>Paraíba</v>
          </cell>
          <cell r="I270" t="str">
            <v>1</v>
          </cell>
        </row>
        <row r="271">
          <cell r="B271" t="str">
            <v>São Paulo</v>
          </cell>
          <cell r="I271" t="str">
            <v>2</v>
          </cell>
        </row>
        <row r="272">
          <cell r="B272" t="str">
            <v>Goiás</v>
          </cell>
          <cell r="I272" t="str">
            <v>4</v>
          </cell>
        </row>
        <row r="273">
          <cell r="B273" t="str">
            <v>Goiás</v>
          </cell>
          <cell r="I273" t="str">
            <v>1</v>
          </cell>
        </row>
        <row r="274">
          <cell r="B274" t="str">
            <v>Tocantins</v>
          </cell>
          <cell r="I274" t="str">
            <v>1</v>
          </cell>
        </row>
        <row r="275">
          <cell r="B275" t="str">
            <v>Mato Grosso do Sul</v>
          </cell>
          <cell r="I275" t="str">
            <v>1</v>
          </cell>
        </row>
        <row r="276">
          <cell r="B276" t="str">
            <v>São Paulo</v>
          </cell>
          <cell r="I276" t="str">
            <v>1</v>
          </cell>
        </row>
        <row r="277">
          <cell r="B277" t="str">
            <v>Rio de Janeiro</v>
          </cell>
          <cell r="I277" t="str">
            <v>1</v>
          </cell>
        </row>
        <row r="278">
          <cell r="B278" t="str">
            <v>Espírito Santo</v>
          </cell>
          <cell r="I278" t="str">
            <v>1</v>
          </cell>
        </row>
        <row r="279">
          <cell r="B279" t="str">
            <v>Mato Grosso</v>
          </cell>
          <cell r="I279" t="str">
            <v>1</v>
          </cell>
        </row>
        <row r="280">
          <cell r="B280" t="str">
            <v>São Paulo</v>
          </cell>
          <cell r="I280" t="str">
            <v>1</v>
          </cell>
        </row>
        <row r="281">
          <cell r="B281" t="str">
            <v>Maranhão</v>
          </cell>
          <cell r="I281" t="str">
            <v>1</v>
          </cell>
        </row>
        <row r="282">
          <cell r="B282" t="str">
            <v>Santa Catarina</v>
          </cell>
          <cell r="I282" t="str">
            <v>1</v>
          </cell>
        </row>
        <row r="283">
          <cell r="B283" t="str">
            <v>Rio Grande do Norte</v>
          </cell>
          <cell r="I283" t="str">
            <v>2</v>
          </cell>
        </row>
        <row r="284">
          <cell r="B284" t="str">
            <v>Bahia</v>
          </cell>
          <cell r="I284" t="str">
            <v>1</v>
          </cell>
        </row>
        <row r="285">
          <cell r="B285" t="str">
            <v>Goiás</v>
          </cell>
          <cell r="I285" t="str">
            <v>1</v>
          </cell>
        </row>
        <row r="286">
          <cell r="B286" t="str">
            <v>Bahia</v>
          </cell>
          <cell r="I286" t="str">
            <v>1</v>
          </cell>
        </row>
        <row r="287">
          <cell r="B287" t="str">
            <v>Paraná</v>
          </cell>
          <cell r="I287" t="str">
            <v>3</v>
          </cell>
        </row>
        <row r="288">
          <cell r="B288" t="str">
            <v>Amazonas</v>
          </cell>
          <cell r="I288" t="str">
            <v>1</v>
          </cell>
        </row>
        <row r="289">
          <cell r="B289" t="str">
            <v>Ceará</v>
          </cell>
          <cell r="I289" t="str">
            <v>1</v>
          </cell>
        </row>
        <row r="290">
          <cell r="B290" t="str">
            <v>Sergipe</v>
          </cell>
          <cell r="I290" t="str">
            <v>1</v>
          </cell>
        </row>
        <row r="291">
          <cell r="B291" t="str">
            <v>Mato Grosso do Sul</v>
          </cell>
          <cell r="I291" t="str">
            <v>2</v>
          </cell>
        </row>
        <row r="292">
          <cell r="B292" t="str">
            <v>Ceará</v>
          </cell>
          <cell r="I292" t="str">
            <v>2</v>
          </cell>
        </row>
        <row r="293">
          <cell r="B293" t="str">
            <v>Santa Catarina</v>
          </cell>
          <cell r="I293" t="str">
            <v>1</v>
          </cell>
        </row>
        <row r="294">
          <cell r="B294" t="str">
            <v>Paraíba</v>
          </cell>
          <cell r="I294" t="str">
            <v>1</v>
          </cell>
        </row>
        <row r="295">
          <cell r="B295" t="str">
            <v>Minas Gerais</v>
          </cell>
          <cell r="I295" t="str">
            <v>1</v>
          </cell>
        </row>
        <row r="296">
          <cell r="B296" t="str">
            <v>Sergipe</v>
          </cell>
          <cell r="I296" t="str">
            <v>4</v>
          </cell>
        </row>
        <row r="297">
          <cell r="B297" t="str">
            <v>São Paulo</v>
          </cell>
          <cell r="I297" t="str">
            <v>1</v>
          </cell>
        </row>
        <row r="298">
          <cell r="B298" t="str">
            <v>Bahia</v>
          </cell>
          <cell r="I298" t="str">
            <v>1</v>
          </cell>
        </row>
        <row r="299">
          <cell r="B299" t="str">
            <v>Ceará</v>
          </cell>
          <cell r="I299" t="str">
            <v>2</v>
          </cell>
        </row>
        <row r="300">
          <cell r="B300" t="str">
            <v>Bahia</v>
          </cell>
          <cell r="I300" t="str">
            <v>1</v>
          </cell>
        </row>
        <row r="301">
          <cell r="B301" t="str">
            <v>São Paulo</v>
          </cell>
          <cell r="I301" t="str">
            <v>3</v>
          </cell>
        </row>
        <row r="302">
          <cell r="B302" t="str">
            <v>Bahia</v>
          </cell>
          <cell r="I302" t="str">
            <v>2</v>
          </cell>
        </row>
        <row r="303">
          <cell r="B303" t="str">
            <v>Minas Gerais</v>
          </cell>
          <cell r="I303" t="str">
            <v>1</v>
          </cell>
        </row>
        <row r="304">
          <cell r="B304" t="str">
            <v>Ceará</v>
          </cell>
          <cell r="I304" t="str">
            <v>1</v>
          </cell>
        </row>
        <row r="305">
          <cell r="B305" t="str">
            <v>Pernambuco</v>
          </cell>
          <cell r="I305" t="str">
            <v>1</v>
          </cell>
        </row>
        <row r="306">
          <cell r="B306" t="str">
            <v>São Paulo</v>
          </cell>
          <cell r="I306" t="str">
            <v>2</v>
          </cell>
        </row>
        <row r="307">
          <cell r="B307" t="str">
            <v>Espírito Santo</v>
          </cell>
          <cell r="I307" t="str">
            <v>3</v>
          </cell>
        </row>
        <row r="308">
          <cell r="B308" t="str">
            <v>Goiás</v>
          </cell>
          <cell r="I308" t="str">
            <v>1</v>
          </cell>
        </row>
        <row r="309">
          <cell r="B309" t="str">
            <v>Minas Gerais</v>
          </cell>
          <cell r="I309" t="str">
            <v>2</v>
          </cell>
        </row>
        <row r="310">
          <cell r="B310" t="str">
            <v>Goiás</v>
          </cell>
          <cell r="I310" t="str">
            <v>1</v>
          </cell>
        </row>
        <row r="311">
          <cell r="B311" t="str">
            <v>Goiás</v>
          </cell>
          <cell r="I311" t="str">
            <v>1</v>
          </cell>
        </row>
        <row r="312">
          <cell r="B312" t="str">
            <v>Tocantins</v>
          </cell>
          <cell r="I312" t="str">
            <v>1</v>
          </cell>
        </row>
        <row r="313">
          <cell r="B313" t="str">
            <v>Tocantins</v>
          </cell>
          <cell r="I313" t="str">
            <v>1</v>
          </cell>
        </row>
        <row r="314">
          <cell r="B314" t="str">
            <v>Tocantins</v>
          </cell>
          <cell r="I314" t="str">
            <v>1</v>
          </cell>
        </row>
        <row r="315">
          <cell r="B315" t="str">
            <v>Mato Grosso</v>
          </cell>
          <cell r="I315" t="str">
            <v>1</v>
          </cell>
        </row>
        <row r="316">
          <cell r="B316" t="str">
            <v>Tocantins</v>
          </cell>
          <cell r="I316" t="str">
            <v>3</v>
          </cell>
        </row>
        <row r="317">
          <cell r="B317" t="str">
            <v>Mato Grosso</v>
          </cell>
          <cell r="I317" t="str">
            <v>1</v>
          </cell>
        </row>
        <row r="318">
          <cell r="B318" t="str">
            <v>Maranhão</v>
          </cell>
          <cell r="I318" t="str">
            <v>1</v>
          </cell>
        </row>
        <row r="319">
          <cell r="B319" t="str">
            <v>Tocantins</v>
          </cell>
          <cell r="I319" t="str">
            <v>1</v>
          </cell>
        </row>
        <row r="320">
          <cell r="B320" t="str">
            <v>Goiás</v>
          </cell>
          <cell r="I320" t="str">
            <v>1</v>
          </cell>
        </row>
        <row r="321">
          <cell r="B321" t="str">
            <v>Minas Gerais</v>
          </cell>
          <cell r="I321" t="str">
            <v>3</v>
          </cell>
        </row>
        <row r="322">
          <cell r="B322" t="str">
            <v>Tocantins</v>
          </cell>
          <cell r="I322" t="str">
            <v>2</v>
          </cell>
        </row>
        <row r="323">
          <cell r="B323" t="str">
            <v>Maranhão</v>
          </cell>
          <cell r="I323" t="str">
            <v>2</v>
          </cell>
        </row>
        <row r="324">
          <cell r="B324" t="str">
            <v>Mato Grosso do Sul</v>
          </cell>
          <cell r="I324" t="str">
            <v>1</v>
          </cell>
        </row>
        <row r="325">
          <cell r="B325" t="str">
            <v>Bahia</v>
          </cell>
          <cell r="I325" t="str">
            <v>1</v>
          </cell>
        </row>
        <row r="326">
          <cell r="B326" t="str">
            <v>Rio Grande do Sul</v>
          </cell>
          <cell r="I326" t="str">
            <v>1</v>
          </cell>
        </row>
        <row r="327">
          <cell r="B327" t="str">
            <v>Maranhão</v>
          </cell>
          <cell r="I327" t="str">
            <v>2</v>
          </cell>
        </row>
        <row r="328">
          <cell r="B328" t="str">
            <v>São Paulo</v>
          </cell>
          <cell r="I328" t="str">
            <v>1</v>
          </cell>
        </row>
        <row r="329">
          <cell r="B329" t="str">
            <v>São Paulo</v>
          </cell>
          <cell r="I329" t="str">
            <v>1</v>
          </cell>
        </row>
        <row r="330">
          <cell r="B330" t="str">
            <v>Minas Gerais</v>
          </cell>
          <cell r="I330" t="str">
            <v>1</v>
          </cell>
        </row>
        <row r="331">
          <cell r="B331" t="str">
            <v>São Paulo</v>
          </cell>
          <cell r="I331" t="str">
            <v>1</v>
          </cell>
        </row>
        <row r="332">
          <cell r="B332" t="str">
            <v>Alagoas</v>
          </cell>
          <cell r="I332" t="str">
            <v>3</v>
          </cell>
        </row>
        <row r="333">
          <cell r="B333" t="str">
            <v>Tocantins</v>
          </cell>
          <cell r="I333" t="str">
            <v>1</v>
          </cell>
        </row>
        <row r="334">
          <cell r="B334" t="str">
            <v>Minas Gerais</v>
          </cell>
          <cell r="I334" t="str">
            <v>1</v>
          </cell>
        </row>
        <row r="335">
          <cell r="B335" t="str">
            <v>Paraná</v>
          </cell>
          <cell r="I335" t="str">
            <v>3</v>
          </cell>
        </row>
        <row r="336">
          <cell r="B336" t="str">
            <v>Minas Gerais</v>
          </cell>
          <cell r="I336" t="str">
            <v>1</v>
          </cell>
        </row>
        <row r="337">
          <cell r="B337" t="str">
            <v>Paraná</v>
          </cell>
          <cell r="I337" t="str">
            <v>1</v>
          </cell>
        </row>
        <row r="338">
          <cell r="B338" t="str">
            <v>Minas Gerais</v>
          </cell>
          <cell r="I338" t="str">
            <v>1</v>
          </cell>
        </row>
        <row r="339">
          <cell r="B339" t="str">
            <v>Paraná</v>
          </cell>
          <cell r="I339" t="str">
            <v>1</v>
          </cell>
        </row>
        <row r="340">
          <cell r="B340" t="str">
            <v>Mato Grosso</v>
          </cell>
          <cell r="I340" t="str">
            <v>1</v>
          </cell>
        </row>
        <row r="341">
          <cell r="B341" t="str">
            <v>Santa Catarina</v>
          </cell>
          <cell r="I341" t="str">
            <v>2</v>
          </cell>
        </row>
        <row r="342">
          <cell r="B342" t="str">
            <v>Paraíba</v>
          </cell>
          <cell r="I342" t="str">
            <v>1</v>
          </cell>
        </row>
        <row r="343">
          <cell r="B343" t="str">
            <v>Santa Catarina</v>
          </cell>
          <cell r="I343" t="str">
            <v>2</v>
          </cell>
        </row>
        <row r="344">
          <cell r="B344" t="str">
            <v>São Paulo</v>
          </cell>
          <cell r="I344" t="str">
            <v>3</v>
          </cell>
        </row>
        <row r="345">
          <cell r="B345" t="str">
            <v>São Paulo</v>
          </cell>
          <cell r="I345" t="str">
            <v>3</v>
          </cell>
        </row>
        <row r="346">
          <cell r="B346" t="str">
            <v>Ceará</v>
          </cell>
          <cell r="I346" t="str">
            <v>1</v>
          </cell>
        </row>
        <row r="347">
          <cell r="B347" t="str">
            <v>Maranhão</v>
          </cell>
          <cell r="I347" t="str">
            <v>1</v>
          </cell>
        </row>
        <row r="348">
          <cell r="B348" t="str">
            <v>Rio Grande do Sul</v>
          </cell>
          <cell r="I348" t="str">
            <v>1</v>
          </cell>
        </row>
        <row r="349">
          <cell r="B349" t="str">
            <v>Ceará</v>
          </cell>
          <cell r="I349" t="str">
            <v>1</v>
          </cell>
        </row>
        <row r="350">
          <cell r="B350" t="str">
            <v>Pernambuco</v>
          </cell>
          <cell r="I350" t="str">
            <v>2</v>
          </cell>
        </row>
        <row r="351">
          <cell r="B351" t="str">
            <v>Rio de Janeiro</v>
          </cell>
          <cell r="I351" t="str">
            <v>3</v>
          </cell>
        </row>
        <row r="352">
          <cell r="B352" t="str">
            <v>Paraíba</v>
          </cell>
          <cell r="I352" t="str">
            <v>1</v>
          </cell>
        </row>
        <row r="353">
          <cell r="B353" t="str">
            <v>Paraná</v>
          </cell>
          <cell r="I353" t="str">
            <v>1</v>
          </cell>
        </row>
        <row r="354">
          <cell r="B354" t="str">
            <v>Bahia</v>
          </cell>
          <cell r="I354" t="str">
            <v>1</v>
          </cell>
        </row>
        <row r="355">
          <cell r="B355" t="str">
            <v>Rio Grande do Sul</v>
          </cell>
          <cell r="I355" t="str">
            <v>1</v>
          </cell>
        </row>
        <row r="356">
          <cell r="B356" t="str">
            <v>Ceará</v>
          </cell>
          <cell r="I356" t="str">
            <v>1</v>
          </cell>
        </row>
        <row r="357">
          <cell r="B357" t="str">
            <v>Bahia</v>
          </cell>
          <cell r="I357" t="str">
            <v>1</v>
          </cell>
        </row>
        <row r="358">
          <cell r="B358" t="str">
            <v>Sergipe</v>
          </cell>
          <cell r="I358" t="str">
            <v>1</v>
          </cell>
        </row>
        <row r="359">
          <cell r="B359" t="str">
            <v>Paraná</v>
          </cell>
          <cell r="I359" t="str">
            <v>3</v>
          </cell>
        </row>
        <row r="360">
          <cell r="B360" t="str">
            <v>Minas Gerais</v>
          </cell>
          <cell r="I360" t="str">
            <v>1</v>
          </cell>
        </row>
        <row r="361">
          <cell r="B361" t="str">
            <v>Minas Gerais</v>
          </cell>
          <cell r="I361" t="str">
            <v>3</v>
          </cell>
        </row>
        <row r="362">
          <cell r="B362" t="str">
            <v>Minas Gerais</v>
          </cell>
          <cell r="I362" t="str">
            <v>1</v>
          </cell>
        </row>
        <row r="363">
          <cell r="B363" t="str">
            <v>São Paulo</v>
          </cell>
          <cell r="I363" t="str">
            <v>1</v>
          </cell>
        </row>
        <row r="364">
          <cell r="B364" t="str">
            <v>Minas Gerais</v>
          </cell>
          <cell r="I364" t="str">
            <v>2</v>
          </cell>
        </row>
        <row r="365">
          <cell r="B365" t="str">
            <v>Pernambuco</v>
          </cell>
          <cell r="I365" t="str">
            <v>2</v>
          </cell>
        </row>
        <row r="366">
          <cell r="B366" t="str">
            <v>Minas Gerais</v>
          </cell>
          <cell r="I366" t="str">
            <v>1</v>
          </cell>
        </row>
        <row r="367">
          <cell r="B367" t="str">
            <v>Rio de Janeiro</v>
          </cell>
          <cell r="I367" t="str">
            <v>1</v>
          </cell>
        </row>
        <row r="368">
          <cell r="B368" t="str">
            <v>São Paulo</v>
          </cell>
          <cell r="I368" t="str">
            <v>1</v>
          </cell>
        </row>
        <row r="369">
          <cell r="B369" t="str">
            <v>Paraíba</v>
          </cell>
          <cell r="I369" t="str">
            <v>1</v>
          </cell>
        </row>
        <row r="370">
          <cell r="B370" t="str">
            <v>Rio Grande do Norte</v>
          </cell>
          <cell r="I370" t="str">
            <v>1</v>
          </cell>
        </row>
        <row r="371">
          <cell r="B371" t="str">
            <v>Sergipe</v>
          </cell>
          <cell r="I371" t="str">
            <v>1</v>
          </cell>
        </row>
        <row r="372">
          <cell r="B372" t="str">
            <v>Paraíba</v>
          </cell>
          <cell r="I372" t="str">
            <v>1</v>
          </cell>
        </row>
        <row r="373">
          <cell r="B373" t="str">
            <v>Paraíba</v>
          </cell>
          <cell r="I373" t="str">
            <v>1</v>
          </cell>
        </row>
        <row r="374">
          <cell r="B374" t="str">
            <v>São Paulo</v>
          </cell>
          <cell r="I374" t="str">
            <v>1</v>
          </cell>
        </row>
        <row r="375">
          <cell r="B375" t="str">
            <v>São Paulo</v>
          </cell>
          <cell r="I375" t="str">
            <v>1</v>
          </cell>
        </row>
        <row r="376">
          <cell r="B376" t="str">
            <v>Mato Grosso</v>
          </cell>
          <cell r="I376" t="str">
            <v>1</v>
          </cell>
        </row>
        <row r="377">
          <cell r="B377" t="str">
            <v>Goiás</v>
          </cell>
          <cell r="I377" t="str">
            <v>1</v>
          </cell>
        </row>
        <row r="378">
          <cell r="B378" t="str">
            <v>Rio Grande do Norte</v>
          </cell>
          <cell r="I378" t="str">
            <v>1</v>
          </cell>
        </row>
        <row r="379">
          <cell r="B379" t="str">
            <v>Minas Gerais</v>
          </cell>
          <cell r="I379" t="str">
            <v>1</v>
          </cell>
        </row>
        <row r="380">
          <cell r="B380" t="str">
            <v>Minas Gerais</v>
          </cell>
          <cell r="I380" t="str">
            <v>1</v>
          </cell>
        </row>
        <row r="381">
          <cell r="B381" t="str">
            <v>Minas Gerais</v>
          </cell>
          <cell r="I381" t="str">
            <v>1</v>
          </cell>
        </row>
        <row r="382">
          <cell r="B382" t="str">
            <v>Mato Grosso</v>
          </cell>
          <cell r="I382" t="str">
            <v>1</v>
          </cell>
        </row>
        <row r="383">
          <cell r="B383" t="str">
            <v>Rondônia</v>
          </cell>
          <cell r="I383" t="str">
            <v>3</v>
          </cell>
        </row>
        <row r="384">
          <cell r="B384" t="str">
            <v>São Paulo</v>
          </cell>
          <cell r="I384" t="str">
            <v>1</v>
          </cell>
        </row>
        <row r="385">
          <cell r="B385" t="str">
            <v>Paraná</v>
          </cell>
          <cell r="I385" t="str">
            <v>1</v>
          </cell>
        </row>
        <row r="386">
          <cell r="B386" t="str">
            <v>Rio de Janeiro</v>
          </cell>
          <cell r="I386" t="str">
            <v>2</v>
          </cell>
        </row>
        <row r="387">
          <cell r="B387" t="str">
            <v>Santa Catarina</v>
          </cell>
          <cell r="I387" t="str">
            <v>1</v>
          </cell>
        </row>
        <row r="388">
          <cell r="B388" t="str">
            <v>Ceará</v>
          </cell>
          <cell r="I388" t="str">
            <v>1</v>
          </cell>
        </row>
        <row r="389">
          <cell r="B389" t="str">
            <v>Piauí</v>
          </cell>
          <cell r="I389" t="str">
            <v>1</v>
          </cell>
        </row>
        <row r="390">
          <cell r="B390" t="str">
            <v>Paraíba</v>
          </cell>
          <cell r="I390" t="str">
            <v>1</v>
          </cell>
        </row>
        <row r="391">
          <cell r="B391" t="str">
            <v>Piauí</v>
          </cell>
          <cell r="I391" t="str">
            <v>1</v>
          </cell>
        </row>
        <row r="392">
          <cell r="B392" t="str">
            <v>Piauí</v>
          </cell>
          <cell r="I392" t="str">
            <v>1</v>
          </cell>
        </row>
        <row r="393">
          <cell r="B393" t="str">
            <v>Rio de Janeiro</v>
          </cell>
          <cell r="I393" t="str">
            <v>2</v>
          </cell>
        </row>
        <row r="394">
          <cell r="B394" t="str">
            <v>Tocantins</v>
          </cell>
          <cell r="I394" t="str">
            <v>1</v>
          </cell>
        </row>
        <row r="395">
          <cell r="B395" t="str">
            <v>Rio Grande do Sul</v>
          </cell>
          <cell r="I395" t="str">
            <v>1</v>
          </cell>
        </row>
        <row r="396">
          <cell r="B396" t="str">
            <v>Rio Grande do Sul</v>
          </cell>
          <cell r="I396" t="str">
            <v>1</v>
          </cell>
        </row>
        <row r="397">
          <cell r="B397" t="str">
            <v>Rio Grande do Sul</v>
          </cell>
          <cell r="I397" t="str">
            <v>1</v>
          </cell>
        </row>
        <row r="398">
          <cell r="B398" t="str">
            <v>Rio Grande do Sul</v>
          </cell>
          <cell r="I398" t="str">
            <v>1</v>
          </cell>
        </row>
        <row r="399">
          <cell r="B399" t="str">
            <v>Rio Grande do Sul</v>
          </cell>
          <cell r="I399" t="str">
            <v>1</v>
          </cell>
        </row>
        <row r="400">
          <cell r="B400" t="str">
            <v>Rio Grande do Sul</v>
          </cell>
          <cell r="I400" t="str">
            <v>1</v>
          </cell>
        </row>
        <row r="401">
          <cell r="B401" t="str">
            <v>Santa Catarina</v>
          </cell>
          <cell r="I401" t="str">
            <v>1</v>
          </cell>
        </row>
        <row r="402">
          <cell r="B402" t="str">
            <v>São Paulo</v>
          </cell>
          <cell r="I402" t="str">
            <v>2</v>
          </cell>
        </row>
        <row r="403">
          <cell r="B403" t="str">
            <v>Goiás</v>
          </cell>
          <cell r="I403" t="str">
            <v>1</v>
          </cell>
        </row>
        <row r="404">
          <cell r="B404" t="str">
            <v>São Paulo</v>
          </cell>
          <cell r="I404" t="str">
            <v>2</v>
          </cell>
        </row>
        <row r="405">
          <cell r="B405" t="str">
            <v>Santa Catarina</v>
          </cell>
          <cell r="I405" t="str">
            <v>1</v>
          </cell>
        </row>
        <row r="406">
          <cell r="B406" t="str">
            <v>Rio Grande do Sul</v>
          </cell>
          <cell r="I406" t="str">
            <v>1</v>
          </cell>
        </row>
        <row r="407">
          <cell r="B407" t="str">
            <v>Santa Catarina</v>
          </cell>
          <cell r="I407" t="str">
            <v>1</v>
          </cell>
        </row>
        <row r="408">
          <cell r="B408" t="str">
            <v>São Paulo</v>
          </cell>
          <cell r="I408" t="str">
            <v>1</v>
          </cell>
        </row>
        <row r="409">
          <cell r="B409" t="str">
            <v>Paraná</v>
          </cell>
          <cell r="I409" t="str">
            <v>1</v>
          </cell>
        </row>
        <row r="410">
          <cell r="B410" t="str">
            <v>Ceará</v>
          </cell>
          <cell r="I410" t="str">
            <v>1</v>
          </cell>
        </row>
        <row r="411">
          <cell r="B411" t="str">
            <v>São Paulo</v>
          </cell>
          <cell r="I411" t="str">
            <v>3</v>
          </cell>
        </row>
        <row r="412">
          <cell r="B412" t="str">
            <v>Acre</v>
          </cell>
          <cell r="I412" t="str">
            <v>1</v>
          </cell>
        </row>
        <row r="413">
          <cell r="B413" t="str">
            <v>Paraná</v>
          </cell>
          <cell r="I413" t="str">
            <v>2</v>
          </cell>
        </row>
        <row r="414">
          <cell r="B414" t="str">
            <v>Paraíba</v>
          </cell>
          <cell r="I414" t="str">
            <v>1</v>
          </cell>
        </row>
        <row r="415">
          <cell r="B415" t="str">
            <v>Piauí</v>
          </cell>
          <cell r="I415" t="str">
            <v>1</v>
          </cell>
        </row>
        <row r="416">
          <cell r="B416" t="str">
            <v>Minas Gerais</v>
          </cell>
          <cell r="I416" t="str">
            <v>1</v>
          </cell>
        </row>
        <row r="417">
          <cell r="B417" t="str">
            <v>Paraná</v>
          </cell>
          <cell r="I417" t="str">
            <v>1</v>
          </cell>
        </row>
        <row r="418">
          <cell r="B418" t="str">
            <v>Alagoas</v>
          </cell>
          <cell r="I418" t="str">
            <v>2</v>
          </cell>
        </row>
        <row r="419">
          <cell r="B419" t="str">
            <v>Paraná</v>
          </cell>
          <cell r="I419" t="str">
            <v>1</v>
          </cell>
        </row>
        <row r="420">
          <cell r="B420" t="str">
            <v>Amazonas</v>
          </cell>
          <cell r="I420" t="str">
            <v>1</v>
          </cell>
        </row>
        <row r="421">
          <cell r="B421" t="str">
            <v>Santa Catarina</v>
          </cell>
          <cell r="I421" t="str">
            <v>1</v>
          </cell>
        </row>
        <row r="422">
          <cell r="B422" t="str">
            <v>Minas Gerais</v>
          </cell>
          <cell r="I422" t="str">
            <v>1</v>
          </cell>
        </row>
        <row r="423">
          <cell r="B423" t="str">
            <v>São Paulo</v>
          </cell>
          <cell r="I423" t="str">
            <v>3</v>
          </cell>
        </row>
        <row r="424">
          <cell r="B424" t="str">
            <v>Espírito Santo</v>
          </cell>
          <cell r="I424" t="str">
            <v>1</v>
          </cell>
        </row>
        <row r="425">
          <cell r="B425" t="str">
            <v>Tocantins</v>
          </cell>
          <cell r="I425" t="str">
            <v>1</v>
          </cell>
        </row>
        <row r="426">
          <cell r="B426" t="str">
            <v>Pará</v>
          </cell>
          <cell r="I426" t="str">
            <v>2</v>
          </cell>
        </row>
        <row r="427">
          <cell r="B427" t="str">
            <v>Minas Gerais</v>
          </cell>
          <cell r="I427" t="str">
            <v>1</v>
          </cell>
        </row>
        <row r="428">
          <cell r="B428" t="str">
            <v>Rio Grande do Sul</v>
          </cell>
          <cell r="I428" t="str">
            <v>1</v>
          </cell>
        </row>
        <row r="429">
          <cell r="B429" t="str">
            <v>Rio Grande do Norte</v>
          </cell>
          <cell r="I429" t="str">
            <v>1</v>
          </cell>
        </row>
        <row r="430">
          <cell r="B430" t="str">
            <v>Rio Grande do Sul</v>
          </cell>
          <cell r="I430" t="str">
            <v>1</v>
          </cell>
        </row>
        <row r="431">
          <cell r="B431" t="str">
            <v>Bahia</v>
          </cell>
          <cell r="I431" t="str">
            <v>1</v>
          </cell>
        </row>
        <row r="432">
          <cell r="B432" t="str">
            <v>São Paulo</v>
          </cell>
          <cell r="I432" t="str">
            <v>1</v>
          </cell>
        </row>
        <row r="433">
          <cell r="B433" t="str">
            <v>Goiás</v>
          </cell>
          <cell r="I433" t="str">
            <v>1</v>
          </cell>
        </row>
        <row r="434">
          <cell r="B434" t="str">
            <v>Ceará</v>
          </cell>
          <cell r="I434" t="str">
            <v>1</v>
          </cell>
        </row>
        <row r="435">
          <cell r="B435" t="str">
            <v>Santa Catarina</v>
          </cell>
          <cell r="I435" t="str">
            <v>1</v>
          </cell>
        </row>
        <row r="436">
          <cell r="B436" t="str">
            <v>Pará</v>
          </cell>
          <cell r="I436" t="str">
            <v>2</v>
          </cell>
        </row>
        <row r="437">
          <cell r="B437" t="str">
            <v>Tocantins</v>
          </cell>
          <cell r="I437" t="str">
            <v>1</v>
          </cell>
        </row>
        <row r="438">
          <cell r="B438" t="str">
            <v>Amazonas</v>
          </cell>
          <cell r="I438" t="str">
            <v>2</v>
          </cell>
        </row>
        <row r="439">
          <cell r="B439" t="str">
            <v>São Paulo</v>
          </cell>
          <cell r="I439" t="str">
            <v>1</v>
          </cell>
        </row>
        <row r="440">
          <cell r="B440" t="str">
            <v>São Paulo</v>
          </cell>
          <cell r="I440" t="str">
            <v>1</v>
          </cell>
        </row>
        <row r="441">
          <cell r="B441" t="str">
            <v>São Paulo</v>
          </cell>
          <cell r="I441" t="str">
            <v>2</v>
          </cell>
        </row>
        <row r="442">
          <cell r="B442" t="str">
            <v>Pará</v>
          </cell>
          <cell r="I442" t="str">
            <v>1</v>
          </cell>
        </row>
        <row r="443">
          <cell r="B443" t="str">
            <v>Piauí</v>
          </cell>
          <cell r="I443" t="str">
            <v>1</v>
          </cell>
        </row>
        <row r="444">
          <cell r="B444" t="str">
            <v>Goiás</v>
          </cell>
          <cell r="I444" t="str">
            <v>1</v>
          </cell>
        </row>
        <row r="445">
          <cell r="B445" t="str">
            <v>Maranhão</v>
          </cell>
          <cell r="I445" t="str">
            <v>1</v>
          </cell>
        </row>
        <row r="446">
          <cell r="B446" t="str">
            <v>Tocantins</v>
          </cell>
          <cell r="I446" t="str">
            <v>1</v>
          </cell>
        </row>
        <row r="447">
          <cell r="B447" t="str">
            <v>Tocantins</v>
          </cell>
          <cell r="I447" t="str">
            <v>1</v>
          </cell>
        </row>
        <row r="448">
          <cell r="B448" t="str">
            <v>Maranhão</v>
          </cell>
          <cell r="I448" t="str">
            <v>3</v>
          </cell>
        </row>
        <row r="449">
          <cell r="B449" t="str">
            <v>Maranhão</v>
          </cell>
          <cell r="I449" t="str">
            <v>1</v>
          </cell>
        </row>
        <row r="450">
          <cell r="B450" t="str">
            <v>Maranhão</v>
          </cell>
          <cell r="I450" t="str">
            <v>1</v>
          </cell>
        </row>
        <row r="451">
          <cell r="B451" t="str">
            <v>Maranhão</v>
          </cell>
          <cell r="I451" t="str">
            <v>1</v>
          </cell>
        </row>
        <row r="452">
          <cell r="B452" t="str">
            <v>São Paulo</v>
          </cell>
          <cell r="I452" t="str">
            <v>1</v>
          </cell>
        </row>
        <row r="453">
          <cell r="B453" t="str">
            <v>Minas Gerais</v>
          </cell>
          <cell r="I453" t="str">
            <v>1</v>
          </cell>
        </row>
        <row r="454">
          <cell r="B454" t="str">
            <v>Rio Grande do Sul</v>
          </cell>
          <cell r="I454" t="str">
            <v>3</v>
          </cell>
        </row>
        <row r="455">
          <cell r="B455" t="str">
            <v>Pará</v>
          </cell>
          <cell r="I455" t="str">
            <v>2</v>
          </cell>
        </row>
        <row r="456">
          <cell r="B456" t="str">
            <v>Paraíba</v>
          </cell>
          <cell r="I456" t="str">
            <v>1</v>
          </cell>
        </row>
        <row r="457">
          <cell r="B457" t="str">
            <v>Rio Grande do Norte</v>
          </cell>
          <cell r="I457" t="str">
            <v>1</v>
          </cell>
        </row>
        <row r="458">
          <cell r="B458" t="str">
            <v>Bahia</v>
          </cell>
          <cell r="I458" t="str">
            <v>1</v>
          </cell>
        </row>
        <row r="459">
          <cell r="B459" t="str">
            <v>Pará</v>
          </cell>
          <cell r="I459" t="str">
            <v>2</v>
          </cell>
        </row>
        <row r="460">
          <cell r="B460" t="str">
            <v>Bahia</v>
          </cell>
          <cell r="I460" t="str">
            <v>1</v>
          </cell>
        </row>
        <row r="461">
          <cell r="B461" t="str">
            <v>Piauí</v>
          </cell>
          <cell r="I461" t="str">
            <v>1</v>
          </cell>
        </row>
        <row r="462">
          <cell r="B462" t="str">
            <v>Ceará</v>
          </cell>
          <cell r="I462" t="str">
            <v>1</v>
          </cell>
        </row>
        <row r="463">
          <cell r="B463" t="str">
            <v>Espírito Santo</v>
          </cell>
          <cell r="I463" t="str">
            <v>2</v>
          </cell>
        </row>
        <row r="464">
          <cell r="B464" t="str">
            <v>São Paulo</v>
          </cell>
          <cell r="I464" t="str">
            <v>1</v>
          </cell>
        </row>
        <row r="465">
          <cell r="B465" t="str">
            <v>Minas Gerais</v>
          </cell>
          <cell r="I465" t="str">
            <v>1</v>
          </cell>
        </row>
        <row r="466">
          <cell r="B466" t="str">
            <v>Goiás</v>
          </cell>
          <cell r="I466" t="str">
            <v>1</v>
          </cell>
        </row>
        <row r="467">
          <cell r="B467" t="str">
            <v>Santa Catarina</v>
          </cell>
          <cell r="I467" t="str">
            <v>1</v>
          </cell>
        </row>
        <row r="468">
          <cell r="B468" t="str">
            <v>Santa Catarina</v>
          </cell>
          <cell r="I468" t="str">
            <v>1</v>
          </cell>
        </row>
        <row r="469">
          <cell r="B469" t="str">
            <v>Santa Catarina</v>
          </cell>
          <cell r="I469" t="str">
            <v>3</v>
          </cell>
        </row>
        <row r="470">
          <cell r="B470" t="str">
            <v>Santa Catarina</v>
          </cell>
          <cell r="I470" t="str">
            <v>1</v>
          </cell>
        </row>
        <row r="471">
          <cell r="B471" t="str">
            <v>Santa Catarina</v>
          </cell>
          <cell r="I471" t="str">
            <v>1</v>
          </cell>
        </row>
        <row r="472">
          <cell r="B472" t="str">
            <v>Rio Grande do Sul</v>
          </cell>
          <cell r="I472" t="str">
            <v>1</v>
          </cell>
        </row>
        <row r="473">
          <cell r="B473" t="str">
            <v>Santa Catarina</v>
          </cell>
          <cell r="I473" t="str">
            <v>1</v>
          </cell>
        </row>
        <row r="474">
          <cell r="B474" t="str">
            <v>Paraná</v>
          </cell>
          <cell r="I474" t="str">
            <v>1</v>
          </cell>
        </row>
        <row r="475">
          <cell r="B475" t="str">
            <v>São Paulo</v>
          </cell>
          <cell r="I475" t="str">
            <v>1</v>
          </cell>
        </row>
        <row r="476">
          <cell r="B476" t="str">
            <v>Maranhão</v>
          </cell>
          <cell r="I476" t="str">
            <v>2</v>
          </cell>
        </row>
        <row r="477">
          <cell r="B477" t="str">
            <v>Minas Gerais</v>
          </cell>
          <cell r="I477" t="str">
            <v>1</v>
          </cell>
        </row>
        <row r="478">
          <cell r="B478" t="str">
            <v>Ceará</v>
          </cell>
          <cell r="I478" t="str">
            <v>1</v>
          </cell>
        </row>
        <row r="479">
          <cell r="B479" t="str">
            <v>São Paulo</v>
          </cell>
          <cell r="I479" t="str">
            <v>1</v>
          </cell>
        </row>
        <row r="480">
          <cell r="B480" t="str">
            <v>Paraíba</v>
          </cell>
          <cell r="I480" t="str">
            <v>1</v>
          </cell>
        </row>
        <row r="481">
          <cell r="B481" t="str">
            <v>Minas Gerais</v>
          </cell>
          <cell r="I481" t="str">
            <v>1</v>
          </cell>
        </row>
        <row r="482">
          <cell r="B482" t="str">
            <v>Minas Gerais</v>
          </cell>
          <cell r="I482" t="str">
            <v>1</v>
          </cell>
        </row>
        <row r="483">
          <cell r="B483" t="str">
            <v>Santa Catarina</v>
          </cell>
          <cell r="I483" t="str">
            <v>1</v>
          </cell>
        </row>
        <row r="484">
          <cell r="B484" t="str">
            <v>Mato Grosso do Sul</v>
          </cell>
          <cell r="I484" t="str">
            <v>1</v>
          </cell>
        </row>
        <row r="485">
          <cell r="B485" t="str">
            <v>Paraná</v>
          </cell>
          <cell r="I485" t="str">
            <v>2</v>
          </cell>
        </row>
        <row r="486">
          <cell r="B486" t="str">
            <v>Tocantins</v>
          </cell>
          <cell r="I486" t="str">
            <v>1</v>
          </cell>
        </row>
        <row r="487">
          <cell r="B487" t="str">
            <v>Pará</v>
          </cell>
          <cell r="I487" t="str">
            <v>1</v>
          </cell>
        </row>
        <row r="488">
          <cell r="B488" t="str">
            <v>Bahia</v>
          </cell>
          <cell r="I488" t="str">
            <v>1</v>
          </cell>
        </row>
        <row r="489">
          <cell r="B489" t="str">
            <v>Rio Grande do Sul</v>
          </cell>
          <cell r="I489" t="str">
            <v>1</v>
          </cell>
        </row>
        <row r="490">
          <cell r="B490" t="str">
            <v>São Paulo</v>
          </cell>
          <cell r="I490" t="str">
            <v>1</v>
          </cell>
        </row>
        <row r="491">
          <cell r="B491" t="str">
            <v>Minas Gerais</v>
          </cell>
          <cell r="I491" t="str">
            <v>2</v>
          </cell>
        </row>
        <row r="492">
          <cell r="B492" t="str">
            <v>Rio Grande do Sul</v>
          </cell>
          <cell r="I492" t="str">
            <v>1</v>
          </cell>
        </row>
        <row r="493">
          <cell r="B493" t="str">
            <v>Maranhão</v>
          </cell>
          <cell r="I493" t="str">
            <v>1</v>
          </cell>
        </row>
        <row r="494">
          <cell r="B494" t="str">
            <v>Mato Grosso</v>
          </cell>
          <cell r="I494" t="str">
            <v>1</v>
          </cell>
        </row>
        <row r="495">
          <cell r="B495" t="str">
            <v>Minas Gerais</v>
          </cell>
          <cell r="I495" t="str">
            <v>1</v>
          </cell>
        </row>
        <row r="496">
          <cell r="B496" t="str">
            <v>Rio Grande do Sul</v>
          </cell>
          <cell r="I496" t="str">
            <v>1</v>
          </cell>
        </row>
        <row r="497">
          <cell r="B497" t="str">
            <v>Paraíba</v>
          </cell>
          <cell r="I497" t="str">
            <v>1</v>
          </cell>
        </row>
        <row r="498">
          <cell r="B498" t="str">
            <v>Rio Grande do Norte</v>
          </cell>
          <cell r="I498" t="str">
            <v>1</v>
          </cell>
        </row>
        <row r="499">
          <cell r="B499" t="str">
            <v>Minas Gerais</v>
          </cell>
          <cell r="I499" t="str">
            <v>3</v>
          </cell>
        </row>
        <row r="500">
          <cell r="B500" t="str">
            <v>Ceará</v>
          </cell>
          <cell r="I500" t="str">
            <v>2</v>
          </cell>
        </row>
        <row r="501">
          <cell r="B501" t="str">
            <v>São Paulo</v>
          </cell>
          <cell r="I501" t="str">
            <v>1</v>
          </cell>
        </row>
        <row r="502">
          <cell r="B502" t="str">
            <v>Paraná</v>
          </cell>
          <cell r="I502" t="str">
            <v>1</v>
          </cell>
        </row>
        <row r="503">
          <cell r="B503" t="str">
            <v>Pará</v>
          </cell>
          <cell r="I503" t="str">
            <v>3</v>
          </cell>
        </row>
        <row r="504">
          <cell r="B504" t="str">
            <v>Rio Grande do Norte</v>
          </cell>
          <cell r="I504" t="str">
            <v>1</v>
          </cell>
        </row>
        <row r="505">
          <cell r="B505" t="str">
            <v>Amazonas</v>
          </cell>
          <cell r="I505" t="str">
            <v>1</v>
          </cell>
        </row>
        <row r="506">
          <cell r="B506" t="str">
            <v>São Paulo</v>
          </cell>
          <cell r="I506" t="str">
            <v>2</v>
          </cell>
        </row>
        <row r="507">
          <cell r="B507" t="str">
            <v>Bahia</v>
          </cell>
          <cell r="I507" t="str">
            <v>2</v>
          </cell>
        </row>
        <row r="508">
          <cell r="B508" t="str">
            <v>Santa Catarina</v>
          </cell>
          <cell r="I508" t="str">
            <v>1</v>
          </cell>
        </row>
        <row r="509">
          <cell r="B509" t="str">
            <v>São Paulo</v>
          </cell>
          <cell r="I509" t="str">
            <v>2</v>
          </cell>
        </row>
        <row r="510">
          <cell r="B510" t="str">
            <v>Bahia</v>
          </cell>
          <cell r="I510" t="str">
            <v>1</v>
          </cell>
        </row>
        <row r="511">
          <cell r="B511" t="str">
            <v>Piauí</v>
          </cell>
          <cell r="I511" t="str">
            <v>1</v>
          </cell>
        </row>
        <row r="512">
          <cell r="B512" t="str">
            <v>Pernambuco</v>
          </cell>
          <cell r="I512" t="str">
            <v>1</v>
          </cell>
        </row>
        <row r="513">
          <cell r="B513" t="str">
            <v>Paraíba</v>
          </cell>
          <cell r="I513" t="str">
            <v>1</v>
          </cell>
        </row>
        <row r="514">
          <cell r="B514" t="str">
            <v>Paraíba</v>
          </cell>
          <cell r="I514" t="str">
            <v>1</v>
          </cell>
        </row>
        <row r="515">
          <cell r="B515" t="str">
            <v>Alagoas</v>
          </cell>
          <cell r="I515" t="str">
            <v>1</v>
          </cell>
        </row>
        <row r="516">
          <cell r="B516" t="str">
            <v>Espírito Santo</v>
          </cell>
          <cell r="I516" t="str">
            <v>2</v>
          </cell>
        </row>
        <row r="517">
          <cell r="B517" t="str">
            <v>Alagoas</v>
          </cell>
          <cell r="I517" t="str">
            <v>1</v>
          </cell>
        </row>
        <row r="518">
          <cell r="B518" t="str">
            <v>Paraíba</v>
          </cell>
          <cell r="I518" t="str">
            <v>1</v>
          </cell>
        </row>
        <row r="519">
          <cell r="B519" t="str">
            <v>Mato Grosso</v>
          </cell>
          <cell r="I519" t="str">
            <v>2</v>
          </cell>
        </row>
        <row r="520">
          <cell r="B520" t="str">
            <v>São Paulo</v>
          </cell>
          <cell r="I520" t="str">
            <v>1</v>
          </cell>
        </row>
        <row r="521">
          <cell r="B521" t="str">
            <v>Bahia</v>
          </cell>
          <cell r="I521" t="str">
            <v>2</v>
          </cell>
        </row>
        <row r="522">
          <cell r="B522" t="str">
            <v>Maranhão</v>
          </cell>
          <cell r="I522" t="str">
            <v>2</v>
          </cell>
        </row>
        <row r="523">
          <cell r="B523" t="str">
            <v>Mato Grosso</v>
          </cell>
          <cell r="I523" t="str">
            <v>2</v>
          </cell>
        </row>
        <row r="524">
          <cell r="B524" t="str">
            <v>Rio Grande do Sul</v>
          </cell>
          <cell r="I524" t="str">
            <v>1</v>
          </cell>
        </row>
        <row r="525">
          <cell r="B525" t="str">
            <v>Paraná</v>
          </cell>
          <cell r="I525" t="str">
            <v>1</v>
          </cell>
        </row>
        <row r="526">
          <cell r="B526" t="str">
            <v>Bahia</v>
          </cell>
          <cell r="I526" t="str">
            <v>1</v>
          </cell>
        </row>
        <row r="527">
          <cell r="B527" t="str">
            <v>Tocantins</v>
          </cell>
          <cell r="I527" t="str">
            <v>1</v>
          </cell>
        </row>
        <row r="528">
          <cell r="B528" t="str">
            <v>Rio de Janeiro</v>
          </cell>
          <cell r="I528" t="str">
            <v>3</v>
          </cell>
        </row>
        <row r="529">
          <cell r="B529" t="str">
            <v>Rio Grande do Sul</v>
          </cell>
          <cell r="I529" t="str">
            <v>1</v>
          </cell>
        </row>
        <row r="530">
          <cell r="B530" t="str">
            <v>Rio Grande do Sul</v>
          </cell>
          <cell r="I530" t="str">
            <v>1</v>
          </cell>
        </row>
        <row r="531">
          <cell r="B531" t="str">
            <v>Rio Grande do Sul</v>
          </cell>
          <cell r="I531" t="str">
            <v>1</v>
          </cell>
        </row>
        <row r="532">
          <cell r="B532" t="str">
            <v>Bahia</v>
          </cell>
          <cell r="I532" t="str">
            <v>1</v>
          </cell>
        </row>
        <row r="533">
          <cell r="B533" t="str">
            <v>São Paulo</v>
          </cell>
          <cell r="I533" t="str">
            <v>1</v>
          </cell>
        </row>
        <row r="534">
          <cell r="B534" t="str">
            <v>Sergipe</v>
          </cell>
          <cell r="I534" t="str">
            <v>2</v>
          </cell>
        </row>
        <row r="535">
          <cell r="B535" t="str">
            <v>Rio Grande do Sul</v>
          </cell>
          <cell r="I535" t="str">
            <v>1</v>
          </cell>
        </row>
        <row r="536">
          <cell r="B536" t="str">
            <v>Minas Gerais</v>
          </cell>
          <cell r="I536" t="str">
            <v>1</v>
          </cell>
        </row>
        <row r="537">
          <cell r="B537" t="str">
            <v>Rio de Janeiro</v>
          </cell>
          <cell r="I537" t="str">
            <v>3</v>
          </cell>
        </row>
        <row r="538">
          <cell r="B538" t="str">
            <v>Santa Catarina</v>
          </cell>
          <cell r="I538" t="str">
            <v>1</v>
          </cell>
        </row>
        <row r="539">
          <cell r="B539" t="str">
            <v>Paraná</v>
          </cell>
          <cell r="I539" t="str">
            <v>1</v>
          </cell>
        </row>
        <row r="540">
          <cell r="B540" t="str">
            <v>Rio Grande do Sul</v>
          </cell>
          <cell r="I540" t="str">
            <v>1</v>
          </cell>
        </row>
        <row r="541">
          <cell r="B541" t="str">
            <v>Piauí</v>
          </cell>
          <cell r="I541" t="str">
            <v>2</v>
          </cell>
        </row>
        <row r="542">
          <cell r="B542" t="str">
            <v>Ceará</v>
          </cell>
          <cell r="I542" t="str">
            <v>1</v>
          </cell>
        </row>
        <row r="543">
          <cell r="B543" t="str">
            <v>Bahia</v>
          </cell>
          <cell r="I543" t="str">
            <v>3</v>
          </cell>
        </row>
        <row r="544">
          <cell r="B544" t="str">
            <v>Piauí</v>
          </cell>
          <cell r="I544" t="str">
            <v>1</v>
          </cell>
        </row>
        <row r="545">
          <cell r="B545" t="str">
            <v>Amazonas</v>
          </cell>
          <cell r="I545" t="str">
            <v>2</v>
          </cell>
        </row>
        <row r="546">
          <cell r="B546" t="str">
            <v>Maranhão</v>
          </cell>
          <cell r="I546" t="str">
            <v>2</v>
          </cell>
        </row>
        <row r="547">
          <cell r="B547" t="str">
            <v>Pernambuco</v>
          </cell>
          <cell r="I547" t="str">
            <v>2</v>
          </cell>
        </row>
        <row r="548">
          <cell r="B548" t="str">
            <v>São Paulo</v>
          </cell>
          <cell r="I548" t="str">
            <v>3</v>
          </cell>
        </row>
        <row r="549">
          <cell r="B549" t="str">
            <v>São Paulo</v>
          </cell>
          <cell r="I549" t="str">
            <v>2</v>
          </cell>
        </row>
        <row r="550">
          <cell r="B550" t="str">
            <v>Ceará</v>
          </cell>
          <cell r="I550" t="str">
            <v>1</v>
          </cell>
        </row>
        <row r="551">
          <cell r="B551" t="str">
            <v>Bahia</v>
          </cell>
          <cell r="I551" t="str">
            <v>1</v>
          </cell>
        </row>
        <row r="552">
          <cell r="B552" t="str">
            <v>Goiás</v>
          </cell>
          <cell r="I552" t="str">
            <v>1</v>
          </cell>
        </row>
        <row r="553">
          <cell r="B553" t="str">
            <v>Piauí</v>
          </cell>
          <cell r="I553" t="str">
            <v>1</v>
          </cell>
        </row>
        <row r="554">
          <cell r="B554" t="str">
            <v>Bahia</v>
          </cell>
          <cell r="I554" t="str">
            <v>1</v>
          </cell>
        </row>
        <row r="555">
          <cell r="B555" t="str">
            <v>Bahia</v>
          </cell>
          <cell r="I555" t="str">
            <v>1</v>
          </cell>
        </row>
        <row r="556">
          <cell r="B556" t="str">
            <v>Tocantins</v>
          </cell>
          <cell r="I556" t="str">
            <v>1</v>
          </cell>
        </row>
        <row r="557">
          <cell r="B557" t="str">
            <v>Ceará</v>
          </cell>
          <cell r="I557" t="str">
            <v>1</v>
          </cell>
        </row>
        <row r="558">
          <cell r="B558" t="str">
            <v>Rio Grande do Sul</v>
          </cell>
          <cell r="I558" t="str">
            <v>1</v>
          </cell>
        </row>
        <row r="559">
          <cell r="B559" t="str">
            <v>Minas Gerais</v>
          </cell>
          <cell r="I559" t="str">
            <v>1</v>
          </cell>
        </row>
        <row r="560">
          <cell r="B560" t="str">
            <v>São Paulo</v>
          </cell>
          <cell r="I560" t="str">
            <v>4</v>
          </cell>
        </row>
        <row r="561">
          <cell r="B561" t="str">
            <v>São Paulo</v>
          </cell>
          <cell r="I561" t="str">
            <v>1</v>
          </cell>
        </row>
        <row r="562">
          <cell r="B562" t="str">
            <v>Mato Grosso do Sul</v>
          </cell>
          <cell r="I562" t="str">
            <v>1</v>
          </cell>
        </row>
        <row r="563">
          <cell r="B563" t="str">
            <v>Alagoas</v>
          </cell>
          <cell r="I563" t="str">
            <v>1</v>
          </cell>
        </row>
        <row r="564">
          <cell r="B564" t="str">
            <v>Piauí</v>
          </cell>
          <cell r="I564" t="str">
            <v>1</v>
          </cell>
        </row>
        <row r="565">
          <cell r="B565" t="str">
            <v>São Paulo</v>
          </cell>
          <cell r="I565" t="str">
            <v>2</v>
          </cell>
        </row>
        <row r="566">
          <cell r="B566" t="str">
            <v>Mato Grosso do Sul</v>
          </cell>
          <cell r="I566" t="str">
            <v>1</v>
          </cell>
        </row>
        <row r="567">
          <cell r="B567" t="str">
            <v>Ceará</v>
          </cell>
          <cell r="I567" t="str">
            <v>2</v>
          </cell>
        </row>
        <row r="568">
          <cell r="B568" t="str">
            <v>São Paulo</v>
          </cell>
          <cell r="I568" t="str">
            <v>4</v>
          </cell>
        </row>
        <row r="569">
          <cell r="B569" t="str">
            <v>Paraíba</v>
          </cell>
          <cell r="I569" t="str">
            <v>2</v>
          </cell>
        </row>
        <row r="570">
          <cell r="B570" t="str">
            <v>São Paulo</v>
          </cell>
          <cell r="I570" t="str">
            <v>2</v>
          </cell>
        </row>
        <row r="571">
          <cell r="B571" t="str">
            <v>Ceará</v>
          </cell>
          <cell r="I571" t="str">
            <v>2</v>
          </cell>
        </row>
        <row r="572">
          <cell r="B572" t="str">
            <v>Ceará</v>
          </cell>
          <cell r="I572" t="str">
            <v>2</v>
          </cell>
        </row>
        <row r="573">
          <cell r="B573" t="str">
            <v>Mato Grosso do Sul</v>
          </cell>
          <cell r="I573" t="str">
            <v>1</v>
          </cell>
        </row>
        <row r="574">
          <cell r="B574" t="str">
            <v>Paraná</v>
          </cell>
          <cell r="I574" t="str">
            <v>1</v>
          </cell>
        </row>
        <row r="575">
          <cell r="B575" t="str">
            <v>Goiás</v>
          </cell>
          <cell r="I575" t="str">
            <v>2</v>
          </cell>
        </row>
        <row r="576">
          <cell r="B576" t="str">
            <v>Minas Gerais</v>
          </cell>
          <cell r="I576" t="str">
            <v>1</v>
          </cell>
        </row>
        <row r="577">
          <cell r="B577" t="str">
            <v>Maranhão</v>
          </cell>
          <cell r="I577" t="str">
            <v>1</v>
          </cell>
        </row>
        <row r="578">
          <cell r="B578" t="str">
            <v>Paraná</v>
          </cell>
          <cell r="I578" t="str">
            <v>1</v>
          </cell>
        </row>
        <row r="579">
          <cell r="B579" t="str">
            <v>Piauí</v>
          </cell>
          <cell r="I579" t="str">
            <v>1</v>
          </cell>
        </row>
        <row r="580">
          <cell r="B580" t="str">
            <v>Santa Catarina</v>
          </cell>
          <cell r="I580" t="str">
            <v>1</v>
          </cell>
        </row>
        <row r="581">
          <cell r="B581" t="str">
            <v>Maranhão</v>
          </cell>
          <cell r="I581" t="str">
            <v>1</v>
          </cell>
        </row>
        <row r="582">
          <cell r="B582" t="str">
            <v>Alagoas</v>
          </cell>
          <cell r="I582" t="str">
            <v>1</v>
          </cell>
        </row>
        <row r="583">
          <cell r="B583" t="str">
            <v>Pará</v>
          </cell>
          <cell r="I583" t="str">
            <v>5</v>
          </cell>
        </row>
        <row r="584">
          <cell r="B584" t="str">
            <v>Paraíba</v>
          </cell>
          <cell r="I584" t="str">
            <v>1</v>
          </cell>
        </row>
        <row r="585">
          <cell r="B585" t="str">
            <v>Pernambuco</v>
          </cell>
          <cell r="I585" t="str">
            <v>1</v>
          </cell>
        </row>
        <row r="586">
          <cell r="B586" t="str">
            <v>Paraíba</v>
          </cell>
          <cell r="I586" t="str">
            <v>1</v>
          </cell>
        </row>
        <row r="587">
          <cell r="B587" t="str">
            <v>Piauí</v>
          </cell>
          <cell r="I587" t="str">
            <v>1</v>
          </cell>
        </row>
        <row r="588">
          <cell r="B588" t="str">
            <v>Pernambuco</v>
          </cell>
          <cell r="I588" t="str">
            <v>1</v>
          </cell>
        </row>
        <row r="589">
          <cell r="B589" t="str">
            <v>Rio de Janeiro</v>
          </cell>
          <cell r="I589" t="str">
            <v>4</v>
          </cell>
        </row>
        <row r="590">
          <cell r="B590" t="str">
            <v>Minas Gerais</v>
          </cell>
          <cell r="I590" t="str">
            <v>1</v>
          </cell>
        </row>
        <row r="591">
          <cell r="B591" t="str">
            <v>Bahia</v>
          </cell>
          <cell r="I591" t="str">
            <v>1</v>
          </cell>
        </row>
        <row r="592">
          <cell r="B592" t="str">
            <v>Santa Catarina</v>
          </cell>
          <cell r="I592" t="str">
            <v>1</v>
          </cell>
        </row>
        <row r="593">
          <cell r="B593" t="str">
            <v>Bahia</v>
          </cell>
          <cell r="I593" t="str">
            <v>1</v>
          </cell>
        </row>
        <row r="594">
          <cell r="B594" t="str">
            <v>Minas Gerais</v>
          </cell>
          <cell r="I594" t="str">
            <v>5</v>
          </cell>
        </row>
        <row r="595">
          <cell r="B595" t="str">
            <v>Pernambuco</v>
          </cell>
          <cell r="I595" t="str">
            <v>2</v>
          </cell>
        </row>
        <row r="596">
          <cell r="B596" t="str">
            <v>Alagoas</v>
          </cell>
          <cell r="I596" t="str">
            <v>1</v>
          </cell>
        </row>
        <row r="597">
          <cell r="B597" t="str">
            <v>Minas Gerais</v>
          </cell>
          <cell r="I597" t="str">
            <v>1</v>
          </cell>
        </row>
        <row r="598">
          <cell r="B598" t="str">
            <v>Minas Gerais</v>
          </cell>
          <cell r="I598" t="str">
            <v>1</v>
          </cell>
        </row>
        <row r="599">
          <cell r="B599" t="str">
            <v>Pará</v>
          </cell>
          <cell r="I599" t="str">
            <v>1</v>
          </cell>
        </row>
        <row r="600">
          <cell r="B600" t="str">
            <v>Piauí</v>
          </cell>
          <cell r="I600" t="str">
            <v>1</v>
          </cell>
        </row>
        <row r="601">
          <cell r="B601" t="str">
            <v>Maranhão</v>
          </cell>
          <cell r="I601" t="str">
            <v>1</v>
          </cell>
        </row>
        <row r="602">
          <cell r="B602" t="str">
            <v>Santa Catarina</v>
          </cell>
          <cell r="I602" t="str">
            <v>1</v>
          </cell>
        </row>
        <row r="603">
          <cell r="B603" t="str">
            <v>Pará</v>
          </cell>
          <cell r="I603" t="str">
            <v>2</v>
          </cell>
        </row>
        <row r="604">
          <cell r="B604" t="str">
            <v>Amazonas</v>
          </cell>
          <cell r="I604" t="str">
            <v>2</v>
          </cell>
        </row>
        <row r="605">
          <cell r="B605" t="str">
            <v>Rio Grande do Sul</v>
          </cell>
          <cell r="I605" t="str">
            <v>1</v>
          </cell>
        </row>
        <row r="606">
          <cell r="B606" t="str">
            <v>São Paulo</v>
          </cell>
          <cell r="I606" t="str">
            <v>1</v>
          </cell>
        </row>
        <row r="607">
          <cell r="B607" t="str">
            <v>Rio Grande do Norte</v>
          </cell>
          <cell r="I607" t="str">
            <v>1</v>
          </cell>
        </row>
        <row r="608">
          <cell r="B608" t="str">
            <v>Rio Grande do Sul</v>
          </cell>
          <cell r="I608" t="str">
            <v>3</v>
          </cell>
        </row>
        <row r="609">
          <cell r="B609" t="str">
            <v>Maranhão</v>
          </cell>
          <cell r="I609" t="str">
            <v>1</v>
          </cell>
        </row>
        <row r="610">
          <cell r="B610" t="str">
            <v>Minas Gerais</v>
          </cell>
          <cell r="I610" t="str">
            <v>1</v>
          </cell>
        </row>
        <row r="611">
          <cell r="B611" t="str">
            <v>Minas Gerais</v>
          </cell>
          <cell r="I611" t="str">
            <v>1</v>
          </cell>
        </row>
        <row r="612">
          <cell r="B612" t="str">
            <v>Paraíba</v>
          </cell>
          <cell r="I612" t="str">
            <v>1</v>
          </cell>
        </row>
        <row r="613">
          <cell r="B613" t="str">
            <v>São Paulo</v>
          </cell>
          <cell r="I613" t="str">
            <v>1</v>
          </cell>
        </row>
        <row r="614">
          <cell r="B614" t="str">
            <v>Maranhão</v>
          </cell>
          <cell r="I614" t="str">
            <v>1</v>
          </cell>
        </row>
        <row r="615">
          <cell r="B615" t="str">
            <v>Tocantins</v>
          </cell>
          <cell r="I615" t="str">
            <v>1</v>
          </cell>
        </row>
        <row r="616">
          <cell r="B616" t="str">
            <v>São Paulo</v>
          </cell>
          <cell r="I616" t="str">
            <v>2</v>
          </cell>
        </row>
        <row r="617">
          <cell r="B617" t="str">
            <v>Piauí</v>
          </cell>
          <cell r="I617" t="str">
            <v>1</v>
          </cell>
        </row>
        <row r="618">
          <cell r="B618" t="str">
            <v>Minas Gerais</v>
          </cell>
          <cell r="I618" t="str">
            <v>1</v>
          </cell>
        </row>
        <row r="619">
          <cell r="B619" t="str">
            <v>Amazonas</v>
          </cell>
          <cell r="I619" t="str">
            <v>1</v>
          </cell>
        </row>
        <row r="620">
          <cell r="B620" t="str">
            <v>Pernambuco</v>
          </cell>
          <cell r="I620" t="str">
            <v>1</v>
          </cell>
        </row>
        <row r="621">
          <cell r="B621" t="str">
            <v>Piauí</v>
          </cell>
          <cell r="I621" t="str">
            <v>1</v>
          </cell>
        </row>
        <row r="622">
          <cell r="B622" t="str">
            <v>Minas Gerais</v>
          </cell>
          <cell r="I622" t="str">
            <v>4</v>
          </cell>
        </row>
        <row r="623">
          <cell r="B623" t="str">
            <v>Pernambuco</v>
          </cell>
          <cell r="I623" t="str">
            <v>2</v>
          </cell>
        </row>
        <row r="624">
          <cell r="B624" t="str">
            <v>Minas Gerais</v>
          </cell>
          <cell r="I624" t="str">
            <v>1</v>
          </cell>
        </row>
        <row r="625">
          <cell r="B625" t="str">
            <v>Minas Gerais</v>
          </cell>
          <cell r="I625" t="str">
            <v>1</v>
          </cell>
        </row>
        <row r="626">
          <cell r="B626" t="str">
            <v>Santa Catarina</v>
          </cell>
          <cell r="I626" t="str">
            <v>2</v>
          </cell>
        </row>
        <row r="627">
          <cell r="B627" t="str">
            <v>São Paulo</v>
          </cell>
          <cell r="I627" t="str">
            <v>1</v>
          </cell>
        </row>
        <row r="628">
          <cell r="B628" t="str">
            <v>Minas Gerais</v>
          </cell>
          <cell r="I628" t="str">
            <v>1</v>
          </cell>
        </row>
        <row r="629">
          <cell r="B629" t="str">
            <v>São Paulo</v>
          </cell>
          <cell r="I629" t="str">
            <v>3</v>
          </cell>
        </row>
        <row r="630">
          <cell r="B630" t="str">
            <v>São Paulo</v>
          </cell>
          <cell r="I630" t="str">
            <v>2</v>
          </cell>
        </row>
        <row r="631">
          <cell r="B631" t="str">
            <v>Bahia</v>
          </cell>
          <cell r="I631" t="str">
            <v>1</v>
          </cell>
        </row>
        <row r="632">
          <cell r="B632" t="str">
            <v>Paraná</v>
          </cell>
          <cell r="I632" t="str">
            <v>1</v>
          </cell>
        </row>
        <row r="633">
          <cell r="B633" t="str">
            <v>Santa Catarina</v>
          </cell>
          <cell r="I633" t="str">
            <v>4</v>
          </cell>
        </row>
        <row r="634">
          <cell r="B634" t="str">
            <v>Espírito Santo</v>
          </cell>
          <cell r="I634" t="str">
            <v>1</v>
          </cell>
        </row>
        <row r="635">
          <cell r="B635" t="str">
            <v>Minas Gerais</v>
          </cell>
          <cell r="I635" t="str">
            <v>2</v>
          </cell>
        </row>
        <row r="636">
          <cell r="B636" t="str">
            <v>Paraná</v>
          </cell>
          <cell r="I636" t="str">
            <v>1</v>
          </cell>
        </row>
        <row r="637">
          <cell r="B637" t="str">
            <v>Paraná</v>
          </cell>
          <cell r="I637" t="str">
            <v>1</v>
          </cell>
        </row>
        <row r="638">
          <cell r="B638" t="str">
            <v>São Paulo</v>
          </cell>
          <cell r="I638" t="str">
            <v>1</v>
          </cell>
        </row>
        <row r="639">
          <cell r="B639" t="str">
            <v>Piauí</v>
          </cell>
          <cell r="I639" t="str">
            <v>1</v>
          </cell>
        </row>
        <row r="640">
          <cell r="B640" t="str">
            <v>Bahia</v>
          </cell>
          <cell r="I640" t="str">
            <v>1</v>
          </cell>
        </row>
        <row r="641">
          <cell r="B641" t="str">
            <v>Paraíba</v>
          </cell>
          <cell r="I641" t="str">
            <v>1</v>
          </cell>
        </row>
        <row r="642">
          <cell r="B642" t="str">
            <v>Paraná</v>
          </cell>
          <cell r="I642" t="str">
            <v>1</v>
          </cell>
        </row>
        <row r="643">
          <cell r="B643" t="str">
            <v>Ceará</v>
          </cell>
          <cell r="I643" t="str">
            <v>2</v>
          </cell>
        </row>
        <row r="644">
          <cell r="B644" t="str">
            <v>Paraíba</v>
          </cell>
          <cell r="I644" t="str">
            <v>1</v>
          </cell>
        </row>
        <row r="645">
          <cell r="B645" t="str">
            <v>Roraima</v>
          </cell>
          <cell r="I645" t="str">
            <v>4</v>
          </cell>
        </row>
        <row r="646">
          <cell r="B646" t="str">
            <v>Paraná</v>
          </cell>
          <cell r="I646" t="str">
            <v>1</v>
          </cell>
        </row>
        <row r="647">
          <cell r="B647" t="str">
            <v>Rio Grande do Sul</v>
          </cell>
          <cell r="I647" t="str">
            <v>1</v>
          </cell>
        </row>
        <row r="648">
          <cell r="B648" t="str">
            <v>Rio Grande do Sul</v>
          </cell>
          <cell r="I648" t="str">
            <v>1</v>
          </cell>
        </row>
        <row r="649">
          <cell r="B649" t="str">
            <v>Rio Grande do Sul</v>
          </cell>
          <cell r="I649" t="str">
            <v>1</v>
          </cell>
        </row>
        <row r="650">
          <cell r="B650" t="str">
            <v>Maranhão</v>
          </cell>
          <cell r="I650" t="str">
            <v>1</v>
          </cell>
        </row>
        <row r="651">
          <cell r="B651" t="str">
            <v>Rio Grande do Sul</v>
          </cell>
          <cell r="I651" t="str">
            <v>1</v>
          </cell>
        </row>
        <row r="652">
          <cell r="B652" t="str">
            <v>Amazonas</v>
          </cell>
          <cell r="I652" t="str">
            <v>1</v>
          </cell>
        </row>
        <row r="653">
          <cell r="B653" t="str">
            <v>Rio Grande do Sul</v>
          </cell>
          <cell r="I653" t="str">
            <v>1</v>
          </cell>
        </row>
        <row r="654">
          <cell r="B654" t="str">
            <v>Bahia</v>
          </cell>
          <cell r="I654" t="str">
            <v>1</v>
          </cell>
        </row>
        <row r="655">
          <cell r="B655" t="str">
            <v>Alagoas</v>
          </cell>
          <cell r="I655" t="str">
            <v>1</v>
          </cell>
        </row>
        <row r="656">
          <cell r="B656" t="str">
            <v>Amazonas</v>
          </cell>
          <cell r="I656" t="str">
            <v>2</v>
          </cell>
        </row>
        <row r="657">
          <cell r="B657" t="str">
            <v>Piauí</v>
          </cell>
          <cell r="I657" t="str">
            <v>1</v>
          </cell>
        </row>
        <row r="658">
          <cell r="B658" t="str">
            <v>São Paulo</v>
          </cell>
          <cell r="I658" t="str">
            <v>1</v>
          </cell>
        </row>
        <row r="659">
          <cell r="B659" t="str">
            <v>Minas Gerais</v>
          </cell>
          <cell r="I659" t="str">
            <v>1</v>
          </cell>
        </row>
        <row r="660">
          <cell r="B660" t="str">
            <v>Santa Catarina</v>
          </cell>
          <cell r="I660" t="str">
            <v>1</v>
          </cell>
        </row>
        <row r="661">
          <cell r="B661" t="str">
            <v>Minas Gerais</v>
          </cell>
          <cell r="I661" t="str">
            <v>2</v>
          </cell>
        </row>
        <row r="662">
          <cell r="B662" t="str">
            <v>Paraná</v>
          </cell>
          <cell r="I662" t="str">
            <v>1</v>
          </cell>
        </row>
        <row r="663">
          <cell r="B663" t="str">
            <v>Rio Grande do Norte</v>
          </cell>
          <cell r="I663" t="str">
            <v>1</v>
          </cell>
        </row>
        <row r="664">
          <cell r="B664" t="str">
            <v>Pernambuco</v>
          </cell>
          <cell r="I664" t="str">
            <v>2</v>
          </cell>
        </row>
        <row r="665">
          <cell r="B665" t="str">
            <v>Mato Grosso do Sul</v>
          </cell>
          <cell r="I665" t="str">
            <v>1</v>
          </cell>
        </row>
        <row r="666">
          <cell r="B666" t="str">
            <v>São Paulo</v>
          </cell>
          <cell r="I666" t="str">
            <v>1</v>
          </cell>
        </row>
        <row r="667">
          <cell r="B667" t="str">
            <v>São Paulo</v>
          </cell>
          <cell r="I667" t="str">
            <v>2</v>
          </cell>
        </row>
        <row r="668">
          <cell r="B668" t="str">
            <v>Pernambuco</v>
          </cell>
          <cell r="I668" t="str">
            <v>2</v>
          </cell>
        </row>
        <row r="669">
          <cell r="B669" t="str">
            <v>Minas Gerais</v>
          </cell>
          <cell r="I669" t="str">
            <v>2</v>
          </cell>
        </row>
        <row r="670">
          <cell r="B670" t="str">
            <v>Maranhão</v>
          </cell>
          <cell r="I670" t="str">
            <v>2</v>
          </cell>
        </row>
        <row r="671">
          <cell r="B671" t="str">
            <v>Pernambuco</v>
          </cell>
          <cell r="I671" t="str">
            <v>2</v>
          </cell>
        </row>
        <row r="672">
          <cell r="B672" t="str">
            <v>Rio de Janeiro</v>
          </cell>
          <cell r="I672" t="str">
            <v>1</v>
          </cell>
        </row>
        <row r="673">
          <cell r="B673" t="str">
            <v>Santa Catarina</v>
          </cell>
          <cell r="I673" t="str">
            <v>1</v>
          </cell>
        </row>
        <row r="674">
          <cell r="B674" t="str">
            <v>Goiás</v>
          </cell>
          <cell r="I674" t="str">
            <v>1</v>
          </cell>
        </row>
        <row r="675">
          <cell r="B675" t="str">
            <v>Minas Gerais</v>
          </cell>
          <cell r="I675" t="str">
            <v>1</v>
          </cell>
        </row>
        <row r="676">
          <cell r="B676" t="str">
            <v>Paraíba</v>
          </cell>
          <cell r="I676" t="str">
            <v>1</v>
          </cell>
        </row>
        <row r="677">
          <cell r="B677" t="str">
            <v>Piauí</v>
          </cell>
          <cell r="I677" t="str">
            <v>1</v>
          </cell>
        </row>
        <row r="678">
          <cell r="B678" t="str">
            <v>Rio Grande do Norte</v>
          </cell>
          <cell r="I678" t="str">
            <v>1</v>
          </cell>
        </row>
        <row r="679">
          <cell r="B679" t="str">
            <v>Rio Grande do Sul</v>
          </cell>
          <cell r="I679" t="str">
            <v>1</v>
          </cell>
        </row>
        <row r="680">
          <cell r="B680" t="str">
            <v>Santa Catarina</v>
          </cell>
          <cell r="I680" t="str">
            <v>1</v>
          </cell>
        </row>
        <row r="681">
          <cell r="B681" t="str">
            <v>Bahia</v>
          </cell>
          <cell r="I681" t="str">
            <v>2</v>
          </cell>
        </row>
        <row r="682">
          <cell r="B682" t="str">
            <v>Minas Gerais</v>
          </cell>
          <cell r="I682" t="str">
            <v>1</v>
          </cell>
        </row>
        <row r="683">
          <cell r="B683" t="str">
            <v>Bahia</v>
          </cell>
          <cell r="I683" t="str">
            <v>1</v>
          </cell>
        </row>
        <row r="684">
          <cell r="B684" t="str">
            <v>Maranhão</v>
          </cell>
          <cell r="I684" t="str">
            <v>2</v>
          </cell>
        </row>
        <row r="685">
          <cell r="B685" t="str">
            <v>Goiás</v>
          </cell>
          <cell r="I685" t="str">
            <v>1</v>
          </cell>
        </row>
        <row r="686">
          <cell r="B686" t="str">
            <v>Minas Gerais</v>
          </cell>
          <cell r="I686" t="str">
            <v>1</v>
          </cell>
        </row>
        <row r="687">
          <cell r="B687" t="str">
            <v>Mato Grosso</v>
          </cell>
          <cell r="I687" t="str">
            <v>1</v>
          </cell>
        </row>
        <row r="688">
          <cell r="B688" t="str">
            <v>Minas Gerais</v>
          </cell>
          <cell r="I688" t="str">
            <v>1</v>
          </cell>
        </row>
        <row r="689">
          <cell r="B689" t="str">
            <v>Rio de Janeiro</v>
          </cell>
          <cell r="I689" t="str">
            <v>2</v>
          </cell>
        </row>
        <row r="690">
          <cell r="B690" t="str">
            <v>Espírito Santo</v>
          </cell>
          <cell r="I690" t="str">
            <v>1</v>
          </cell>
        </row>
        <row r="691">
          <cell r="B691" t="str">
            <v>Santa Catarina</v>
          </cell>
          <cell r="I691" t="str">
            <v>1</v>
          </cell>
        </row>
        <row r="692">
          <cell r="B692" t="str">
            <v>Paraná</v>
          </cell>
          <cell r="I692" t="str">
            <v>1</v>
          </cell>
        </row>
        <row r="693">
          <cell r="B693" t="str">
            <v>Pará</v>
          </cell>
          <cell r="I693" t="str">
            <v>1</v>
          </cell>
        </row>
        <row r="694">
          <cell r="B694" t="str">
            <v>Tocantins</v>
          </cell>
          <cell r="I694" t="str">
            <v>1</v>
          </cell>
        </row>
        <row r="695">
          <cell r="B695" t="str">
            <v>São Paulo</v>
          </cell>
          <cell r="I695" t="str">
            <v>1</v>
          </cell>
        </row>
        <row r="696">
          <cell r="B696" t="str">
            <v>Maranhão</v>
          </cell>
          <cell r="I696" t="str">
            <v>1</v>
          </cell>
        </row>
        <row r="697">
          <cell r="B697" t="str">
            <v>Rio Grande do Sul</v>
          </cell>
          <cell r="I697" t="str">
            <v>1</v>
          </cell>
        </row>
        <row r="698">
          <cell r="B698" t="str">
            <v>Piauí</v>
          </cell>
          <cell r="I698" t="str">
            <v>1</v>
          </cell>
        </row>
        <row r="699">
          <cell r="B699" t="str">
            <v>Rio Grande do Sul</v>
          </cell>
          <cell r="I699" t="str">
            <v>1</v>
          </cell>
        </row>
        <row r="700">
          <cell r="B700" t="str">
            <v>Minas Gerais</v>
          </cell>
          <cell r="I700" t="str">
            <v>1</v>
          </cell>
        </row>
        <row r="701">
          <cell r="B701" t="str">
            <v>Santa Catarina</v>
          </cell>
          <cell r="I701" t="str">
            <v>1</v>
          </cell>
        </row>
        <row r="702">
          <cell r="B702" t="str">
            <v>Rio Grande do Sul</v>
          </cell>
          <cell r="I702" t="str">
            <v>1</v>
          </cell>
        </row>
        <row r="703">
          <cell r="B703" t="str">
            <v>Minas Gerais</v>
          </cell>
          <cell r="I703" t="str">
            <v>1</v>
          </cell>
        </row>
        <row r="704">
          <cell r="B704" t="str">
            <v>Paraíba</v>
          </cell>
          <cell r="I704" t="str">
            <v>1</v>
          </cell>
        </row>
        <row r="705">
          <cell r="B705" t="str">
            <v>Paraná</v>
          </cell>
          <cell r="I705" t="str">
            <v>1</v>
          </cell>
        </row>
        <row r="706">
          <cell r="B706" t="str">
            <v>São Paulo</v>
          </cell>
          <cell r="I706" t="str">
            <v>1</v>
          </cell>
        </row>
        <row r="707">
          <cell r="B707" t="str">
            <v>Paraná</v>
          </cell>
          <cell r="I707" t="str">
            <v>1</v>
          </cell>
        </row>
        <row r="708">
          <cell r="B708" t="str">
            <v>Santa Catarina</v>
          </cell>
          <cell r="I708" t="str">
            <v>1</v>
          </cell>
        </row>
        <row r="709">
          <cell r="B709" t="str">
            <v>Minas Gerais</v>
          </cell>
          <cell r="I709" t="str">
            <v>1</v>
          </cell>
        </row>
        <row r="710">
          <cell r="B710" t="str">
            <v>Roraima</v>
          </cell>
          <cell r="I710" t="str">
            <v>1</v>
          </cell>
        </row>
        <row r="711">
          <cell r="B711" t="str">
            <v>Piauí</v>
          </cell>
          <cell r="I711" t="str">
            <v>1</v>
          </cell>
        </row>
        <row r="712">
          <cell r="B712" t="str">
            <v>Goiás</v>
          </cell>
          <cell r="I712" t="str">
            <v>1</v>
          </cell>
        </row>
        <row r="713">
          <cell r="B713" t="str">
            <v>Minas Gerais</v>
          </cell>
          <cell r="I713" t="str">
            <v>1</v>
          </cell>
        </row>
        <row r="714">
          <cell r="B714" t="str">
            <v>Bahia</v>
          </cell>
          <cell r="I714" t="str">
            <v>1</v>
          </cell>
        </row>
        <row r="715">
          <cell r="B715" t="str">
            <v>Bahia</v>
          </cell>
          <cell r="I715" t="str">
            <v>1</v>
          </cell>
        </row>
        <row r="716">
          <cell r="B716" t="str">
            <v>Mato Grosso do Sul</v>
          </cell>
          <cell r="I716" t="str">
            <v>1</v>
          </cell>
        </row>
        <row r="717">
          <cell r="B717" t="str">
            <v>Pará</v>
          </cell>
          <cell r="I717" t="str">
            <v>1</v>
          </cell>
        </row>
        <row r="718">
          <cell r="B718" t="str">
            <v>Pernambuco</v>
          </cell>
          <cell r="I718" t="str">
            <v>2</v>
          </cell>
        </row>
        <row r="719">
          <cell r="B719" t="str">
            <v>Minas Gerais</v>
          </cell>
          <cell r="I719" t="str">
            <v>1</v>
          </cell>
        </row>
        <row r="720">
          <cell r="B720" t="str">
            <v>Paraíba</v>
          </cell>
          <cell r="I720" t="str">
            <v>1</v>
          </cell>
        </row>
        <row r="721">
          <cell r="B721" t="str">
            <v>Goiás</v>
          </cell>
          <cell r="I721" t="str">
            <v>1</v>
          </cell>
        </row>
        <row r="722">
          <cell r="B722" t="str">
            <v>Paraíba</v>
          </cell>
          <cell r="I722" t="str">
            <v>1</v>
          </cell>
        </row>
        <row r="723">
          <cell r="B723" t="str">
            <v>Rio Grande do Sul</v>
          </cell>
          <cell r="I723" t="str">
            <v>1</v>
          </cell>
        </row>
        <row r="724">
          <cell r="B724" t="str">
            <v>Piauí</v>
          </cell>
          <cell r="I724" t="str">
            <v>1</v>
          </cell>
        </row>
        <row r="725">
          <cell r="B725" t="str">
            <v>Sergipe</v>
          </cell>
          <cell r="I725" t="str">
            <v>1</v>
          </cell>
        </row>
        <row r="726">
          <cell r="B726" t="str">
            <v>Bahia</v>
          </cell>
          <cell r="I726" t="str">
            <v>1</v>
          </cell>
        </row>
        <row r="727">
          <cell r="B727" t="str">
            <v>São Paulo</v>
          </cell>
          <cell r="I727" t="str">
            <v>1</v>
          </cell>
        </row>
        <row r="728">
          <cell r="B728" t="str">
            <v>São Paulo</v>
          </cell>
          <cell r="I728" t="str">
            <v>1</v>
          </cell>
        </row>
        <row r="729">
          <cell r="B729" t="str">
            <v>Amazonas</v>
          </cell>
          <cell r="I729" t="str">
            <v>2</v>
          </cell>
        </row>
        <row r="730">
          <cell r="B730" t="str">
            <v>Paraíba</v>
          </cell>
          <cell r="I730" t="str">
            <v>1</v>
          </cell>
        </row>
        <row r="731">
          <cell r="B731" t="str">
            <v>São Paulo</v>
          </cell>
          <cell r="I731" t="str">
            <v>1</v>
          </cell>
        </row>
        <row r="732">
          <cell r="B732" t="str">
            <v>Minas Gerais</v>
          </cell>
          <cell r="I732" t="str">
            <v>1</v>
          </cell>
        </row>
        <row r="733">
          <cell r="B733" t="str">
            <v>São Paulo</v>
          </cell>
          <cell r="I733" t="str">
            <v>1</v>
          </cell>
        </row>
        <row r="734">
          <cell r="B734" t="str">
            <v>Paraná</v>
          </cell>
          <cell r="I734" t="str">
            <v>1</v>
          </cell>
        </row>
        <row r="735">
          <cell r="B735" t="str">
            <v>Rio Grande do Sul</v>
          </cell>
          <cell r="I735" t="str">
            <v>1</v>
          </cell>
        </row>
        <row r="736">
          <cell r="B736" t="str">
            <v>Minas Gerais</v>
          </cell>
          <cell r="I736" t="str">
            <v>1</v>
          </cell>
        </row>
        <row r="737">
          <cell r="B737" t="str">
            <v>São Paulo</v>
          </cell>
          <cell r="I737" t="str">
            <v>3</v>
          </cell>
        </row>
        <row r="738">
          <cell r="B738" t="str">
            <v>Minas Gerais</v>
          </cell>
          <cell r="I738" t="str">
            <v>1</v>
          </cell>
        </row>
        <row r="739">
          <cell r="B739" t="str">
            <v>Bahia</v>
          </cell>
          <cell r="I739" t="str">
            <v>1</v>
          </cell>
        </row>
        <row r="740">
          <cell r="B740" t="str">
            <v>Santa Catarina</v>
          </cell>
          <cell r="I740" t="str">
            <v>1</v>
          </cell>
        </row>
        <row r="741">
          <cell r="B741" t="str">
            <v>Rio Grande do Sul</v>
          </cell>
          <cell r="I741" t="str">
            <v>1</v>
          </cell>
        </row>
        <row r="742">
          <cell r="B742" t="str">
            <v>Santa Catarina</v>
          </cell>
          <cell r="I742" t="str">
            <v>2</v>
          </cell>
        </row>
        <row r="743">
          <cell r="B743" t="str">
            <v>Santa Catarina</v>
          </cell>
          <cell r="I743" t="str">
            <v>1</v>
          </cell>
        </row>
        <row r="744">
          <cell r="B744" t="str">
            <v>Rio Grande do Sul</v>
          </cell>
          <cell r="I744" t="str">
            <v>1</v>
          </cell>
        </row>
        <row r="745">
          <cell r="B745" t="str">
            <v>Pará</v>
          </cell>
          <cell r="I745" t="str">
            <v>3</v>
          </cell>
        </row>
        <row r="746">
          <cell r="B746" t="str">
            <v>São Paulo</v>
          </cell>
          <cell r="I746" t="str">
            <v>3</v>
          </cell>
        </row>
        <row r="747">
          <cell r="B747" t="str">
            <v>Paraná</v>
          </cell>
          <cell r="I747" t="str">
            <v>1</v>
          </cell>
        </row>
        <row r="748">
          <cell r="B748" t="str">
            <v>Alagoas</v>
          </cell>
          <cell r="I748" t="str">
            <v>1</v>
          </cell>
        </row>
        <row r="749">
          <cell r="B749" t="str">
            <v>Minas Gerais</v>
          </cell>
          <cell r="I749" t="str">
            <v>1</v>
          </cell>
        </row>
        <row r="750">
          <cell r="B750" t="str">
            <v>Pará</v>
          </cell>
          <cell r="I750" t="str">
            <v>1</v>
          </cell>
        </row>
        <row r="751">
          <cell r="B751" t="str">
            <v>Mato Grosso do Sul</v>
          </cell>
          <cell r="I751" t="str">
            <v>1</v>
          </cell>
        </row>
        <row r="752">
          <cell r="B752" t="str">
            <v>Minas Gerais</v>
          </cell>
          <cell r="I752" t="str">
            <v>1</v>
          </cell>
        </row>
        <row r="753">
          <cell r="B753" t="str">
            <v>Paraná</v>
          </cell>
          <cell r="I753" t="str">
            <v>1</v>
          </cell>
        </row>
        <row r="754">
          <cell r="B754" t="str">
            <v>Tocantins</v>
          </cell>
          <cell r="I754" t="str">
            <v>1</v>
          </cell>
        </row>
        <row r="755">
          <cell r="B755" t="str">
            <v>Acre</v>
          </cell>
          <cell r="I755" t="str">
            <v>1</v>
          </cell>
        </row>
        <row r="756">
          <cell r="B756" t="str">
            <v>Piauí</v>
          </cell>
          <cell r="I756" t="str">
            <v>1</v>
          </cell>
        </row>
        <row r="757">
          <cell r="B757" t="str">
            <v>Distrito Federal</v>
          </cell>
          <cell r="I757" t="str">
            <v>6</v>
          </cell>
        </row>
        <row r="758">
          <cell r="B758" t="str">
            <v>Minas Gerais</v>
          </cell>
          <cell r="I758" t="str">
            <v>2</v>
          </cell>
        </row>
        <row r="759">
          <cell r="B759" t="str">
            <v>Mato Grosso</v>
          </cell>
          <cell r="I759" t="str">
            <v>1</v>
          </cell>
        </row>
        <row r="760">
          <cell r="B760" t="str">
            <v>Minas Gerais</v>
          </cell>
          <cell r="I760" t="str">
            <v>1</v>
          </cell>
        </row>
        <row r="761">
          <cell r="B761" t="str">
            <v>São Paulo</v>
          </cell>
          <cell r="I761" t="str">
            <v>1</v>
          </cell>
        </row>
        <row r="762">
          <cell r="B762" t="str">
            <v>Minas Gerais</v>
          </cell>
          <cell r="I762" t="str">
            <v>1</v>
          </cell>
        </row>
        <row r="763">
          <cell r="B763" t="str">
            <v>Goiás</v>
          </cell>
          <cell r="I763" t="str">
            <v>1</v>
          </cell>
        </row>
        <row r="764">
          <cell r="B764" t="str">
            <v>Pernambuco</v>
          </cell>
          <cell r="I764" t="str">
            <v>1</v>
          </cell>
        </row>
        <row r="765">
          <cell r="B765" t="str">
            <v>Espírito Santo</v>
          </cell>
          <cell r="I765" t="str">
            <v>1</v>
          </cell>
        </row>
        <row r="766">
          <cell r="B766" t="str">
            <v>Pernambuco</v>
          </cell>
          <cell r="I766" t="str">
            <v>1</v>
          </cell>
        </row>
        <row r="767">
          <cell r="B767" t="str">
            <v>Rio Grande do Norte</v>
          </cell>
          <cell r="I767" t="str">
            <v>1</v>
          </cell>
        </row>
        <row r="768">
          <cell r="B768" t="str">
            <v>Tocantins</v>
          </cell>
          <cell r="I768" t="str">
            <v>1</v>
          </cell>
        </row>
        <row r="769">
          <cell r="B769" t="str">
            <v>Maranhão</v>
          </cell>
          <cell r="I769" t="str">
            <v>2</v>
          </cell>
        </row>
        <row r="770">
          <cell r="B770" t="str">
            <v>São Paulo</v>
          </cell>
          <cell r="I770" t="str">
            <v>1</v>
          </cell>
        </row>
        <row r="771">
          <cell r="B771" t="str">
            <v>Pernambuco</v>
          </cell>
          <cell r="I771" t="str">
            <v>2</v>
          </cell>
        </row>
        <row r="772">
          <cell r="B772" t="str">
            <v>Maranhão</v>
          </cell>
          <cell r="I772" t="str">
            <v>1</v>
          </cell>
        </row>
        <row r="773">
          <cell r="B773" t="str">
            <v>Paraíba</v>
          </cell>
          <cell r="I773" t="str">
            <v>1</v>
          </cell>
        </row>
        <row r="774">
          <cell r="B774" t="str">
            <v>Piauí</v>
          </cell>
          <cell r="I774" t="str">
            <v>1</v>
          </cell>
        </row>
        <row r="775">
          <cell r="B775" t="str">
            <v>Paraíba</v>
          </cell>
          <cell r="I775" t="str">
            <v>1</v>
          </cell>
        </row>
        <row r="776">
          <cell r="B776" t="str">
            <v>Sergipe</v>
          </cell>
          <cell r="I776" t="str">
            <v>1</v>
          </cell>
        </row>
        <row r="777">
          <cell r="B777" t="str">
            <v>Pará</v>
          </cell>
          <cell r="I777" t="str">
            <v>1</v>
          </cell>
        </row>
        <row r="778">
          <cell r="B778" t="str">
            <v>Ceará</v>
          </cell>
          <cell r="I778" t="str">
            <v>2</v>
          </cell>
        </row>
        <row r="779">
          <cell r="B779" t="str">
            <v>Bahia</v>
          </cell>
          <cell r="I779" t="str">
            <v>1</v>
          </cell>
        </row>
        <row r="780">
          <cell r="B780" t="str">
            <v>Bahia</v>
          </cell>
          <cell r="I780" t="str">
            <v>1</v>
          </cell>
        </row>
        <row r="781">
          <cell r="B781" t="str">
            <v>Pará</v>
          </cell>
          <cell r="I781" t="str">
            <v>2</v>
          </cell>
        </row>
        <row r="782">
          <cell r="B782" t="str">
            <v>Pará</v>
          </cell>
          <cell r="I782" t="str">
            <v>3</v>
          </cell>
        </row>
        <row r="783">
          <cell r="B783" t="str">
            <v>Goiás</v>
          </cell>
          <cell r="I783" t="str">
            <v>1</v>
          </cell>
        </row>
        <row r="784">
          <cell r="B784" t="str">
            <v>Rio Grande do Sul</v>
          </cell>
          <cell r="I784" t="str">
            <v>1</v>
          </cell>
        </row>
        <row r="785">
          <cell r="B785" t="str">
            <v>São Paulo</v>
          </cell>
          <cell r="I785" t="str">
            <v>1</v>
          </cell>
        </row>
        <row r="786">
          <cell r="B786" t="str">
            <v>São Paulo</v>
          </cell>
          <cell r="I786" t="str">
            <v>1</v>
          </cell>
        </row>
        <row r="787">
          <cell r="B787" t="str">
            <v>Bahia</v>
          </cell>
          <cell r="I787" t="str">
            <v>1</v>
          </cell>
        </row>
        <row r="788">
          <cell r="B788" t="str">
            <v>Minas Gerais</v>
          </cell>
          <cell r="I788" t="str">
            <v>2</v>
          </cell>
        </row>
        <row r="789">
          <cell r="B789" t="str">
            <v>Bahia</v>
          </cell>
          <cell r="I789" t="str">
            <v>2</v>
          </cell>
        </row>
        <row r="790">
          <cell r="B790" t="str">
            <v>Santa Catarina</v>
          </cell>
          <cell r="I790" t="str">
            <v>1</v>
          </cell>
        </row>
        <row r="791">
          <cell r="B791" t="str">
            <v>Santa Catarina</v>
          </cell>
          <cell r="I791" t="str">
            <v>3</v>
          </cell>
        </row>
        <row r="792">
          <cell r="B792" t="str">
            <v>Minas Gerais</v>
          </cell>
          <cell r="I792" t="str">
            <v>1</v>
          </cell>
        </row>
        <row r="793">
          <cell r="B793" t="str">
            <v>Minas Gerais</v>
          </cell>
          <cell r="I793" t="str">
            <v>1</v>
          </cell>
        </row>
        <row r="794">
          <cell r="B794" t="str">
            <v>Pernambuco</v>
          </cell>
          <cell r="I794" t="str">
            <v>1</v>
          </cell>
        </row>
        <row r="795">
          <cell r="B795" t="str">
            <v>Bahia</v>
          </cell>
          <cell r="I795" t="str">
            <v>1</v>
          </cell>
        </row>
        <row r="796">
          <cell r="B796" t="str">
            <v>Minas Gerais</v>
          </cell>
          <cell r="I796" t="str">
            <v>1</v>
          </cell>
        </row>
        <row r="797">
          <cell r="B797" t="str">
            <v>Pernambuco</v>
          </cell>
          <cell r="I797" t="str">
            <v>2</v>
          </cell>
        </row>
        <row r="798">
          <cell r="B798" t="str">
            <v>Acre</v>
          </cell>
          <cell r="I798" t="str">
            <v>1</v>
          </cell>
        </row>
        <row r="799">
          <cell r="B799" t="str">
            <v>Pará</v>
          </cell>
          <cell r="I799" t="str">
            <v>1</v>
          </cell>
        </row>
        <row r="800">
          <cell r="B800" t="str">
            <v>São Paulo</v>
          </cell>
          <cell r="I800" t="str">
            <v>1</v>
          </cell>
        </row>
        <row r="801">
          <cell r="B801" t="str">
            <v>São Paulo</v>
          </cell>
          <cell r="I801" t="str">
            <v>1</v>
          </cell>
        </row>
        <row r="802">
          <cell r="B802" t="str">
            <v>Maranhão</v>
          </cell>
          <cell r="I802" t="str">
            <v>1</v>
          </cell>
        </row>
        <row r="803">
          <cell r="B803" t="str">
            <v>Goiás</v>
          </cell>
          <cell r="I803" t="str">
            <v>1</v>
          </cell>
        </row>
        <row r="804">
          <cell r="B804" t="str">
            <v>Maranhão</v>
          </cell>
          <cell r="I804" t="str">
            <v>1</v>
          </cell>
        </row>
        <row r="805">
          <cell r="B805" t="str">
            <v>Goiás</v>
          </cell>
          <cell r="I805" t="str">
            <v>1</v>
          </cell>
        </row>
        <row r="806">
          <cell r="B806" t="str">
            <v>Tocantins</v>
          </cell>
          <cell r="I806" t="str">
            <v>1</v>
          </cell>
        </row>
        <row r="807">
          <cell r="B807" t="str">
            <v>Piauí</v>
          </cell>
          <cell r="I807" t="str">
            <v>1</v>
          </cell>
        </row>
        <row r="808">
          <cell r="B808" t="str">
            <v>Piauí</v>
          </cell>
          <cell r="I808" t="str">
            <v>1</v>
          </cell>
        </row>
        <row r="809">
          <cell r="B809" t="str">
            <v>Maranhão</v>
          </cell>
          <cell r="I809" t="str">
            <v>2</v>
          </cell>
        </row>
        <row r="810">
          <cell r="B810" t="str">
            <v>Goiás</v>
          </cell>
          <cell r="I810" t="str">
            <v>1</v>
          </cell>
        </row>
        <row r="811">
          <cell r="B811" t="str">
            <v>Bahia</v>
          </cell>
          <cell r="I811" t="str">
            <v>1</v>
          </cell>
        </row>
        <row r="812">
          <cell r="B812" t="str">
            <v>Maranhão</v>
          </cell>
          <cell r="I812" t="str">
            <v>1</v>
          </cell>
        </row>
        <row r="813">
          <cell r="B813" t="str">
            <v>Minas Gerais</v>
          </cell>
          <cell r="I813" t="str">
            <v>1</v>
          </cell>
        </row>
        <row r="814">
          <cell r="B814" t="str">
            <v>Rondônia</v>
          </cell>
          <cell r="I814" t="str">
            <v>2</v>
          </cell>
        </row>
        <row r="815">
          <cell r="B815" t="str">
            <v>São Paulo</v>
          </cell>
          <cell r="I815" t="str">
            <v>1</v>
          </cell>
        </row>
        <row r="816">
          <cell r="B816" t="str">
            <v>Minas Gerais</v>
          </cell>
          <cell r="I816" t="str">
            <v>1</v>
          </cell>
        </row>
        <row r="817">
          <cell r="B817" t="str">
            <v>Rio Grande do Sul</v>
          </cell>
          <cell r="I817" t="str">
            <v>1</v>
          </cell>
        </row>
        <row r="818">
          <cell r="B818" t="str">
            <v>Amazonas</v>
          </cell>
          <cell r="I818" t="str">
            <v>1</v>
          </cell>
        </row>
        <row r="819">
          <cell r="B819" t="str">
            <v>Paraíba</v>
          </cell>
          <cell r="I819" t="str">
            <v>1</v>
          </cell>
        </row>
        <row r="820">
          <cell r="B820" t="str">
            <v>Mato Grosso do Sul</v>
          </cell>
          <cell r="I820" t="str">
            <v>2</v>
          </cell>
        </row>
        <row r="821">
          <cell r="B821" t="str">
            <v>Bahia</v>
          </cell>
          <cell r="I821" t="str">
            <v>1</v>
          </cell>
        </row>
        <row r="822">
          <cell r="B822" t="str">
            <v>Paraíba</v>
          </cell>
          <cell r="I822" t="str">
            <v>1</v>
          </cell>
        </row>
        <row r="823">
          <cell r="B823" t="str">
            <v>Bahia</v>
          </cell>
          <cell r="I823" t="str">
            <v>1</v>
          </cell>
        </row>
        <row r="824">
          <cell r="B824" t="str">
            <v>Minas Gerais</v>
          </cell>
          <cell r="I824" t="str">
            <v>1</v>
          </cell>
        </row>
        <row r="825">
          <cell r="B825" t="str">
            <v>Goiás</v>
          </cell>
          <cell r="I825" t="str">
            <v>1</v>
          </cell>
        </row>
        <row r="826">
          <cell r="B826" t="str">
            <v>Piauí</v>
          </cell>
          <cell r="I826" t="str">
            <v>1</v>
          </cell>
        </row>
        <row r="827">
          <cell r="B827" t="str">
            <v>Paraíba</v>
          </cell>
          <cell r="I827" t="str">
            <v>2</v>
          </cell>
        </row>
        <row r="828">
          <cell r="B828" t="str">
            <v>Rondônia</v>
          </cell>
          <cell r="I828" t="str">
            <v>1</v>
          </cell>
        </row>
        <row r="829">
          <cell r="B829" t="str">
            <v>Pernambuco</v>
          </cell>
          <cell r="I829" t="str">
            <v>3</v>
          </cell>
        </row>
        <row r="830">
          <cell r="B830" t="str">
            <v>Rio de Janeiro</v>
          </cell>
          <cell r="I830" t="str">
            <v>3</v>
          </cell>
        </row>
        <row r="831">
          <cell r="B831" t="str">
            <v>Minas Gerais</v>
          </cell>
          <cell r="I831" t="str">
            <v>1</v>
          </cell>
        </row>
        <row r="832">
          <cell r="B832" t="str">
            <v>São Paulo</v>
          </cell>
          <cell r="I832" t="str">
            <v>1</v>
          </cell>
        </row>
        <row r="833">
          <cell r="B833" t="str">
            <v>São Paulo</v>
          </cell>
          <cell r="I833" t="str">
            <v>2</v>
          </cell>
        </row>
        <row r="834">
          <cell r="B834" t="str">
            <v>Pernambuco</v>
          </cell>
          <cell r="I834" t="str">
            <v>2</v>
          </cell>
        </row>
        <row r="835">
          <cell r="B835" t="str">
            <v>Santa Catarina</v>
          </cell>
          <cell r="I835" t="str">
            <v>2</v>
          </cell>
        </row>
        <row r="836">
          <cell r="B836" t="str">
            <v>São Paulo</v>
          </cell>
          <cell r="I836" t="str">
            <v>2</v>
          </cell>
        </row>
        <row r="837">
          <cell r="B837" t="str">
            <v>Rio Grande do Sul</v>
          </cell>
          <cell r="I837" t="str">
            <v>2</v>
          </cell>
        </row>
        <row r="838">
          <cell r="B838" t="str">
            <v>Rondônia</v>
          </cell>
          <cell r="I838" t="str">
            <v>1</v>
          </cell>
        </row>
        <row r="839">
          <cell r="B839" t="str">
            <v>Rio Grande do Sul</v>
          </cell>
          <cell r="I839" t="str">
            <v>1</v>
          </cell>
        </row>
        <row r="840">
          <cell r="B840" t="str">
            <v>Mato Grosso</v>
          </cell>
          <cell r="I840" t="str">
            <v>2</v>
          </cell>
        </row>
        <row r="841">
          <cell r="B841" t="str">
            <v>Bahia</v>
          </cell>
          <cell r="I841" t="str">
            <v>2</v>
          </cell>
        </row>
        <row r="842">
          <cell r="B842" t="str">
            <v>Goiás</v>
          </cell>
          <cell r="I842" t="str">
            <v>1</v>
          </cell>
        </row>
        <row r="843">
          <cell r="B843" t="str">
            <v>Minas Gerais</v>
          </cell>
          <cell r="I843" t="str">
            <v>1</v>
          </cell>
        </row>
        <row r="844">
          <cell r="B844" t="str">
            <v>Goiás</v>
          </cell>
          <cell r="I844" t="str">
            <v>1</v>
          </cell>
        </row>
        <row r="845">
          <cell r="B845" t="str">
            <v>Minas Gerais</v>
          </cell>
          <cell r="I845" t="str">
            <v>1</v>
          </cell>
        </row>
        <row r="846">
          <cell r="B846" t="str">
            <v>Minas Gerais</v>
          </cell>
          <cell r="I846" t="str">
            <v>1</v>
          </cell>
        </row>
        <row r="847">
          <cell r="B847" t="str">
            <v>Pará</v>
          </cell>
          <cell r="I847" t="str">
            <v>1</v>
          </cell>
        </row>
        <row r="848">
          <cell r="B848" t="str">
            <v>Pará</v>
          </cell>
          <cell r="I848" t="str">
            <v>2</v>
          </cell>
        </row>
        <row r="849">
          <cell r="B849" t="str">
            <v>Rio Grande do Sul</v>
          </cell>
          <cell r="I849" t="str">
            <v>2</v>
          </cell>
        </row>
        <row r="850">
          <cell r="B850" t="str">
            <v>Paraíba</v>
          </cell>
          <cell r="I850" t="str">
            <v>1</v>
          </cell>
        </row>
        <row r="851">
          <cell r="B851" t="str">
            <v>Goiás</v>
          </cell>
          <cell r="I851" t="str">
            <v>1</v>
          </cell>
        </row>
        <row r="852">
          <cell r="B852" t="str">
            <v>Minas Gerais</v>
          </cell>
          <cell r="I852" t="str">
            <v>1</v>
          </cell>
        </row>
        <row r="853">
          <cell r="B853" t="str">
            <v>Maranhão</v>
          </cell>
          <cell r="I853" t="str">
            <v>1</v>
          </cell>
        </row>
        <row r="854">
          <cell r="B854" t="str">
            <v>São Paulo</v>
          </cell>
          <cell r="I854" t="str">
            <v>2</v>
          </cell>
        </row>
        <row r="855">
          <cell r="B855" t="str">
            <v>Rio de Janeiro</v>
          </cell>
          <cell r="I855" t="str">
            <v>2</v>
          </cell>
        </row>
        <row r="856">
          <cell r="B856" t="str">
            <v>Pernambuco</v>
          </cell>
          <cell r="I856" t="str">
            <v>1</v>
          </cell>
        </row>
        <row r="857">
          <cell r="B857" t="str">
            <v>Rio Grande do Sul</v>
          </cell>
          <cell r="I857" t="str">
            <v>3</v>
          </cell>
        </row>
        <row r="858">
          <cell r="B858" t="str">
            <v>Tocantins</v>
          </cell>
          <cell r="I858" t="str">
            <v>1</v>
          </cell>
        </row>
        <row r="859">
          <cell r="B859" t="str">
            <v>Espírito Santo</v>
          </cell>
          <cell r="I859" t="str">
            <v>3</v>
          </cell>
        </row>
        <row r="860">
          <cell r="B860" t="str">
            <v>Paraíba</v>
          </cell>
          <cell r="I860" t="str">
            <v>1</v>
          </cell>
        </row>
        <row r="861">
          <cell r="B861" t="str">
            <v>Paraíba</v>
          </cell>
          <cell r="I861" t="str">
            <v>1</v>
          </cell>
        </row>
        <row r="862">
          <cell r="B862" t="str">
            <v>Paraíba</v>
          </cell>
          <cell r="I862" t="str">
            <v>1</v>
          </cell>
        </row>
        <row r="863">
          <cell r="B863" t="str">
            <v>Alagoas</v>
          </cell>
          <cell r="I863" t="str">
            <v>1</v>
          </cell>
        </row>
        <row r="864">
          <cell r="B864" t="str">
            <v>Rio Grande do Sul</v>
          </cell>
          <cell r="I864" t="str">
            <v>1</v>
          </cell>
        </row>
        <row r="865">
          <cell r="B865" t="str">
            <v>Rondônia</v>
          </cell>
          <cell r="I865" t="str">
            <v>2</v>
          </cell>
        </row>
        <row r="866">
          <cell r="B866" t="str">
            <v>São Paulo</v>
          </cell>
          <cell r="I866" t="str">
            <v>1</v>
          </cell>
        </row>
        <row r="867">
          <cell r="B867" t="str">
            <v>Goiás</v>
          </cell>
          <cell r="I867" t="str">
            <v>1</v>
          </cell>
        </row>
        <row r="868">
          <cell r="B868" t="str">
            <v>Bahia</v>
          </cell>
          <cell r="I868" t="str">
            <v>1</v>
          </cell>
        </row>
        <row r="869">
          <cell r="B869" t="str">
            <v>Bahia</v>
          </cell>
          <cell r="I869" t="str">
            <v>1</v>
          </cell>
        </row>
        <row r="870">
          <cell r="B870" t="str">
            <v>Minas Gerais</v>
          </cell>
          <cell r="I870" t="str">
            <v>1</v>
          </cell>
        </row>
        <row r="871">
          <cell r="B871" t="str">
            <v>Bahia</v>
          </cell>
          <cell r="I871" t="str">
            <v>1</v>
          </cell>
        </row>
        <row r="872">
          <cell r="B872" t="str">
            <v>Minas Gerais</v>
          </cell>
          <cell r="I872" t="str">
            <v>2</v>
          </cell>
        </row>
        <row r="873">
          <cell r="B873" t="str">
            <v>Pernambuco</v>
          </cell>
          <cell r="I873" t="str">
            <v>1</v>
          </cell>
        </row>
        <row r="874">
          <cell r="B874" t="str">
            <v>Bahia</v>
          </cell>
          <cell r="I874" t="str">
            <v>2</v>
          </cell>
        </row>
        <row r="875">
          <cell r="B875" t="str">
            <v>Bahia</v>
          </cell>
          <cell r="I875" t="str">
            <v>1</v>
          </cell>
        </row>
        <row r="876">
          <cell r="B876" t="str">
            <v>Paraná</v>
          </cell>
          <cell r="I876" t="str">
            <v>1</v>
          </cell>
        </row>
        <row r="877">
          <cell r="B877" t="str">
            <v>Paraná</v>
          </cell>
          <cell r="I877" t="str">
            <v>1</v>
          </cell>
        </row>
        <row r="878">
          <cell r="B878" t="str">
            <v>São Paulo</v>
          </cell>
          <cell r="I878" t="str">
            <v>1</v>
          </cell>
        </row>
        <row r="879">
          <cell r="B879" t="str">
            <v>Paraná</v>
          </cell>
          <cell r="I879" t="str">
            <v>1</v>
          </cell>
        </row>
        <row r="880">
          <cell r="B880" t="str">
            <v>São Paulo</v>
          </cell>
          <cell r="I880" t="str">
            <v>1</v>
          </cell>
        </row>
        <row r="881">
          <cell r="B881" t="str">
            <v>Minas Gerais</v>
          </cell>
          <cell r="I881" t="str">
            <v>1</v>
          </cell>
        </row>
        <row r="882">
          <cell r="B882" t="str">
            <v>Goiás</v>
          </cell>
          <cell r="I882" t="str">
            <v>1</v>
          </cell>
        </row>
        <row r="883">
          <cell r="B883" t="str">
            <v>Rio Grande do Sul</v>
          </cell>
          <cell r="I883" t="str">
            <v>1</v>
          </cell>
        </row>
        <row r="884">
          <cell r="B884" t="str">
            <v>Santa Catarina</v>
          </cell>
          <cell r="I884" t="str">
            <v>1</v>
          </cell>
        </row>
        <row r="885">
          <cell r="B885" t="str">
            <v>Paraíba</v>
          </cell>
          <cell r="I885" t="str">
            <v>1</v>
          </cell>
        </row>
        <row r="886">
          <cell r="B886" t="str">
            <v>Rio Grande do Sul</v>
          </cell>
          <cell r="I886" t="str">
            <v>1</v>
          </cell>
        </row>
        <row r="887">
          <cell r="B887" t="str">
            <v>Rio Grande do Norte</v>
          </cell>
          <cell r="I887" t="str">
            <v>1</v>
          </cell>
        </row>
        <row r="888">
          <cell r="B888" t="str">
            <v>Rio Grande do Norte</v>
          </cell>
          <cell r="I888" t="str">
            <v>1</v>
          </cell>
        </row>
        <row r="889">
          <cell r="B889" t="str">
            <v>Rio Grande do Norte</v>
          </cell>
          <cell r="I889" t="str">
            <v>2</v>
          </cell>
        </row>
        <row r="890">
          <cell r="B890" t="str">
            <v>São Paulo</v>
          </cell>
          <cell r="I890" t="str">
            <v>3</v>
          </cell>
        </row>
        <row r="891">
          <cell r="B891" t="str">
            <v>Bahia</v>
          </cell>
          <cell r="I891" t="str">
            <v>1</v>
          </cell>
        </row>
        <row r="892">
          <cell r="B892" t="str">
            <v>São Paulo</v>
          </cell>
          <cell r="I892" t="str">
            <v>1</v>
          </cell>
        </row>
        <row r="893">
          <cell r="B893" t="str">
            <v>São Paulo</v>
          </cell>
          <cell r="I893" t="str">
            <v>2</v>
          </cell>
        </row>
        <row r="894">
          <cell r="B894" t="str">
            <v>Maranhão</v>
          </cell>
          <cell r="I894" t="str">
            <v>1</v>
          </cell>
        </row>
        <row r="895">
          <cell r="B895" t="str">
            <v>Maranhão</v>
          </cell>
          <cell r="I895" t="str">
            <v>1</v>
          </cell>
        </row>
        <row r="896">
          <cell r="B896" t="str">
            <v>São Paulo</v>
          </cell>
          <cell r="I896" t="str">
            <v>1</v>
          </cell>
        </row>
        <row r="897">
          <cell r="B897" t="str">
            <v>Paraíba</v>
          </cell>
          <cell r="I897" t="str">
            <v>2</v>
          </cell>
        </row>
        <row r="898">
          <cell r="B898" t="str">
            <v>Piauí</v>
          </cell>
          <cell r="I898" t="str">
            <v>1</v>
          </cell>
        </row>
        <row r="899">
          <cell r="B899" t="str">
            <v>Paraíba</v>
          </cell>
          <cell r="I899" t="str">
            <v>1</v>
          </cell>
        </row>
        <row r="900">
          <cell r="B900" t="str">
            <v>São Paulo</v>
          </cell>
          <cell r="I900" t="str">
            <v>1</v>
          </cell>
        </row>
        <row r="901">
          <cell r="B901" t="str">
            <v>Alagoas</v>
          </cell>
          <cell r="I901" t="str">
            <v>1</v>
          </cell>
        </row>
        <row r="902">
          <cell r="B902" t="str">
            <v>Piauí</v>
          </cell>
          <cell r="I902" t="str">
            <v>1</v>
          </cell>
        </row>
        <row r="903">
          <cell r="B903" t="str">
            <v>Minas Gerais</v>
          </cell>
          <cell r="I903" t="str">
            <v>1</v>
          </cell>
        </row>
        <row r="904">
          <cell r="B904" t="str">
            <v>São Paulo</v>
          </cell>
          <cell r="I904" t="str">
            <v>1</v>
          </cell>
        </row>
        <row r="905">
          <cell r="B905" t="str">
            <v>Pernambuco</v>
          </cell>
          <cell r="I905" t="str">
            <v>1</v>
          </cell>
        </row>
        <row r="906">
          <cell r="B906" t="str">
            <v>Amapá</v>
          </cell>
          <cell r="I906" t="str">
            <v>1</v>
          </cell>
        </row>
        <row r="907">
          <cell r="B907" t="str">
            <v>Minas Gerais</v>
          </cell>
          <cell r="I907" t="str">
            <v>1</v>
          </cell>
        </row>
        <row r="908">
          <cell r="B908" t="str">
            <v>Paraíba</v>
          </cell>
          <cell r="I908" t="str">
            <v>1</v>
          </cell>
        </row>
        <row r="909">
          <cell r="B909" t="str">
            <v>Goiás</v>
          </cell>
          <cell r="I909" t="str">
            <v>2</v>
          </cell>
        </row>
        <row r="910">
          <cell r="B910" t="str">
            <v>Goiás</v>
          </cell>
          <cell r="I910" t="str">
            <v>1</v>
          </cell>
        </row>
        <row r="911">
          <cell r="B911" t="str">
            <v>Bahia</v>
          </cell>
          <cell r="I911" t="str">
            <v>1</v>
          </cell>
        </row>
        <row r="912">
          <cell r="B912" t="str">
            <v>Piauí</v>
          </cell>
          <cell r="I912" t="str">
            <v>1</v>
          </cell>
        </row>
        <row r="913">
          <cell r="B913" t="str">
            <v>Paraná</v>
          </cell>
          <cell r="I913" t="str">
            <v>1</v>
          </cell>
        </row>
        <row r="914">
          <cell r="B914" t="str">
            <v>Santa Catarina</v>
          </cell>
          <cell r="I914" t="str">
            <v>1</v>
          </cell>
        </row>
        <row r="915">
          <cell r="B915" t="str">
            <v>Pernambuco</v>
          </cell>
          <cell r="I915" t="str">
            <v>1</v>
          </cell>
        </row>
        <row r="916">
          <cell r="B916" t="str">
            <v>Bahia</v>
          </cell>
          <cell r="I916" t="str">
            <v>2</v>
          </cell>
        </row>
        <row r="917">
          <cell r="B917" t="str">
            <v>Bahia</v>
          </cell>
          <cell r="I917" t="str">
            <v>4</v>
          </cell>
        </row>
        <row r="918">
          <cell r="B918" t="str">
            <v>Minas Gerais</v>
          </cell>
          <cell r="I918" t="str">
            <v>1</v>
          </cell>
        </row>
        <row r="919">
          <cell r="B919" t="str">
            <v>Paraíba</v>
          </cell>
          <cell r="I919" t="str">
            <v>1</v>
          </cell>
        </row>
        <row r="920">
          <cell r="B920" t="str">
            <v>Bahia</v>
          </cell>
          <cell r="I920" t="str">
            <v>2</v>
          </cell>
        </row>
        <row r="921">
          <cell r="B921" t="str">
            <v>Minas Gerais</v>
          </cell>
          <cell r="I921" t="str">
            <v>1</v>
          </cell>
        </row>
        <row r="922">
          <cell r="B922" t="str">
            <v>Mato Grosso do Sul</v>
          </cell>
          <cell r="I922" t="str">
            <v>1</v>
          </cell>
        </row>
        <row r="923">
          <cell r="B923" t="str">
            <v>Rio Grande do Sul</v>
          </cell>
          <cell r="I923" t="str">
            <v>2</v>
          </cell>
        </row>
        <row r="924">
          <cell r="B924" t="str">
            <v>Pernambuco</v>
          </cell>
          <cell r="I924" t="str">
            <v>3</v>
          </cell>
        </row>
        <row r="925">
          <cell r="B925" t="str">
            <v>Rio Grande do Sul</v>
          </cell>
          <cell r="I925" t="str">
            <v>1</v>
          </cell>
        </row>
        <row r="926">
          <cell r="B926" t="str">
            <v>Paraná</v>
          </cell>
          <cell r="I926" t="str">
            <v>1</v>
          </cell>
        </row>
        <row r="927">
          <cell r="B927" t="str">
            <v>Rio Grande do Sul</v>
          </cell>
          <cell r="I927" t="str">
            <v>1</v>
          </cell>
        </row>
        <row r="928">
          <cell r="B928" t="str">
            <v>Paraná</v>
          </cell>
          <cell r="I928" t="str">
            <v>3</v>
          </cell>
        </row>
        <row r="929">
          <cell r="B929" t="str">
            <v>Paraná</v>
          </cell>
          <cell r="I929" t="str">
            <v>1</v>
          </cell>
        </row>
        <row r="930">
          <cell r="B930" t="str">
            <v>Santa Catarina</v>
          </cell>
          <cell r="I930" t="str">
            <v>2</v>
          </cell>
        </row>
        <row r="931">
          <cell r="B931" t="str">
            <v>Rio de Janeiro</v>
          </cell>
          <cell r="I931" t="str">
            <v>1</v>
          </cell>
        </row>
        <row r="932">
          <cell r="B932" t="str">
            <v>Minas Gerais</v>
          </cell>
          <cell r="I932" t="str">
            <v>1</v>
          </cell>
        </row>
        <row r="933">
          <cell r="B933" t="str">
            <v>Minas Gerais</v>
          </cell>
          <cell r="I933" t="str">
            <v>1</v>
          </cell>
        </row>
        <row r="934">
          <cell r="B934" t="str">
            <v>Pará</v>
          </cell>
          <cell r="I934" t="str">
            <v>3</v>
          </cell>
        </row>
        <row r="935">
          <cell r="B935" t="str">
            <v>Ceará</v>
          </cell>
          <cell r="I935" t="str">
            <v>2</v>
          </cell>
        </row>
        <row r="936">
          <cell r="B936" t="str">
            <v>Pernambuco</v>
          </cell>
          <cell r="I936" t="str">
            <v>1</v>
          </cell>
        </row>
        <row r="937">
          <cell r="B937" t="str">
            <v>Minas Gerais</v>
          </cell>
          <cell r="I937" t="str">
            <v>1</v>
          </cell>
        </row>
        <row r="938">
          <cell r="B938" t="str">
            <v>Minas Gerais</v>
          </cell>
          <cell r="I938" t="str">
            <v>1</v>
          </cell>
        </row>
        <row r="939">
          <cell r="B939" t="str">
            <v>Alagoas</v>
          </cell>
          <cell r="I939" t="str">
            <v>1</v>
          </cell>
        </row>
        <row r="940">
          <cell r="B940" t="str">
            <v>Minas Gerais</v>
          </cell>
          <cell r="I940" t="str">
            <v>1</v>
          </cell>
        </row>
        <row r="941">
          <cell r="B941" t="str">
            <v>Rio Grande do Sul</v>
          </cell>
          <cell r="I941" t="str">
            <v>1</v>
          </cell>
        </row>
        <row r="942">
          <cell r="B942" t="str">
            <v>Goiás</v>
          </cell>
          <cell r="I942" t="str">
            <v>1</v>
          </cell>
        </row>
        <row r="943">
          <cell r="B943" t="str">
            <v>Maranhão</v>
          </cell>
          <cell r="I943" t="str">
            <v>1</v>
          </cell>
        </row>
        <row r="944">
          <cell r="B944" t="str">
            <v>Paraná</v>
          </cell>
          <cell r="I944" t="str">
            <v>1</v>
          </cell>
        </row>
        <row r="945">
          <cell r="B945" t="str">
            <v>Rio Grande do Sul</v>
          </cell>
          <cell r="I945" t="str">
            <v>1</v>
          </cell>
        </row>
        <row r="946">
          <cell r="B946" t="str">
            <v>São Paulo</v>
          </cell>
          <cell r="I946" t="str">
            <v>1</v>
          </cell>
        </row>
        <row r="947">
          <cell r="B947" t="str">
            <v>Paraná</v>
          </cell>
          <cell r="I947" t="str">
            <v>1</v>
          </cell>
        </row>
        <row r="948">
          <cell r="B948" t="str">
            <v>Paraíba</v>
          </cell>
          <cell r="I948" t="str">
            <v>4</v>
          </cell>
        </row>
        <row r="949">
          <cell r="B949" t="str">
            <v>Paraná</v>
          </cell>
          <cell r="I949" t="str">
            <v>2</v>
          </cell>
        </row>
        <row r="950">
          <cell r="B950" t="str">
            <v>Minas Gerais</v>
          </cell>
          <cell r="I950" t="str">
            <v>1</v>
          </cell>
        </row>
        <row r="951">
          <cell r="B951" t="str">
            <v>Goiás</v>
          </cell>
          <cell r="I951" t="str">
            <v>1</v>
          </cell>
        </row>
        <row r="952">
          <cell r="B952" t="str">
            <v>Mato Grosso</v>
          </cell>
          <cell r="I952" t="str">
            <v>1</v>
          </cell>
        </row>
        <row r="953">
          <cell r="B953" t="str">
            <v>São Paulo</v>
          </cell>
          <cell r="I953" t="str">
            <v>5</v>
          </cell>
        </row>
        <row r="954">
          <cell r="B954" t="str">
            <v>Piauí</v>
          </cell>
          <cell r="I954" t="str">
            <v>1</v>
          </cell>
        </row>
        <row r="955">
          <cell r="B955" t="str">
            <v>Rio Grande do Sul</v>
          </cell>
          <cell r="I955" t="str">
            <v>1</v>
          </cell>
        </row>
        <row r="956">
          <cell r="B956" t="str">
            <v>Goiás</v>
          </cell>
          <cell r="I956" t="str">
            <v>1</v>
          </cell>
        </row>
        <row r="957">
          <cell r="B957" t="str">
            <v>Alagoas</v>
          </cell>
          <cell r="I957" t="str">
            <v>2</v>
          </cell>
        </row>
        <row r="958">
          <cell r="B958" t="str">
            <v>Santa Catarina</v>
          </cell>
          <cell r="I958" t="str">
            <v>1</v>
          </cell>
        </row>
        <row r="959">
          <cell r="B959" t="str">
            <v>Goiás</v>
          </cell>
          <cell r="I959" t="str">
            <v>1</v>
          </cell>
        </row>
        <row r="960">
          <cell r="B960" t="str">
            <v>Bahia</v>
          </cell>
          <cell r="I960" t="str">
            <v>1</v>
          </cell>
        </row>
        <row r="961">
          <cell r="B961" t="str">
            <v>Piauí</v>
          </cell>
          <cell r="I961" t="str">
            <v>1</v>
          </cell>
        </row>
        <row r="962">
          <cell r="B962" t="str">
            <v>Minas Gerais</v>
          </cell>
          <cell r="I962" t="str">
            <v>1</v>
          </cell>
        </row>
        <row r="963">
          <cell r="B963" t="str">
            <v>Minas Gerais</v>
          </cell>
          <cell r="I963" t="str">
            <v>2</v>
          </cell>
        </row>
        <row r="964">
          <cell r="B964" t="str">
            <v>Santa Catarina</v>
          </cell>
          <cell r="I964" t="str">
            <v>1</v>
          </cell>
        </row>
        <row r="965">
          <cell r="B965" t="str">
            <v>Rio Grande do Sul</v>
          </cell>
          <cell r="I965" t="str">
            <v>2</v>
          </cell>
        </row>
        <row r="966">
          <cell r="B966" t="str">
            <v>Paraná</v>
          </cell>
          <cell r="I966" t="str">
            <v>1</v>
          </cell>
        </row>
        <row r="967">
          <cell r="B967" t="str">
            <v>Sergipe</v>
          </cell>
          <cell r="I967" t="str">
            <v>1</v>
          </cell>
        </row>
        <row r="968">
          <cell r="B968" t="str">
            <v>Minas Gerais</v>
          </cell>
          <cell r="I968" t="str">
            <v>1</v>
          </cell>
        </row>
        <row r="969">
          <cell r="B969" t="str">
            <v>Paraná</v>
          </cell>
          <cell r="I969" t="str">
            <v>1</v>
          </cell>
        </row>
        <row r="970">
          <cell r="B970" t="str">
            <v>Santa Catarina</v>
          </cell>
          <cell r="I970" t="str">
            <v>1</v>
          </cell>
        </row>
        <row r="971">
          <cell r="B971" t="str">
            <v>Minas Gerais</v>
          </cell>
          <cell r="I971" t="str">
            <v>1</v>
          </cell>
        </row>
        <row r="972">
          <cell r="B972" t="str">
            <v>Bahia</v>
          </cell>
          <cell r="I972" t="str">
            <v>2</v>
          </cell>
        </row>
        <row r="973">
          <cell r="B973" t="str">
            <v>Alagoas</v>
          </cell>
          <cell r="I973" t="str">
            <v>1</v>
          </cell>
        </row>
        <row r="974">
          <cell r="B974" t="str">
            <v>Mato Grosso do Sul</v>
          </cell>
          <cell r="I974" t="str">
            <v>4</v>
          </cell>
        </row>
        <row r="975">
          <cell r="B975" t="str">
            <v>Piauí</v>
          </cell>
          <cell r="I975" t="str">
            <v>1</v>
          </cell>
        </row>
        <row r="976">
          <cell r="B976" t="str">
            <v>Paraná</v>
          </cell>
          <cell r="I976" t="str">
            <v>3</v>
          </cell>
        </row>
        <row r="977">
          <cell r="B977" t="str">
            <v>Piauí</v>
          </cell>
          <cell r="I977" t="str">
            <v>1</v>
          </cell>
        </row>
        <row r="978">
          <cell r="B978" t="str">
            <v>Goiás</v>
          </cell>
          <cell r="I978" t="str">
            <v>1</v>
          </cell>
        </row>
        <row r="979">
          <cell r="B979" t="str">
            <v>São Paulo</v>
          </cell>
          <cell r="I979" t="str">
            <v>2</v>
          </cell>
        </row>
        <row r="980">
          <cell r="B980" t="str">
            <v>Paraná</v>
          </cell>
          <cell r="I980" t="str">
            <v>1</v>
          </cell>
        </row>
        <row r="981">
          <cell r="B981" t="str">
            <v>Piauí</v>
          </cell>
          <cell r="I981" t="str">
            <v>2</v>
          </cell>
        </row>
        <row r="982">
          <cell r="B982" t="str">
            <v>Paraná</v>
          </cell>
          <cell r="I982" t="str">
            <v>2</v>
          </cell>
        </row>
        <row r="983">
          <cell r="B983" t="str">
            <v>Rio Grande do Sul</v>
          </cell>
          <cell r="I983" t="str">
            <v>1</v>
          </cell>
        </row>
        <row r="984">
          <cell r="B984" t="str">
            <v>Rondônia</v>
          </cell>
          <cell r="I984" t="str">
            <v>1</v>
          </cell>
        </row>
        <row r="985">
          <cell r="B985" t="str">
            <v>Mato Grosso</v>
          </cell>
          <cell r="I985" t="str">
            <v>2</v>
          </cell>
        </row>
        <row r="986">
          <cell r="B986" t="str">
            <v>Rio Grande do Norte</v>
          </cell>
          <cell r="I986" t="str">
            <v>1</v>
          </cell>
        </row>
        <row r="987">
          <cell r="B987" t="str">
            <v>Mato Grosso</v>
          </cell>
          <cell r="I987" t="str">
            <v>2</v>
          </cell>
        </row>
        <row r="988">
          <cell r="B988" t="str">
            <v>Minas Gerais</v>
          </cell>
          <cell r="I988" t="str">
            <v>1</v>
          </cell>
        </row>
        <row r="989">
          <cell r="B989" t="str">
            <v>Goiás</v>
          </cell>
          <cell r="I989" t="str">
            <v>1</v>
          </cell>
        </row>
        <row r="990">
          <cell r="B990" t="str">
            <v>Rio Grande do Sul</v>
          </cell>
          <cell r="I990" t="str">
            <v>1</v>
          </cell>
        </row>
        <row r="991">
          <cell r="B991" t="str">
            <v>Mato Grosso</v>
          </cell>
          <cell r="I991" t="str">
            <v>1</v>
          </cell>
        </row>
        <row r="992">
          <cell r="B992" t="str">
            <v>São Paulo</v>
          </cell>
          <cell r="I992" t="str">
            <v>2</v>
          </cell>
        </row>
        <row r="993">
          <cell r="B993" t="str">
            <v>Rio de Janeiro</v>
          </cell>
          <cell r="I993" t="str">
            <v>4</v>
          </cell>
        </row>
        <row r="994">
          <cell r="B994" t="str">
            <v>Minas Gerais</v>
          </cell>
          <cell r="I994" t="str">
            <v>1</v>
          </cell>
        </row>
        <row r="995">
          <cell r="B995" t="str">
            <v>Tocantins</v>
          </cell>
          <cell r="I995" t="str">
            <v>1</v>
          </cell>
        </row>
        <row r="996">
          <cell r="B996" t="str">
            <v>Santa Catarina</v>
          </cell>
          <cell r="I996" t="str">
            <v>2</v>
          </cell>
        </row>
        <row r="997">
          <cell r="B997" t="str">
            <v>São Paulo</v>
          </cell>
          <cell r="I997" t="str">
            <v>1</v>
          </cell>
        </row>
        <row r="998">
          <cell r="B998" t="str">
            <v>Ceará</v>
          </cell>
          <cell r="I998" t="str">
            <v>1</v>
          </cell>
        </row>
        <row r="999">
          <cell r="B999" t="str">
            <v>Goiás</v>
          </cell>
          <cell r="I999" t="str">
            <v>1</v>
          </cell>
        </row>
        <row r="1000">
          <cell r="B1000" t="str">
            <v>Pernambuco</v>
          </cell>
          <cell r="I1000" t="str">
            <v>1</v>
          </cell>
        </row>
        <row r="1001">
          <cell r="B1001" t="str">
            <v>Minas Gerais</v>
          </cell>
          <cell r="I1001" t="str">
            <v>1</v>
          </cell>
        </row>
        <row r="1002">
          <cell r="B1002" t="str">
            <v>Minas Gerais</v>
          </cell>
          <cell r="I1002" t="str">
            <v>1</v>
          </cell>
        </row>
        <row r="1003">
          <cell r="B1003" t="str">
            <v>Pará</v>
          </cell>
          <cell r="I1003" t="str">
            <v>2</v>
          </cell>
        </row>
        <row r="1004">
          <cell r="B1004" t="str">
            <v>Mato Grosso</v>
          </cell>
          <cell r="I1004" t="str">
            <v>1</v>
          </cell>
        </row>
        <row r="1005">
          <cell r="B1005" t="str">
            <v>São Paulo</v>
          </cell>
          <cell r="I1005" t="str">
            <v>1</v>
          </cell>
        </row>
        <row r="1006">
          <cell r="B1006" t="str">
            <v>Alagoas</v>
          </cell>
          <cell r="I1006" t="str">
            <v>1</v>
          </cell>
        </row>
        <row r="1007">
          <cell r="B1007" t="str">
            <v>Bahia</v>
          </cell>
          <cell r="I1007" t="str">
            <v>1</v>
          </cell>
        </row>
        <row r="1008">
          <cell r="B1008" t="str">
            <v>Minas Gerais</v>
          </cell>
          <cell r="I1008" t="str">
            <v>1</v>
          </cell>
        </row>
        <row r="1009">
          <cell r="B1009" t="str">
            <v>Bahia</v>
          </cell>
          <cell r="I1009" t="str">
            <v>1</v>
          </cell>
        </row>
        <row r="1010">
          <cell r="B1010" t="str">
            <v>Mato Grosso</v>
          </cell>
          <cell r="I1010" t="str">
            <v>1</v>
          </cell>
        </row>
        <row r="1011">
          <cell r="B1011" t="str">
            <v>São Paulo</v>
          </cell>
          <cell r="I1011" t="str">
            <v>1</v>
          </cell>
        </row>
        <row r="1012">
          <cell r="B1012" t="str">
            <v>Piauí</v>
          </cell>
          <cell r="I1012" t="str">
            <v>1</v>
          </cell>
        </row>
        <row r="1013">
          <cell r="B1013" t="str">
            <v>Bahia</v>
          </cell>
          <cell r="I1013" t="str">
            <v>2</v>
          </cell>
        </row>
        <row r="1014">
          <cell r="B1014" t="str">
            <v>Bahia</v>
          </cell>
          <cell r="I1014" t="str">
            <v>1</v>
          </cell>
        </row>
        <row r="1015">
          <cell r="B1015" t="str">
            <v>Bahia</v>
          </cell>
          <cell r="I1015" t="str">
            <v>2</v>
          </cell>
        </row>
        <row r="1016">
          <cell r="B1016" t="str">
            <v>Minas Gerais</v>
          </cell>
          <cell r="I1016" t="str">
            <v>1</v>
          </cell>
        </row>
        <row r="1017">
          <cell r="B1017" t="str">
            <v>Rondônia</v>
          </cell>
          <cell r="I1017" t="str">
            <v>1</v>
          </cell>
        </row>
        <row r="1018">
          <cell r="B1018" t="str">
            <v>Rio Grande do Sul</v>
          </cell>
          <cell r="I1018" t="str">
            <v>2</v>
          </cell>
        </row>
        <row r="1019">
          <cell r="B1019" t="str">
            <v>Bahia</v>
          </cell>
          <cell r="I1019" t="str">
            <v>1</v>
          </cell>
        </row>
        <row r="1020">
          <cell r="B1020" t="str">
            <v>Paraná</v>
          </cell>
          <cell r="I1020" t="str">
            <v>1</v>
          </cell>
        </row>
        <row r="1021">
          <cell r="B1021" t="str">
            <v>Rio Grande do Sul</v>
          </cell>
          <cell r="I1021" t="str">
            <v>1</v>
          </cell>
        </row>
        <row r="1022">
          <cell r="B1022" t="str">
            <v>Maranhão</v>
          </cell>
          <cell r="I1022" t="str">
            <v>1</v>
          </cell>
        </row>
        <row r="1023">
          <cell r="B1023" t="str">
            <v>São Paulo</v>
          </cell>
          <cell r="I1023" t="str">
            <v>2</v>
          </cell>
        </row>
        <row r="1024">
          <cell r="B1024" t="str">
            <v>São Paulo</v>
          </cell>
          <cell r="I1024" t="str">
            <v>1</v>
          </cell>
        </row>
        <row r="1025">
          <cell r="B1025" t="str">
            <v>Bahia</v>
          </cell>
          <cell r="I1025" t="str">
            <v>1</v>
          </cell>
        </row>
        <row r="1026">
          <cell r="B1026" t="str">
            <v>Rio Grande do Sul</v>
          </cell>
          <cell r="I1026" t="str">
            <v>1</v>
          </cell>
        </row>
        <row r="1027">
          <cell r="B1027" t="str">
            <v>Paraná</v>
          </cell>
          <cell r="I1027" t="str">
            <v>1</v>
          </cell>
        </row>
        <row r="1028">
          <cell r="B1028" t="str">
            <v>Rio Grande do Sul</v>
          </cell>
          <cell r="I1028" t="str">
            <v>2</v>
          </cell>
        </row>
        <row r="1029">
          <cell r="B1029" t="str">
            <v>Santa Catarina</v>
          </cell>
          <cell r="I1029" t="str">
            <v>1</v>
          </cell>
        </row>
        <row r="1030">
          <cell r="B1030" t="str">
            <v>Rio Grande do Norte</v>
          </cell>
          <cell r="I1030" t="str">
            <v>2</v>
          </cell>
        </row>
        <row r="1031">
          <cell r="B1031" t="str">
            <v>Rio Grande do Sul</v>
          </cell>
          <cell r="I1031" t="str">
            <v>2</v>
          </cell>
        </row>
        <row r="1032">
          <cell r="B1032" t="str">
            <v>Sergipe</v>
          </cell>
          <cell r="I1032" t="str">
            <v>1</v>
          </cell>
        </row>
        <row r="1033">
          <cell r="B1033" t="str">
            <v>Pernambuco</v>
          </cell>
          <cell r="I1033" t="str">
            <v>1</v>
          </cell>
        </row>
        <row r="1034">
          <cell r="B1034" t="str">
            <v>Ceará</v>
          </cell>
          <cell r="I1034" t="str">
            <v>2</v>
          </cell>
        </row>
        <row r="1035">
          <cell r="B1035" t="str">
            <v>Sergipe</v>
          </cell>
          <cell r="I1035" t="str">
            <v>2</v>
          </cell>
        </row>
        <row r="1036">
          <cell r="B1036" t="str">
            <v>São Paulo</v>
          </cell>
          <cell r="I1036" t="str">
            <v>1</v>
          </cell>
        </row>
        <row r="1037">
          <cell r="B1037" t="str">
            <v>Rio Grande do Sul</v>
          </cell>
          <cell r="I1037" t="str">
            <v>4</v>
          </cell>
        </row>
        <row r="1038">
          <cell r="B1038" t="str">
            <v>Santa Catarina</v>
          </cell>
          <cell r="I1038" t="str">
            <v>2</v>
          </cell>
        </row>
        <row r="1039">
          <cell r="B1039" t="str">
            <v>Bahia</v>
          </cell>
          <cell r="I1039" t="str">
            <v>2</v>
          </cell>
        </row>
        <row r="1040">
          <cell r="B1040" t="str">
            <v>Roraima</v>
          </cell>
          <cell r="I1040" t="str">
            <v>1</v>
          </cell>
        </row>
        <row r="1041">
          <cell r="B1041" t="str">
            <v>Minas Gerais</v>
          </cell>
          <cell r="I1041" t="str">
            <v>1</v>
          </cell>
        </row>
        <row r="1042">
          <cell r="B1042" t="str">
            <v>Paraná</v>
          </cell>
          <cell r="I1042" t="str">
            <v>1</v>
          </cell>
        </row>
        <row r="1043">
          <cell r="B1043" t="str">
            <v>Rio de Janeiro</v>
          </cell>
          <cell r="I1043" t="str">
            <v>1</v>
          </cell>
        </row>
        <row r="1044">
          <cell r="B1044" t="str">
            <v>Maranhão</v>
          </cell>
          <cell r="I1044" t="str">
            <v>1</v>
          </cell>
        </row>
        <row r="1045">
          <cell r="B1045" t="str">
            <v>Piauí</v>
          </cell>
          <cell r="I1045" t="str">
            <v>1</v>
          </cell>
        </row>
        <row r="1046">
          <cell r="B1046" t="str">
            <v>Bahia</v>
          </cell>
          <cell r="I1046" t="str">
            <v>1</v>
          </cell>
        </row>
        <row r="1047">
          <cell r="B1047" t="str">
            <v>Rio Grande do Sul</v>
          </cell>
          <cell r="I1047" t="str">
            <v>1</v>
          </cell>
        </row>
        <row r="1048">
          <cell r="B1048" t="str">
            <v>Amazonas</v>
          </cell>
          <cell r="I1048" t="str">
            <v>1</v>
          </cell>
        </row>
        <row r="1049">
          <cell r="B1049" t="str">
            <v>Pará</v>
          </cell>
          <cell r="I1049" t="str">
            <v>2</v>
          </cell>
        </row>
        <row r="1050">
          <cell r="B1050" t="str">
            <v>Paraná</v>
          </cell>
          <cell r="I1050" t="str">
            <v>1</v>
          </cell>
        </row>
        <row r="1051">
          <cell r="B1051" t="str">
            <v>Santa Catarina</v>
          </cell>
          <cell r="I1051" t="str">
            <v>1</v>
          </cell>
        </row>
        <row r="1052">
          <cell r="B1052" t="str">
            <v>São Paulo</v>
          </cell>
          <cell r="I1052" t="str">
            <v>2</v>
          </cell>
        </row>
        <row r="1053">
          <cell r="B1053" t="str">
            <v>Rio Grande do Sul</v>
          </cell>
          <cell r="I1053" t="str">
            <v>1</v>
          </cell>
        </row>
        <row r="1054">
          <cell r="B1054" t="str">
            <v>Rio Grande do Sul</v>
          </cell>
          <cell r="I1054" t="str">
            <v>2</v>
          </cell>
        </row>
        <row r="1055">
          <cell r="B1055" t="str">
            <v>Rio Grande do Sul</v>
          </cell>
          <cell r="I1055" t="str">
            <v>1</v>
          </cell>
        </row>
        <row r="1056">
          <cell r="B1056" t="str">
            <v>Rio Grande do Sul</v>
          </cell>
          <cell r="I1056" t="str">
            <v>1</v>
          </cell>
        </row>
        <row r="1057">
          <cell r="B1057" t="str">
            <v>Minas Gerais</v>
          </cell>
          <cell r="I1057" t="str">
            <v>1</v>
          </cell>
        </row>
        <row r="1058">
          <cell r="B1058" t="str">
            <v>Alagoas</v>
          </cell>
          <cell r="I1058" t="str">
            <v>1</v>
          </cell>
        </row>
        <row r="1059">
          <cell r="B1059" t="str">
            <v>Sergipe</v>
          </cell>
          <cell r="I1059" t="str">
            <v>2</v>
          </cell>
        </row>
        <row r="1060">
          <cell r="B1060" t="str">
            <v>Rio Grande do Sul</v>
          </cell>
          <cell r="I1060" t="str">
            <v>1</v>
          </cell>
        </row>
        <row r="1061">
          <cell r="B1061" t="str">
            <v>São Paulo</v>
          </cell>
          <cell r="I1061" t="str">
            <v>1</v>
          </cell>
        </row>
        <row r="1062">
          <cell r="B1062" t="str">
            <v>Bahia</v>
          </cell>
          <cell r="I1062" t="str">
            <v>1</v>
          </cell>
        </row>
        <row r="1063">
          <cell r="B1063" t="str">
            <v>Minas Gerais</v>
          </cell>
          <cell r="I1063" t="str">
            <v>1</v>
          </cell>
        </row>
        <row r="1064">
          <cell r="B1064" t="str">
            <v>Minas Gerais</v>
          </cell>
          <cell r="I1064" t="str">
            <v>2</v>
          </cell>
        </row>
        <row r="1065">
          <cell r="B1065" t="str">
            <v>Minas Gerais</v>
          </cell>
          <cell r="I1065" t="str">
            <v>1</v>
          </cell>
        </row>
        <row r="1066">
          <cell r="B1066" t="str">
            <v>Paraíba</v>
          </cell>
          <cell r="I1066" t="str">
            <v>1</v>
          </cell>
        </row>
        <row r="1067">
          <cell r="B1067" t="str">
            <v>Minas Gerais</v>
          </cell>
          <cell r="I1067" t="str">
            <v>1</v>
          </cell>
        </row>
        <row r="1068">
          <cell r="B1068" t="str">
            <v>Bahia</v>
          </cell>
          <cell r="I1068" t="str">
            <v>2</v>
          </cell>
        </row>
        <row r="1069">
          <cell r="B1069" t="str">
            <v>Minas Gerais</v>
          </cell>
          <cell r="I1069" t="str">
            <v>1</v>
          </cell>
        </row>
        <row r="1070">
          <cell r="B1070" t="str">
            <v>Santa Catarina</v>
          </cell>
          <cell r="I1070" t="str">
            <v>1</v>
          </cell>
        </row>
        <row r="1071">
          <cell r="B1071" t="str">
            <v>Maranhão</v>
          </cell>
          <cell r="I1071" t="str">
            <v>1</v>
          </cell>
        </row>
        <row r="1072">
          <cell r="B1072" t="str">
            <v>Ceará</v>
          </cell>
          <cell r="I1072" t="str">
            <v>1</v>
          </cell>
        </row>
        <row r="1073">
          <cell r="B1073" t="str">
            <v>Rio Grande do Sul</v>
          </cell>
          <cell r="I1073" t="str">
            <v>1</v>
          </cell>
        </row>
        <row r="1074">
          <cell r="B1074" t="str">
            <v>Minas Gerais</v>
          </cell>
          <cell r="I1074" t="str">
            <v>1</v>
          </cell>
        </row>
        <row r="1075">
          <cell r="B1075" t="str">
            <v>Piauí</v>
          </cell>
          <cell r="I1075" t="str">
            <v>1</v>
          </cell>
        </row>
        <row r="1076">
          <cell r="B1076" t="str">
            <v>Minas Gerais</v>
          </cell>
          <cell r="I1076" t="str">
            <v>1</v>
          </cell>
        </row>
        <row r="1077">
          <cell r="B1077" t="str">
            <v>Piauí</v>
          </cell>
          <cell r="I1077" t="str">
            <v>1</v>
          </cell>
        </row>
        <row r="1078">
          <cell r="B1078" t="str">
            <v>Paraná</v>
          </cell>
          <cell r="I1078" t="str">
            <v>1</v>
          </cell>
        </row>
        <row r="1079">
          <cell r="B1079" t="str">
            <v>Pará</v>
          </cell>
          <cell r="I1079" t="str">
            <v>2</v>
          </cell>
        </row>
        <row r="1080">
          <cell r="B1080" t="str">
            <v>Minas Gerais</v>
          </cell>
          <cell r="I1080" t="str">
            <v>1</v>
          </cell>
        </row>
        <row r="1081">
          <cell r="B1081" t="str">
            <v>São Paulo</v>
          </cell>
          <cell r="I1081" t="str">
            <v>2</v>
          </cell>
        </row>
        <row r="1082">
          <cell r="B1082" t="str">
            <v>Santa Catarina</v>
          </cell>
          <cell r="I1082" t="str">
            <v>1</v>
          </cell>
        </row>
        <row r="1083">
          <cell r="B1083" t="str">
            <v>Rio Grande do Sul</v>
          </cell>
          <cell r="I1083" t="str">
            <v>1</v>
          </cell>
        </row>
        <row r="1084">
          <cell r="B1084" t="str">
            <v>Acre</v>
          </cell>
          <cell r="I1084" t="str">
            <v>1</v>
          </cell>
        </row>
        <row r="1085">
          <cell r="B1085" t="str">
            <v>Pernambuco</v>
          </cell>
          <cell r="I1085" t="str">
            <v>1</v>
          </cell>
        </row>
        <row r="1086">
          <cell r="B1086" t="str">
            <v>Minas Gerais</v>
          </cell>
          <cell r="I1086" t="str">
            <v>1</v>
          </cell>
        </row>
        <row r="1087">
          <cell r="B1087" t="str">
            <v>Rio Grande do Sul</v>
          </cell>
          <cell r="I1087" t="str">
            <v>1</v>
          </cell>
        </row>
        <row r="1088">
          <cell r="B1088" t="str">
            <v>Roraima</v>
          </cell>
          <cell r="I1088" t="str">
            <v>1</v>
          </cell>
        </row>
        <row r="1089">
          <cell r="B1089" t="str">
            <v>Mato Grosso do Sul</v>
          </cell>
          <cell r="I1089" t="str">
            <v>1</v>
          </cell>
        </row>
        <row r="1090">
          <cell r="B1090" t="str">
            <v>Piauí</v>
          </cell>
          <cell r="I1090" t="str">
            <v>1</v>
          </cell>
        </row>
        <row r="1091">
          <cell r="B1091" t="str">
            <v>São Paulo</v>
          </cell>
          <cell r="I1091" t="str">
            <v>3</v>
          </cell>
        </row>
        <row r="1092">
          <cell r="B1092" t="str">
            <v>Minas Gerais</v>
          </cell>
          <cell r="I1092" t="str">
            <v>1</v>
          </cell>
        </row>
        <row r="1093">
          <cell r="B1093" t="str">
            <v>Bahia</v>
          </cell>
          <cell r="I1093" t="str">
            <v>1</v>
          </cell>
        </row>
        <row r="1094">
          <cell r="B1094" t="str">
            <v>Paraná</v>
          </cell>
          <cell r="I1094" t="str">
            <v>1</v>
          </cell>
        </row>
        <row r="1095">
          <cell r="B1095" t="str">
            <v>Minas Gerais</v>
          </cell>
          <cell r="I1095" t="str">
            <v>1</v>
          </cell>
        </row>
        <row r="1096">
          <cell r="B1096" t="str">
            <v>Minas Gerais</v>
          </cell>
          <cell r="I1096" t="str">
            <v>1</v>
          </cell>
        </row>
        <row r="1097">
          <cell r="B1097" t="str">
            <v>Minas Gerais</v>
          </cell>
          <cell r="I1097" t="str">
            <v>2</v>
          </cell>
        </row>
        <row r="1098">
          <cell r="B1098" t="str">
            <v>Rio de Janeiro</v>
          </cell>
          <cell r="I1098" t="str">
            <v>1</v>
          </cell>
        </row>
        <row r="1099">
          <cell r="B1099" t="str">
            <v>São Paulo</v>
          </cell>
          <cell r="I1099" t="str">
            <v>4</v>
          </cell>
        </row>
        <row r="1100">
          <cell r="B1100" t="str">
            <v>Minas Gerais</v>
          </cell>
          <cell r="I1100" t="str">
            <v>2</v>
          </cell>
        </row>
        <row r="1101">
          <cell r="B1101" t="str">
            <v>Amazonas</v>
          </cell>
          <cell r="I1101" t="str">
            <v>1</v>
          </cell>
        </row>
        <row r="1102">
          <cell r="B1102" t="str">
            <v>Paraíba</v>
          </cell>
          <cell r="I1102" t="str">
            <v>1</v>
          </cell>
        </row>
        <row r="1103">
          <cell r="B1103" t="str">
            <v>Rio Grande do Norte</v>
          </cell>
          <cell r="I1103" t="str">
            <v>1</v>
          </cell>
        </row>
        <row r="1104">
          <cell r="B1104" t="str">
            <v>Piauí</v>
          </cell>
          <cell r="I1104" t="str">
            <v>1</v>
          </cell>
        </row>
        <row r="1105">
          <cell r="B1105" t="str">
            <v>Bahia</v>
          </cell>
          <cell r="I1105" t="str">
            <v>1</v>
          </cell>
        </row>
        <row r="1106">
          <cell r="B1106" t="str">
            <v>Rio Grande do Sul</v>
          </cell>
          <cell r="I1106" t="str">
            <v>2</v>
          </cell>
        </row>
        <row r="1107">
          <cell r="B1107" t="str">
            <v>Minas Gerais</v>
          </cell>
          <cell r="I1107" t="str">
            <v>1</v>
          </cell>
        </row>
        <row r="1108">
          <cell r="B1108" t="str">
            <v>Bahia</v>
          </cell>
          <cell r="I1108" t="str">
            <v>1</v>
          </cell>
        </row>
        <row r="1109">
          <cell r="B1109" t="str">
            <v>São Paulo</v>
          </cell>
          <cell r="I1109" t="str">
            <v>1</v>
          </cell>
        </row>
        <row r="1110">
          <cell r="B1110" t="str">
            <v>Rio de Janeiro</v>
          </cell>
          <cell r="I1110" t="str">
            <v>1</v>
          </cell>
        </row>
        <row r="1111">
          <cell r="B1111" t="str">
            <v>Minas Gerais</v>
          </cell>
          <cell r="I1111" t="str">
            <v>1</v>
          </cell>
        </row>
        <row r="1112">
          <cell r="B1112" t="str">
            <v>Amazonas</v>
          </cell>
          <cell r="I1112" t="str">
            <v>2</v>
          </cell>
        </row>
        <row r="1113">
          <cell r="B1113" t="str">
            <v>Amazonas</v>
          </cell>
          <cell r="I1113" t="str">
            <v>2</v>
          </cell>
        </row>
        <row r="1114">
          <cell r="B1114" t="str">
            <v>Espírito Santo</v>
          </cell>
          <cell r="I1114" t="str">
            <v>4</v>
          </cell>
        </row>
        <row r="1115">
          <cell r="B1115" t="str">
            <v>Ceará</v>
          </cell>
          <cell r="I1115" t="str">
            <v>1</v>
          </cell>
        </row>
        <row r="1116">
          <cell r="B1116" t="str">
            <v>Piauí</v>
          </cell>
          <cell r="I1116" t="str">
            <v>1</v>
          </cell>
        </row>
        <row r="1117">
          <cell r="B1117" t="str">
            <v>Bahia</v>
          </cell>
          <cell r="I1117" t="str">
            <v>1</v>
          </cell>
        </row>
        <row r="1118">
          <cell r="B1118" t="str">
            <v>Sergipe</v>
          </cell>
          <cell r="I1118" t="str">
            <v>1</v>
          </cell>
        </row>
        <row r="1119">
          <cell r="B1119" t="str">
            <v>Ceará</v>
          </cell>
          <cell r="I1119" t="str">
            <v>1</v>
          </cell>
        </row>
        <row r="1120">
          <cell r="B1120" t="str">
            <v>Tocantins</v>
          </cell>
          <cell r="I1120" t="str">
            <v>1</v>
          </cell>
        </row>
        <row r="1121">
          <cell r="B1121" t="str">
            <v>Ceará</v>
          </cell>
          <cell r="I1121" t="str">
            <v>1</v>
          </cell>
        </row>
        <row r="1122">
          <cell r="B1122" t="str">
            <v>Ceará</v>
          </cell>
          <cell r="I1122" t="str">
            <v>1</v>
          </cell>
        </row>
        <row r="1123">
          <cell r="B1123" t="str">
            <v>Mato Grosso</v>
          </cell>
          <cell r="I1123" t="str">
            <v>1</v>
          </cell>
        </row>
        <row r="1124">
          <cell r="B1124" t="str">
            <v>Paraná</v>
          </cell>
          <cell r="I1124" t="str">
            <v>1</v>
          </cell>
        </row>
        <row r="1125">
          <cell r="B1125" t="str">
            <v>Rio Grande do Sul</v>
          </cell>
          <cell r="I1125" t="str">
            <v>2</v>
          </cell>
        </row>
        <row r="1126">
          <cell r="B1126" t="str">
            <v>Minas Gerais</v>
          </cell>
          <cell r="I1126" t="str">
            <v>1</v>
          </cell>
        </row>
        <row r="1127">
          <cell r="B1127" t="str">
            <v>Rio Grande do Sul</v>
          </cell>
          <cell r="I1127" t="str">
            <v>1</v>
          </cell>
        </row>
        <row r="1128">
          <cell r="B1128" t="str">
            <v>Minas Gerais</v>
          </cell>
          <cell r="I1128" t="str">
            <v>1</v>
          </cell>
        </row>
        <row r="1129">
          <cell r="B1129" t="str">
            <v>Rio de Janeiro</v>
          </cell>
          <cell r="I1129" t="str">
            <v>1</v>
          </cell>
        </row>
        <row r="1130">
          <cell r="B1130" t="str">
            <v>Minas Gerais</v>
          </cell>
          <cell r="I1130" t="str">
            <v>1</v>
          </cell>
        </row>
        <row r="1131">
          <cell r="B1131" t="str">
            <v>Minas Gerais</v>
          </cell>
          <cell r="I1131" t="str">
            <v>1</v>
          </cell>
        </row>
        <row r="1132">
          <cell r="B1132" t="str">
            <v>Minas Gerais</v>
          </cell>
          <cell r="I1132" t="str">
            <v>1</v>
          </cell>
        </row>
        <row r="1133">
          <cell r="B1133" t="str">
            <v>Minas Gerais</v>
          </cell>
          <cell r="I1133" t="str">
            <v>1</v>
          </cell>
        </row>
        <row r="1134">
          <cell r="B1134" t="str">
            <v>Minas Gerais</v>
          </cell>
          <cell r="I1134" t="str">
            <v>2</v>
          </cell>
        </row>
        <row r="1135">
          <cell r="B1135" t="str">
            <v>Minas Gerais</v>
          </cell>
          <cell r="I1135" t="str">
            <v>1</v>
          </cell>
        </row>
        <row r="1136">
          <cell r="B1136" t="str">
            <v>Goiás</v>
          </cell>
          <cell r="I1136" t="str">
            <v>1</v>
          </cell>
        </row>
        <row r="1137">
          <cell r="B1137" t="str">
            <v>Tocantins</v>
          </cell>
          <cell r="I1137" t="str">
            <v>1</v>
          </cell>
        </row>
        <row r="1138">
          <cell r="B1138" t="str">
            <v>Sergipe</v>
          </cell>
          <cell r="I1138" t="str">
            <v>1</v>
          </cell>
        </row>
        <row r="1139">
          <cell r="B1139" t="str">
            <v>Minas Gerais</v>
          </cell>
          <cell r="I1139" t="str">
            <v>1</v>
          </cell>
        </row>
        <row r="1140">
          <cell r="B1140" t="str">
            <v>Pernambuco</v>
          </cell>
          <cell r="I1140" t="str">
            <v>1</v>
          </cell>
        </row>
        <row r="1141">
          <cell r="B1141" t="str">
            <v>Rio Grande do Norte</v>
          </cell>
          <cell r="I1141" t="str">
            <v>1</v>
          </cell>
        </row>
        <row r="1142">
          <cell r="B1142" t="str">
            <v>Rio Grande do Norte</v>
          </cell>
          <cell r="I1142" t="str">
            <v>1</v>
          </cell>
        </row>
        <row r="1143">
          <cell r="B1143" t="str">
            <v>Ceará</v>
          </cell>
          <cell r="I1143" t="str">
            <v>1</v>
          </cell>
        </row>
        <row r="1144">
          <cell r="B1144" t="str">
            <v>Pernambuco</v>
          </cell>
          <cell r="I1144" t="str">
            <v>1</v>
          </cell>
        </row>
        <row r="1145">
          <cell r="B1145" t="str">
            <v>Minas Gerais</v>
          </cell>
          <cell r="I1145" t="str">
            <v>1</v>
          </cell>
        </row>
        <row r="1146">
          <cell r="B1146" t="str">
            <v>Alagoas</v>
          </cell>
          <cell r="I1146" t="str">
            <v>1</v>
          </cell>
        </row>
        <row r="1147">
          <cell r="B1147" t="str">
            <v>Roraima</v>
          </cell>
          <cell r="I1147" t="str">
            <v>1</v>
          </cell>
        </row>
        <row r="1148">
          <cell r="B1148" t="str">
            <v>Maranhão</v>
          </cell>
          <cell r="I1148" t="str">
            <v>1</v>
          </cell>
        </row>
        <row r="1149">
          <cell r="B1149" t="str">
            <v>Pernambuco</v>
          </cell>
          <cell r="I1149" t="str">
            <v>2</v>
          </cell>
        </row>
        <row r="1150">
          <cell r="B1150" t="str">
            <v>Minas Gerais</v>
          </cell>
          <cell r="I1150" t="str">
            <v>1</v>
          </cell>
        </row>
        <row r="1151">
          <cell r="B1151" t="str">
            <v>Paraíba</v>
          </cell>
          <cell r="I1151" t="str">
            <v>1</v>
          </cell>
        </row>
        <row r="1152">
          <cell r="B1152" t="str">
            <v>Tocantins</v>
          </cell>
          <cell r="I1152" t="str">
            <v>1</v>
          </cell>
        </row>
        <row r="1153">
          <cell r="B1153" t="str">
            <v>Pernambuco</v>
          </cell>
          <cell r="I1153" t="str">
            <v>4</v>
          </cell>
        </row>
        <row r="1154">
          <cell r="B1154" t="str">
            <v>Maranhão</v>
          </cell>
          <cell r="I1154" t="str">
            <v>1</v>
          </cell>
        </row>
        <row r="1155">
          <cell r="B1155" t="str">
            <v>Minas Gerais</v>
          </cell>
          <cell r="I1155" t="str">
            <v>1</v>
          </cell>
        </row>
        <row r="1156">
          <cell r="B1156" t="str">
            <v>Minas Gerais</v>
          </cell>
          <cell r="I1156" t="str">
            <v>1</v>
          </cell>
        </row>
        <row r="1157">
          <cell r="B1157" t="str">
            <v>São Paulo</v>
          </cell>
          <cell r="I1157" t="str">
            <v>2</v>
          </cell>
        </row>
        <row r="1158">
          <cell r="B1158" t="str">
            <v>Minas Gerais</v>
          </cell>
          <cell r="I1158" t="str">
            <v>1</v>
          </cell>
        </row>
        <row r="1159">
          <cell r="B1159" t="str">
            <v>Bahia</v>
          </cell>
          <cell r="I1159" t="str">
            <v>2</v>
          </cell>
        </row>
        <row r="1160">
          <cell r="B1160" t="str">
            <v>Rio Grande do Sul</v>
          </cell>
          <cell r="I1160" t="str">
            <v>1</v>
          </cell>
        </row>
        <row r="1161">
          <cell r="B1161" t="str">
            <v>Minas Gerais</v>
          </cell>
          <cell r="I1161" t="str">
            <v>1</v>
          </cell>
        </row>
        <row r="1162">
          <cell r="B1162" t="str">
            <v>Ceará</v>
          </cell>
          <cell r="I1162" t="str">
            <v>2</v>
          </cell>
        </row>
        <row r="1163">
          <cell r="B1163" t="str">
            <v>Paraná</v>
          </cell>
          <cell r="I1163" t="str">
            <v>4</v>
          </cell>
        </row>
        <row r="1164">
          <cell r="B1164" t="str">
            <v>Tocantins</v>
          </cell>
          <cell r="I1164" t="str">
            <v>1</v>
          </cell>
        </row>
        <row r="1165">
          <cell r="B1165" t="str">
            <v>Rio Grande do Sul</v>
          </cell>
          <cell r="I1165" t="str">
            <v>1</v>
          </cell>
        </row>
        <row r="1166">
          <cell r="B1166" t="str">
            <v>Rio de Janeiro</v>
          </cell>
          <cell r="I1166" t="str">
            <v>2</v>
          </cell>
        </row>
        <row r="1167">
          <cell r="B1167" t="str">
            <v>Pernambuco</v>
          </cell>
          <cell r="I1167" t="str">
            <v>1</v>
          </cell>
        </row>
        <row r="1168">
          <cell r="B1168" t="str">
            <v>Paraíba</v>
          </cell>
          <cell r="I1168" t="str">
            <v>1</v>
          </cell>
        </row>
        <row r="1169">
          <cell r="B1169" t="str">
            <v>Minas Gerais</v>
          </cell>
          <cell r="I1169" t="str">
            <v>1</v>
          </cell>
        </row>
        <row r="1170">
          <cell r="B1170" t="str">
            <v>São Paulo</v>
          </cell>
          <cell r="I1170" t="str">
            <v>1</v>
          </cell>
        </row>
        <row r="1171">
          <cell r="B1171" t="str">
            <v>Mato Grosso do Sul</v>
          </cell>
          <cell r="I1171" t="str">
            <v>1</v>
          </cell>
        </row>
        <row r="1172">
          <cell r="B1172" t="str">
            <v>Pará</v>
          </cell>
          <cell r="I1172" t="str">
            <v>3</v>
          </cell>
        </row>
        <row r="1173">
          <cell r="B1173" t="str">
            <v>Mato Grosso</v>
          </cell>
          <cell r="I1173" t="str">
            <v>1</v>
          </cell>
        </row>
        <row r="1174">
          <cell r="B1174" t="str">
            <v>Rondônia</v>
          </cell>
          <cell r="I1174" t="str">
            <v>1</v>
          </cell>
        </row>
        <row r="1175">
          <cell r="B1175" t="str">
            <v>Goiás</v>
          </cell>
          <cell r="I1175" t="str">
            <v>1</v>
          </cell>
        </row>
        <row r="1176">
          <cell r="B1176" t="str">
            <v>Espírito Santo</v>
          </cell>
          <cell r="I1176" t="str">
            <v>2</v>
          </cell>
        </row>
        <row r="1177">
          <cell r="B1177" t="str">
            <v>Piauí</v>
          </cell>
          <cell r="I1177" t="str">
            <v>1</v>
          </cell>
        </row>
        <row r="1178">
          <cell r="B1178" t="str">
            <v>São Paulo</v>
          </cell>
          <cell r="I1178" t="str">
            <v>1</v>
          </cell>
        </row>
        <row r="1179">
          <cell r="B1179" t="str">
            <v>Paraná</v>
          </cell>
          <cell r="I1179" t="str">
            <v>2</v>
          </cell>
        </row>
        <row r="1180">
          <cell r="B1180" t="str">
            <v>Bahia</v>
          </cell>
          <cell r="I1180" t="str">
            <v>1</v>
          </cell>
        </row>
        <row r="1181">
          <cell r="B1181" t="str">
            <v>Minas Gerais</v>
          </cell>
          <cell r="I1181" t="str">
            <v>2</v>
          </cell>
        </row>
        <row r="1182">
          <cell r="B1182" t="str">
            <v>Goiás</v>
          </cell>
          <cell r="I1182" t="str">
            <v>3</v>
          </cell>
        </row>
        <row r="1183">
          <cell r="B1183" t="str">
            <v>São Paulo</v>
          </cell>
          <cell r="I1183" t="str">
            <v>3</v>
          </cell>
        </row>
        <row r="1184">
          <cell r="B1184" t="str">
            <v>Paraná</v>
          </cell>
          <cell r="I1184" t="str">
            <v>1</v>
          </cell>
        </row>
        <row r="1185">
          <cell r="B1185" t="str">
            <v>Santa Catarina</v>
          </cell>
          <cell r="I1185" t="str">
            <v>1</v>
          </cell>
        </row>
        <row r="1186">
          <cell r="B1186" t="str">
            <v>Ceará</v>
          </cell>
          <cell r="I1186" t="str">
            <v>1</v>
          </cell>
        </row>
        <row r="1187">
          <cell r="B1187" t="str">
            <v>Minas Gerais</v>
          </cell>
          <cell r="I1187" t="str">
            <v>1</v>
          </cell>
        </row>
        <row r="1188">
          <cell r="B1188" t="str">
            <v>Minas Gerais</v>
          </cell>
          <cell r="I1188" t="str">
            <v>1</v>
          </cell>
        </row>
        <row r="1189">
          <cell r="B1189" t="str">
            <v>Pernambuco</v>
          </cell>
          <cell r="I1189" t="str">
            <v>2</v>
          </cell>
        </row>
        <row r="1190">
          <cell r="B1190" t="str">
            <v>São Paulo</v>
          </cell>
          <cell r="I1190" t="str">
            <v>1</v>
          </cell>
        </row>
        <row r="1191">
          <cell r="B1191" t="str">
            <v>Paraíba</v>
          </cell>
          <cell r="I1191" t="str">
            <v>1</v>
          </cell>
        </row>
        <row r="1192">
          <cell r="B1192" t="str">
            <v>Bahia</v>
          </cell>
          <cell r="I1192" t="str">
            <v>1</v>
          </cell>
        </row>
        <row r="1193">
          <cell r="B1193" t="str">
            <v>Paraíba</v>
          </cell>
          <cell r="I1193" t="str">
            <v>2</v>
          </cell>
        </row>
        <row r="1194">
          <cell r="B1194" t="str">
            <v>Bahia</v>
          </cell>
          <cell r="I1194" t="str">
            <v>2</v>
          </cell>
        </row>
        <row r="1195">
          <cell r="B1195" t="str">
            <v>Rio Grande do Sul</v>
          </cell>
          <cell r="I1195" t="str">
            <v>1</v>
          </cell>
        </row>
        <row r="1196">
          <cell r="B1196" t="str">
            <v>Minas Gerais</v>
          </cell>
          <cell r="I1196" t="str">
            <v>1</v>
          </cell>
        </row>
        <row r="1197">
          <cell r="B1197" t="str">
            <v>Ceará</v>
          </cell>
          <cell r="I1197" t="str">
            <v>1</v>
          </cell>
        </row>
        <row r="1198">
          <cell r="B1198" t="str">
            <v>Goiás</v>
          </cell>
          <cell r="I1198" t="str">
            <v>1</v>
          </cell>
        </row>
        <row r="1199">
          <cell r="B1199" t="str">
            <v>Bahia</v>
          </cell>
          <cell r="I1199" t="str">
            <v>1</v>
          </cell>
        </row>
        <row r="1200">
          <cell r="B1200" t="str">
            <v>Paraíba</v>
          </cell>
          <cell r="I1200" t="str">
            <v>1</v>
          </cell>
        </row>
        <row r="1201">
          <cell r="B1201" t="str">
            <v>Minas Gerais</v>
          </cell>
          <cell r="I1201" t="str">
            <v>1</v>
          </cell>
        </row>
        <row r="1202">
          <cell r="B1202" t="str">
            <v>Ceará</v>
          </cell>
          <cell r="I1202" t="str">
            <v>4</v>
          </cell>
        </row>
        <row r="1203">
          <cell r="B1203" t="str">
            <v>Goiás</v>
          </cell>
          <cell r="I1203" t="str">
            <v>1</v>
          </cell>
        </row>
        <row r="1204">
          <cell r="B1204" t="str">
            <v>Minas Gerais</v>
          </cell>
          <cell r="I1204" t="str">
            <v>1</v>
          </cell>
        </row>
        <row r="1205">
          <cell r="B1205" t="str">
            <v>Santa Catarina</v>
          </cell>
          <cell r="I1205" t="str">
            <v>1</v>
          </cell>
        </row>
        <row r="1206">
          <cell r="B1206" t="str">
            <v>Maranhão</v>
          </cell>
          <cell r="I1206" t="str">
            <v>3</v>
          </cell>
        </row>
        <row r="1207">
          <cell r="B1207" t="str">
            <v>Rio Grande do Sul</v>
          </cell>
          <cell r="I1207" t="str">
            <v>4</v>
          </cell>
        </row>
        <row r="1208">
          <cell r="B1208" t="str">
            <v>Piauí</v>
          </cell>
          <cell r="I1208" t="str">
            <v>1</v>
          </cell>
        </row>
        <row r="1209">
          <cell r="B1209" t="str">
            <v>Rio Grande do Norte</v>
          </cell>
          <cell r="I1209" t="str">
            <v>2</v>
          </cell>
        </row>
        <row r="1210">
          <cell r="B1210" t="str">
            <v>Maranhão</v>
          </cell>
          <cell r="I1210" t="str">
            <v>1</v>
          </cell>
        </row>
        <row r="1211">
          <cell r="B1211" t="str">
            <v>São Paulo</v>
          </cell>
          <cell r="I1211" t="str">
            <v>1</v>
          </cell>
        </row>
        <row r="1212">
          <cell r="B1212" t="str">
            <v>Ceará</v>
          </cell>
          <cell r="I1212" t="str">
            <v>1</v>
          </cell>
        </row>
        <row r="1213">
          <cell r="B1213" t="str">
            <v>Pernambuco</v>
          </cell>
          <cell r="I1213" t="str">
            <v>1</v>
          </cell>
        </row>
        <row r="1214">
          <cell r="B1214" t="str">
            <v>Sergipe</v>
          </cell>
          <cell r="I1214" t="str">
            <v>1</v>
          </cell>
        </row>
        <row r="1215">
          <cell r="B1215" t="str">
            <v>Minas Gerais</v>
          </cell>
          <cell r="I1215" t="str">
            <v>1</v>
          </cell>
        </row>
        <row r="1216">
          <cell r="B1216" t="str">
            <v>Santa Catarina</v>
          </cell>
          <cell r="I1216" t="str">
            <v>1</v>
          </cell>
        </row>
        <row r="1217">
          <cell r="B1217" t="str">
            <v>Rio Grande do Sul</v>
          </cell>
          <cell r="I1217" t="str">
            <v>1</v>
          </cell>
        </row>
        <row r="1218">
          <cell r="B1218" t="str">
            <v>Tocantins</v>
          </cell>
          <cell r="I1218" t="str">
            <v>1</v>
          </cell>
        </row>
        <row r="1219">
          <cell r="B1219" t="str">
            <v>Paraná</v>
          </cell>
          <cell r="I1219" t="str">
            <v>1</v>
          </cell>
        </row>
        <row r="1220">
          <cell r="B1220" t="str">
            <v>Bahia</v>
          </cell>
          <cell r="I1220" t="str">
            <v>1</v>
          </cell>
        </row>
        <row r="1221">
          <cell r="B1221" t="str">
            <v>Minas Gerais</v>
          </cell>
          <cell r="I1221" t="str">
            <v>1</v>
          </cell>
        </row>
        <row r="1222">
          <cell r="B1222" t="str">
            <v>Maranhão</v>
          </cell>
          <cell r="I1222" t="str">
            <v>1</v>
          </cell>
        </row>
        <row r="1223">
          <cell r="B1223" t="str">
            <v>Minas Gerais</v>
          </cell>
          <cell r="I1223" t="str">
            <v>1</v>
          </cell>
        </row>
        <row r="1224">
          <cell r="B1224" t="str">
            <v>Maranhão</v>
          </cell>
          <cell r="I1224" t="str">
            <v>1</v>
          </cell>
        </row>
        <row r="1225">
          <cell r="B1225" t="str">
            <v>Maranhão</v>
          </cell>
          <cell r="I1225" t="str">
            <v>1</v>
          </cell>
        </row>
        <row r="1226">
          <cell r="B1226" t="str">
            <v>Rondônia</v>
          </cell>
          <cell r="I1226" t="str">
            <v>1</v>
          </cell>
        </row>
        <row r="1227">
          <cell r="B1227" t="str">
            <v>Goiás</v>
          </cell>
          <cell r="I1227" t="str">
            <v>1</v>
          </cell>
        </row>
        <row r="1228">
          <cell r="B1228" t="str">
            <v>São Paulo</v>
          </cell>
          <cell r="I1228" t="str">
            <v>1</v>
          </cell>
        </row>
        <row r="1229">
          <cell r="B1229" t="str">
            <v>São Paulo</v>
          </cell>
          <cell r="I1229" t="str">
            <v>2</v>
          </cell>
        </row>
        <row r="1230">
          <cell r="B1230" t="str">
            <v>Rio Grande do Sul</v>
          </cell>
          <cell r="I1230" t="str">
            <v>1</v>
          </cell>
        </row>
        <row r="1231">
          <cell r="B1231" t="str">
            <v>Paraná</v>
          </cell>
          <cell r="I1231" t="str">
            <v>1</v>
          </cell>
        </row>
        <row r="1232">
          <cell r="B1232" t="str">
            <v>Rio Grande do Sul</v>
          </cell>
          <cell r="I1232" t="str">
            <v>1</v>
          </cell>
        </row>
        <row r="1233">
          <cell r="B1233" t="str">
            <v>Rio Grande do Norte</v>
          </cell>
          <cell r="I1233" t="str">
            <v>1</v>
          </cell>
        </row>
        <row r="1234">
          <cell r="B1234" t="str">
            <v>Rio Grande do Sul</v>
          </cell>
          <cell r="I1234" t="str">
            <v>1</v>
          </cell>
        </row>
        <row r="1235">
          <cell r="B1235" t="str">
            <v>Rio Grande do Sul</v>
          </cell>
          <cell r="I1235" t="str">
            <v>1</v>
          </cell>
        </row>
        <row r="1236">
          <cell r="B1236" t="str">
            <v>Rio Grande do Sul</v>
          </cell>
          <cell r="I1236" t="str">
            <v>1</v>
          </cell>
        </row>
        <row r="1237">
          <cell r="B1237" t="str">
            <v>Santa Catarina</v>
          </cell>
          <cell r="I1237" t="str">
            <v>1</v>
          </cell>
        </row>
        <row r="1238">
          <cell r="B1238" t="str">
            <v>São Paulo</v>
          </cell>
          <cell r="I1238" t="str">
            <v>1</v>
          </cell>
        </row>
        <row r="1239">
          <cell r="B1239" t="str">
            <v>Paraná</v>
          </cell>
          <cell r="I1239" t="str">
            <v>1</v>
          </cell>
        </row>
        <row r="1240">
          <cell r="B1240" t="str">
            <v>Goiás</v>
          </cell>
          <cell r="I1240" t="str">
            <v>1</v>
          </cell>
        </row>
        <row r="1241">
          <cell r="B1241" t="str">
            <v>Pernambuco</v>
          </cell>
          <cell r="I1241" t="str">
            <v>1</v>
          </cell>
        </row>
        <row r="1242">
          <cell r="B1242" t="str">
            <v>Pernambuco</v>
          </cell>
          <cell r="I1242" t="str">
            <v>1</v>
          </cell>
        </row>
        <row r="1243">
          <cell r="B1243" t="str">
            <v>Alagoas</v>
          </cell>
          <cell r="I1243" t="str">
            <v>1</v>
          </cell>
        </row>
        <row r="1244">
          <cell r="B1244" t="str">
            <v>Minas Gerais</v>
          </cell>
          <cell r="I1244" t="str">
            <v>1</v>
          </cell>
        </row>
        <row r="1245">
          <cell r="B1245" t="str">
            <v>Minas Gerais</v>
          </cell>
          <cell r="I1245" t="str">
            <v>1</v>
          </cell>
        </row>
        <row r="1246">
          <cell r="B1246" t="str">
            <v>Rio Grande do Sul</v>
          </cell>
          <cell r="I1246" t="str">
            <v>1</v>
          </cell>
        </row>
        <row r="1247">
          <cell r="B1247" t="str">
            <v>Tocantins</v>
          </cell>
          <cell r="I1247" t="str">
            <v>1</v>
          </cell>
        </row>
        <row r="1248">
          <cell r="B1248" t="str">
            <v>Tocantins</v>
          </cell>
          <cell r="I1248" t="str">
            <v>1</v>
          </cell>
        </row>
        <row r="1249">
          <cell r="B1249" t="str">
            <v>Minas Gerais</v>
          </cell>
          <cell r="I1249" t="str">
            <v>1</v>
          </cell>
        </row>
        <row r="1250">
          <cell r="B1250" t="str">
            <v>Mato Grosso</v>
          </cell>
          <cell r="I1250" t="str">
            <v>1</v>
          </cell>
        </row>
        <row r="1251">
          <cell r="B1251" t="str">
            <v>Minas Gerais</v>
          </cell>
          <cell r="I1251" t="str">
            <v>1</v>
          </cell>
        </row>
        <row r="1252">
          <cell r="B1252" t="str">
            <v>Goiás</v>
          </cell>
          <cell r="I1252" t="str">
            <v>1</v>
          </cell>
        </row>
        <row r="1253">
          <cell r="B1253" t="str">
            <v>Santa Catarina</v>
          </cell>
          <cell r="I1253" t="str">
            <v>1</v>
          </cell>
        </row>
        <row r="1254">
          <cell r="B1254" t="str">
            <v>Mato Grosso do Sul</v>
          </cell>
          <cell r="I1254" t="str">
            <v>1</v>
          </cell>
        </row>
        <row r="1255">
          <cell r="B1255" t="str">
            <v>Maranhão</v>
          </cell>
          <cell r="I1255" t="str">
            <v>2</v>
          </cell>
        </row>
        <row r="1256">
          <cell r="B1256" t="str">
            <v>Santa Catarina</v>
          </cell>
          <cell r="I1256" t="str">
            <v>3</v>
          </cell>
        </row>
        <row r="1257">
          <cell r="B1257" t="str">
            <v>São Paulo</v>
          </cell>
          <cell r="I1257" t="str">
            <v>1</v>
          </cell>
        </row>
        <row r="1258">
          <cell r="B1258" t="str">
            <v>Rio Grande do Sul</v>
          </cell>
          <cell r="I1258" t="str">
            <v>2</v>
          </cell>
        </row>
        <row r="1259">
          <cell r="B1259" t="str">
            <v>Rio Grande do Sul</v>
          </cell>
          <cell r="I1259" t="str">
            <v>1</v>
          </cell>
        </row>
        <row r="1260">
          <cell r="B1260" t="str">
            <v>Ceará</v>
          </cell>
          <cell r="I1260" t="str">
            <v>1</v>
          </cell>
        </row>
        <row r="1261">
          <cell r="B1261" t="str">
            <v>São Paulo</v>
          </cell>
          <cell r="I1261" t="str">
            <v>1</v>
          </cell>
        </row>
        <row r="1262">
          <cell r="B1262" t="str">
            <v>Pará</v>
          </cell>
          <cell r="I1262" t="str">
            <v>1</v>
          </cell>
        </row>
        <row r="1263">
          <cell r="B1263" t="str">
            <v>Minas Gerais</v>
          </cell>
          <cell r="I1263" t="str">
            <v>1</v>
          </cell>
        </row>
        <row r="1264">
          <cell r="B1264" t="str">
            <v>Rio Grande do Sul</v>
          </cell>
          <cell r="I1264" t="str">
            <v>1</v>
          </cell>
        </row>
        <row r="1265">
          <cell r="B1265" t="str">
            <v>Paraná</v>
          </cell>
          <cell r="I1265" t="str">
            <v>1</v>
          </cell>
        </row>
        <row r="1266">
          <cell r="B1266" t="str">
            <v>Ceará</v>
          </cell>
          <cell r="I1266" t="str">
            <v>1</v>
          </cell>
        </row>
        <row r="1267">
          <cell r="B1267" t="str">
            <v>Ceará</v>
          </cell>
          <cell r="I1267" t="str">
            <v>1</v>
          </cell>
        </row>
        <row r="1268">
          <cell r="B1268" t="str">
            <v>Bahia</v>
          </cell>
          <cell r="I1268" t="str">
            <v>1</v>
          </cell>
        </row>
        <row r="1269">
          <cell r="B1269" t="str">
            <v>Rio Grande do Sul</v>
          </cell>
          <cell r="I1269" t="str">
            <v>1</v>
          </cell>
        </row>
        <row r="1270">
          <cell r="B1270" t="str">
            <v>Rondônia</v>
          </cell>
          <cell r="I1270" t="str">
            <v>1</v>
          </cell>
        </row>
        <row r="1271">
          <cell r="B1271" t="str">
            <v>Rio Grande do Sul</v>
          </cell>
          <cell r="I1271" t="str">
            <v>1</v>
          </cell>
        </row>
        <row r="1272">
          <cell r="B1272" t="str">
            <v>Paraná</v>
          </cell>
          <cell r="I1272" t="str">
            <v>2</v>
          </cell>
        </row>
        <row r="1273">
          <cell r="B1273" t="str">
            <v>Bahia</v>
          </cell>
          <cell r="I1273" t="str">
            <v>2</v>
          </cell>
        </row>
        <row r="1274">
          <cell r="B1274" t="str">
            <v>Paraná</v>
          </cell>
          <cell r="I1274" t="str">
            <v>1</v>
          </cell>
        </row>
        <row r="1275">
          <cell r="B1275" t="str">
            <v>Goiás</v>
          </cell>
          <cell r="I1275" t="str">
            <v>2</v>
          </cell>
        </row>
        <row r="1276">
          <cell r="B1276" t="str">
            <v>Maranhão</v>
          </cell>
          <cell r="I1276" t="str">
            <v>1</v>
          </cell>
        </row>
        <row r="1277">
          <cell r="B1277" t="str">
            <v>Rio Grande do Sul</v>
          </cell>
          <cell r="I1277" t="str">
            <v>1</v>
          </cell>
        </row>
        <row r="1278">
          <cell r="B1278" t="str">
            <v>Bahia</v>
          </cell>
          <cell r="I1278" t="str">
            <v>1</v>
          </cell>
        </row>
        <row r="1279">
          <cell r="B1279" t="str">
            <v>Minas Gerais</v>
          </cell>
          <cell r="I1279" t="str">
            <v>1</v>
          </cell>
        </row>
        <row r="1280">
          <cell r="B1280" t="str">
            <v>Rio Grande do Sul</v>
          </cell>
          <cell r="I1280" t="str">
            <v>1</v>
          </cell>
        </row>
        <row r="1281">
          <cell r="B1281" t="str">
            <v>Minas Gerais</v>
          </cell>
          <cell r="I1281" t="str">
            <v>1</v>
          </cell>
        </row>
        <row r="1282">
          <cell r="B1282" t="str">
            <v>Minas Gerais</v>
          </cell>
          <cell r="I1282" t="str">
            <v>1</v>
          </cell>
        </row>
        <row r="1283">
          <cell r="B1283" t="str">
            <v>Mato Grosso</v>
          </cell>
          <cell r="I1283" t="str">
            <v>1</v>
          </cell>
        </row>
        <row r="1284">
          <cell r="B1284" t="str">
            <v>Minas Gerais</v>
          </cell>
          <cell r="I1284" t="str">
            <v>1</v>
          </cell>
        </row>
        <row r="1285">
          <cell r="B1285" t="str">
            <v>São Paulo</v>
          </cell>
          <cell r="I1285" t="str">
            <v>1</v>
          </cell>
        </row>
        <row r="1286">
          <cell r="B1286" t="str">
            <v>Paraná</v>
          </cell>
          <cell r="I1286" t="str">
            <v>1</v>
          </cell>
        </row>
        <row r="1287">
          <cell r="B1287" t="str">
            <v>Bahia</v>
          </cell>
          <cell r="I1287" t="str">
            <v>1</v>
          </cell>
        </row>
        <row r="1288">
          <cell r="B1288" t="str">
            <v>Amazonas</v>
          </cell>
          <cell r="I1288" t="str">
            <v>2</v>
          </cell>
        </row>
        <row r="1289">
          <cell r="B1289" t="str">
            <v>Piauí</v>
          </cell>
          <cell r="I1289" t="str">
            <v>1</v>
          </cell>
        </row>
        <row r="1290">
          <cell r="B1290" t="str">
            <v>Piauí</v>
          </cell>
          <cell r="I1290" t="str">
            <v>1</v>
          </cell>
        </row>
        <row r="1291">
          <cell r="B1291" t="str">
            <v>Santa Catarina</v>
          </cell>
          <cell r="I1291" t="str">
            <v>1</v>
          </cell>
        </row>
        <row r="1292">
          <cell r="B1292" t="str">
            <v>Piauí</v>
          </cell>
          <cell r="I1292" t="str">
            <v>1</v>
          </cell>
        </row>
        <row r="1293">
          <cell r="B1293" t="str">
            <v>Mato Grosso</v>
          </cell>
          <cell r="I1293" t="str">
            <v>1</v>
          </cell>
        </row>
        <row r="1294">
          <cell r="B1294" t="str">
            <v>Goiás</v>
          </cell>
          <cell r="I1294" t="str">
            <v>1</v>
          </cell>
        </row>
        <row r="1295">
          <cell r="B1295" t="str">
            <v>Bahia</v>
          </cell>
          <cell r="I1295" t="str">
            <v>1</v>
          </cell>
        </row>
        <row r="1296">
          <cell r="B1296" t="str">
            <v>Amazonas</v>
          </cell>
          <cell r="I1296" t="str">
            <v>1</v>
          </cell>
        </row>
        <row r="1297">
          <cell r="B1297" t="str">
            <v>Maranhão</v>
          </cell>
          <cell r="I1297" t="str">
            <v>3</v>
          </cell>
        </row>
        <row r="1298">
          <cell r="B1298" t="str">
            <v>Maranhão</v>
          </cell>
          <cell r="I1298" t="str">
            <v>2</v>
          </cell>
        </row>
        <row r="1299">
          <cell r="B1299" t="str">
            <v>Minas Gerais</v>
          </cell>
          <cell r="I1299" t="str">
            <v>1</v>
          </cell>
        </row>
        <row r="1300">
          <cell r="B1300" t="str">
            <v>Alagoas</v>
          </cell>
          <cell r="I1300" t="str">
            <v>1</v>
          </cell>
        </row>
        <row r="1301">
          <cell r="B1301" t="str">
            <v>Piauí</v>
          </cell>
          <cell r="I1301" t="str">
            <v>1</v>
          </cell>
        </row>
        <row r="1302">
          <cell r="B1302" t="str">
            <v>Pará</v>
          </cell>
          <cell r="I1302" t="str">
            <v>1</v>
          </cell>
        </row>
        <row r="1303">
          <cell r="B1303" t="str">
            <v>Espírito Santo</v>
          </cell>
          <cell r="I1303" t="str">
            <v>3</v>
          </cell>
        </row>
        <row r="1304">
          <cell r="B1304" t="str">
            <v>Mato Grosso</v>
          </cell>
          <cell r="I1304" t="str">
            <v>2</v>
          </cell>
        </row>
        <row r="1305">
          <cell r="B1305" t="str">
            <v>São Paulo</v>
          </cell>
          <cell r="I1305" t="str">
            <v>1</v>
          </cell>
        </row>
        <row r="1306">
          <cell r="B1306" t="str">
            <v>Maranhão</v>
          </cell>
          <cell r="I1306" t="str">
            <v>2</v>
          </cell>
        </row>
        <row r="1307">
          <cell r="B1307" t="str">
            <v>Rio Grande do Sul</v>
          </cell>
          <cell r="I1307" t="str">
            <v>1</v>
          </cell>
        </row>
        <row r="1308">
          <cell r="B1308" t="str">
            <v>Goiás</v>
          </cell>
          <cell r="I1308" t="str">
            <v>1</v>
          </cell>
        </row>
        <row r="1309">
          <cell r="B1309" t="str">
            <v>Tocantins</v>
          </cell>
          <cell r="I1309" t="str">
            <v>2</v>
          </cell>
        </row>
        <row r="1310">
          <cell r="B1310" t="str">
            <v>Tocantins</v>
          </cell>
          <cell r="I1310" t="str">
            <v>1</v>
          </cell>
        </row>
        <row r="1311">
          <cell r="B1311" t="str">
            <v>Mato Grosso</v>
          </cell>
          <cell r="I1311" t="str">
            <v>2</v>
          </cell>
        </row>
        <row r="1312">
          <cell r="B1312" t="str">
            <v>São Paulo</v>
          </cell>
          <cell r="I1312" t="str">
            <v>1</v>
          </cell>
        </row>
        <row r="1313">
          <cell r="B1313" t="str">
            <v>Paraná</v>
          </cell>
          <cell r="I1313" t="str">
            <v>3</v>
          </cell>
        </row>
        <row r="1314">
          <cell r="B1314" t="str">
            <v>Piauí</v>
          </cell>
          <cell r="I1314" t="str">
            <v>1</v>
          </cell>
        </row>
        <row r="1315">
          <cell r="B1315" t="str">
            <v>Piauí</v>
          </cell>
          <cell r="I1315" t="str">
            <v>1</v>
          </cell>
        </row>
        <row r="1316">
          <cell r="B1316" t="str">
            <v>Alagoas</v>
          </cell>
          <cell r="I1316" t="str">
            <v>1</v>
          </cell>
        </row>
        <row r="1317">
          <cell r="B1317" t="str">
            <v>Paraná</v>
          </cell>
          <cell r="I1317" t="str">
            <v>1</v>
          </cell>
        </row>
        <row r="1318">
          <cell r="B1318" t="str">
            <v>Rio Grande do Sul</v>
          </cell>
          <cell r="I1318" t="str">
            <v>1</v>
          </cell>
        </row>
        <row r="1319">
          <cell r="B1319" t="str">
            <v>Rondônia</v>
          </cell>
          <cell r="I1319" t="str">
            <v>1</v>
          </cell>
        </row>
        <row r="1320">
          <cell r="B1320" t="str">
            <v>Minas Gerais</v>
          </cell>
          <cell r="I1320" t="str">
            <v>1</v>
          </cell>
        </row>
        <row r="1321">
          <cell r="B1321" t="str">
            <v>Tocantins</v>
          </cell>
          <cell r="I1321" t="str">
            <v>1</v>
          </cell>
        </row>
        <row r="1322">
          <cell r="B1322" t="str">
            <v>Minas Gerais</v>
          </cell>
          <cell r="I1322" t="str">
            <v>1</v>
          </cell>
        </row>
        <row r="1323">
          <cell r="B1323" t="str">
            <v>Rio de Janeiro</v>
          </cell>
          <cell r="I1323" t="str">
            <v>1</v>
          </cell>
        </row>
        <row r="1324">
          <cell r="B1324" t="str">
            <v>Minas Gerais</v>
          </cell>
          <cell r="I1324" t="str">
            <v>1</v>
          </cell>
        </row>
        <row r="1325">
          <cell r="B1325" t="str">
            <v>Mato Grosso</v>
          </cell>
          <cell r="I1325" t="str">
            <v>1</v>
          </cell>
        </row>
        <row r="1326">
          <cell r="B1326" t="str">
            <v>Paraíba</v>
          </cell>
          <cell r="I1326" t="str">
            <v>1</v>
          </cell>
        </row>
        <row r="1327">
          <cell r="B1327" t="str">
            <v>Minas Gerais</v>
          </cell>
          <cell r="I1327" t="str">
            <v>1</v>
          </cell>
        </row>
        <row r="1328">
          <cell r="B1328" t="str">
            <v>Espírito Santo</v>
          </cell>
          <cell r="I1328" t="str">
            <v>2</v>
          </cell>
        </row>
        <row r="1329">
          <cell r="B1329" t="str">
            <v>Minas Gerais</v>
          </cell>
          <cell r="I1329" t="str">
            <v>1</v>
          </cell>
        </row>
        <row r="1330">
          <cell r="B1330" t="str">
            <v>Bahia</v>
          </cell>
          <cell r="I1330" t="str">
            <v>1</v>
          </cell>
        </row>
        <row r="1331">
          <cell r="B1331" t="str">
            <v>Minas Gerais</v>
          </cell>
          <cell r="I1331" t="str">
            <v>1</v>
          </cell>
        </row>
        <row r="1332">
          <cell r="B1332" t="str">
            <v>Minas Gerais</v>
          </cell>
          <cell r="I1332" t="str">
            <v>1</v>
          </cell>
        </row>
        <row r="1333">
          <cell r="B1333" t="str">
            <v>Minas Gerais</v>
          </cell>
          <cell r="I1333" t="str">
            <v>1</v>
          </cell>
        </row>
        <row r="1334">
          <cell r="B1334" t="str">
            <v>Rio de Janeiro</v>
          </cell>
          <cell r="I1334" t="str">
            <v>1</v>
          </cell>
        </row>
        <row r="1335">
          <cell r="B1335" t="str">
            <v>Bahia</v>
          </cell>
          <cell r="I1335" t="str">
            <v>1</v>
          </cell>
        </row>
        <row r="1336">
          <cell r="B1336" t="str">
            <v>Pará</v>
          </cell>
          <cell r="I1336" t="str">
            <v>2</v>
          </cell>
        </row>
        <row r="1337">
          <cell r="B1337" t="str">
            <v>Piauí</v>
          </cell>
          <cell r="I1337" t="str">
            <v>1</v>
          </cell>
        </row>
        <row r="1338">
          <cell r="B1338" t="str">
            <v>Espírito Santo</v>
          </cell>
          <cell r="I1338" t="str">
            <v>1</v>
          </cell>
        </row>
        <row r="1339">
          <cell r="B1339" t="str">
            <v>Bahia</v>
          </cell>
          <cell r="I1339" t="str">
            <v>2</v>
          </cell>
        </row>
        <row r="1340">
          <cell r="B1340" t="str">
            <v>Bahia</v>
          </cell>
          <cell r="I1340" t="str">
            <v>2</v>
          </cell>
        </row>
        <row r="1341">
          <cell r="B1341" t="str">
            <v>Maranhão</v>
          </cell>
          <cell r="I1341" t="str">
            <v>1</v>
          </cell>
        </row>
        <row r="1342">
          <cell r="B1342" t="str">
            <v>Minas Gerais</v>
          </cell>
          <cell r="I1342" t="str">
            <v>1</v>
          </cell>
        </row>
        <row r="1343">
          <cell r="B1343" t="str">
            <v>Minas Gerais</v>
          </cell>
          <cell r="I1343" t="str">
            <v>1</v>
          </cell>
        </row>
        <row r="1344">
          <cell r="B1344" t="str">
            <v>Minas Gerais</v>
          </cell>
          <cell r="I1344" t="str">
            <v>1</v>
          </cell>
        </row>
        <row r="1345">
          <cell r="B1345" t="str">
            <v>Tocantins</v>
          </cell>
          <cell r="I1345" t="str">
            <v>1</v>
          </cell>
        </row>
        <row r="1346">
          <cell r="B1346" t="str">
            <v>Minas Gerais</v>
          </cell>
          <cell r="I1346" t="str">
            <v>1</v>
          </cell>
        </row>
        <row r="1347">
          <cell r="B1347" t="str">
            <v>São Paulo</v>
          </cell>
          <cell r="I1347" t="str">
            <v>1</v>
          </cell>
        </row>
        <row r="1348">
          <cell r="B1348" t="str">
            <v>São Paulo</v>
          </cell>
          <cell r="I1348" t="str">
            <v>1</v>
          </cell>
        </row>
        <row r="1349">
          <cell r="B1349" t="str">
            <v>Santa Catarina</v>
          </cell>
          <cell r="I1349" t="str">
            <v>2</v>
          </cell>
        </row>
        <row r="1350">
          <cell r="B1350" t="str">
            <v>Pará</v>
          </cell>
          <cell r="I1350" t="str">
            <v>2</v>
          </cell>
        </row>
        <row r="1351">
          <cell r="B1351" t="str">
            <v>Paraíba</v>
          </cell>
          <cell r="I1351" t="str">
            <v>1</v>
          </cell>
        </row>
        <row r="1352">
          <cell r="B1352" t="str">
            <v>Pernambuco</v>
          </cell>
          <cell r="I1352" t="str">
            <v>1</v>
          </cell>
        </row>
        <row r="1353">
          <cell r="B1353" t="str">
            <v>Bahia</v>
          </cell>
          <cell r="I1353" t="str">
            <v>1</v>
          </cell>
        </row>
        <row r="1354">
          <cell r="B1354" t="str">
            <v>Paraíba</v>
          </cell>
          <cell r="I1354" t="str">
            <v>1</v>
          </cell>
        </row>
        <row r="1355">
          <cell r="B1355" t="str">
            <v>Bahia</v>
          </cell>
          <cell r="I1355" t="str">
            <v>1</v>
          </cell>
        </row>
        <row r="1356">
          <cell r="B1356" t="str">
            <v>Rio Grande do Sul</v>
          </cell>
          <cell r="I1356" t="str">
            <v>1</v>
          </cell>
        </row>
        <row r="1357">
          <cell r="B1357" t="str">
            <v>Minas Gerais</v>
          </cell>
          <cell r="I1357" t="str">
            <v>1</v>
          </cell>
        </row>
        <row r="1358">
          <cell r="B1358" t="str">
            <v>Minas Gerais</v>
          </cell>
          <cell r="I1358" t="str">
            <v>1</v>
          </cell>
        </row>
        <row r="1359">
          <cell r="B1359" t="str">
            <v>Mato Grosso</v>
          </cell>
          <cell r="I1359" t="str">
            <v>2</v>
          </cell>
        </row>
        <row r="1360">
          <cell r="B1360" t="str">
            <v>Paraíba</v>
          </cell>
          <cell r="I1360" t="str">
            <v>1</v>
          </cell>
        </row>
        <row r="1361">
          <cell r="B1361" t="str">
            <v>Minas Gerais</v>
          </cell>
          <cell r="I1361" t="str">
            <v>1</v>
          </cell>
        </row>
        <row r="1362">
          <cell r="B1362" t="str">
            <v>Minas Gerais</v>
          </cell>
          <cell r="I1362" t="str">
            <v>2</v>
          </cell>
        </row>
        <row r="1363">
          <cell r="B1363" t="str">
            <v>Minas Gerais</v>
          </cell>
          <cell r="I1363" t="str">
            <v>1</v>
          </cell>
        </row>
        <row r="1364">
          <cell r="B1364" t="str">
            <v>Paraná</v>
          </cell>
          <cell r="I1364" t="str">
            <v>1</v>
          </cell>
        </row>
        <row r="1365">
          <cell r="B1365" t="str">
            <v>Minas Gerais</v>
          </cell>
          <cell r="I1365" t="str">
            <v>1</v>
          </cell>
        </row>
        <row r="1366">
          <cell r="B1366" t="str">
            <v>Mato Grosso</v>
          </cell>
          <cell r="I1366" t="str">
            <v>1</v>
          </cell>
        </row>
        <row r="1367">
          <cell r="B1367" t="str">
            <v>Minas Gerais</v>
          </cell>
          <cell r="I1367" t="str">
            <v>3</v>
          </cell>
        </row>
        <row r="1368">
          <cell r="B1368" t="str">
            <v>Paraná</v>
          </cell>
          <cell r="I1368" t="str">
            <v>1</v>
          </cell>
        </row>
        <row r="1369">
          <cell r="B1369" t="str">
            <v>Minas Gerais</v>
          </cell>
          <cell r="I1369" t="str">
            <v>1</v>
          </cell>
        </row>
        <row r="1370">
          <cell r="B1370" t="str">
            <v>Minas Gerais</v>
          </cell>
          <cell r="I1370" t="str">
            <v>1</v>
          </cell>
        </row>
        <row r="1371">
          <cell r="B1371" t="str">
            <v>Rio Grande do Sul</v>
          </cell>
          <cell r="I1371" t="str">
            <v>1</v>
          </cell>
        </row>
        <row r="1372">
          <cell r="B1372" t="str">
            <v>Minas Gerais</v>
          </cell>
          <cell r="I1372" t="str">
            <v>4</v>
          </cell>
        </row>
        <row r="1373">
          <cell r="B1373" t="str">
            <v>Paraná</v>
          </cell>
          <cell r="I1373" t="str">
            <v>1</v>
          </cell>
        </row>
        <row r="1374">
          <cell r="B1374" t="str">
            <v>Bahia</v>
          </cell>
          <cell r="I1374" t="str">
            <v>1</v>
          </cell>
        </row>
        <row r="1375">
          <cell r="B1375" t="str">
            <v>Minas Gerais</v>
          </cell>
          <cell r="I1375" t="str">
            <v>1</v>
          </cell>
        </row>
        <row r="1376">
          <cell r="B1376" t="str">
            <v>Rio Grande do Sul</v>
          </cell>
          <cell r="I1376" t="str">
            <v>1</v>
          </cell>
        </row>
        <row r="1377">
          <cell r="B1377" t="str">
            <v>Alagoas</v>
          </cell>
          <cell r="I1377" t="str">
            <v>1</v>
          </cell>
        </row>
        <row r="1378">
          <cell r="B1378" t="str">
            <v>Rio Grande do Sul</v>
          </cell>
          <cell r="I1378" t="str">
            <v>1</v>
          </cell>
        </row>
        <row r="1379">
          <cell r="B1379" t="str">
            <v>Minas Gerais</v>
          </cell>
          <cell r="I1379" t="str">
            <v>1</v>
          </cell>
        </row>
        <row r="1380">
          <cell r="B1380" t="str">
            <v>Bahia</v>
          </cell>
          <cell r="I1380" t="str">
            <v>1</v>
          </cell>
        </row>
        <row r="1381">
          <cell r="B1381" t="str">
            <v>Paraná</v>
          </cell>
          <cell r="I1381" t="str">
            <v>1</v>
          </cell>
        </row>
        <row r="1382">
          <cell r="B1382" t="str">
            <v>Rio de Janeiro</v>
          </cell>
          <cell r="I1382" t="str">
            <v>1</v>
          </cell>
        </row>
        <row r="1383">
          <cell r="B1383" t="str">
            <v>São Paulo</v>
          </cell>
          <cell r="I1383" t="str">
            <v>1</v>
          </cell>
        </row>
        <row r="1384">
          <cell r="B1384" t="str">
            <v>Bahia</v>
          </cell>
          <cell r="I1384" t="str">
            <v>1</v>
          </cell>
        </row>
        <row r="1385">
          <cell r="B1385" t="str">
            <v>Santa Catarina</v>
          </cell>
          <cell r="I1385" t="str">
            <v>1</v>
          </cell>
        </row>
        <row r="1386">
          <cell r="B1386" t="str">
            <v>Minas Gerais</v>
          </cell>
          <cell r="I1386" t="str">
            <v>1</v>
          </cell>
        </row>
        <row r="1387">
          <cell r="B1387" t="str">
            <v>Minas Gerais</v>
          </cell>
          <cell r="I1387" t="str">
            <v>1</v>
          </cell>
        </row>
        <row r="1388">
          <cell r="B1388" t="str">
            <v>Ceará</v>
          </cell>
          <cell r="I1388" t="str">
            <v>1</v>
          </cell>
        </row>
        <row r="1389">
          <cell r="B1389" t="str">
            <v>Paraíba</v>
          </cell>
          <cell r="I1389" t="str">
            <v>1</v>
          </cell>
        </row>
        <row r="1390">
          <cell r="B1390" t="str">
            <v>Mato Grosso do Sul</v>
          </cell>
          <cell r="I1390" t="str">
            <v>1</v>
          </cell>
        </row>
        <row r="1391">
          <cell r="B1391" t="str">
            <v>Bahia</v>
          </cell>
          <cell r="I1391" t="str">
            <v>1</v>
          </cell>
        </row>
        <row r="1392">
          <cell r="B1392" t="str">
            <v>Minas Gerais</v>
          </cell>
          <cell r="I1392" t="str">
            <v>1</v>
          </cell>
        </row>
        <row r="1393">
          <cell r="B1393" t="str">
            <v>Paraná</v>
          </cell>
          <cell r="I1393" t="str">
            <v>2</v>
          </cell>
        </row>
        <row r="1394">
          <cell r="B1394" t="str">
            <v>Minas Gerais</v>
          </cell>
          <cell r="I1394" t="str">
            <v>1</v>
          </cell>
        </row>
        <row r="1395">
          <cell r="B1395" t="str">
            <v>São Paulo</v>
          </cell>
          <cell r="I1395" t="str">
            <v>1</v>
          </cell>
        </row>
        <row r="1396">
          <cell r="B1396" t="str">
            <v>Maranhão</v>
          </cell>
          <cell r="I1396" t="str">
            <v>2</v>
          </cell>
        </row>
        <row r="1397">
          <cell r="B1397" t="str">
            <v>Minas Gerais</v>
          </cell>
          <cell r="I1397" t="str">
            <v>1</v>
          </cell>
        </row>
        <row r="1398">
          <cell r="B1398" t="str">
            <v>Rio Grande do Sul</v>
          </cell>
          <cell r="I1398" t="str">
            <v>1</v>
          </cell>
        </row>
        <row r="1399">
          <cell r="B1399" t="str">
            <v>Rio Grande do Sul</v>
          </cell>
          <cell r="I1399" t="str">
            <v>1</v>
          </cell>
        </row>
        <row r="1400">
          <cell r="B1400" t="str">
            <v>Paraná</v>
          </cell>
          <cell r="I1400" t="str">
            <v>1</v>
          </cell>
        </row>
        <row r="1401">
          <cell r="B1401" t="str">
            <v>Rio Grande do Norte</v>
          </cell>
          <cell r="I1401" t="str">
            <v>1</v>
          </cell>
        </row>
        <row r="1402">
          <cell r="B1402" t="str">
            <v>Minas Gerais</v>
          </cell>
          <cell r="I1402" t="str">
            <v>3</v>
          </cell>
        </row>
        <row r="1403">
          <cell r="B1403" t="str">
            <v>Santa Catarina</v>
          </cell>
          <cell r="I1403" t="str">
            <v>1</v>
          </cell>
        </row>
        <row r="1404">
          <cell r="B1404" t="str">
            <v>Rio Grande do Norte</v>
          </cell>
          <cell r="I1404" t="str">
            <v>1</v>
          </cell>
        </row>
        <row r="1405">
          <cell r="B1405" t="str">
            <v>Bahia</v>
          </cell>
          <cell r="I1405" t="str">
            <v>1</v>
          </cell>
        </row>
        <row r="1406">
          <cell r="B1406" t="str">
            <v>Piauí</v>
          </cell>
          <cell r="I1406" t="str">
            <v>1</v>
          </cell>
        </row>
        <row r="1407">
          <cell r="B1407" t="str">
            <v>São Paulo</v>
          </cell>
          <cell r="I1407" t="str">
            <v>1</v>
          </cell>
        </row>
        <row r="1408">
          <cell r="B1408" t="str">
            <v>Santa Catarina</v>
          </cell>
          <cell r="I1408" t="str">
            <v>1</v>
          </cell>
        </row>
        <row r="1409">
          <cell r="B1409" t="str">
            <v>Minas Gerais</v>
          </cell>
          <cell r="I1409" t="str">
            <v>1</v>
          </cell>
        </row>
        <row r="1410">
          <cell r="B1410" t="str">
            <v>Minas Gerais</v>
          </cell>
          <cell r="I1410" t="str">
            <v>1</v>
          </cell>
        </row>
        <row r="1411">
          <cell r="B1411" t="str">
            <v>Rio Grande do Sul</v>
          </cell>
          <cell r="I1411" t="str">
            <v>1</v>
          </cell>
        </row>
        <row r="1412">
          <cell r="B1412" t="str">
            <v>Mato Grosso do Sul</v>
          </cell>
          <cell r="I1412" t="str">
            <v>1</v>
          </cell>
        </row>
        <row r="1413">
          <cell r="B1413" t="str">
            <v>Paraná</v>
          </cell>
          <cell r="I1413" t="str">
            <v>1</v>
          </cell>
        </row>
        <row r="1414">
          <cell r="B1414" t="str">
            <v>Minas Gerais</v>
          </cell>
          <cell r="I1414" t="str">
            <v>1</v>
          </cell>
        </row>
        <row r="1415">
          <cell r="B1415" t="str">
            <v>Minas Gerais</v>
          </cell>
          <cell r="I1415" t="str">
            <v>1</v>
          </cell>
        </row>
        <row r="1416">
          <cell r="B1416" t="str">
            <v>Minas Gerais</v>
          </cell>
          <cell r="I1416" t="str">
            <v>1</v>
          </cell>
        </row>
        <row r="1417">
          <cell r="B1417" t="str">
            <v>Goiás</v>
          </cell>
          <cell r="I1417" t="str">
            <v>1</v>
          </cell>
        </row>
        <row r="1418">
          <cell r="B1418" t="str">
            <v>Minas Gerais</v>
          </cell>
          <cell r="I1418" t="str">
            <v>1</v>
          </cell>
        </row>
        <row r="1419">
          <cell r="B1419" t="str">
            <v>Minas Gerais</v>
          </cell>
          <cell r="I1419" t="str">
            <v>1</v>
          </cell>
        </row>
        <row r="1420">
          <cell r="B1420" t="str">
            <v>Santa Catarina</v>
          </cell>
          <cell r="I1420" t="str">
            <v>1</v>
          </cell>
        </row>
        <row r="1421">
          <cell r="B1421" t="str">
            <v>Piauí</v>
          </cell>
          <cell r="I1421" t="str">
            <v>1</v>
          </cell>
        </row>
        <row r="1422">
          <cell r="B1422" t="str">
            <v>Pernambuco</v>
          </cell>
          <cell r="I1422" t="str">
            <v>1</v>
          </cell>
        </row>
        <row r="1423">
          <cell r="B1423" t="str">
            <v>Bahia</v>
          </cell>
          <cell r="I1423" t="str">
            <v>2</v>
          </cell>
        </row>
        <row r="1424">
          <cell r="B1424" t="str">
            <v>Pernambuco</v>
          </cell>
          <cell r="I1424" t="str">
            <v>1</v>
          </cell>
        </row>
        <row r="1425">
          <cell r="B1425" t="str">
            <v>Mato Grosso do Sul</v>
          </cell>
          <cell r="I1425" t="str">
            <v>3</v>
          </cell>
        </row>
        <row r="1426">
          <cell r="B1426" t="str">
            <v>Goiás</v>
          </cell>
          <cell r="I1426" t="str">
            <v>1</v>
          </cell>
        </row>
        <row r="1427">
          <cell r="B1427" t="str">
            <v>Goiás</v>
          </cell>
          <cell r="I1427" t="str">
            <v>1</v>
          </cell>
        </row>
        <row r="1428">
          <cell r="B1428" t="str">
            <v>São Paulo</v>
          </cell>
          <cell r="I1428" t="str">
            <v>1</v>
          </cell>
        </row>
        <row r="1429">
          <cell r="B1429" t="str">
            <v>Paraná</v>
          </cell>
          <cell r="I1429" t="str">
            <v>1</v>
          </cell>
        </row>
        <row r="1430">
          <cell r="B1430" t="str">
            <v>Rondônia</v>
          </cell>
          <cell r="I1430" t="str">
            <v>1</v>
          </cell>
        </row>
        <row r="1431">
          <cell r="B1431" t="str">
            <v>Santa Catarina</v>
          </cell>
          <cell r="I1431" t="str">
            <v>1</v>
          </cell>
        </row>
        <row r="1432">
          <cell r="B1432" t="str">
            <v>Alagoas</v>
          </cell>
          <cell r="I1432" t="str">
            <v>2</v>
          </cell>
        </row>
        <row r="1433">
          <cell r="B1433" t="str">
            <v>São Paulo</v>
          </cell>
          <cell r="I1433" t="str">
            <v>2</v>
          </cell>
        </row>
        <row r="1434">
          <cell r="B1434" t="str">
            <v>São Paulo</v>
          </cell>
          <cell r="I1434" t="str">
            <v>1</v>
          </cell>
        </row>
        <row r="1435">
          <cell r="B1435" t="str">
            <v>Rondônia</v>
          </cell>
          <cell r="I1435" t="str">
            <v>1</v>
          </cell>
        </row>
        <row r="1436">
          <cell r="B1436" t="str">
            <v>Mato Grosso do Sul</v>
          </cell>
          <cell r="I1436" t="str">
            <v>1</v>
          </cell>
        </row>
        <row r="1437">
          <cell r="B1437" t="str">
            <v>Bahia</v>
          </cell>
          <cell r="I1437" t="str">
            <v>1</v>
          </cell>
        </row>
        <row r="1438">
          <cell r="B1438" t="str">
            <v>São Paulo</v>
          </cell>
          <cell r="I1438" t="str">
            <v>4</v>
          </cell>
        </row>
        <row r="1439">
          <cell r="B1439" t="str">
            <v>Rio Grande do Sul</v>
          </cell>
          <cell r="I1439" t="str">
            <v>1</v>
          </cell>
        </row>
        <row r="1440">
          <cell r="B1440" t="str">
            <v>Mato Grosso</v>
          </cell>
          <cell r="I1440" t="str">
            <v>1</v>
          </cell>
        </row>
        <row r="1441">
          <cell r="B1441" t="str">
            <v>Minas Gerais</v>
          </cell>
          <cell r="I1441" t="str">
            <v>1</v>
          </cell>
        </row>
        <row r="1442">
          <cell r="B1442" t="str">
            <v>Tocantins</v>
          </cell>
          <cell r="I1442" t="str">
            <v>1</v>
          </cell>
        </row>
        <row r="1443">
          <cell r="B1443" t="str">
            <v>Rio Grande do Sul</v>
          </cell>
          <cell r="I1443" t="str">
            <v>1</v>
          </cell>
        </row>
        <row r="1444">
          <cell r="B1444" t="str">
            <v>Mato Grosso do Sul</v>
          </cell>
          <cell r="I1444" t="str">
            <v>2</v>
          </cell>
        </row>
        <row r="1445">
          <cell r="B1445" t="str">
            <v>Paraíba</v>
          </cell>
          <cell r="I1445" t="str">
            <v>1</v>
          </cell>
        </row>
        <row r="1446">
          <cell r="B1446" t="str">
            <v>Alagoas</v>
          </cell>
          <cell r="I1446" t="str">
            <v>1</v>
          </cell>
        </row>
        <row r="1447">
          <cell r="B1447" t="str">
            <v>Ceará</v>
          </cell>
          <cell r="I1447" t="str">
            <v>2</v>
          </cell>
        </row>
        <row r="1448">
          <cell r="B1448" t="str">
            <v>Ceará</v>
          </cell>
          <cell r="I1448" t="str">
            <v>3</v>
          </cell>
        </row>
        <row r="1449">
          <cell r="B1449" t="str">
            <v>São Paulo</v>
          </cell>
          <cell r="I1449" t="str">
            <v>2</v>
          </cell>
        </row>
        <row r="1450">
          <cell r="B1450" t="str">
            <v>Bahia</v>
          </cell>
          <cell r="I1450" t="str">
            <v>1</v>
          </cell>
        </row>
        <row r="1451">
          <cell r="B1451" t="str">
            <v>Santa Catarina</v>
          </cell>
          <cell r="I1451" t="str">
            <v>3</v>
          </cell>
        </row>
        <row r="1452">
          <cell r="B1452" t="str">
            <v>Minas Gerais</v>
          </cell>
          <cell r="I1452" t="str">
            <v>1</v>
          </cell>
        </row>
        <row r="1453">
          <cell r="B1453" t="str">
            <v>Bahia</v>
          </cell>
          <cell r="I1453" t="str">
            <v>1</v>
          </cell>
        </row>
        <row r="1454">
          <cell r="B1454" t="str">
            <v>Rio Grande do Sul</v>
          </cell>
          <cell r="I1454" t="str">
            <v>1</v>
          </cell>
        </row>
        <row r="1455">
          <cell r="B1455" t="str">
            <v>Minas Gerais</v>
          </cell>
          <cell r="I1455" t="str">
            <v>1</v>
          </cell>
        </row>
        <row r="1456">
          <cell r="B1456" t="str">
            <v>São Paulo</v>
          </cell>
          <cell r="I1456" t="str">
            <v>1</v>
          </cell>
        </row>
        <row r="1457">
          <cell r="B1457" t="str">
            <v>Rio Grande do Sul</v>
          </cell>
          <cell r="I1457" t="str">
            <v>1</v>
          </cell>
        </row>
        <row r="1458">
          <cell r="B1458" t="str">
            <v>Rio Grande do Sul</v>
          </cell>
          <cell r="I1458" t="str">
            <v>1</v>
          </cell>
        </row>
        <row r="1459">
          <cell r="B1459" t="str">
            <v>Tocantins</v>
          </cell>
          <cell r="I1459" t="str">
            <v>1</v>
          </cell>
        </row>
        <row r="1460">
          <cell r="B1460" t="str">
            <v>Piauí</v>
          </cell>
          <cell r="I1460" t="str">
            <v>1</v>
          </cell>
        </row>
        <row r="1461">
          <cell r="B1461" t="str">
            <v>Minas Gerais</v>
          </cell>
          <cell r="I1461" t="str">
            <v>1</v>
          </cell>
        </row>
        <row r="1462">
          <cell r="B1462" t="str">
            <v>Goiás</v>
          </cell>
          <cell r="I1462" t="str">
            <v>2</v>
          </cell>
        </row>
        <row r="1463">
          <cell r="B1463" t="str">
            <v>Minas Gerais</v>
          </cell>
          <cell r="I1463" t="str">
            <v>1</v>
          </cell>
        </row>
        <row r="1464">
          <cell r="B1464" t="str">
            <v>Goiás</v>
          </cell>
          <cell r="I1464" t="str">
            <v>1</v>
          </cell>
        </row>
        <row r="1465">
          <cell r="B1465" t="str">
            <v>Minas Gerais</v>
          </cell>
          <cell r="I1465" t="str">
            <v>1</v>
          </cell>
        </row>
        <row r="1466">
          <cell r="B1466" t="str">
            <v>Sergipe</v>
          </cell>
          <cell r="I1466" t="str">
            <v>1</v>
          </cell>
        </row>
        <row r="1467">
          <cell r="B1467" t="str">
            <v>Piauí</v>
          </cell>
          <cell r="I1467" t="str">
            <v>1</v>
          </cell>
        </row>
        <row r="1468">
          <cell r="B1468" t="str">
            <v>Bahia</v>
          </cell>
          <cell r="I1468" t="str">
            <v>1</v>
          </cell>
        </row>
        <row r="1469">
          <cell r="B1469" t="str">
            <v>Goiás</v>
          </cell>
          <cell r="I1469" t="str">
            <v>1</v>
          </cell>
        </row>
        <row r="1470">
          <cell r="B1470" t="str">
            <v>Tocantins</v>
          </cell>
          <cell r="I1470" t="str">
            <v>1</v>
          </cell>
        </row>
        <row r="1471">
          <cell r="B1471" t="str">
            <v>Ceará</v>
          </cell>
          <cell r="I1471" t="str">
            <v>1</v>
          </cell>
        </row>
        <row r="1472">
          <cell r="B1472" t="str">
            <v>Goiás</v>
          </cell>
          <cell r="I1472" t="str">
            <v>1</v>
          </cell>
        </row>
        <row r="1473">
          <cell r="B1473" t="str">
            <v>Minas Gerais</v>
          </cell>
          <cell r="I1473" t="str">
            <v>1</v>
          </cell>
        </row>
        <row r="1474">
          <cell r="B1474" t="str">
            <v>Ceará</v>
          </cell>
          <cell r="I1474" t="str">
            <v>1</v>
          </cell>
        </row>
        <row r="1475">
          <cell r="B1475" t="str">
            <v>Rio Grande do Sul</v>
          </cell>
          <cell r="I1475" t="str">
            <v>2</v>
          </cell>
        </row>
        <row r="1476">
          <cell r="B1476" t="str">
            <v>Bahia</v>
          </cell>
          <cell r="I1476" t="str">
            <v>2</v>
          </cell>
        </row>
        <row r="1477">
          <cell r="B1477" t="str">
            <v>Paraíba</v>
          </cell>
          <cell r="I1477" t="str">
            <v>1</v>
          </cell>
        </row>
        <row r="1478">
          <cell r="B1478" t="str">
            <v>Paraná</v>
          </cell>
          <cell r="I1478" t="str">
            <v>1</v>
          </cell>
        </row>
        <row r="1479">
          <cell r="B1479" t="str">
            <v>São Paulo</v>
          </cell>
          <cell r="I1479" t="str">
            <v>1</v>
          </cell>
        </row>
        <row r="1480">
          <cell r="B1480" t="str">
            <v>Rio Grande do Sul</v>
          </cell>
          <cell r="I1480" t="str">
            <v>1</v>
          </cell>
        </row>
        <row r="1481">
          <cell r="B1481" t="str">
            <v>São Paulo</v>
          </cell>
          <cell r="I1481" t="str">
            <v>2</v>
          </cell>
        </row>
        <row r="1482">
          <cell r="B1482" t="str">
            <v>Minas Gerais</v>
          </cell>
          <cell r="I1482" t="str">
            <v>1</v>
          </cell>
        </row>
        <row r="1483">
          <cell r="B1483" t="str">
            <v>Paraná</v>
          </cell>
          <cell r="I1483" t="str">
            <v>1</v>
          </cell>
        </row>
        <row r="1484">
          <cell r="B1484" t="str">
            <v>Paraná</v>
          </cell>
          <cell r="I1484" t="str">
            <v>1</v>
          </cell>
        </row>
        <row r="1485">
          <cell r="B1485" t="str">
            <v>Acre</v>
          </cell>
          <cell r="I1485" t="str">
            <v>2</v>
          </cell>
        </row>
        <row r="1486">
          <cell r="B1486" t="str">
            <v>Paraná</v>
          </cell>
          <cell r="I1486" t="str">
            <v>1</v>
          </cell>
        </row>
        <row r="1487">
          <cell r="B1487" t="str">
            <v>Rio Grande do Sul</v>
          </cell>
          <cell r="I1487" t="str">
            <v>1</v>
          </cell>
        </row>
        <row r="1488">
          <cell r="B1488" t="str">
            <v>Rio Grande do Norte</v>
          </cell>
          <cell r="I1488" t="str">
            <v>1</v>
          </cell>
        </row>
        <row r="1489">
          <cell r="B1489" t="str">
            <v>Minas Gerais</v>
          </cell>
          <cell r="I1489" t="str">
            <v>1</v>
          </cell>
        </row>
        <row r="1490">
          <cell r="B1490" t="str">
            <v>Paraná</v>
          </cell>
          <cell r="I1490" t="str">
            <v>1</v>
          </cell>
        </row>
        <row r="1491">
          <cell r="B1491" t="str">
            <v>São Paulo</v>
          </cell>
          <cell r="I1491" t="str">
            <v>3</v>
          </cell>
        </row>
        <row r="1492">
          <cell r="B1492" t="str">
            <v>Paraíba</v>
          </cell>
          <cell r="I1492" t="str">
            <v>1</v>
          </cell>
        </row>
        <row r="1493">
          <cell r="B1493" t="str">
            <v>Mato Grosso</v>
          </cell>
          <cell r="I1493" t="str">
            <v>4</v>
          </cell>
        </row>
        <row r="1494">
          <cell r="B1494" t="str">
            <v>Paraíba</v>
          </cell>
          <cell r="I1494" t="str">
            <v>1</v>
          </cell>
        </row>
        <row r="1495">
          <cell r="B1495" t="str">
            <v>Paraíba</v>
          </cell>
          <cell r="I1495" t="str">
            <v>1</v>
          </cell>
        </row>
        <row r="1496">
          <cell r="B1496" t="str">
            <v>Paraíba</v>
          </cell>
          <cell r="I1496" t="str">
            <v>1</v>
          </cell>
        </row>
        <row r="1497">
          <cell r="B1497" t="str">
            <v>Rondônia</v>
          </cell>
          <cell r="I1497" t="str">
            <v>1</v>
          </cell>
        </row>
        <row r="1498">
          <cell r="B1498" t="str">
            <v>Goiás</v>
          </cell>
          <cell r="I1498" t="str">
            <v>1</v>
          </cell>
        </row>
        <row r="1499">
          <cell r="B1499" t="str">
            <v>Pernambuco</v>
          </cell>
          <cell r="I1499" t="str">
            <v>1</v>
          </cell>
        </row>
        <row r="1500">
          <cell r="B1500" t="str">
            <v>Pará</v>
          </cell>
          <cell r="I1500" t="str">
            <v>1</v>
          </cell>
        </row>
        <row r="1501">
          <cell r="B1501" t="str">
            <v>Sergipe</v>
          </cell>
          <cell r="I1501" t="str">
            <v>1</v>
          </cell>
        </row>
        <row r="1502">
          <cell r="B1502" t="str">
            <v>São Paulo</v>
          </cell>
          <cell r="I1502" t="str">
            <v>1</v>
          </cell>
        </row>
        <row r="1503">
          <cell r="B1503" t="str">
            <v>Santa Catarina</v>
          </cell>
          <cell r="I1503" t="str">
            <v>1</v>
          </cell>
        </row>
        <row r="1504">
          <cell r="B1504" t="str">
            <v>Santa Catarina</v>
          </cell>
          <cell r="I1504" t="str">
            <v>1</v>
          </cell>
        </row>
        <row r="1505">
          <cell r="B1505" t="str">
            <v>Minas Gerais</v>
          </cell>
          <cell r="I1505" t="str">
            <v>1</v>
          </cell>
        </row>
        <row r="1506">
          <cell r="B1506" t="str">
            <v>Pernambuco</v>
          </cell>
          <cell r="I1506" t="str">
            <v>1</v>
          </cell>
        </row>
        <row r="1507">
          <cell r="B1507" t="str">
            <v>Bahia</v>
          </cell>
          <cell r="I1507" t="str">
            <v>2</v>
          </cell>
        </row>
        <row r="1508">
          <cell r="B1508" t="str">
            <v>Piauí</v>
          </cell>
          <cell r="I1508" t="str">
            <v>1</v>
          </cell>
        </row>
        <row r="1509">
          <cell r="B1509" t="str">
            <v>Pará</v>
          </cell>
          <cell r="I1509" t="str">
            <v>1</v>
          </cell>
        </row>
        <row r="1510">
          <cell r="B1510" t="str">
            <v>Paraná</v>
          </cell>
          <cell r="I1510" t="str">
            <v>5</v>
          </cell>
        </row>
        <row r="1511">
          <cell r="B1511" t="str">
            <v>Santa Catarina</v>
          </cell>
          <cell r="I1511" t="str">
            <v>2</v>
          </cell>
        </row>
        <row r="1512">
          <cell r="B1512" t="str">
            <v>Paraná</v>
          </cell>
          <cell r="I1512" t="str">
            <v>1</v>
          </cell>
        </row>
        <row r="1513">
          <cell r="B1513" t="str">
            <v>Piauí</v>
          </cell>
          <cell r="I1513" t="str">
            <v>1</v>
          </cell>
        </row>
        <row r="1514">
          <cell r="B1514" t="str">
            <v>Rio Grande do Norte</v>
          </cell>
          <cell r="I1514" t="str">
            <v>2</v>
          </cell>
        </row>
        <row r="1515">
          <cell r="B1515" t="str">
            <v>Paraíba</v>
          </cell>
          <cell r="I1515" t="str">
            <v>1</v>
          </cell>
        </row>
        <row r="1516">
          <cell r="B1516" t="str">
            <v>Minas Gerais</v>
          </cell>
          <cell r="I1516" t="str">
            <v>1</v>
          </cell>
        </row>
        <row r="1517">
          <cell r="B1517" t="str">
            <v>Piauí</v>
          </cell>
          <cell r="I1517" t="str">
            <v>1</v>
          </cell>
        </row>
        <row r="1518">
          <cell r="B1518" t="str">
            <v>Paraíba</v>
          </cell>
          <cell r="I1518" t="str">
            <v>1</v>
          </cell>
        </row>
        <row r="1519">
          <cell r="B1519" t="str">
            <v>Pará</v>
          </cell>
          <cell r="I1519" t="str">
            <v>2</v>
          </cell>
        </row>
        <row r="1520">
          <cell r="B1520" t="str">
            <v>Piauí</v>
          </cell>
          <cell r="I1520" t="str">
            <v>1</v>
          </cell>
        </row>
        <row r="1521">
          <cell r="B1521" t="str">
            <v>Pará</v>
          </cell>
          <cell r="I1521" t="str">
            <v>1</v>
          </cell>
        </row>
        <row r="1522">
          <cell r="B1522" t="str">
            <v>Pará</v>
          </cell>
          <cell r="I1522" t="str">
            <v>2</v>
          </cell>
        </row>
        <row r="1523">
          <cell r="B1523" t="str">
            <v>Maranhão</v>
          </cell>
          <cell r="I1523" t="str">
            <v>2</v>
          </cell>
        </row>
        <row r="1524">
          <cell r="B1524" t="str">
            <v>Mato Grosso</v>
          </cell>
          <cell r="I1524" t="str">
            <v>1</v>
          </cell>
        </row>
        <row r="1525">
          <cell r="B1525" t="str">
            <v>Minas Gerais</v>
          </cell>
          <cell r="I1525" t="str">
            <v>2</v>
          </cell>
        </row>
        <row r="1526">
          <cell r="B1526" t="str">
            <v>Pernambuco</v>
          </cell>
          <cell r="I1526" t="str">
            <v>2</v>
          </cell>
        </row>
        <row r="1527">
          <cell r="B1527" t="str">
            <v>Amapá</v>
          </cell>
          <cell r="I1527" t="str">
            <v>1</v>
          </cell>
        </row>
        <row r="1528">
          <cell r="B1528" t="str">
            <v>Goiás</v>
          </cell>
          <cell r="I1528" t="str">
            <v>1</v>
          </cell>
        </row>
        <row r="1529">
          <cell r="B1529" t="str">
            <v>Paraíba</v>
          </cell>
          <cell r="I1529" t="str">
            <v>1</v>
          </cell>
        </row>
        <row r="1530">
          <cell r="B1530" t="str">
            <v>Goiás</v>
          </cell>
          <cell r="I1530" t="str">
            <v>1</v>
          </cell>
        </row>
        <row r="1531">
          <cell r="B1531" t="str">
            <v>Tocantins</v>
          </cell>
          <cell r="I1531" t="str">
            <v>1</v>
          </cell>
        </row>
        <row r="1532">
          <cell r="B1532" t="str">
            <v>Bahia</v>
          </cell>
          <cell r="I1532" t="str">
            <v>1</v>
          </cell>
        </row>
        <row r="1533">
          <cell r="B1533" t="str">
            <v>Minas Gerais</v>
          </cell>
          <cell r="I1533" t="str">
            <v>1</v>
          </cell>
        </row>
        <row r="1534">
          <cell r="B1534" t="str">
            <v>Rio Grande do Sul</v>
          </cell>
          <cell r="I1534" t="str">
            <v>1</v>
          </cell>
        </row>
        <row r="1535">
          <cell r="B1535" t="str">
            <v>Goiás</v>
          </cell>
          <cell r="I1535" t="str">
            <v>1</v>
          </cell>
        </row>
        <row r="1536">
          <cell r="B1536" t="str">
            <v>Maranhão</v>
          </cell>
          <cell r="I1536" t="str">
            <v>1</v>
          </cell>
        </row>
        <row r="1537">
          <cell r="B1537" t="str">
            <v>Minas Gerais</v>
          </cell>
          <cell r="I1537" t="str">
            <v>1</v>
          </cell>
        </row>
        <row r="1538">
          <cell r="B1538" t="str">
            <v>Minas Gerais</v>
          </cell>
          <cell r="I1538" t="str">
            <v>1</v>
          </cell>
        </row>
        <row r="1539">
          <cell r="B1539" t="str">
            <v>Alagoas</v>
          </cell>
          <cell r="I1539" t="str">
            <v>2</v>
          </cell>
        </row>
        <row r="1540">
          <cell r="B1540" t="str">
            <v>Minas Gerais</v>
          </cell>
          <cell r="I1540" t="str">
            <v>1</v>
          </cell>
        </row>
        <row r="1541">
          <cell r="B1541" t="str">
            <v>Piauí</v>
          </cell>
          <cell r="I1541" t="str">
            <v>1</v>
          </cell>
        </row>
        <row r="1542">
          <cell r="B1542" t="str">
            <v>Mato Grosso</v>
          </cell>
          <cell r="I1542" t="str">
            <v>1</v>
          </cell>
        </row>
        <row r="1543">
          <cell r="B1543" t="str">
            <v>Mato Grosso do Sul</v>
          </cell>
          <cell r="I1543" t="str">
            <v>1</v>
          </cell>
        </row>
        <row r="1544">
          <cell r="B1544" t="str">
            <v>Ceará</v>
          </cell>
          <cell r="I1544" t="str">
            <v>1</v>
          </cell>
        </row>
        <row r="1545">
          <cell r="B1545" t="str">
            <v>Rio Grande do Sul</v>
          </cell>
          <cell r="I1545" t="str">
            <v>1</v>
          </cell>
        </row>
        <row r="1546">
          <cell r="B1546" t="str">
            <v>São Paulo</v>
          </cell>
          <cell r="I1546" t="str">
            <v>2</v>
          </cell>
        </row>
        <row r="1547">
          <cell r="B1547" t="str">
            <v>Santa Catarina</v>
          </cell>
          <cell r="I1547" t="str">
            <v>1</v>
          </cell>
        </row>
        <row r="1548">
          <cell r="B1548" t="str">
            <v>Minas Gerais</v>
          </cell>
          <cell r="I1548" t="str">
            <v>1</v>
          </cell>
        </row>
        <row r="1549">
          <cell r="B1549" t="str">
            <v>Paraíba</v>
          </cell>
          <cell r="I1549" t="str">
            <v>1</v>
          </cell>
        </row>
        <row r="1550">
          <cell r="B1550" t="str">
            <v>Minas Gerais</v>
          </cell>
          <cell r="I1550" t="str">
            <v>1</v>
          </cell>
        </row>
        <row r="1551">
          <cell r="B1551" t="str">
            <v>Minas Gerais</v>
          </cell>
          <cell r="I1551" t="str">
            <v>1</v>
          </cell>
        </row>
        <row r="1552">
          <cell r="B1552" t="str">
            <v>Rio Grande do Sul</v>
          </cell>
          <cell r="I1552" t="str">
            <v>1</v>
          </cell>
        </row>
        <row r="1553">
          <cell r="B1553" t="str">
            <v>São Paulo</v>
          </cell>
          <cell r="I1553" t="str">
            <v>4</v>
          </cell>
        </row>
        <row r="1554">
          <cell r="B1554" t="str">
            <v>Paraíba</v>
          </cell>
          <cell r="I1554" t="str">
            <v>1</v>
          </cell>
        </row>
        <row r="1555">
          <cell r="B1555" t="str">
            <v>Paraná</v>
          </cell>
          <cell r="I1555" t="str">
            <v>1</v>
          </cell>
        </row>
        <row r="1556">
          <cell r="B1556" t="str">
            <v>Paraná</v>
          </cell>
          <cell r="I1556" t="str">
            <v>1</v>
          </cell>
        </row>
        <row r="1557">
          <cell r="B1557" t="str">
            <v>Paraná</v>
          </cell>
          <cell r="I1557" t="str">
            <v>1</v>
          </cell>
        </row>
        <row r="1558">
          <cell r="B1558" t="str">
            <v>Minas Gerais</v>
          </cell>
          <cell r="I1558" t="str">
            <v>2</v>
          </cell>
        </row>
        <row r="1559">
          <cell r="B1559" t="str">
            <v>Mato Grosso</v>
          </cell>
          <cell r="I1559" t="str">
            <v>1</v>
          </cell>
        </row>
        <row r="1560">
          <cell r="B1560" t="str">
            <v>Tocantins</v>
          </cell>
          <cell r="I1560" t="str">
            <v>1</v>
          </cell>
        </row>
        <row r="1561">
          <cell r="B1561" t="str">
            <v>Bahia</v>
          </cell>
          <cell r="I1561" t="str">
            <v>2</v>
          </cell>
        </row>
        <row r="1562">
          <cell r="B1562" t="str">
            <v>Rio Grande do Sul</v>
          </cell>
          <cell r="I1562" t="str">
            <v>1</v>
          </cell>
        </row>
        <row r="1563">
          <cell r="B1563" t="str">
            <v>Minas Gerais</v>
          </cell>
          <cell r="I1563" t="str">
            <v>1</v>
          </cell>
        </row>
        <row r="1564">
          <cell r="B1564" t="str">
            <v>Minas Gerais</v>
          </cell>
          <cell r="I1564" t="str">
            <v>1</v>
          </cell>
        </row>
        <row r="1565">
          <cell r="B1565" t="str">
            <v>Santa Catarina</v>
          </cell>
          <cell r="I1565" t="str">
            <v>1</v>
          </cell>
        </row>
        <row r="1566">
          <cell r="B1566" t="str">
            <v>Goiás</v>
          </cell>
          <cell r="I1566" t="str">
            <v>1</v>
          </cell>
        </row>
        <row r="1567">
          <cell r="B1567" t="str">
            <v>São Paulo</v>
          </cell>
          <cell r="I1567" t="str">
            <v>1</v>
          </cell>
        </row>
        <row r="1568">
          <cell r="B1568" t="str">
            <v>Piauí</v>
          </cell>
          <cell r="I1568" t="str">
            <v>1</v>
          </cell>
        </row>
        <row r="1569">
          <cell r="B1569" t="str">
            <v>Sergipe</v>
          </cell>
          <cell r="I1569" t="str">
            <v>1</v>
          </cell>
        </row>
        <row r="1570">
          <cell r="B1570" t="str">
            <v>Minas Gerais</v>
          </cell>
          <cell r="I1570" t="str">
            <v>1</v>
          </cell>
        </row>
        <row r="1571">
          <cell r="B1571" t="str">
            <v>Minas Gerais</v>
          </cell>
          <cell r="I1571" t="str">
            <v>1</v>
          </cell>
        </row>
        <row r="1572">
          <cell r="B1572" t="str">
            <v>Minas Gerais</v>
          </cell>
          <cell r="I1572" t="str">
            <v>1</v>
          </cell>
        </row>
        <row r="1573">
          <cell r="B1573" t="str">
            <v>Espírito Santo</v>
          </cell>
          <cell r="I1573" t="str">
            <v>1</v>
          </cell>
        </row>
        <row r="1574">
          <cell r="B1574" t="str">
            <v>São Paulo</v>
          </cell>
          <cell r="I1574" t="str">
            <v>1</v>
          </cell>
        </row>
        <row r="1575">
          <cell r="B1575" t="str">
            <v>Minas Gerais</v>
          </cell>
          <cell r="I1575" t="str">
            <v>1</v>
          </cell>
        </row>
        <row r="1576">
          <cell r="B1576" t="str">
            <v>Minas Gerais</v>
          </cell>
          <cell r="I1576" t="str">
            <v>3</v>
          </cell>
        </row>
        <row r="1577">
          <cell r="B1577" t="str">
            <v>Goiás</v>
          </cell>
          <cell r="I1577" t="str">
            <v>1</v>
          </cell>
        </row>
        <row r="1578">
          <cell r="B1578" t="str">
            <v>Tocantins</v>
          </cell>
          <cell r="I1578" t="str">
            <v>1</v>
          </cell>
        </row>
        <row r="1579">
          <cell r="B1579" t="str">
            <v>Minas Gerais</v>
          </cell>
          <cell r="I1579" t="str">
            <v>1</v>
          </cell>
        </row>
        <row r="1580">
          <cell r="B1580" t="str">
            <v>Minas Gerais</v>
          </cell>
          <cell r="I1580" t="str">
            <v>1</v>
          </cell>
        </row>
        <row r="1581">
          <cell r="B1581" t="str">
            <v>Minas Gerais</v>
          </cell>
          <cell r="I1581" t="str">
            <v>1</v>
          </cell>
        </row>
        <row r="1582">
          <cell r="B1582" t="str">
            <v>São Paulo</v>
          </cell>
          <cell r="I1582" t="str">
            <v>1</v>
          </cell>
        </row>
        <row r="1583">
          <cell r="B1583" t="str">
            <v>São Paulo</v>
          </cell>
          <cell r="I1583" t="str">
            <v>1</v>
          </cell>
        </row>
        <row r="1584">
          <cell r="B1584" t="str">
            <v>Rio Grande do Sul</v>
          </cell>
          <cell r="I1584" t="str">
            <v>2</v>
          </cell>
        </row>
        <row r="1585">
          <cell r="B1585" t="str">
            <v>Rio Grande do Sul</v>
          </cell>
          <cell r="I1585" t="str">
            <v>1</v>
          </cell>
        </row>
        <row r="1586">
          <cell r="B1586" t="str">
            <v>Mato Grosso do Sul</v>
          </cell>
          <cell r="I1586" t="str">
            <v>1</v>
          </cell>
        </row>
        <row r="1587">
          <cell r="B1587" t="str">
            <v>Tocantins</v>
          </cell>
          <cell r="I1587" t="str">
            <v>1</v>
          </cell>
        </row>
        <row r="1588">
          <cell r="B1588" t="str">
            <v>Rio Grande do Sul</v>
          </cell>
          <cell r="I1588" t="str">
            <v>1</v>
          </cell>
        </row>
        <row r="1589">
          <cell r="B1589" t="str">
            <v>Alagoas</v>
          </cell>
          <cell r="I1589" t="str">
            <v>1</v>
          </cell>
        </row>
        <row r="1590">
          <cell r="B1590" t="str">
            <v>Paraná</v>
          </cell>
          <cell r="I1590" t="str">
            <v>2</v>
          </cell>
        </row>
        <row r="1591">
          <cell r="B1591" t="str">
            <v>São Paulo</v>
          </cell>
          <cell r="I1591" t="str">
            <v>1</v>
          </cell>
        </row>
        <row r="1592">
          <cell r="B1592" t="str">
            <v>Mato Grosso</v>
          </cell>
          <cell r="I1592" t="str">
            <v>1</v>
          </cell>
        </row>
        <row r="1593">
          <cell r="B1593" t="str">
            <v>Bahia</v>
          </cell>
          <cell r="I1593" t="str">
            <v>1</v>
          </cell>
        </row>
        <row r="1594">
          <cell r="B1594" t="str">
            <v>Minas Gerais</v>
          </cell>
          <cell r="I1594" t="str">
            <v>1</v>
          </cell>
        </row>
        <row r="1595">
          <cell r="B1595" t="str">
            <v>Minas Gerais</v>
          </cell>
          <cell r="I1595" t="str">
            <v>1</v>
          </cell>
        </row>
        <row r="1596">
          <cell r="B1596" t="str">
            <v>Pará</v>
          </cell>
          <cell r="I1596" t="str">
            <v>2</v>
          </cell>
        </row>
        <row r="1597">
          <cell r="B1597" t="str">
            <v>Piauí</v>
          </cell>
          <cell r="I1597" t="str">
            <v>1</v>
          </cell>
        </row>
        <row r="1598">
          <cell r="B1598" t="str">
            <v>Rio Grande do Sul</v>
          </cell>
          <cell r="I1598" t="str">
            <v>1</v>
          </cell>
        </row>
        <row r="1599">
          <cell r="B1599" t="str">
            <v>Piauí</v>
          </cell>
          <cell r="I1599" t="str">
            <v>1</v>
          </cell>
        </row>
        <row r="1600">
          <cell r="B1600" t="str">
            <v>Minas Gerais</v>
          </cell>
          <cell r="I1600" t="str">
            <v>1</v>
          </cell>
        </row>
        <row r="1601">
          <cell r="B1601" t="str">
            <v>Bahia</v>
          </cell>
          <cell r="I1601" t="str">
            <v>1</v>
          </cell>
        </row>
        <row r="1602">
          <cell r="B1602" t="str">
            <v>Rio Grande do Sul</v>
          </cell>
          <cell r="I1602" t="str">
            <v>2</v>
          </cell>
        </row>
        <row r="1603">
          <cell r="B1603" t="str">
            <v>Maranhão</v>
          </cell>
          <cell r="I1603" t="str">
            <v>1</v>
          </cell>
        </row>
        <row r="1604">
          <cell r="B1604" t="str">
            <v>Rio Grande do Sul</v>
          </cell>
          <cell r="I1604" t="str">
            <v>1</v>
          </cell>
        </row>
        <row r="1605">
          <cell r="B1605" t="str">
            <v>Minas Gerais</v>
          </cell>
          <cell r="I1605" t="str">
            <v>1</v>
          </cell>
        </row>
        <row r="1606">
          <cell r="B1606" t="str">
            <v>Minas Gerais</v>
          </cell>
          <cell r="I1606" t="str">
            <v>1</v>
          </cell>
        </row>
        <row r="1607">
          <cell r="B1607" t="str">
            <v>Espírito Santo</v>
          </cell>
          <cell r="I1607" t="str">
            <v>2</v>
          </cell>
        </row>
        <row r="1608">
          <cell r="B1608" t="str">
            <v>Piauí</v>
          </cell>
          <cell r="I1608" t="str">
            <v>1</v>
          </cell>
        </row>
        <row r="1609">
          <cell r="B1609" t="str">
            <v>Santa Catarina</v>
          </cell>
          <cell r="I1609" t="str">
            <v>1</v>
          </cell>
        </row>
        <row r="1610">
          <cell r="B1610" t="str">
            <v>Minas Gerais</v>
          </cell>
          <cell r="I1610" t="str">
            <v>1</v>
          </cell>
        </row>
        <row r="1611">
          <cell r="B1611" t="str">
            <v>Rio Grande do Sul</v>
          </cell>
          <cell r="I1611" t="str">
            <v>1</v>
          </cell>
        </row>
        <row r="1612">
          <cell r="B1612" t="str">
            <v>Paraíba</v>
          </cell>
          <cell r="I1612" t="str">
            <v>1</v>
          </cell>
        </row>
        <row r="1613">
          <cell r="B1613" t="str">
            <v>Minas Gerais</v>
          </cell>
          <cell r="I1613" t="str">
            <v>1</v>
          </cell>
        </row>
        <row r="1614">
          <cell r="B1614" t="str">
            <v>Minas Gerais</v>
          </cell>
          <cell r="I1614" t="str">
            <v>1</v>
          </cell>
        </row>
        <row r="1615">
          <cell r="B1615" t="str">
            <v>Minas Gerais</v>
          </cell>
          <cell r="I1615" t="str">
            <v>1</v>
          </cell>
        </row>
        <row r="1616">
          <cell r="B1616" t="str">
            <v>Espírito Santo</v>
          </cell>
          <cell r="I1616" t="str">
            <v>1</v>
          </cell>
        </row>
        <row r="1617">
          <cell r="B1617" t="str">
            <v>Minas Gerais</v>
          </cell>
          <cell r="I1617" t="str">
            <v>1</v>
          </cell>
        </row>
        <row r="1618">
          <cell r="B1618" t="str">
            <v>Minas Gerais</v>
          </cell>
          <cell r="I1618" t="str">
            <v>1</v>
          </cell>
        </row>
        <row r="1619">
          <cell r="B1619" t="str">
            <v>Pernambuco</v>
          </cell>
          <cell r="I1619" t="str">
            <v>1</v>
          </cell>
        </row>
        <row r="1620">
          <cell r="B1620" t="str">
            <v>Mato Grosso do Sul</v>
          </cell>
          <cell r="I1620" t="str">
            <v>1</v>
          </cell>
        </row>
        <row r="1621">
          <cell r="B1621" t="str">
            <v>Paraná</v>
          </cell>
          <cell r="I1621" t="str">
            <v>1</v>
          </cell>
        </row>
        <row r="1622">
          <cell r="B1622" t="str">
            <v>São Paulo</v>
          </cell>
          <cell r="I1622" t="str">
            <v>1</v>
          </cell>
        </row>
        <row r="1623">
          <cell r="B1623" t="str">
            <v>Minas Gerais</v>
          </cell>
          <cell r="I1623" t="str">
            <v>1</v>
          </cell>
        </row>
        <row r="1624">
          <cell r="B1624" t="str">
            <v>Mato Grosso do Sul</v>
          </cell>
          <cell r="I1624" t="str">
            <v>3</v>
          </cell>
        </row>
        <row r="1625">
          <cell r="B1625" t="str">
            <v>Paraná</v>
          </cell>
          <cell r="I1625" t="str">
            <v>1</v>
          </cell>
        </row>
        <row r="1626">
          <cell r="B1626" t="str">
            <v>Rio Grande do Sul</v>
          </cell>
          <cell r="I1626" t="str">
            <v>1</v>
          </cell>
        </row>
        <row r="1627">
          <cell r="B1627" t="str">
            <v>Santa Catarina</v>
          </cell>
          <cell r="I1627" t="str">
            <v>1</v>
          </cell>
        </row>
        <row r="1628">
          <cell r="B1628" t="str">
            <v>Rio Grande do Sul</v>
          </cell>
          <cell r="I1628" t="str">
            <v>1</v>
          </cell>
        </row>
        <row r="1629">
          <cell r="B1629" t="str">
            <v>Rio Grande do Norte</v>
          </cell>
          <cell r="I1629" t="str">
            <v>1</v>
          </cell>
        </row>
        <row r="1630">
          <cell r="B1630" t="str">
            <v>Paraná</v>
          </cell>
          <cell r="I1630" t="str">
            <v>1</v>
          </cell>
        </row>
        <row r="1631">
          <cell r="B1631" t="str">
            <v>Goiás</v>
          </cell>
          <cell r="I1631" t="str">
            <v>1</v>
          </cell>
        </row>
        <row r="1632">
          <cell r="B1632" t="str">
            <v>São Paulo</v>
          </cell>
          <cell r="I1632" t="str">
            <v>2</v>
          </cell>
        </row>
        <row r="1633">
          <cell r="B1633" t="str">
            <v>São Paulo</v>
          </cell>
          <cell r="I1633" t="str">
            <v>1</v>
          </cell>
        </row>
        <row r="1634">
          <cell r="B1634" t="str">
            <v>Rio de Janeiro</v>
          </cell>
          <cell r="I1634" t="str">
            <v>1</v>
          </cell>
        </row>
        <row r="1635">
          <cell r="B1635" t="str">
            <v>Paraíba</v>
          </cell>
          <cell r="I1635" t="str">
            <v>1</v>
          </cell>
        </row>
        <row r="1636">
          <cell r="B1636" t="str">
            <v>Tocantins</v>
          </cell>
          <cell r="I1636" t="str">
            <v>1</v>
          </cell>
        </row>
        <row r="1637">
          <cell r="B1637" t="str">
            <v>São Paulo</v>
          </cell>
          <cell r="I1637" t="str">
            <v>1</v>
          </cell>
        </row>
        <row r="1638">
          <cell r="B1638" t="str">
            <v>Maranhão</v>
          </cell>
          <cell r="I1638" t="str">
            <v>1</v>
          </cell>
        </row>
        <row r="1639">
          <cell r="B1639" t="str">
            <v>Rio de Janeiro</v>
          </cell>
          <cell r="I1639" t="str">
            <v>4</v>
          </cell>
        </row>
        <row r="1640">
          <cell r="B1640" t="str">
            <v>Minas Gerais</v>
          </cell>
          <cell r="I1640" t="str">
            <v>1</v>
          </cell>
        </row>
        <row r="1641">
          <cell r="B1641" t="str">
            <v>São Paulo</v>
          </cell>
          <cell r="I1641" t="str">
            <v>1</v>
          </cell>
        </row>
        <row r="1642">
          <cell r="B1642" t="str">
            <v>Espírito Santo</v>
          </cell>
          <cell r="I1642" t="str">
            <v>1</v>
          </cell>
        </row>
        <row r="1643">
          <cell r="B1643" t="str">
            <v>Goiás</v>
          </cell>
          <cell r="I1643" t="str">
            <v>1</v>
          </cell>
        </row>
        <row r="1644">
          <cell r="B1644" t="str">
            <v>Goiás</v>
          </cell>
          <cell r="I1644" t="str">
            <v>1</v>
          </cell>
        </row>
        <row r="1645">
          <cell r="B1645" t="str">
            <v>Amazonas</v>
          </cell>
          <cell r="I1645" t="str">
            <v>2</v>
          </cell>
        </row>
        <row r="1646">
          <cell r="B1646" t="str">
            <v>Mato Grosso do Sul</v>
          </cell>
          <cell r="I1646" t="str">
            <v>1</v>
          </cell>
        </row>
        <row r="1647">
          <cell r="B1647" t="str">
            <v>São Paulo</v>
          </cell>
          <cell r="I1647" t="str">
            <v>1</v>
          </cell>
        </row>
        <row r="1648">
          <cell r="B1648" t="str">
            <v>Rio Grande do Sul</v>
          </cell>
          <cell r="I1648" t="str">
            <v>2</v>
          </cell>
        </row>
        <row r="1649">
          <cell r="B1649" t="str">
            <v>Pará</v>
          </cell>
          <cell r="I1649" t="str">
            <v>2</v>
          </cell>
        </row>
        <row r="1650">
          <cell r="B1650" t="str">
            <v>Piauí</v>
          </cell>
          <cell r="I1650" t="str">
            <v>1</v>
          </cell>
        </row>
        <row r="1651">
          <cell r="B1651" t="str">
            <v>São Paulo</v>
          </cell>
          <cell r="I1651" t="str">
            <v>1</v>
          </cell>
        </row>
        <row r="1652">
          <cell r="B1652" t="str">
            <v>Piauí</v>
          </cell>
          <cell r="I1652" t="str">
            <v>1</v>
          </cell>
        </row>
        <row r="1653">
          <cell r="B1653" t="str">
            <v>São Paulo</v>
          </cell>
          <cell r="I1653" t="str">
            <v>1</v>
          </cell>
        </row>
        <row r="1654">
          <cell r="B1654" t="str">
            <v>Bahia</v>
          </cell>
          <cell r="I1654" t="str">
            <v>1</v>
          </cell>
        </row>
        <row r="1655">
          <cell r="B1655" t="str">
            <v>Minas Gerais</v>
          </cell>
          <cell r="I1655" t="str">
            <v>1</v>
          </cell>
        </row>
        <row r="1656">
          <cell r="B1656" t="str">
            <v>Paraíba</v>
          </cell>
          <cell r="I1656" t="str">
            <v>1</v>
          </cell>
        </row>
        <row r="1657">
          <cell r="B1657" t="str">
            <v>São Paulo</v>
          </cell>
          <cell r="I1657" t="str">
            <v>1</v>
          </cell>
        </row>
        <row r="1658">
          <cell r="B1658" t="str">
            <v>São Paulo</v>
          </cell>
          <cell r="I1658" t="str">
            <v>4</v>
          </cell>
        </row>
        <row r="1659">
          <cell r="B1659" t="str">
            <v>São Paulo</v>
          </cell>
          <cell r="I1659" t="str">
            <v>2</v>
          </cell>
        </row>
        <row r="1660">
          <cell r="B1660" t="str">
            <v>São Paulo</v>
          </cell>
          <cell r="I1660" t="str">
            <v>1</v>
          </cell>
        </row>
        <row r="1661">
          <cell r="B1661" t="str">
            <v>Rio Grande do Sul</v>
          </cell>
          <cell r="I1661" t="str">
            <v>1</v>
          </cell>
        </row>
        <row r="1662">
          <cell r="B1662" t="str">
            <v>Rio Grande do Norte</v>
          </cell>
          <cell r="I1662" t="str">
            <v>1</v>
          </cell>
        </row>
        <row r="1663">
          <cell r="B1663" t="str">
            <v>Bahia</v>
          </cell>
          <cell r="I1663" t="str">
            <v>1</v>
          </cell>
        </row>
        <row r="1664">
          <cell r="B1664" t="str">
            <v>Rio Grande do Sul</v>
          </cell>
          <cell r="I1664" t="str">
            <v>1</v>
          </cell>
        </row>
        <row r="1665">
          <cell r="B1665" t="str">
            <v>Paraná</v>
          </cell>
          <cell r="I1665" t="str">
            <v>1</v>
          </cell>
        </row>
        <row r="1666">
          <cell r="B1666" t="str">
            <v>Paraná</v>
          </cell>
          <cell r="I1666" t="str">
            <v>1</v>
          </cell>
        </row>
        <row r="1667">
          <cell r="B1667" t="str">
            <v>Minas Gerais</v>
          </cell>
          <cell r="I1667" t="str">
            <v>1</v>
          </cell>
        </row>
        <row r="1668">
          <cell r="B1668" t="str">
            <v>São Paulo</v>
          </cell>
          <cell r="I1668" t="str">
            <v>1</v>
          </cell>
        </row>
        <row r="1669">
          <cell r="B1669" t="str">
            <v>Minas Gerais</v>
          </cell>
          <cell r="I1669" t="str">
            <v>1</v>
          </cell>
        </row>
        <row r="1670">
          <cell r="B1670" t="str">
            <v>Rio de Janeiro</v>
          </cell>
          <cell r="I1670" t="str">
            <v>1</v>
          </cell>
        </row>
        <row r="1671">
          <cell r="B1671" t="str">
            <v>Rio Grande do Sul</v>
          </cell>
          <cell r="I1671" t="str">
            <v>1</v>
          </cell>
        </row>
        <row r="1672">
          <cell r="B1672" t="str">
            <v>Minas Gerais</v>
          </cell>
          <cell r="I1672" t="str">
            <v>1</v>
          </cell>
        </row>
        <row r="1673">
          <cell r="B1673" t="str">
            <v>Bahia</v>
          </cell>
          <cell r="I1673" t="str">
            <v>2</v>
          </cell>
        </row>
        <row r="1674">
          <cell r="B1674" t="str">
            <v>Santa Catarina</v>
          </cell>
          <cell r="I1674" t="str">
            <v>1</v>
          </cell>
        </row>
        <row r="1675">
          <cell r="B1675" t="str">
            <v>Minas Gerais</v>
          </cell>
          <cell r="I1675" t="str">
            <v>1</v>
          </cell>
        </row>
        <row r="1676">
          <cell r="B1676" t="str">
            <v>Paraná</v>
          </cell>
          <cell r="I1676" t="str">
            <v>1</v>
          </cell>
        </row>
        <row r="1677">
          <cell r="B1677" t="str">
            <v>Rio Grande do Sul</v>
          </cell>
          <cell r="I1677" t="str">
            <v>1</v>
          </cell>
        </row>
        <row r="1678">
          <cell r="B1678" t="str">
            <v>Rio Grande do Sul</v>
          </cell>
          <cell r="I1678" t="str">
            <v>1</v>
          </cell>
        </row>
        <row r="1679">
          <cell r="B1679" t="str">
            <v>Amazonas</v>
          </cell>
          <cell r="I1679" t="str">
            <v>1</v>
          </cell>
        </row>
        <row r="1680">
          <cell r="B1680" t="str">
            <v>Acre</v>
          </cell>
          <cell r="I1680" t="str">
            <v>1</v>
          </cell>
        </row>
        <row r="1681">
          <cell r="B1681" t="str">
            <v>Rio Grande do Norte</v>
          </cell>
          <cell r="I1681" t="str">
            <v>1</v>
          </cell>
        </row>
        <row r="1682">
          <cell r="B1682" t="str">
            <v>Rio Grande do Sul</v>
          </cell>
          <cell r="I1682" t="str">
            <v>1</v>
          </cell>
        </row>
        <row r="1683">
          <cell r="B1683" t="str">
            <v>Rio Grande do Sul</v>
          </cell>
          <cell r="I1683" t="str">
            <v>3</v>
          </cell>
        </row>
        <row r="1684">
          <cell r="B1684" t="str">
            <v>Ceará</v>
          </cell>
          <cell r="I1684" t="str">
            <v>1</v>
          </cell>
        </row>
        <row r="1685">
          <cell r="B1685" t="str">
            <v>Bahia</v>
          </cell>
          <cell r="I1685" t="str">
            <v>1</v>
          </cell>
        </row>
        <row r="1686">
          <cell r="B1686" t="str">
            <v>Santa Catarina</v>
          </cell>
          <cell r="I1686" t="str">
            <v>1</v>
          </cell>
        </row>
        <row r="1687">
          <cell r="B1687" t="str">
            <v>Rio Grande do Sul</v>
          </cell>
          <cell r="I1687" t="str">
            <v>1</v>
          </cell>
        </row>
        <row r="1688">
          <cell r="B1688" t="str">
            <v>Rio Grande do Sul</v>
          </cell>
          <cell r="I1688" t="str">
            <v>1</v>
          </cell>
        </row>
        <row r="1689">
          <cell r="B1689" t="str">
            <v>Rio Grande do Sul</v>
          </cell>
          <cell r="I1689" t="str">
            <v>1</v>
          </cell>
        </row>
        <row r="1690">
          <cell r="B1690" t="str">
            <v>Santa Catarina</v>
          </cell>
          <cell r="I1690" t="str">
            <v>1</v>
          </cell>
        </row>
        <row r="1691">
          <cell r="B1691" t="str">
            <v>Minas Gerais</v>
          </cell>
          <cell r="I1691" t="str">
            <v>1</v>
          </cell>
        </row>
        <row r="1692">
          <cell r="B1692" t="str">
            <v>Pernambuco</v>
          </cell>
          <cell r="I1692" t="str">
            <v>2</v>
          </cell>
        </row>
        <row r="1693">
          <cell r="B1693" t="str">
            <v>Rio Grande do Sul</v>
          </cell>
          <cell r="I1693" t="str">
            <v>1</v>
          </cell>
        </row>
        <row r="1694">
          <cell r="B1694" t="str">
            <v>Minas Gerais</v>
          </cell>
          <cell r="I1694" t="str">
            <v>2</v>
          </cell>
        </row>
        <row r="1695">
          <cell r="B1695" t="str">
            <v>Minas Gerais</v>
          </cell>
          <cell r="I1695" t="str">
            <v>1</v>
          </cell>
        </row>
        <row r="1696">
          <cell r="B1696" t="str">
            <v>Paraíba</v>
          </cell>
          <cell r="I1696" t="str">
            <v>2</v>
          </cell>
        </row>
        <row r="1697">
          <cell r="B1697" t="str">
            <v>Rio Grande do Sul</v>
          </cell>
          <cell r="I1697" t="str">
            <v>1</v>
          </cell>
        </row>
        <row r="1698">
          <cell r="B1698" t="str">
            <v>Paraná</v>
          </cell>
          <cell r="I1698" t="str">
            <v>1</v>
          </cell>
        </row>
        <row r="1699">
          <cell r="B1699" t="str">
            <v>Piauí</v>
          </cell>
          <cell r="I1699" t="str">
            <v>2</v>
          </cell>
        </row>
        <row r="1700">
          <cell r="B1700" t="str">
            <v>Tocantins</v>
          </cell>
          <cell r="I1700" t="str">
            <v>1</v>
          </cell>
        </row>
        <row r="1701">
          <cell r="B1701" t="str">
            <v>Maranhão</v>
          </cell>
          <cell r="I1701" t="str">
            <v>1</v>
          </cell>
        </row>
        <row r="1702">
          <cell r="B1702" t="str">
            <v>Paraná</v>
          </cell>
          <cell r="I1702" t="str">
            <v>1</v>
          </cell>
        </row>
        <row r="1703">
          <cell r="B1703" t="str">
            <v>Rondônia</v>
          </cell>
          <cell r="I1703" t="str">
            <v>2</v>
          </cell>
        </row>
        <row r="1704">
          <cell r="B1704" t="str">
            <v>Minas Gerais</v>
          </cell>
          <cell r="I1704" t="str">
            <v>2</v>
          </cell>
        </row>
        <row r="1705">
          <cell r="B1705" t="str">
            <v>Rio Grande do Norte</v>
          </cell>
          <cell r="I1705" t="str">
            <v>1</v>
          </cell>
        </row>
        <row r="1706">
          <cell r="B1706" t="str">
            <v>Minas Gerais</v>
          </cell>
          <cell r="I1706" t="str">
            <v>1</v>
          </cell>
        </row>
        <row r="1707">
          <cell r="B1707" t="str">
            <v>São Paulo</v>
          </cell>
          <cell r="I1707" t="str">
            <v>2</v>
          </cell>
        </row>
        <row r="1708">
          <cell r="B1708" t="str">
            <v>São Paulo</v>
          </cell>
          <cell r="I1708" t="str">
            <v>1</v>
          </cell>
        </row>
        <row r="1709">
          <cell r="B1709" t="str">
            <v>Bahia</v>
          </cell>
          <cell r="I1709" t="str">
            <v>2</v>
          </cell>
        </row>
        <row r="1710">
          <cell r="B1710" t="str">
            <v>Rio Grande do Sul</v>
          </cell>
          <cell r="I1710" t="str">
            <v>1</v>
          </cell>
        </row>
        <row r="1711">
          <cell r="B1711" t="str">
            <v>Rio Grande do Sul</v>
          </cell>
          <cell r="I1711" t="str">
            <v>1</v>
          </cell>
        </row>
        <row r="1712">
          <cell r="B1712" t="str">
            <v>Sergipe</v>
          </cell>
          <cell r="I1712" t="str">
            <v>2</v>
          </cell>
        </row>
        <row r="1713">
          <cell r="B1713" t="str">
            <v>Rio Grande do Sul</v>
          </cell>
          <cell r="I1713" t="str">
            <v>2</v>
          </cell>
        </row>
        <row r="1714">
          <cell r="B1714" t="str">
            <v>Rio Grande do Sul</v>
          </cell>
          <cell r="I1714" t="str">
            <v>2</v>
          </cell>
        </row>
        <row r="1715">
          <cell r="B1715" t="str">
            <v>Minas Gerais</v>
          </cell>
          <cell r="I1715" t="str">
            <v>1</v>
          </cell>
        </row>
        <row r="1716">
          <cell r="B1716" t="str">
            <v>São Paulo</v>
          </cell>
          <cell r="I1716" t="str">
            <v>1</v>
          </cell>
        </row>
        <row r="1717">
          <cell r="B1717" t="str">
            <v>Maranhão</v>
          </cell>
          <cell r="I1717" t="str">
            <v>2</v>
          </cell>
        </row>
        <row r="1718">
          <cell r="B1718" t="str">
            <v>Rio Grande do Sul</v>
          </cell>
          <cell r="I1718" t="str">
            <v>2</v>
          </cell>
        </row>
        <row r="1719">
          <cell r="B1719" t="str">
            <v>Minas Gerais</v>
          </cell>
          <cell r="I1719" t="str">
            <v>1</v>
          </cell>
        </row>
        <row r="1720">
          <cell r="B1720" t="str">
            <v>Alagoas</v>
          </cell>
          <cell r="I1720" t="str">
            <v>1</v>
          </cell>
        </row>
        <row r="1721">
          <cell r="B1721" t="str">
            <v>Minas Gerais</v>
          </cell>
          <cell r="I1721" t="str">
            <v>1</v>
          </cell>
        </row>
        <row r="1722">
          <cell r="B1722" t="str">
            <v>Goiás</v>
          </cell>
          <cell r="I1722" t="str">
            <v>1</v>
          </cell>
        </row>
        <row r="1723">
          <cell r="B1723" t="str">
            <v>São Paulo</v>
          </cell>
          <cell r="I1723" t="str">
            <v>1</v>
          </cell>
        </row>
        <row r="1724">
          <cell r="B1724" t="str">
            <v>Minas Gerais</v>
          </cell>
          <cell r="I1724" t="str">
            <v>1</v>
          </cell>
        </row>
        <row r="1725">
          <cell r="B1725" t="str">
            <v>São Paulo</v>
          </cell>
          <cell r="I1725" t="str">
            <v>1</v>
          </cell>
        </row>
        <row r="1726">
          <cell r="B1726" t="str">
            <v>Rio Grande do Sul</v>
          </cell>
          <cell r="I1726" t="str">
            <v>1</v>
          </cell>
        </row>
        <row r="1727">
          <cell r="B1727" t="str">
            <v>Bahia</v>
          </cell>
          <cell r="I1727" t="str">
            <v>2</v>
          </cell>
        </row>
        <row r="1728">
          <cell r="B1728" t="str">
            <v>São Paulo</v>
          </cell>
          <cell r="I1728" t="str">
            <v>1</v>
          </cell>
        </row>
        <row r="1729">
          <cell r="B1729" t="str">
            <v>Rio Grande do Sul</v>
          </cell>
          <cell r="I1729" t="str">
            <v>1</v>
          </cell>
        </row>
        <row r="1730">
          <cell r="B1730" t="str">
            <v>Minas Gerais</v>
          </cell>
          <cell r="I1730" t="str">
            <v>1</v>
          </cell>
        </row>
        <row r="1731">
          <cell r="B1731" t="str">
            <v>Bahia</v>
          </cell>
          <cell r="I1731" t="str">
            <v>3</v>
          </cell>
        </row>
        <row r="1732">
          <cell r="B1732" t="str">
            <v>Ceará</v>
          </cell>
          <cell r="I1732" t="str">
            <v>2</v>
          </cell>
        </row>
        <row r="1733">
          <cell r="B1733" t="str">
            <v>Minas Gerais</v>
          </cell>
          <cell r="I1733" t="str">
            <v>1</v>
          </cell>
        </row>
        <row r="1734">
          <cell r="B1734" t="str">
            <v>Minas Gerais</v>
          </cell>
          <cell r="I1734" t="str">
            <v>2</v>
          </cell>
        </row>
        <row r="1735">
          <cell r="B1735" t="str">
            <v>Rio Grande do Norte</v>
          </cell>
          <cell r="I1735" t="str">
            <v>1</v>
          </cell>
        </row>
        <row r="1736">
          <cell r="B1736" t="str">
            <v>Pernambuco</v>
          </cell>
          <cell r="I1736" t="str">
            <v>2</v>
          </cell>
        </row>
        <row r="1737">
          <cell r="B1737" t="str">
            <v>Paraíba</v>
          </cell>
          <cell r="I1737" t="str">
            <v>1</v>
          </cell>
        </row>
        <row r="1738">
          <cell r="B1738" t="str">
            <v>Rio Grande do Sul</v>
          </cell>
          <cell r="I1738" t="str">
            <v>1</v>
          </cell>
        </row>
        <row r="1739">
          <cell r="B1739" t="str">
            <v>Goiás</v>
          </cell>
          <cell r="I1739" t="str">
            <v>1</v>
          </cell>
        </row>
        <row r="1740">
          <cell r="B1740" t="str">
            <v>Minas Gerais</v>
          </cell>
          <cell r="I1740" t="str">
            <v>1</v>
          </cell>
        </row>
        <row r="1741">
          <cell r="B1741" t="str">
            <v>Minas Gerais</v>
          </cell>
          <cell r="I1741" t="str">
            <v>1</v>
          </cell>
        </row>
        <row r="1742">
          <cell r="B1742" t="str">
            <v>Ceará</v>
          </cell>
          <cell r="I1742" t="str">
            <v>1</v>
          </cell>
        </row>
        <row r="1743">
          <cell r="B1743" t="str">
            <v>Pará</v>
          </cell>
          <cell r="I1743" t="str">
            <v>1</v>
          </cell>
        </row>
        <row r="1744">
          <cell r="B1744" t="str">
            <v>Paraná</v>
          </cell>
          <cell r="I1744" t="str">
            <v>1</v>
          </cell>
        </row>
        <row r="1745">
          <cell r="B1745" t="str">
            <v>Rio Grande do Sul</v>
          </cell>
          <cell r="I1745" t="str">
            <v>2</v>
          </cell>
        </row>
        <row r="1746">
          <cell r="B1746" t="str">
            <v>São Paulo</v>
          </cell>
          <cell r="I1746" t="str">
            <v>1</v>
          </cell>
        </row>
        <row r="1747">
          <cell r="B1747" t="str">
            <v>Piauí</v>
          </cell>
          <cell r="I1747" t="str">
            <v>1</v>
          </cell>
        </row>
        <row r="1748">
          <cell r="B1748" t="str">
            <v>Bahia</v>
          </cell>
          <cell r="I1748" t="str">
            <v>1</v>
          </cell>
        </row>
        <row r="1749">
          <cell r="B1749" t="str">
            <v>Tocantins</v>
          </cell>
          <cell r="I1749" t="str">
            <v>1</v>
          </cell>
        </row>
        <row r="1750">
          <cell r="B1750" t="str">
            <v>Mato Grosso do Sul</v>
          </cell>
          <cell r="I1750" t="str">
            <v>1</v>
          </cell>
        </row>
        <row r="1751">
          <cell r="B1751" t="str">
            <v>Paraná</v>
          </cell>
          <cell r="I1751" t="str">
            <v>1</v>
          </cell>
        </row>
        <row r="1752">
          <cell r="B1752" t="str">
            <v>Rio Grande do Sul</v>
          </cell>
          <cell r="I1752" t="str">
            <v>1</v>
          </cell>
        </row>
        <row r="1753">
          <cell r="B1753" t="str">
            <v>Santa Catarina</v>
          </cell>
          <cell r="I1753" t="str">
            <v>1</v>
          </cell>
        </row>
        <row r="1754">
          <cell r="B1754" t="str">
            <v>Rio Grande do Sul</v>
          </cell>
          <cell r="I1754" t="str">
            <v>1</v>
          </cell>
        </row>
        <row r="1755">
          <cell r="B1755" t="str">
            <v>Goiás</v>
          </cell>
          <cell r="I1755" t="str">
            <v>1</v>
          </cell>
        </row>
        <row r="1756">
          <cell r="B1756" t="str">
            <v>Paraná</v>
          </cell>
          <cell r="I1756" t="str">
            <v>3</v>
          </cell>
        </row>
        <row r="1757">
          <cell r="B1757" t="str">
            <v>Rio Grande do Sul</v>
          </cell>
          <cell r="I1757" t="str">
            <v>1</v>
          </cell>
        </row>
        <row r="1758">
          <cell r="B1758" t="str">
            <v>Acre</v>
          </cell>
          <cell r="I1758" t="str">
            <v>2</v>
          </cell>
        </row>
        <row r="1759">
          <cell r="B1759" t="str">
            <v>Bahia</v>
          </cell>
          <cell r="I1759" t="str">
            <v>1</v>
          </cell>
        </row>
        <row r="1760">
          <cell r="B1760" t="str">
            <v>Bahia</v>
          </cell>
          <cell r="I1760" t="str">
            <v>4</v>
          </cell>
        </row>
        <row r="1761">
          <cell r="B1761" t="str">
            <v>Alagoas</v>
          </cell>
          <cell r="I1761" t="str">
            <v>1</v>
          </cell>
        </row>
        <row r="1762">
          <cell r="B1762" t="str">
            <v>Pernambuco</v>
          </cell>
          <cell r="I1762" t="str">
            <v>1</v>
          </cell>
        </row>
        <row r="1763">
          <cell r="B1763" t="str">
            <v>Sergipe</v>
          </cell>
          <cell r="I1763" t="str">
            <v>1</v>
          </cell>
        </row>
        <row r="1764">
          <cell r="B1764" t="str">
            <v>Maranhão</v>
          </cell>
          <cell r="I1764" t="str">
            <v>1</v>
          </cell>
        </row>
        <row r="1765">
          <cell r="B1765" t="str">
            <v>Minas Gerais</v>
          </cell>
          <cell r="I1765" t="str">
            <v>1</v>
          </cell>
        </row>
        <row r="1766">
          <cell r="B1766" t="str">
            <v>Rio Grande do Norte</v>
          </cell>
          <cell r="I1766" t="str">
            <v>1</v>
          </cell>
        </row>
        <row r="1767">
          <cell r="B1767" t="str">
            <v>Minas Gerais</v>
          </cell>
          <cell r="I1767" t="str">
            <v>1</v>
          </cell>
        </row>
        <row r="1768">
          <cell r="B1768" t="str">
            <v>Minas Gerais</v>
          </cell>
          <cell r="I1768" t="str">
            <v>1</v>
          </cell>
        </row>
        <row r="1769">
          <cell r="B1769" t="str">
            <v>Rio Grande do Sul</v>
          </cell>
          <cell r="I1769" t="str">
            <v>1</v>
          </cell>
        </row>
        <row r="1770">
          <cell r="B1770" t="str">
            <v>Alagoas</v>
          </cell>
          <cell r="I1770" t="str">
            <v>1</v>
          </cell>
        </row>
        <row r="1771">
          <cell r="B1771" t="str">
            <v>Mato Grosso</v>
          </cell>
          <cell r="I1771" t="str">
            <v>1</v>
          </cell>
        </row>
        <row r="1772">
          <cell r="B1772" t="str">
            <v>Paraná</v>
          </cell>
          <cell r="I1772" t="str">
            <v>1</v>
          </cell>
        </row>
        <row r="1773">
          <cell r="B1773" t="str">
            <v>Paraná</v>
          </cell>
          <cell r="I1773" t="str">
            <v>1</v>
          </cell>
        </row>
        <row r="1774">
          <cell r="B1774" t="str">
            <v>Minas Gerais</v>
          </cell>
          <cell r="I1774" t="str">
            <v>1</v>
          </cell>
        </row>
        <row r="1775">
          <cell r="B1775" t="str">
            <v>Pernambuco</v>
          </cell>
          <cell r="I1775" t="str">
            <v>1</v>
          </cell>
        </row>
        <row r="1776">
          <cell r="B1776" t="str">
            <v>Maranhão</v>
          </cell>
          <cell r="I1776" t="str">
            <v>1</v>
          </cell>
        </row>
        <row r="1777">
          <cell r="B1777" t="str">
            <v>Rio Grande do Norte</v>
          </cell>
          <cell r="I1777" t="str">
            <v>1</v>
          </cell>
        </row>
        <row r="1778">
          <cell r="B1778" t="str">
            <v>São Paulo</v>
          </cell>
          <cell r="I1778" t="str">
            <v>1</v>
          </cell>
        </row>
        <row r="1779">
          <cell r="B1779" t="str">
            <v>São Paulo</v>
          </cell>
          <cell r="I1779" t="str">
            <v>2</v>
          </cell>
        </row>
        <row r="1780">
          <cell r="B1780" t="str">
            <v>São Paulo</v>
          </cell>
          <cell r="I1780" t="str">
            <v>1</v>
          </cell>
        </row>
        <row r="1781">
          <cell r="B1781" t="str">
            <v>São Paulo</v>
          </cell>
          <cell r="I1781" t="str">
            <v>3</v>
          </cell>
        </row>
        <row r="1782">
          <cell r="B1782" t="str">
            <v>Amapá</v>
          </cell>
          <cell r="I1782" t="str">
            <v>1</v>
          </cell>
        </row>
        <row r="1783">
          <cell r="B1783" t="str">
            <v>Pernambuco</v>
          </cell>
          <cell r="I1783" t="str">
            <v>1</v>
          </cell>
        </row>
        <row r="1784">
          <cell r="B1784" t="str">
            <v>Minas Gerais</v>
          </cell>
          <cell r="I1784" t="str">
            <v>1</v>
          </cell>
        </row>
        <row r="1785">
          <cell r="B1785" t="str">
            <v>Minas Gerais</v>
          </cell>
          <cell r="I1785" t="str">
            <v>1</v>
          </cell>
        </row>
        <row r="1786">
          <cell r="B1786" t="str">
            <v>Paraná</v>
          </cell>
          <cell r="I1786" t="str">
            <v>1</v>
          </cell>
        </row>
        <row r="1787">
          <cell r="B1787" t="str">
            <v>Mato Grosso do Sul</v>
          </cell>
          <cell r="I1787" t="str">
            <v>1</v>
          </cell>
        </row>
        <row r="1788">
          <cell r="B1788" t="str">
            <v>Tocantins</v>
          </cell>
          <cell r="I1788" t="str">
            <v>1</v>
          </cell>
        </row>
        <row r="1789">
          <cell r="B1789" t="str">
            <v>Mato Grosso</v>
          </cell>
          <cell r="I1789" t="str">
            <v>1</v>
          </cell>
        </row>
        <row r="1790">
          <cell r="B1790" t="str">
            <v>Bahia</v>
          </cell>
          <cell r="I1790" t="str">
            <v>1</v>
          </cell>
        </row>
        <row r="1791">
          <cell r="B1791" t="str">
            <v>Tocantins</v>
          </cell>
          <cell r="I1791" t="str">
            <v>1</v>
          </cell>
        </row>
        <row r="1792">
          <cell r="B1792" t="str">
            <v>Bahia</v>
          </cell>
          <cell r="I1792" t="str">
            <v>1</v>
          </cell>
        </row>
        <row r="1793">
          <cell r="B1793" t="str">
            <v>Goiás</v>
          </cell>
          <cell r="I1793" t="str">
            <v>1</v>
          </cell>
        </row>
        <row r="1794">
          <cell r="B1794" t="str">
            <v>Alagoas</v>
          </cell>
          <cell r="I1794" t="str">
            <v>1</v>
          </cell>
        </row>
        <row r="1795">
          <cell r="B1795" t="str">
            <v>Paraná</v>
          </cell>
          <cell r="I1795" t="str">
            <v>1</v>
          </cell>
        </row>
        <row r="1796">
          <cell r="B1796" t="str">
            <v>Santa Catarina</v>
          </cell>
          <cell r="I1796" t="str">
            <v>1</v>
          </cell>
        </row>
        <row r="1797">
          <cell r="B1797" t="str">
            <v>São Paulo</v>
          </cell>
          <cell r="I1797" t="str">
            <v>1</v>
          </cell>
        </row>
        <row r="1798">
          <cell r="B1798" t="str">
            <v>Paraná</v>
          </cell>
          <cell r="I1798" t="str">
            <v>1</v>
          </cell>
        </row>
        <row r="1799">
          <cell r="B1799" t="str">
            <v>Rio Grande do Norte</v>
          </cell>
          <cell r="I1799" t="str">
            <v>1</v>
          </cell>
        </row>
        <row r="1800">
          <cell r="B1800" t="str">
            <v>São Paulo</v>
          </cell>
          <cell r="I1800" t="str">
            <v>1</v>
          </cell>
        </row>
        <row r="1801">
          <cell r="B1801" t="str">
            <v>Pernambuco</v>
          </cell>
          <cell r="I1801" t="str">
            <v>1</v>
          </cell>
        </row>
        <row r="1802">
          <cell r="B1802" t="str">
            <v>Rio Grande do Sul</v>
          </cell>
          <cell r="I1802" t="str">
            <v>2</v>
          </cell>
        </row>
        <row r="1803">
          <cell r="B1803" t="str">
            <v>Goiás</v>
          </cell>
          <cell r="I1803" t="str">
            <v>1</v>
          </cell>
        </row>
        <row r="1804">
          <cell r="B1804" t="str">
            <v>Piauí</v>
          </cell>
          <cell r="I1804" t="str">
            <v>1</v>
          </cell>
        </row>
        <row r="1805">
          <cell r="B1805" t="str">
            <v>Pernambuco</v>
          </cell>
          <cell r="I1805" t="str">
            <v>2</v>
          </cell>
        </row>
        <row r="1806">
          <cell r="B1806" t="str">
            <v>Paraná</v>
          </cell>
          <cell r="I1806" t="str">
            <v>1</v>
          </cell>
        </row>
        <row r="1807">
          <cell r="B1807" t="str">
            <v>Bahia</v>
          </cell>
          <cell r="I1807" t="str">
            <v>1</v>
          </cell>
        </row>
        <row r="1808">
          <cell r="B1808" t="str">
            <v>Pará</v>
          </cell>
          <cell r="I1808" t="str">
            <v>1</v>
          </cell>
        </row>
        <row r="1809">
          <cell r="B1809" t="str">
            <v>Piauí</v>
          </cell>
          <cell r="I1809" t="str">
            <v>1</v>
          </cell>
        </row>
        <row r="1810">
          <cell r="B1810" t="str">
            <v>Minas Gerais</v>
          </cell>
          <cell r="I1810" t="str">
            <v>1</v>
          </cell>
        </row>
        <row r="1811">
          <cell r="B1811" t="str">
            <v>Paraná</v>
          </cell>
          <cell r="I1811" t="str">
            <v>1</v>
          </cell>
        </row>
        <row r="1812">
          <cell r="B1812" t="str">
            <v>Piauí</v>
          </cell>
          <cell r="I1812" t="str">
            <v>2</v>
          </cell>
        </row>
        <row r="1813">
          <cell r="B1813" t="str">
            <v>Rio Grande do Sul</v>
          </cell>
          <cell r="I1813" t="str">
            <v>1</v>
          </cell>
        </row>
        <row r="1814">
          <cell r="B1814" t="str">
            <v>Santa Catarina</v>
          </cell>
          <cell r="I1814" t="str">
            <v>4</v>
          </cell>
        </row>
        <row r="1815">
          <cell r="B1815" t="str">
            <v>Paraná</v>
          </cell>
          <cell r="I1815" t="str">
            <v>1</v>
          </cell>
        </row>
        <row r="1816">
          <cell r="B1816" t="str">
            <v>São Paulo</v>
          </cell>
          <cell r="I1816" t="str">
            <v>1</v>
          </cell>
        </row>
        <row r="1817">
          <cell r="B1817" t="str">
            <v>São Paulo</v>
          </cell>
          <cell r="I1817" t="str">
            <v>1</v>
          </cell>
        </row>
        <row r="1818">
          <cell r="B1818" t="str">
            <v>Amazonas</v>
          </cell>
          <cell r="I1818" t="str">
            <v>1</v>
          </cell>
        </row>
        <row r="1819">
          <cell r="B1819" t="str">
            <v>Rio Grande do Sul</v>
          </cell>
          <cell r="I1819" t="str">
            <v>1</v>
          </cell>
        </row>
        <row r="1820">
          <cell r="B1820" t="str">
            <v>Minas Gerais</v>
          </cell>
          <cell r="I1820" t="str">
            <v>2</v>
          </cell>
        </row>
        <row r="1821">
          <cell r="B1821" t="str">
            <v>Rio Grande do Sul</v>
          </cell>
          <cell r="I1821" t="str">
            <v>1</v>
          </cell>
        </row>
        <row r="1822">
          <cell r="B1822" t="str">
            <v>Goiás</v>
          </cell>
          <cell r="I1822" t="str">
            <v>3</v>
          </cell>
        </row>
        <row r="1823">
          <cell r="B1823" t="str">
            <v>Maranhão</v>
          </cell>
          <cell r="I1823" t="str">
            <v>1</v>
          </cell>
        </row>
        <row r="1824">
          <cell r="B1824" t="str">
            <v>Paraná</v>
          </cell>
          <cell r="I1824" t="str">
            <v>1</v>
          </cell>
        </row>
        <row r="1825">
          <cell r="B1825" t="str">
            <v>Bahia</v>
          </cell>
          <cell r="I1825" t="str">
            <v>1</v>
          </cell>
        </row>
        <row r="1826">
          <cell r="B1826" t="str">
            <v>Santa Catarina</v>
          </cell>
          <cell r="I1826" t="str">
            <v>1</v>
          </cell>
        </row>
        <row r="1827">
          <cell r="B1827" t="str">
            <v>Goiás</v>
          </cell>
          <cell r="I1827" t="str">
            <v>1</v>
          </cell>
        </row>
        <row r="1828">
          <cell r="B1828" t="str">
            <v>Minas Gerais</v>
          </cell>
          <cell r="I1828" t="str">
            <v>1</v>
          </cell>
        </row>
        <row r="1829">
          <cell r="B1829" t="str">
            <v>Tocantins</v>
          </cell>
          <cell r="I1829" t="str">
            <v>1</v>
          </cell>
        </row>
        <row r="1830">
          <cell r="B1830" t="str">
            <v>Rio Grande do Sul</v>
          </cell>
          <cell r="I1830" t="str">
            <v>1</v>
          </cell>
        </row>
        <row r="1831">
          <cell r="B1831" t="str">
            <v>Ceará</v>
          </cell>
          <cell r="I1831" t="str">
            <v>1</v>
          </cell>
        </row>
        <row r="1832">
          <cell r="B1832" t="str">
            <v>Santa Catarina</v>
          </cell>
          <cell r="I1832" t="str">
            <v>1</v>
          </cell>
        </row>
        <row r="1833">
          <cell r="B1833" t="str">
            <v>Ceará</v>
          </cell>
          <cell r="I1833" t="str">
            <v>5</v>
          </cell>
        </row>
        <row r="1834">
          <cell r="B1834" t="str">
            <v>Minas Gerais</v>
          </cell>
          <cell r="I1834" t="str">
            <v>1</v>
          </cell>
        </row>
        <row r="1835">
          <cell r="B1835" t="str">
            <v>Tocantins</v>
          </cell>
          <cell r="I1835" t="str">
            <v>1</v>
          </cell>
        </row>
        <row r="1836">
          <cell r="B1836" t="str">
            <v>Maranhão</v>
          </cell>
          <cell r="I1836" t="str">
            <v>1</v>
          </cell>
        </row>
        <row r="1837">
          <cell r="B1837" t="str">
            <v>Rio Grande do Sul</v>
          </cell>
          <cell r="I1837" t="str">
            <v>1</v>
          </cell>
        </row>
        <row r="1838">
          <cell r="B1838" t="str">
            <v>Ceará</v>
          </cell>
          <cell r="I1838" t="str">
            <v>1</v>
          </cell>
        </row>
        <row r="1839">
          <cell r="B1839" t="str">
            <v>Maranhão</v>
          </cell>
          <cell r="I1839" t="str">
            <v>1</v>
          </cell>
        </row>
        <row r="1840">
          <cell r="B1840" t="str">
            <v>Minas Gerais</v>
          </cell>
          <cell r="I1840" t="str">
            <v>1</v>
          </cell>
        </row>
        <row r="1841">
          <cell r="B1841" t="str">
            <v>Paraná</v>
          </cell>
          <cell r="I1841" t="str">
            <v>4</v>
          </cell>
        </row>
        <row r="1842">
          <cell r="B1842" t="str">
            <v>Paraná</v>
          </cell>
          <cell r="I1842" t="str">
            <v>1</v>
          </cell>
        </row>
        <row r="1843">
          <cell r="B1843" t="str">
            <v>Santa Catarina</v>
          </cell>
          <cell r="I1843" t="str">
            <v>2</v>
          </cell>
        </row>
        <row r="1844">
          <cell r="B1844" t="str">
            <v>São Paulo</v>
          </cell>
          <cell r="I1844" t="str">
            <v>4</v>
          </cell>
        </row>
        <row r="1845">
          <cell r="B1845" t="str">
            <v>Piauí</v>
          </cell>
          <cell r="I1845" t="str">
            <v>1</v>
          </cell>
        </row>
        <row r="1846">
          <cell r="B1846" t="str">
            <v>Paraná</v>
          </cell>
          <cell r="I1846" t="str">
            <v>1</v>
          </cell>
        </row>
        <row r="1847">
          <cell r="B1847" t="str">
            <v>Piauí</v>
          </cell>
          <cell r="I1847" t="str">
            <v>1</v>
          </cell>
        </row>
        <row r="1848">
          <cell r="B1848" t="str">
            <v>Minas Gerais</v>
          </cell>
          <cell r="I1848" t="str">
            <v>1</v>
          </cell>
        </row>
        <row r="1849">
          <cell r="B1849" t="str">
            <v>Paraná</v>
          </cell>
          <cell r="I1849" t="str">
            <v>2</v>
          </cell>
        </row>
        <row r="1850">
          <cell r="B1850" t="str">
            <v>Rio Grande do Norte</v>
          </cell>
          <cell r="I1850" t="str">
            <v>1</v>
          </cell>
        </row>
        <row r="1851">
          <cell r="B1851" t="str">
            <v>Minas Gerais</v>
          </cell>
          <cell r="I1851" t="str">
            <v>1</v>
          </cell>
        </row>
        <row r="1852">
          <cell r="B1852" t="str">
            <v>Piauí</v>
          </cell>
          <cell r="I1852" t="str">
            <v>1</v>
          </cell>
        </row>
        <row r="1853">
          <cell r="B1853" t="str">
            <v>São Paulo</v>
          </cell>
          <cell r="I1853" t="str">
            <v>3</v>
          </cell>
        </row>
        <row r="1854">
          <cell r="B1854" t="str">
            <v>Minas Gerais</v>
          </cell>
          <cell r="I1854" t="str">
            <v>1</v>
          </cell>
        </row>
        <row r="1855">
          <cell r="B1855" t="str">
            <v>Piauí</v>
          </cell>
          <cell r="I1855" t="str">
            <v>1</v>
          </cell>
        </row>
        <row r="1856">
          <cell r="B1856" t="str">
            <v>Minas Gerais</v>
          </cell>
          <cell r="I1856" t="str">
            <v>1</v>
          </cell>
        </row>
        <row r="1857">
          <cell r="B1857" t="str">
            <v>São Paulo</v>
          </cell>
          <cell r="I1857" t="str">
            <v>3</v>
          </cell>
        </row>
        <row r="1858">
          <cell r="B1858" t="str">
            <v>Ceará</v>
          </cell>
          <cell r="I1858" t="str">
            <v>1</v>
          </cell>
        </row>
        <row r="1859">
          <cell r="B1859" t="str">
            <v>Rio Grande do Sul</v>
          </cell>
          <cell r="I1859" t="str">
            <v>2</v>
          </cell>
        </row>
        <row r="1860">
          <cell r="B1860" t="str">
            <v>Minas Gerais</v>
          </cell>
          <cell r="I1860" t="str">
            <v>1</v>
          </cell>
        </row>
        <row r="1861">
          <cell r="B1861" t="str">
            <v>Minas Gerais</v>
          </cell>
          <cell r="I1861" t="str">
            <v>1</v>
          </cell>
        </row>
        <row r="1862">
          <cell r="B1862" t="str">
            <v>Minas Gerais</v>
          </cell>
          <cell r="I1862" t="str">
            <v>1</v>
          </cell>
        </row>
        <row r="1863">
          <cell r="B1863" t="str">
            <v>Paraíba</v>
          </cell>
          <cell r="I1863" t="str">
            <v>1</v>
          </cell>
        </row>
        <row r="1864">
          <cell r="B1864" t="str">
            <v>Pernambuco</v>
          </cell>
          <cell r="I1864" t="str">
            <v>1</v>
          </cell>
        </row>
        <row r="1865">
          <cell r="B1865" t="str">
            <v>Sergipe</v>
          </cell>
          <cell r="I1865" t="str">
            <v>1</v>
          </cell>
        </row>
        <row r="1866">
          <cell r="B1866" t="str">
            <v>Santa Catarina</v>
          </cell>
          <cell r="I1866" t="str">
            <v>1</v>
          </cell>
        </row>
        <row r="1867">
          <cell r="B1867" t="str">
            <v>Minas Gerais</v>
          </cell>
          <cell r="I1867" t="str">
            <v>1</v>
          </cell>
        </row>
        <row r="1868">
          <cell r="B1868" t="str">
            <v>Minas Gerais</v>
          </cell>
          <cell r="I1868" t="str">
            <v>1</v>
          </cell>
        </row>
        <row r="1869">
          <cell r="B1869" t="str">
            <v>Piauí</v>
          </cell>
          <cell r="I1869" t="str">
            <v>1</v>
          </cell>
        </row>
        <row r="1870">
          <cell r="B1870" t="str">
            <v>Minas Gerais</v>
          </cell>
          <cell r="I1870" t="str">
            <v>1</v>
          </cell>
        </row>
        <row r="1871">
          <cell r="B1871" t="str">
            <v>Minas Gerais</v>
          </cell>
          <cell r="I1871" t="str">
            <v>2</v>
          </cell>
        </row>
        <row r="1872">
          <cell r="B1872" t="str">
            <v>Rio Grande do Norte</v>
          </cell>
          <cell r="I1872" t="str">
            <v>1</v>
          </cell>
        </row>
        <row r="1873">
          <cell r="B1873" t="str">
            <v>Espírito Santo</v>
          </cell>
          <cell r="I1873" t="str">
            <v>1</v>
          </cell>
        </row>
        <row r="1874">
          <cell r="B1874" t="str">
            <v>Minas Gerais</v>
          </cell>
          <cell r="I1874" t="str">
            <v>1</v>
          </cell>
        </row>
        <row r="1875">
          <cell r="B1875" t="str">
            <v>São Paulo</v>
          </cell>
          <cell r="I1875" t="str">
            <v>1</v>
          </cell>
        </row>
        <row r="1876">
          <cell r="B1876" t="str">
            <v>Paraíba</v>
          </cell>
          <cell r="I1876" t="str">
            <v>1</v>
          </cell>
        </row>
        <row r="1877">
          <cell r="B1877" t="str">
            <v>São Paulo</v>
          </cell>
          <cell r="I1877" t="str">
            <v>1</v>
          </cell>
        </row>
        <row r="1878">
          <cell r="B1878" t="str">
            <v>Minas Gerais</v>
          </cell>
          <cell r="I1878" t="str">
            <v>1</v>
          </cell>
        </row>
        <row r="1879">
          <cell r="B1879" t="str">
            <v>Rio Grande do Norte</v>
          </cell>
          <cell r="I1879" t="str">
            <v>1</v>
          </cell>
        </row>
        <row r="1880">
          <cell r="B1880" t="str">
            <v>Santa Catarina</v>
          </cell>
          <cell r="I1880" t="str">
            <v>1</v>
          </cell>
        </row>
        <row r="1881">
          <cell r="B1881" t="str">
            <v>Pernambuco</v>
          </cell>
          <cell r="I1881" t="str">
            <v>2</v>
          </cell>
        </row>
        <row r="1882">
          <cell r="B1882" t="str">
            <v>Goiás</v>
          </cell>
          <cell r="I1882" t="str">
            <v>1</v>
          </cell>
        </row>
        <row r="1883">
          <cell r="B1883" t="str">
            <v>Minas Gerais</v>
          </cell>
          <cell r="I1883" t="str">
            <v>1</v>
          </cell>
        </row>
        <row r="1884">
          <cell r="B1884" t="str">
            <v>Bahia</v>
          </cell>
          <cell r="I1884" t="str">
            <v>2</v>
          </cell>
        </row>
        <row r="1885">
          <cell r="B1885" t="str">
            <v>Pernambuco</v>
          </cell>
          <cell r="I1885" t="str">
            <v>3</v>
          </cell>
        </row>
        <row r="1886">
          <cell r="B1886" t="str">
            <v>Sergipe</v>
          </cell>
          <cell r="I1886" t="str">
            <v>1</v>
          </cell>
        </row>
        <row r="1887">
          <cell r="B1887" t="str">
            <v>São Paulo</v>
          </cell>
          <cell r="I1887" t="str">
            <v>2</v>
          </cell>
        </row>
        <row r="1888">
          <cell r="B1888" t="str">
            <v>Rio Grande do Sul</v>
          </cell>
          <cell r="I1888" t="str">
            <v>2</v>
          </cell>
        </row>
        <row r="1889">
          <cell r="B1889" t="str">
            <v>Santa Catarina</v>
          </cell>
          <cell r="I1889" t="str">
            <v>1</v>
          </cell>
        </row>
        <row r="1890">
          <cell r="B1890" t="str">
            <v>Pará</v>
          </cell>
          <cell r="I1890" t="str">
            <v>1</v>
          </cell>
        </row>
        <row r="1891">
          <cell r="B1891" t="str">
            <v>Rio Grande do Sul</v>
          </cell>
          <cell r="I1891" t="str">
            <v>1</v>
          </cell>
        </row>
        <row r="1892">
          <cell r="B1892" t="str">
            <v>Santa Catarina</v>
          </cell>
          <cell r="I1892" t="str">
            <v>1</v>
          </cell>
        </row>
        <row r="1893">
          <cell r="B1893" t="str">
            <v>Santa Catarina</v>
          </cell>
          <cell r="I1893" t="str">
            <v>2</v>
          </cell>
        </row>
        <row r="1894">
          <cell r="B1894" t="str">
            <v>São Paulo</v>
          </cell>
          <cell r="I1894" t="str">
            <v>1</v>
          </cell>
        </row>
        <row r="1895">
          <cell r="B1895" t="str">
            <v>Mato Grosso</v>
          </cell>
          <cell r="I1895" t="str">
            <v>1</v>
          </cell>
        </row>
        <row r="1896">
          <cell r="B1896" t="str">
            <v>Rio Grande do Sul</v>
          </cell>
          <cell r="I1896" t="str">
            <v>1</v>
          </cell>
        </row>
        <row r="1897">
          <cell r="B1897" t="str">
            <v>Bahia</v>
          </cell>
          <cell r="I1897" t="str">
            <v>1</v>
          </cell>
        </row>
        <row r="1898">
          <cell r="B1898" t="str">
            <v>São Paulo</v>
          </cell>
          <cell r="I1898" t="str">
            <v>1</v>
          </cell>
        </row>
        <row r="1899">
          <cell r="B1899" t="str">
            <v>Piauí</v>
          </cell>
          <cell r="I1899" t="str">
            <v>1</v>
          </cell>
        </row>
        <row r="1900">
          <cell r="B1900" t="str">
            <v>Rio Grande do Sul</v>
          </cell>
          <cell r="I1900" t="str">
            <v>1</v>
          </cell>
        </row>
        <row r="1901">
          <cell r="B1901" t="str">
            <v>Mato Grosso</v>
          </cell>
          <cell r="I1901" t="str">
            <v>1</v>
          </cell>
        </row>
        <row r="1902">
          <cell r="B1902" t="str">
            <v>Paraná</v>
          </cell>
          <cell r="I1902" t="str">
            <v>1</v>
          </cell>
        </row>
        <row r="1903">
          <cell r="B1903" t="str">
            <v>Sergipe</v>
          </cell>
          <cell r="I1903" t="str">
            <v>1</v>
          </cell>
        </row>
        <row r="1904">
          <cell r="B1904" t="str">
            <v>São Paulo</v>
          </cell>
          <cell r="I1904" t="str">
            <v>1</v>
          </cell>
        </row>
        <row r="1905">
          <cell r="B1905" t="str">
            <v>Ceará</v>
          </cell>
          <cell r="I1905" t="str">
            <v>1</v>
          </cell>
        </row>
        <row r="1906">
          <cell r="B1906" t="str">
            <v>Rio Grande do Sul</v>
          </cell>
          <cell r="I1906" t="str">
            <v>1</v>
          </cell>
        </row>
        <row r="1907">
          <cell r="B1907" t="str">
            <v>Bahia</v>
          </cell>
          <cell r="I1907" t="str">
            <v>1</v>
          </cell>
        </row>
        <row r="1908">
          <cell r="B1908" t="str">
            <v>São Paulo</v>
          </cell>
          <cell r="I1908" t="str">
            <v>1</v>
          </cell>
        </row>
        <row r="1909">
          <cell r="B1909" t="str">
            <v>Rio Grande do Sul</v>
          </cell>
          <cell r="I1909" t="str">
            <v>1</v>
          </cell>
        </row>
        <row r="1910">
          <cell r="B1910" t="str">
            <v>Piauí</v>
          </cell>
          <cell r="I1910" t="str">
            <v>1</v>
          </cell>
        </row>
        <row r="1911">
          <cell r="B1911" t="str">
            <v>Alagoas</v>
          </cell>
          <cell r="I1911" t="str">
            <v>2</v>
          </cell>
        </row>
        <row r="1912">
          <cell r="B1912" t="str">
            <v>Rio Grande do Sul</v>
          </cell>
          <cell r="I1912" t="str">
            <v>1</v>
          </cell>
        </row>
        <row r="1913">
          <cell r="B1913" t="str">
            <v>Minas Gerais</v>
          </cell>
          <cell r="I1913" t="str">
            <v>1</v>
          </cell>
        </row>
        <row r="1914">
          <cell r="B1914" t="str">
            <v>São Paulo</v>
          </cell>
          <cell r="I1914" t="str">
            <v>1</v>
          </cell>
        </row>
        <row r="1915">
          <cell r="B1915" t="str">
            <v>Bahia</v>
          </cell>
          <cell r="I1915" t="str">
            <v>1</v>
          </cell>
        </row>
        <row r="1916">
          <cell r="B1916" t="str">
            <v>Mato Grosso do Sul</v>
          </cell>
          <cell r="I1916" t="str">
            <v>1</v>
          </cell>
        </row>
        <row r="1917">
          <cell r="B1917" t="str">
            <v>Pernambuco</v>
          </cell>
          <cell r="I1917" t="str">
            <v>2</v>
          </cell>
        </row>
        <row r="1918">
          <cell r="B1918" t="str">
            <v>Mato Grosso</v>
          </cell>
          <cell r="I1918" t="str">
            <v>1</v>
          </cell>
        </row>
        <row r="1919">
          <cell r="B1919" t="str">
            <v>Rio Grande do Sul</v>
          </cell>
          <cell r="I1919" t="str">
            <v>1</v>
          </cell>
        </row>
        <row r="1920">
          <cell r="B1920" t="str">
            <v>Maranhão</v>
          </cell>
          <cell r="I1920" t="str">
            <v>1</v>
          </cell>
        </row>
        <row r="1921">
          <cell r="B1921" t="str">
            <v>Paraná</v>
          </cell>
          <cell r="I1921" t="str">
            <v>1</v>
          </cell>
        </row>
        <row r="1922">
          <cell r="B1922" t="str">
            <v>Minas Gerais</v>
          </cell>
          <cell r="I1922" t="str">
            <v>1</v>
          </cell>
        </row>
        <row r="1923">
          <cell r="B1923" t="str">
            <v>Pernambuco</v>
          </cell>
          <cell r="I1923" t="str">
            <v>2</v>
          </cell>
        </row>
        <row r="1924">
          <cell r="B1924" t="str">
            <v>Minas Gerais</v>
          </cell>
          <cell r="I1924" t="str">
            <v>1</v>
          </cell>
        </row>
        <row r="1925">
          <cell r="B1925" t="str">
            <v>Goiás</v>
          </cell>
          <cell r="I1925" t="str">
            <v>1</v>
          </cell>
        </row>
        <row r="1926">
          <cell r="B1926" t="str">
            <v>Goiás</v>
          </cell>
          <cell r="I1926" t="str">
            <v>1</v>
          </cell>
        </row>
        <row r="1927">
          <cell r="B1927" t="str">
            <v>Goiás</v>
          </cell>
          <cell r="I1927" t="str">
            <v>2</v>
          </cell>
        </row>
        <row r="1928">
          <cell r="B1928" t="str">
            <v>Pará</v>
          </cell>
          <cell r="I1928" t="str">
            <v>2</v>
          </cell>
        </row>
        <row r="1929">
          <cell r="B1929" t="str">
            <v>Goiás</v>
          </cell>
          <cell r="I1929" t="str">
            <v>5</v>
          </cell>
        </row>
        <row r="1930">
          <cell r="B1930" t="str">
            <v>Rio Grande do Norte</v>
          </cell>
          <cell r="I1930" t="str">
            <v>1</v>
          </cell>
        </row>
        <row r="1931">
          <cell r="B1931" t="str">
            <v>Goiás</v>
          </cell>
          <cell r="I1931" t="str">
            <v>2</v>
          </cell>
        </row>
        <row r="1932">
          <cell r="B1932" t="str">
            <v>Tocantins</v>
          </cell>
          <cell r="I1932" t="str">
            <v>1</v>
          </cell>
        </row>
        <row r="1933">
          <cell r="B1933" t="str">
            <v>Goiás</v>
          </cell>
          <cell r="I1933" t="str">
            <v>1</v>
          </cell>
        </row>
        <row r="1934">
          <cell r="B1934" t="str">
            <v>Tocantins</v>
          </cell>
          <cell r="I1934" t="str">
            <v>1</v>
          </cell>
        </row>
        <row r="1935">
          <cell r="B1935" t="str">
            <v>Goiás</v>
          </cell>
          <cell r="I1935" t="str">
            <v>2</v>
          </cell>
        </row>
        <row r="1936">
          <cell r="B1936" t="str">
            <v>Paraná</v>
          </cell>
          <cell r="I1936" t="str">
            <v>1</v>
          </cell>
        </row>
        <row r="1937">
          <cell r="B1937" t="str">
            <v>Paraná</v>
          </cell>
          <cell r="I1937" t="str">
            <v>1</v>
          </cell>
        </row>
        <row r="1938">
          <cell r="B1938" t="str">
            <v>Minas Gerais</v>
          </cell>
          <cell r="I1938" t="str">
            <v>1</v>
          </cell>
        </row>
        <row r="1939">
          <cell r="B1939" t="str">
            <v>Maranhão</v>
          </cell>
          <cell r="I1939" t="str">
            <v>1</v>
          </cell>
        </row>
        <row r="1940">
          <cell r="B1940" t="str">
            <v>Bahia</v>
          </cell>
          <cell r="I1940" t="str">
            <v>1</v>
          </cell>
        </row>
        <row r="1941">
          <cell r="B1941" t="str">
            <v>Minas Gerais</v>
          </cell>
          <cell r="I1941" t="str">
            <v>1</v>
          </cell>
        </row>
        <row r="1942">
          <cell r="B1942" t="str">
            <v>Minas Gerais</v>
          </cell>
          <cell r="I1942" t="str">
            <v>1</v>
          </cell>
        </row>
        <row r="1943">
          <cell r="B1943" t="str">
            <v>Goiás</v>
          </cell>
          <cell r="I1943" t="str">
            <v>1</v>
          </cell>
        </row>
        <row r="1944">
          <cell r="B1944" t="str">
            <v>Maranhão</v>
          </cell>
          <cell r="I1944" t="str">
            <v>1</v>
          </cell>
        </row>
        <row r="1945">
          <cell r="B1945" t="str">
            <v>Santa Catarina</v>
          </cell>
          <cell r="I1945" t="str">
            <v>1</v>
          </cell>
        </row>
        <row r="1946">
          <cell r="B1946" t="str">
            <v>Rio Grande do Norte</v>
          </cell>
          <cell r="I1946" t="str">
            <v>1</v>
          </cell>
        </row>
        <row r="1947">
          <cell r="B1947" t="str">
            <v>Maranhão</v>
          </cell>
          <cell r="I1947" t="str">
            <v>1</v>
          </cell>
        </row>
        <row r="1948">
          <cell r="B1948" t="str">
            <v>Maranhão</v>
          </cell>
          <cell r="I1948" t="str">
            <v>1</v>
          </cell>
        </row>
        <row r="1949">
          <cell r="B1949" t="str">
            <v>Rondônia</v>
          </cell>
          <cell r="I1949" t="str">
            <v>1</v>
          </cell>
        </row>
        <row r="1950">
          <cell r="B1950" t="str">
            <v>Espírito Santo</v>
          </cell>
          <cell r="I1950" t="str">
            <v>1</v>
          </cell>
        </row>
        <row r="1951">
          <cell r="B1951" t="str">
            <v>Maranhão</v>
          </cell>
          <cell r="I1951" t="str">
            <v>1</v>
          </cell>
        </row>
        <row r="1952">
          <cell r="B1952" t="str">
            <v>Bahia</v>
          </cell>
          <cell r="I1952" t="str">
            <v>1</v>
          </cell>
        </row>
        <row r="1953">
          <cell r="B1953" t="str">
            <v>Maranhão</v>
          </cell>
          <cell r="I1953" t="str">
            <v>1</v>
          </cell>
        </row>
        <row r="1954">
          <cell r="B1954" t="str">
            <v>Maranhão</v>
          </cell>
          <cell r="I1954" t="str">
            <v>1</v>
          </cell>
        </row>
        <row r="1955">
          <cell r="B1955" t="str">
            <v>Minas Gerais</v>
          </cell>
          <cell r="I1955" t="str">
            <v>4</v>
          </cell>
        </row>
        <row r="1956">
          <cell r="B1956" t="str">
            <v>Ceará</v>
          </cell>
          <cell r="I1956" t="str">
            <v>1</v>
          </cell>
        </row>
        <row r="1957">
          <cell r="B1957" t="str">
            <v>Maranhão</v>
          </cell>
          <cell r="I1957" t="str">
            <v>1</v>
          </cell>
        </row>
        <row r="1958">
          <cell r="B1958" t="str">
            <v>Sergipe</v>
          </cell>
          <cell r="I1958" t="str">
            <v>1</v>
          </cell>
        </row>
        <row r="1959">
          <cell r="B1959" t="str">
            <v>Maranhão</v>
          </cell>
          <cell r="I1959" t="str">
            <v>2</v>
          </cell>
        </row>
        <row r="1960">
          <cell r="B1960" t="str">
            <v>Rio Grande do Sul</v>
          </cell>
          <cell r="I1960" t="str">
            <v>2</v>
          </cell>
        </row>
        <row r="1961">
          <cell r="B1961" t="str">
            <v>Rio Grande do Sul</v>
          </cell>
          <cell r="I1961" t="str">
            <v>1</v>
          </cell>
        </row>
        <row r="1962">
          <cell r="B1962" t="str">
            <v>Rio Grande do Sul</v>
          </cell>
          <cell r="I1962" t="str">
            <v>1</v>
          </cell>
        </row>
        <row r="1963">
          <cell r="B1963" t="str">
            <v>Paraná</v>
          </cell>
          <cell r="I1963" t="str">
            <v>1</v>
          </cell>
        </row>
        <row r="1964">
          <cell r="B1964" t="str">
            <v>Pernambuco</v>
          </cell>
          <cell r="I1964" t="str">
            <v>1</v>
          </cell>
        </row>
        <row r="1965">
          <cell r="B1965" t="str">
            <v>Ceará</v>
          </cell>
          <cell r="I1965" t="str">
            <v>2</v>
          </cell>
        </row>
        <row r="1966">
          <cell r="B1966" t="str">
            <v>Ceará</v>
          </cell>
          <cell r="I1966" t="str">
            <v>1</v>
          </cell>
        </row>
        <row r="1967">
          <cell r="B1967" t="str">
            <v>Minas Gerais</v>
          </cell>
          <cell r="I1967" t="str">
            <v>1</v>
          </cell>
        </row>
        <row r="1968">
          <cell r="B1968" t="str">
            <v>Santa Catarina</v>
          </cell>
          <cell r="I1968" t="str">
            <v>1</v>
          </cell>
        </row>
        <row r="1969">
          <cell r="B1969" t="str">
            <v>Pernambuco</v>
          </cell>
          <cell r="I1969" t="str">
            <v>2</v>
          </cell>
        </row>
        <row r="1970">
          <cell r="B1970" t="str">
            <v>Rio Grande do Sul</v>
          </cell>
          <cell r="I1970" t="str">
            <v>4</v>
          </cell>
        </row>
        <row r="1971">
          <cell r="B1971" t="str">
            <v>Santa Catarina</v>
          </cell>
          <cell r="I1971" t="str">
            <v>1</v>
          </cell>
        </row>
        <row r="1972">
          <cell r="B1972" t="str">
            <v>Ceará</v>
          </cell>
          <cell r="I1972" t="str">
            <v>1</v>
          </cell>
        </row>
        <row r="1973">
          <cell r="B1973" t="str">
            <v>Rio Grande do Norte</v>
          </cell>
          <cell r="I1973" t="str">
            <v>1</v>
          </cell>
        </row>
        <row r="1974">
          <cell r="B1974" t="str">
            <v>Minas Gerais</v>
          </cell>
          <cell r="I1974" t="str">
            <v>1</v>
          </cell>
        </row>
        <row r="1975">
          <cell r="B1975" t="str">
            <v>Rio Grande do Sul</v>
          </cell>
          <cell r="I1975" t="str">
            <v>1</v>
          </cell>
        </row>
        <row r="1976">
          <cell r="B1976" t="str">
            <v>Santa Catarina</v>
          </cell>
          <cell r="I1976" t="str">
            <v>1</v>
          </cell>
        </row>
        <row r="1977">
          <cell r="B1977" t="str">
            <v>Espírito Santo</v>
          </cell>
          <cell r="I1977" t="str">
            <v>2</v>
          </cell>
        </row>
        <row r="1978">
          <cell r="B1978" t="str">
            <v>Piauí</v>
          </cell>
          <cell r="I1978" t="str">
            <v>1</v>
          </cell>
        </row>
        <row r="1979">
          <cell r="B1979" t="str">
            <v>Rio Grande do Sul</v>
          </cell>
          <cell r="I1979" t="str">
            <v>2</v>
          </cell>
        </row>
        <row r="1980">
          <cell r="B1980" t="str">
            <v>São Paulo</v>
          </cell>
          <cell r="I1980" t="str">
            <v>1</v>
          </cell>
        </row>
        <row r="1981">
          <cell r="B1981" t="str">
            <v>São Paulo</v>
          </cell>
          <cell r="I1981" t="str">
            <v>1</v>
          </cell>
        </row>
        <row r="1982">
          <cell r="B1982" t="str">
            <v>Paraná</v>
          </cell>
          <cell r="I1982" t="str">
            <v>2</v>
          </cell>
        </row>
        <row r="1983">
          <cell r="B1983" t="str">
            <v>São Paulo</v>
          </cell>
          <cell r="I1983" t="str">
            <v>2</v>
          </cell>
        </row>
        <row r="1984">
          <cell r="B1984" t="str">
            <v>Paraná</v>
          </cell>
          <cell r="I1984" t="str">
            <v>1</v>
          </cell>
        </row>
        <row r="1985">
          <cell r="B1985" t="str">
            <v>Ceará</v>
          </cell>
          <cell r="I1985" t="str">
            <v>1</v>
          </cell>
        </row>
        <row r="1986">
          <cell r="B1986" t="str">
            <v>Amazonas</v>
          </cell>
          <cell r="I1986" t="str">
            <v>1</v>
          </cell>
        </row>
        <row r="1987">
          <cell r="B1987" t="str">
            <v>Rondônia</v>
          </cell>
          <cell r="I1987" t="str">
            <v>2</v>
          </cell>
        </row>
        <row r="1988">
          <cell r="B1988" t="str">
            <v>Bahia</v>
          </cell>
          <cell r="I1988" t="str">
            <v>1</v>
          </cell>
        </row>
        <row r="1989">
          <cell r="B1989" t="str">
            <v>Rio Grande do Norte</v>
          </cell>
          <cell r="I1989" t="str">
            <v>1</v>
          </cell>
        </row>
        <row r="1990">
          <cell r="B1990" t="str">
            <v>Paraná</v>
          </cell>
          <cell r="I1990" t="str">
            <v>1</v>
          </cell>
        </row>
        <row r="1991">
          <cell r="B1991" t="str">
            <v>Bahia</v>
          </cell>
          <cell r="I1991" t="str">
            <v>2</v>
          </cell>
        </row>
        <row r="1992">
          <cell r="B1992" t="str">
            <v>Minas Gerais</v>
          </cell>
          <cell r="I1992" t="str">
            <v>2</v>
          </cell>
        </row>
        <row r="1993">
          <cell r="B1993" t="str">
            <v>Minas Gerais</v>
          </cell>
          <cell r="I1993" t="str">
            <v>1</v>
          </cell>
        </row>
        <row r="1994">
          <cell r="B1994" t="str">
            <v>São Paulo</v>
          </cell>
          <cell r="I1994" t="str">
            <v>1</v>
          </cell>
        </row>
        <row r="1995">
          <cell r="B1995" t="str">
            <v>São Paulo</v>
          </cell>
          <cell r="I1995" t="str">
            <v>1</v>
          </cell>
        </row>
        <row r="1996">
          <cell r="B1996" t="str">
            <v>Rio de Janeiro</v>
          </cell>
          <cell r="I1996" t="str">
            <v>2</v>
          </cell>
        </row>
        <row r="1997">
          <cell r="B1997" t="str">
            <v>Paraná</v>
          </cell>
          <cell r="I1997" t="str">
            <v>1</v>
          </cell>
        </row>
        <row r="1998">
          <cell r="B1998" t="str">
            <v>Goiás</v>
          </cell>
          <cell r="I1998" t="str">
            <v>1</v>
          </cell>
        </row>
        <row r="1999">
          <cell r="B1999" t="str">
            <v>Rio Grande do Sul</v>
          </cell>
          <cell r="I1999" t="str">
            <v>1</v>
          </cell>
        </row>
        <row r="2000">
          <cell r="B2000" t="str">
            <v>Paraná</v>
          </cell>
          <cell r="I2000" t="str">
            <v>1</v>
          </cell>
        </row>
        <row r="2001">
          <cell r="B2001" t="str">
            <v>São Paulo</v>
          </cell>
          <cell r="I2001" t="str">
            <v>1</v>
          </cell>
        </row>
        <row r="2002">
          <cell r="B2002" t="str">
            <v>Paraíba</v>
          </cell>
          <cell r="I2002" t="str">
            <v>2</v>
          </cell>
        </row>
        <row r="2003">
          <cell r="B2003" t="str">
            <v>São Paulo</v>
          </cell>
          <cell r="I2003" t="str">
            <v>1</v>
          </cell>
        </row>
        <row r="2004">
          <cell r="B2004" t="str">
            <v>Paraná</v>
          </cell>
          <cell r="I2004" t="str">
            <v>1</v>
          </cell>
        </row>
        <row r="2005">
          <cell r="B2005" t="str">
            <v>São Paulo</v>
          </cell>
          <cell r="I2005" t="str">
            <v>1</v>
          </cell>
        </row>
        <row r="2006">
          <cell r="B2006" t="str">
            <v>Minas Gerais</v>
          </cell>
          <cell r="I2006" t="str">
            <v>1</v>
          </cell>
        </row>
        <row r="2007">
          <cell r="B2007" t="str">
            <v>Santa Catarina</v>
          </cell>
          <cell r="I2007" t="str">
            <v>1</v>
          </cell>
        </row>
        <row r="2008">
          <cell r="B2008" t="str">
            <v>Ceará</v>
          </cell>
          <cell r="I2008" t="str">
            <v>2</v>
          </cell>
        </row>
        <row r="2009">
          <cell r="B2009" t="str">
            <v>Minas Gerais</v>
          </cell>
          <cell r="I2009" t="str">
            <v>1</v>
          </cell>
        </row>
        <row r="2010">
          <cell r="B2010" t="str">
            <v>Tocantins</v>
          </cell>
          <cell r="I2010" t="str">
            <v>1</v>
          </cell>
        </row>
        <row r="2011">
          <cell r="B2011" t="str">
            <v>Goiás</v>
          </cell>
          <cell r="I2011" t="str">
            <v>1</v>
          </cell>
        </row>
        <row r="2012">
          <cell r="B2012" t="str">
            <v>Ceará</v>
          </cell>
          <cell r="I2012" t="str">
            <v>1</v>
          </cell>
        </row>
        <row r="2013">
          <cell r="B2013" t="str">
            <v>Santa Catarina</v>
          </cell>
          <cell r="I2013" t="str">
            <v>2</v>
          </cell>
        </row>
        <row r="2014">
          <cell r="B2014" t="str">
            <v>Minas Gerais</v>
          </cell>
          <cell r="I2014" t="str">
            <v>1</v>
          </cell>
        </row>
        <row r="2015">
          <cell r="B2015" t="str">
            <v>Minas Gerais</v>
          </cell>
          <cell r="I2015" t="str">
            <v>1</v>
          </cell>
        </row>
        <row r="2016">
          <cell r="B2016" t="str">
            <v>Rio Grande do Sul</v>
          </cell>
          <cell r="I2016" t="str">
            <v>1</v>
          </cell>
        </row>
        <row r="2017">
          <cell r="B2017" t="str">
            <v>Goiás</v>
          </cell>
          <cell r="I2017" t="str">
            <v>1</v>
          </cell>
        </row>
        <row r="2018">
          <cell r="B2018" t="str">
            <v>São Paulo</v>
          </cell>
          <cell r="I2018" t="str">
            <v>1</v>
          </cell>
        </row>
        <row r="2019">
          <cell r="B2019" t="str">
            <v>Paraná</v>
          </cell>
          <cell r="I2019" t="str">
            <v>1</v>
          </cell>
        </row>
        <row r="2020">
          <cell r="B2020" t="str">
            <v>São Paulo</v>
          </cell>
          <cell r="I2020" t="str">
            <v>1</v>
          </cell>
        </row>
        <row r="2021">
          <cell r="B2021" t="str">
            <v>Mato Grosso</v>
          </cell>
          <cell r="I2021" t="str">
            <v>2</v>
          </cell>
        </row>
        <row r="2022">
          <cell r="B2022" t="str">
            <v>Espírito Santo</v>
          </cell>
          <cell r="I2022" t="str">
            <v>3</v>
          </cell>
        </row>
        <row r="2023">
          <cell r="B2023" t="str">
            <v>Paraná</v>
          </cell>
          <cell r="I2023" t="str">
            <v>3</v>
          </cell>
        </row>
        <row r="2024">
          <cell r="B2024" t="str">
            <v>Paraná</v>
          </cell>
          <cell r="I2024" t="str">
            <v>1</v>
          </cell>
        </row>
        <row r="2025">
          <cell r="B2025" t="str">
            <v>Minas Gerais</v>
          </cell>
          <cell r="I2025" t="str">
            <v>1</v>
          </cell>
        </row>
        <row r="2026">
          <cell r="B2026" t="str">
            <v>São Paulo</v>
          </cell>
          <cell r="I2026" t="str">
            <v>2</v>
          </cell>
        </row>
        <row r="2027">
          <cell r="B2027" t="str">
            <v>São Paulo</v>
          </cell>
          <cell r="I2027" t="str">
            <v>2</v>
          </cell>
        </row>
        <row r="2028">
          <cell r="B2028" t="str">
            <v>Bahia</v>
          </cell>
          <cell r="I2028" t="str">
            <v>1</v>
          </cell>
        </row>
        <row r="2029">
          <cell r="B2029" t="str">
            <v>São Paulo</v>
          </cell>
          <cell r="I2029" t="str">
            <v>3</v>
          </cell>
        </row>
        <row r="2030">
          <cell r="B2030" t="str">
            <v>Paraná</v>
          </cell>
          <cell r="I2030" t="str">
            <v>2</v>
          </cell>
        </row>
        <row r="2031">
          <cell r="B2031" t="str">
            <v>Minas Gerais</v>
          </cell>
          <cell r="I2031" t="str">
            <v>1</v>
          </cell>
        </row>
        <row r="2032">
          <cell r="B2032" t="str">
            <v>São Paulo</v>
          </cell>
          <cell r="I2032" t="str">
            <v>1</v>
          </cell>
        </row>
        <row r="2033">
          <cell r="B2033" t="str">
            <v>São Paulo</v>
          </cell>
          <cell r="I2033" t="str">
            <v>2</v>
          </cell>
        </row>
        <row r="2034">
          <cell r="B2034" t="str">
            <v>Piauí</v>
          </cell>
          <cell r="I2034" t="str">
            <v>1</v>
          </cell>
        </row>
        <row r="2035">
          <cell r="B2035" t="str">
            <v>Goiás</v>
          </cell>
          <cell r="I2035" t="str">
            <v>1</v>
          </cell>
        </row>
        <row r="2036">
          <cell r="B2036" t="str">
            <v>São Paulo</v>
          </cell>
          <cell r="I2036" t="str">
            <v>4</v>
          </cell>
        </row>
        <row r="2037">
          <cell r="B2037" t="str">
            <v>Santa Catarina</v>
          </cell>
          <cell r="I2037" t="str">
            <v>1</v>
          </cell>
        </row>
        <row r="2038">
          <cell r="B2038" t="str">
            <v>São Paulo</v>
          </cell>
          <cell r="I2038" t="str">
            <v>5</v>
          </cell>
        </row>
        <row r="2039">
          <cell r="B2039" t="str">
            <v>Santa Catarina</v>
          </cell>
          <cell r="I2039" t="str">
            <v>1</v>
          </cell>
        </row>
        <row r="2040">
          <cell r="B2040" t="str">
            <v>São Paulo</v>
          </cell>
          <cell r="I2040" t="str">
            <v>1</v>
          </cell>
        </row>
        <row r="2041">
          <cell r="B2041" t="str">
            <v>Minas Gerais</v>
          </cell>
          <cell r="I2041" t="str">
            <v>2</v>
          </cell>
        </row>
        <row r="2042">
          <cell r="B2042" t="str">
            <v>Mato Grosso do Sul</v>
          </cell>
          <cell r="I2042" t="str">
            <v>1</v>
          </cell>
        </row>
        <row r="2043">
          <cell r="B2043" t="str">
            <v>Minas Gerais</v>
          </cell>
          <cell r="I2043" t="str">
            <v>1</v>
          </cell>
        </row>
        <row r="2044">
          <cell r="B2044" t="str">
            <v>Maranhão</v>
          </cell>
          <cell r="I2044" t="str">
            <v>1</v>
          </cell>
        </row>
        <row r="2045">
          <cell r="B2045" t="str">
            <v>Minas Gerais</v>
          </cell>
          <cell r="I2045" t="str">
            <v>1</v>
          </cell>
        </row>
        <row r="2046">
          <cell r="B2046" t="str">
            <v>Mato Grosso</v>
          </cell>
          <cell r="I2046" t="str">
            <v>1</v>
          </cell>
        </row>
        <row r="2047">
          <cell r="B2047" t="str">
            <v>Minas Gerais</v>
          </cell>
          <cell r="I2047" t="str">
            <v>1</v>
          </cell>
        </row>
        <row r="2048">
          <cell r="B2048" t="str">
            <v>Minas Gerais</v>
          </cell>
          <cell r="I2048" t="str">
            <v>1</v>
          </cell>
        </row>
        <row r="2049">
          <cell r="B2049" t="str">
            <v>Paraíba</v>
          </cell>
          <cell r="I2049" t="str">
            <v>1</v>
          </cell>
        </row>
        <row r="2050">
          <cell r="B2050" t="str">
            <v>Paraíba</v>
          </cell>
          <cell r="I2050" t="str">
            <v>1</v>
          </cell>
        </row>
        <row r="2051">
          <cell r="B2051" t="str">
            <v>Pará</v>
          </cell>
          <cell r="I2051" t="str">
            <v>2</v>
          </cell>
        </row>
        <row r="2052">
          <cell r="B2052" t="str">
            <v>Tocantins</v>
          </cell>
          <cell r="I2052" t="str">
            <v>2</v>
          </cell>
        </row>
        <row r="2053">
          <cell r="B2053" t="str">
            <v>São Paulo</v>
          </cell>
          <cell r="I2053" t="str">
            <v>1</v>
          </cell>
        </row>
        <row r="2054">
          <cell r="B2054" t="str">
            <v>Rio Grande do Sul</v>
          </cell>
          <cell r="I2054" t="str">
            <v>1</v>
          </cell>
        </row>
        <row r="2055">
          <cell r="B2055" t="str">
            <v>Goiás</v>
          </cell>
          <cell r="I2055" t="str">
            <v>1</v>
          </cell>
        </row>
        <row r="2056">
          <cell r="B2056" t="str">
            <v>Minas Gerais</v>
          </cell>
          <cell r="I2056" t="str">
            <v>1</v>
          </cell>
        </row>
        <row r="2057">
          <cell r="B2057" t="str">
            <v>Bahia</v>
          </cell>
          <cell r="I2057" t="str">
            <v>1</v>
          </cell>
        </row>
        <row r="2058">
          <cell r="B2058" t="str">
            <v>São Paulo</v>
          </cell>
          <cell r="I2058" t="str">
            <v>1</v>
          </cell>
        </row>
        <row r="2059">
          <cell r="B2059" t="str">
            <v>Rio Grande do Sul</v>
          </cell>
          <cell r="I2059" t="str">
            <v>1</v>
          </cell>
        </row>
        <row r="2060">
          <cell r="B2060" t="str">
            <v>Santa Catarina</v>
          </cell>
          <cell r="I2060" t="str">
            <v>1</v>
          </cell>
        </row>
        <row r="2061">
          <cell r="B2061" t="str">
            <v>Rio Grande do Sul</v>
          </cell>
          <cell r="I2061" t="str">
            <v>1</v>
          </cell>
        </row>
        <row r="2062">
          <cell r="B2062" t="str">
            <v>Ceará</v>
          </cell>
          <cell r="I2062" t="str">
            <v>1</v>
          </cell>
        </row>
        <row r="2063">
          <cell r="B2063" t="str">
            <v>Goiás</v>
          </cell>
          <cell r="I2063" t="str">
            <v>1</v>
          </cell>
        </row>
        <row r="2064">
          <cell r="B2064" t="str">
            <v>Goiás</v>
          </cell>
          <cell r="I2064" t="str">
            <v>1</v>
          </cell>
        </row>
        <row r="2065">
          <cell r="B2065" t="str">
            <v>São Paulo</v>
          </cell>
          <cell r="I2065" t="str">
            <v>1</v>
          </cell>
        </row>
        <row r="2066">
          <cell r="B2066" t="str">
            <v>Paraná</v>
          </cell>
          <cell r="I2066" t="str">
            <v>1</v>
          </cell>
        </row>
        <row r="2067">
          <cell r="B2067" t="str">
            <v>Ceará</v>
          </cell>
          <cell r="I2067" t="str">
            <v>2</v>
          </cell>
        </row>
        <row r="2068">
          <cell r="B2068" t="str">
            <v>Rio Grande do Sul</v>
          </cell>
          <cell r="I2068" t="str">
            <v>1</v>
          </cell>
        </row>
        <row r="2069">
          <cell r="B2069" t="str">
            <v>São Paulo</v>
          </cell>
          <cell r="I2069" t="str">
            <v>3</v>
          </cell>
        </row>
        <row r="2070">
          <cell r="B2070" t="str">
            <v>Piauí</v>
          </cell>
          <cell r="I2070" t="str">
            <v>1</v>
          </cell>
        </row>
        <row r="2071">
          <cell r="B2071" t="str">
            <v>Rio Grande do Sul</v>
          </cell>
          <cell r="I2071" t="str">
            <v>1</v>
          </cell>
        </row>
        <row r="2072">
          <cell r="B2072" t="str">
            <v>Amazonas</v>
          </cell>
          <cell r="I2072" t="str">
            <v>2</v>
          </cell>
        </row>
        <row r="2073">
          <cell r="B2073" t="str">
            <v>Rio Grande do Sul</v>
          </cell>
          <cell r="I2073" t="str">
            <v>1</v>
          </cell>
        </row>
        <row r="2074">
          <cell r="B2074" t="str">
            <v>Maranhão</v>
          </cell>
          <cell r="I2074" t="str">
            <v>1</v>
          </cell>
        </row>
        <row r="2075">
          <cell r="B2075" t="str">
            <v>São Paulo</v>
          </cell>
          <cell r="I2075" t="str">
            <v>1</v>
          </cell>
        </row>
        <row r="2076">
          <cell r="B2076" t="str">
            <v>Goiás</v>
          </cell>
          <cell r="I2076" t="str">
            <v>1</v>
          </cell>
        </row>
        <row r="2077">
          <cell r="B2077" t="str">
            <v>São Paulo</v>
          </cell>
          <cell r="I2077" t="str">
            <v>1</v>
          </cell>
        </row>
        <row r="2078">
          <cell r="B2078" t="str">
            <v>Bahia</v>
          </cell>
          <cell r="I2078" t="str">
            <v>1</v>
          </cell>
        </row>
        <row r="2079">
          <cell r="B2079" t="str">
            <v>Minas Gerais</v>
          </cell>
          <cell r="I2079" t="str">
            <v>1</v>
          </cell>
        </row>
        <row r="2080">
          <cell r="B2080" t="str">
            <v>São Paulo</v>
          </cell>
          <cell r="I2080" t="str">
            <v>1</v>
          </cell>
        </row>
        <row r="2081">
          <cell r="B2081" t="str">
            <v>Pernambuco</v>
          </cell>
          <cell r="I2081" t="str">
            <v>1</v>
          </cell>
        </row>
        <row r="2082">
          <cell r="B2082" t="str">
            <v>Paraná</v>
          </cell>
          <cell r="I2082" t="str">
            <v>2</v>
          </cell>
        </row>
        <row r="2083">
          <cell r="B2083" t="str">
            <v>Rio Grande do Sul</v>
          </cell>
          <cell r="I2083" t="str">
            <v>1</v>
          </cell>
        </row>
        <row r="2084">
          <cell r="B2084" t="str">
            <v>Ceará</v>
          </cell>
          <cell r="I2084" t="str">
            <v>1</v>
          </cell>
        </row>
        <row r="2085">
          <cell r="B2085" t="str">
            <v>São Paulo</v>
          </cell>
          <cell r="I2085" t="str">
            <v>2</v>
          </cell>
        </row>
        <row r="2086">
          <cell r="B2086" t="str">
            <v>Alagoas</v>
          </cell>
          <cell r="I2086" t="str">
            <v>1</v>
          </cell>
        </row>
        <row r="2087">
          <cell r="B2087" t="str">
            <v>Espírito Santo</v>
          </cell>
          <cell r="I2087" t="str">
            <v>1</v>
          </cell>
        </row>
        <row r="2088">
          <cell r="B2088" t="str">
            <v>Paraná</v>
          </cell>
          <cell r="I2088" t="str">
            <v>1</v>
          </cell>
        </row>
        <row r="2089">
          <cell r="B2089" t="str">
            <v>Minas Gerais</v>
          </cell>
          <cell r="I2089" t="str">
            <v>1</v>
          </cell>
        </row>
        <row r="2090">
          <cell r="B2090" t="str">
            <v>Minas Gerais</v>
          </cell>
          <cell r="I2090" t="str">
            <v>1</v>
          </cell>
        </row>
        <row r="2091">
          <cell r="B2091" t="str">
            <v>Rio Grande do Sul</v>
          </cell>
          <cell r="I2091" t="str">
            <v>1</v>
          </cell>
        </row>
        <row r="2092">
          <cell r="B2092" t="str">
            <v>Minas Gerais</v>
          </cell>
          <cell r="I2092" t="str">
            <v>1</v>
          </cell>
        </row>
        <row r="2093">
          <cell r="B2093" t="str">
            <v>Santa Catarina</v>
          </cell>
          <cell r="I2093" t="str">
            <v>1</v>
          </cell>
        </row>
        <row r="2094">
          <cell r="B2094" t="str">
            <v>Ceará</v>
          </cell>
          <cell r="I2094" t="str">
            <v>1</v>
          </cell>
        </row>
        <row r="2095">
          <cell r="B2095" t="str">
            <v>Paraíba</v>
          </cell>
          <cell r="I2095" t="str">
            <v>1</v>
          </cell>
        </row>
        <row r="2096">
          <cell r="B2096" t="str">
            <v>Bahia</v>
          </cell>
          <cell r="I2096" t="str">
            <v>1</v>
          </cell>
        </row>
        <row r="2097">
          <cell r="B2097" t="str">
            <v>Bahia</v>
          </cell>
          <cell r="I2097" t="str">
            <v>1</v>
          </cell>
        </row>
        <row r="2098">
          <cell r="B2098" t="str">
            <v>Santa Catarina</v>
          </cell>
          <cell r="I2098" t="str">
            <v>1</v>
          </cell>
        </row>
        <row r="2099">
          <cell r="B2099" t="str">
            <v>Bahia</v>
          </cell>
          <cell r="I2099" t="str">
            <v>1</v>
          </cell>
        </row>
        <row r="2100">
          <cell r="B2100" t="str">
            <v>Bahia</v>
          </cell>
          <cell r="I2100" t="str">
            <v>1</v>
          </cell>
        </row>
        <row r="2101">
          <cell r="B2101" t="str">
            <v>Ceará</v>
          </cell>
          <cell r="I2101" t="str">
            <v>1</v>
          </cell>
        </row>
        <row r="2102">
          <cell r="B2102" t="str">
            <v>Pernambuco</v>
          </cell>
          <cell r="I2102" t="str">
            <v>1</v>
          </cell>
        </row>
        <row r="2103">
          <cell r="B2103" t="str">
            <v>Bahia</v>
          </cell>
          <cell r="I2103" t="str">
            <v>1</v>
          </cell>
        </row>
        <row r="2104">
          <cell r="B2104" t="str">
            <v>Bahia</v>
          </cell>
          <cell r="I2104" t="str">
            <v>1</v>
          </cell>
        </row>
        <row r="2105">
          <cell r="B2105" t="str">
            <v>Paraná</v>
          </cell>
          <cell r="I2105" t="str">
            <v>2</v>
          </cell>
        </row>
        <row r="2106">
          <cell r="B2106" t="str">
            <v>Bahia</v>
          </cell>
          <cell r="I2106" t="str">
            <v>1</v>
          </cell>
        </row>
        <row r="2107">
          <cell r="B2107" t="str">
            <v>São Paulo</v>
          </cell>
          <cell r="I2107" t="str">
            <v>1</v>
          </cell>
        </row>
        <row r="2108">
          <cell r="B2108" t="str">
            <v>Minas Gerais</v>
          </cell>
          <cell r="I2108" t="str">
            <v>1</v>
          </cell>
        </row>
        <row r="2109">
          <cell r="B2109" t="str">
            <v>Minas Gerais</v>
          </cell>
          <cell r="I2109" t="str">
            <v>1</v>
          </cell>
        </row>
        <row r="2110">
          <cell r="B2110" t="str">
            <v>Espírito Santo</v>
          </cell>
          <cell r="I2110" t="str">
            <v>1</v>
          </cell>
        </row>
        <row r="2111">
          <cell r="B2111" t="str">
            <v>Rio Grande do Sul</v>
          </cell>
          <cell r="I2111" t="str">
            <v>1</v>
          </cell>
        </row>
        <row r="2112">
          <cell r="B2112" t="str">
            <v>Pernambuco</v>
          </cell>
          <cell r="I2112" t="str">
            <v>1</v>
          </cell>
        </row>
        <row r="2113">
          <cell r="B2113" t="str">
            <v>Santa Catarina</v>
          </cell>
          <cell r="I2113" t="str">
            <v>1</v>
          </cell>
        </row>
        <row r="2114">
          <cell r="B2114" t="str">
            <v>Bahia</v>
          </cell>
          <cell r="I2114" t="str">
            <v>1</v>
          </cell>
        </row>
        <row r="2115">
          <cell r="B2115" t="str">
            <v>Bahia</v>
          </cell>
          <cell r="I2115" t="str">
            <v>1</v>
          </cell>
        </row>
        <row r="2116">
          <cell r="B2116" t="str">
            <v>Rio Grande do Sul</v>
          </cell>
          <cell r="I2116" t="str">
            <v>1</v>
          </cell>
        </row>
        <row r="2117">
          <cell r="B2117" t="str">
            <v>São Paulo</v>
          </cell>
          <cell r="I2117" t="str">
            <v>1</v>
          </cell>
        </row>
        <row r="2118">
          <cell r="B2118" t="str">
            <v>Bahia</v>
          </cell>
          <cell r="I2118" t="str">
            <v>1</v>
          </cell>
        </row>
        <row r="2119">
          <cell r="B2119" t="str">
            <v>Minas Gerais</v>
          </cell>
          <cell r="I2119" t="str">
            <v>3</v>
          </cell>
        </row>
        <row r="2120">
          <cell r="B2120" t="str">
            <v>Rio Grande do Sul</v>
          </cell>
          <cell r="I2120" t="str">
            <v>1</v>
          </cell>
        </row>
        <row r="2121">
          <cell r="B2121" t="str">
            <v>Bahia</v>
          </cell>
          <cell r="I2121" t="str">
            <v>1</v>
          </cell>
        </row>
        <row r="2122">
          <cell r="B2122" t="str">
            <v>São Paulo</v>
          </cell>
          <cell r="I2122" t="str">
            <v>2</v>
          </cell>
        </row>
        <row r="2123">
          <cell r="B2123" t="str">
            <v>Espírito Santo</v>
          </cell>
          <cell r="I2123" t="str">
            <v>1</v>
          </cell>
        </row>
        <row r="2124">
          <cell r="B2124" t="str">
            <v>Bahia</v>
          </cell>
          <cell r="I2124" t="str">
            <v>1</v>
          </cell>
        </row>
        <row r="2125">
          <cell r="B2125" t="str">
            <v>Minas Gerais</v>
          </cell>
          <cell r="I2125" t="str">
            <v>1</v>
          </cell>
        </row>
        <row r="2126">
          <cell r="B2126" t="str">
            <v>Minas Gerais</v>
          </cell>
          <cell r="I2126" t="str">
            <v>1</v>
          </cell>
        </row>
        <row r="2127">
          <cell r="B2127" t="str">
            <v>São Paulo</v>
          </cell>
          <cell r="I2127" t="str">
            <v>2</v>
          </cell>
        </row>
        <row r="2128">
          <cell r="B2128" t="str">
            <v>Bahia</v>
          </cell>
          <cell r="I2128" t="str">
            <v>1</v>
          </cell>
        </row>
        <row r="2129">
          <cell r="B2129" t="str">
            <v>Ceará</v>
          </cell>
          <cell r="I2129" t="str">
            <v>1</v>
          </cell>
        </row>
        <row r="2130">
          <cell r="B2130" t="str">
            <v>Santa Catarina</v>
          </cell>
          <cell r="I2130" t="str">
            <v>2</v>
          </cell>
        </row>
        <row r="2131">
          <cell r="B2131" t="str">
            <v>Minas Gerais</v>
          </cell>
          <cell r="I2131" t="str">
            <v>1</v>
          </cell>
        </row>
        <row r="2132">
          <cell r="B2132" t="str">
            <v>Paraná</v>
          </cell>
          <cell r="I2132" t="str">
            <v>1</v>
          </cell>
        </row>
        <row r="2133">
          <cell r="B2133" t="str">
            <v>Maranhão</v>
          </cell>
          <cell r="I2133" t="str">
            <v>1</v>
          </cell>
        </row>
        <row r="2134">
          <cell r="B2134" t="str">
            <v>São Paulo</v>
          </cell>
          <cell r="I2134" t="str">
            <v>1</v>
          </cell>
        </row>
        <row r="2135">
          <cell r="B2135" t="str">
            <v>Bahia</v>
          </cell>
          <cell r="I2135" t="str">
            <v>1</v>
          </cell>
        </row>
        <row r="2136">
          <cell r="B2136" t="str">
            <v>Ceará</v>
          </cell>
          <cell r="I2136" t="str">
            <v>2</v>
          </cell>
        </row>
        <row r="2137">
          <cell r="B2137" t="str">
            <v>Espírito Santo</v>
          </cell>
          <cell r="I2137" t="str">
            <v>1</v>
          </cell>
        </row>
        <row r="2138">
          <cell r="B2138" t="str">
            <v>Rio Grande do Norte</v>
          </cell>
          <cell r="I2138" t="str">
            <v>1</v>
          </cell>
        </row>
        <row r="2139">
          <cell r="B2139" t="str">
            <v>São Paulo</v>
          </cell>
          <cell r="I2139" t="str">
            <v>1</v>
          </cell>
        </row>
        <row r="2140">
          <cell r="B2140" t="str">
            <v>Alagoas</v>
          </cell>
          <cell r="I2140" t="str">
            <v>1</v>
          </cell>
        </row>
        <row r="2141">
          <cell r="B2141" t="str">
            <v>Bahia</v>
          </cell>
          <cell r="I2141" t="str">
            <v>1</v>
          </cell>
        </row>
        <row r="2142">
          <cell r="B2142" t="str">
            <v>São Paulo</v>
          </cell>
          <cell r="I2142" t="str">
            <v>1</v>
          </cell>
        </row>
        <row r="2143">
          <cell r="B2143" t="str">
            <v>Paraíba</v>
          </cell>
          <cell r="I2143" t="str">
            <v>1</v>
          </cell>
        </row>
        <row r="2144">
          <cell r="B2144" t="str">
            <v>São Paulo</v>
          </cell>
          <cell r="I2144" t="str">
            <v>2</v>
          </cell>
        </row>
        <row r="2145">
          <cell r="B2145" t="str">
            <v>Minas Gerais</v>
          </cell>
          <cell r="I2145" t="str">
            <v>2</v>
          </cell>
        </row>
        <row r="2146">
          <cell r="B2146" t="str">
            <v>Maranhão</v>
          </cell>
          <cell r="I2146" t="str">
            <v>1</v>
          </cell>
        </row>
        <row r="2147">
          <cell r="B2147" t="str">
            <v>Maranhão</v>
          </cell>
          <cell r="I2147" t="str">
            <v>1</v>
          </cell>
        </row>
        <row r="2148">
          <cell r="B2148" t="str">
            <v>Pará</v>
          </cell>
          <cell r="I2148" t="str">
            <v>2</v>
          </cell>
        </row>
        <row r="2149">
          <cell r="B2149" t="str">
            <v>Pará</v>
          </cell>
          <cell r="I2149" t="str">
            <v>2</v>
          </cell>
        </row>
        <row r="2150">
          <cell r="B2150" t="str">
            <v>Pernambuco</v>
          </cell>
          <cell r="I2150" t="str">
            <v>3</v>
          </cell>
        </row>
        <row r="2151">
          <cell r="B2151" t="str">
            <v>São Paulo</v>
          </cell>
          <cell r="I2151" t="str">
            <v>1</v>
          </cell>
        </row>
        <row r="2152">
          <cell r="B2152" t="str">
            <v>Minas Gerais</v>
          </cell>
          <cell r="I2152" t="str">
            <v>1</v>
          </cell>
        </row>
        <row r="2153">
          <cell r="B2153" t="str">
            <v>Bahia</v>
          </cell>
          <cell r="I2153" t="str">
            <v>1</v>
          </cell>
        </row>
        <row r="2154">
          <cell r="B2154" t="str">
            <v>Alagoas</v>
          </cell>
          <cell r="I2154" t="str">
            <v>1</v>
          </cell>
        </row>
        <row r="2155">
          <cell r="B2155" t="str">
            <v>Rio Grande do Sul</v>
          </cell>
          <cell r="I2155" t="str">
            <v>2</v>
          </cell>
        </row>
        <row r="2156">
          <cell r="B2156" t="str">
            <v>Rio de Janeiro</v>
          </cell>
          <cell r="I2156" t="str">
            <v>1</v>
          </cell>
        </row>
        <row r="2157">
          <cell r="B2157" t="str">
            <v>Bahia</v>
          </cell>
          <cell r="I2157" t="str">
            <v>1</v>
          </cell>
        </row>
        <row r="2158">
          <cell r="B2158" t="str">
            <v>São Paulo</v>
          </cell>
          <cell r="I2158" t="str">
            <v>2</v>
          </cell>
        </row>
        <row r="2159">
          <cell r="B2159" t="str">
            <v>Pernambuco</v>
          </cell>
          <cell r="I2159" t="str">
            <v>1</v>
          </cell>
        </row>
        <row r="2160">
          <cell r="B2160" t="str">
            <v>Paraná</v>
          </cell>
          <cell r="I2160" t="str">
            <v>1</v>
          </cell>
        </row>
        <row r="2161">
          <cell r="B2161" t="str">
            <v>Minas Gerais</v>
          </cell>
          <cell r="I2161" t="str">
            <v>1</v>
          </cell>
        </row>
        <row r="2162">
          <cell r="B2162" t="str">
            <v>Mato Grosso do Sul</v>
          </cell>
          <cell r="I2162" t="str">
            <v>1</v>
          </cell>
        </row>
        <row r="2163">
          <cell r="B2163" t="str">
            <v>Ceará</v>
          </cell>
          <cell r="I2163" t="str">
            <v>3</v>
          </cell>
        </row>
        <row r="2164">
          <cell r="B2164" t="str">
            <v>Paraná</v>
          </cell>
          <cell r="I2164" t="str">
            <v>1</v>
          </cell>
        </row>
        <row r="2165">
          <cell r="B2165" t="str">
            <v>Minas Gerais</v>
          </cell>
          <cell r="I2165" t="str">
            <v>1</v>
          </cell>
        </row>
        <row r="2166">
          <cell r="B2166" t="str">
            <v>Rio Grande do Sul</v>
          </cell>
          <cell r="I2166" t="str">
            <v>2</v>
          </cell>
        </row>
        <row r="2167">
          <cell r="B2167" t="str">
            <v>São Paulo</v>
          </cell>
          <cell r="I2167" t="str">
            <v>1</v>
          </cell>
        </row>
        <row r="2168">
          <cell r="B2168" t="str">
            <v>Sergipe</v>
          </cell>
          <cell r="I2168" t="str">
            <v>1</v>
          </cell>
        </row>
        <row r="2169">
          <cell r="B2169" t="str">
            <v>Pernambuco</v>
          </cell>
          <cell r="I2169" t="str">
            <v>1</v>
          </cell>
        </row>
        <row r="2170">
          <cell r="B2170" t="str">
            <v>Piauí</v>
          </cell>
          <cell r="I2170" t="str">
            <v>1</v>
          </cell>
        </row>
        <row r="2171">
          <cell r="B2171" t="str">
            <v>São Paulo</v>
          </cell>
          <cell r="I2171" t="str">
            <v>1</v>
          </cell>
        </row>
        <row r="2172">
          <cell r="B2172" t="str">
            <v>São Paulo</v>
          </cell>
          <cell r="I2172" t="str">
            <v>2</v>
          </cell>
        </row>
        <row r="2173">
          <cell r="B2173" t="str">
            <v>Bahia</v>
          </cell>
          <cell r="I2173" t="str">
            <v>3</v>
          </cell>
        </row>
        <row r="2174">
          <cell r="B2174" t="str">
            <v>Santa Catarina</v>
          </cell>
          <cell r="I2174" t="str">
            <v>1</v>
          </cell>
        </row>
        <row r="2175">
          <cell r="B2175" t="str">
            <v>Minas Gerais</v>
          </cell>
          <cell r="I2175" t="str">
            <v>1</v>
          </cell>
        </row>
        <row r="2176">
          <cell r="B2176" t="str">
            <v>Rio Grande do Sul</v>
          </cell>
          <cell r="I2176" t="str">
            <v>1</v>
          </cell>
        </row>
        <row r="2177">
          <cell r="B2177" t="str">
            <v>Paraíba</v>
          </cell>
          <cell r="I2177" t="str">
            <v>1</v>
          </cell>
        </row>
        <row r="2178">
          <cell r="B2178" t="str">
            <v>Santa Catarina</v>
          </cell>
          <cell r="I2178" t="str">
            <v>1</v>
          </cell>
        </row>
        <row r="2179">
          <cell r="B2179" t="str">
            <v>Paraná</v>
          </cell>
          <cell r="I2179" t="str">
            <v>1</v>
          </cell>
        </row>
        <row r="2180">
          <cell r="B2180" t="str">
            <v>Rio Grande do Sul</v>
          </cell>
          <cell r="I2180" t="str">
            <v>1</v>
          </cell>
        </row>
        <row r="2181">
          <cell r="B2181" t="str">
            <v>Minas Gerais</v>
          </cell>
          <cell r="I2181" t="str">
            <v>1</v>
          </cell>
        </row>
        <row r="2182">
          <cell r="B2182" t="str">
            <v>Santa Catarina</v>
          </cell>
          <cell r="I2182" t="str">
            <v>2</v>
          </cell>
        </row>
        <row r="2183">
          <cell r="B2183" t="str">
            <v>Paraná</v>
          </cell>
          <cell r="I2183" t="str">
            <v>2</v>
          </cell>
        </row>
        <row r="2184">
          <cell r="B2184" t="str">
            <v>Santa Catarina</v>
          </cell>
          <cell r="I2184" t="str">
            <v>1</v>
          </cell>
        </row>
        <row r="2185">
          <cell r="B2185" t="str">
            <v>Rio Grande do Sul</v>
          </cell>
          <cell r="I2185" t="str">
            <v>1</v>
          </cell>
        </row>
        <row r="2186">
          <cell r="B2186" t="str">
            <v>Maranhão</v>
          </cell>
          <cell r="I2186" t="str">
            <v>4</v>
          </cell>
        </row>
        <row r="2187">
          <cell r="B2187" t="str">
            <v>Paraná</v>
          </cell>
          <cell r="I2187" t="str">
            <v>1</v>
          </cell>
        </row>
        <row r="2188">
          <cell r="B2188" t="str">
            <v>Goiás</v>
          </cell>
          <cell r="I2188" t="str">
            <v>1</v>
          </cell>
        </row>
        <row r="2189">
          <cell r="B2189" t="str">
            <v>Pernambuco</v>
          </cell>
          <cell r="I2189" t="str">
            <v>1</v>
          </cell>
        </row>
        <row r="2190">
          <cell r="B2190" t="str">
            <v>Paraná</v>
          </cell>
          <cell r="I2190" t="str">
            <v>1</v>
          </cell>
        </row>
        <row r="2191">
          <cell r="B2191" t="str">
            <v>Minas Gerais</v>
          </cell>
          <cell r="I2191" t="str">
            <v>1</v>
          </cell>
        </row>
        <row r="2192">
          <cell r="B2192" t="str">
            <v>Minas Gerais</v>
          </cell>
          <cell r="I2192" t="str">
            <v>1</v>
          </cell>
        </row>
        <row r="2193">
          <cell r="B2193" t="str">
            <v>Santa Catarina</v>
          </cell>
          <cell r="I2193" t="str">
            <v>2</v>
          </cell>
        </row>
        <row r="2194">
          <cell r="B2194" t="str">
            <v>São Paulo</v>
          </cell>
          <cell r="I2194" t="str">
            <v>4</v>
          </cell>
        </row>
        <row r="2195">
          <cell r="B2195" t="str">
            <v>Ceará</v>
          </cell>
          <cell r="I2195" t="str">
            <v>1</v>
          </cell>
        </row>
        <row r="2196">
          <cell r="B2196" t="str">
            <v>Rio Grande do Sul</v>
          </cell>
          <cell r="I2196" t="str">
            <v>1</v>
          </cell>
        </row>
        <row r="2197">
          <cell r="B2197" t="str">
            <v>São Paulo</v>
          </cell>
          <cell r="I2197" t="str">
            <v>1</v>
          </cell>
        </row>
        <row r="2198">
          <cell r="B2198" t="str">
            <v>Minas Gerais</v>
          </cell>
          <cell r="I2198" t="str">
            <v>1</v>
          </cell>
        </row>
        <row r="2199">
          <cell r="B2199" t="str">
            <v>Paraná</v>
          </cell>
          <cell r="I2199" t="str">
            <v>1</v>
          </cell>
        </row>
        <row r="2200">
          <cell r="B2200" t="str">
            <v>São Paulo</v>
          </cell>
          <cell r="I2200" t="str">
            <v>1</v>
          </cell>
        </row>
        <row r="2201">
          <cell r="B2201" t="str">
            <v>Goiás</v>
          </cell>
          <cell r="I2201" t="str">
            <v>1</v>
          </cell>
        </row>
        <row r="2202">
          <cell r="B2202" t="str">
            <v>Sergipe</v>
          </cell>
          <cell r="I2202" t="str">
            <v>1</v>
          </cell>
        </row>
        <row r="2203">
          <cell r="B2203" t="str">
            <v>Mato Grosso</v>
          </cell>
          <cell r="I2203" t="str">
            <v>1</v>
          </cell>
        </row>
        <row r="2204">
          <cell r="B2204" t="str">
            <v>Paraíba</v>
          </cell>
          <cell r="I2204" t="str">
            <v>1</v>
          </cell>
        </row>
        <row r="2205">
          <cell r="B2205" t="str">
            <v>Minas Gerais</v>
          </cell>
          <cell r="I2205" t="str">
            <v>1</v>
          </cell>
        </row>
        <row r="2206">
          <cell r="B2206" t="str">
            <v>Pernambuco</v>
          </cell>
          <cell r="I2206" t="str">
            <v>1</v>
          </cell>
        </row>
        <row r="2207">
          <cell r="B2207" t="str">
            <v>Rio Grande do Sul</v>
          </cell>
          <cell r="I2207" t="str">
            <v>1</v>
          </cell>
        </row>
        <row r="2208">
          <cell r="B2208" t="str">
            <v>Bahia</v>
          </cell>
          <cell r="I2208" t="str">
            <v>2</v>
          </cell>
        </row>
        <row r="2209">
          <cell r="B2209" t="str">
            <v>Pará</v>
          </cell>
          <cell r="I2209" t="str">
            <v>1</v>
          </cell>
        </row>
        <row r="2210">
          <cell r="B2210" t="str">
            <v>Alagoas</v>
          </cell>
          <cell r="I2210" t="str">
            <v>1</v>
          </cell>
        </row>
        <row r="2211">
          <cell r="B2211" t="str">
            <v>Minas Gerais</v>
          </cell>
          <cell r="I2211" t="str">
            <v>1</v>
          </cell>
        </row>
        <row r="2212">
          <cell r="B2212" t="str">
            <v>Minas Gerais</v>
          </cell>
          <cell r="I2212" t="str">
            <v>1</v>
          </cell>
        </row>
        <row r="2213">
          <cell r="B2213" t="str">
            <v>Piauí</v>
          </cell>
          <cell r="I2213" t="str">
            <v>1</v>
          </cell>
        </row>
        <row r="2214">
          <cell r="B2214" t="str">
            <v>Goiás</v>
          </cell>
          <cell r="I2214" t="str">
            <v>2</v>
          </cell>
        </row>
        <row r="2215">
          <cell r="B2215" t="str">
            <v>Minas Gerais</v>
          </cell>
          <cell r="I2215" t="str">
            <v>1</v>
          </cell>
        </row>
        <row r="2216">
          <cell r="B2216" t="str">
            <v>Mato Grosso do Sul</v>
          </cell>
          <cell r="I2216" t="str">
            <v>1</v>
          </cell>
        </row>
        <row r="2217">
          <cell r="B2217" t="str">
            <v>São Paulo</v>
          </cell>
          <cell r="I2217" t="str">
            <v>1</v>
          </cell>
        </row>
        <row r="2218">
          <cell r="B2218" t="str">
            <v>Santa Catarina</v>
          </cell>
          <cell r="I2218" t="str">
            <v>1</v>
          </cell>
        </row>
        <row r="2219">
          <cell r="B2219" t="str">
            <v>Minas Gerais</v>
          </cell>
          <cell r="I2219" t="str">
            <v>1</v>
          </cell>
        </row>
        <row r="2220">
          <cell r="B2220" t="str">
            <v>Goiás</v>
          </cell>
          <cell r="I2220" t="str">
            <v>1</v>
          </cell>
        </row>
        <row r="2221">
          <cell r="B2221" t="str">
            <v>Minas Gerais</v>
          </cell>
          <cell r="I2221" t="str">
            <v>1</v>
          </cell>
        </row>
        <row r="2222">
          <cell r="B2222" t="str">
            <v>Rio Grande do Norte</v>
          </cell>
          <cell r="I2222" t="str">
            <v>1</v>
          </cell>
        </row>
        <row r="2223">
          <cell r="B2223" t="str">
            <v>Ceará</v>
          </cell>
          <cell r="I2223" t="str">
            <v>1</v>
          </cell>
        </row>
        <row r="2224">
          <cell r="B2224" t="str">
            <v>Minas Gerais</v>
          </cell>
          <cell r="I2224" t="str">
            <v>4</v>
          </cell>
        </row>
        <row r="2225">
          <cell r="B2225" t="str">
            <v>Ceará</v>
          </cell>
          <cell r="I2225" t="str">
            <v>1</v>
          </cell>
        </row>
        <row r="2226">
          <cell r="B2226" t="str">
            <v>São Paulo</v>
          </cell>
          <cell r="I2226" t="str">
            <v>1</v>
          </cell>
        </row>
        <row r="2227">
          <cell r="B2227" t="str">
            <v>Rio Grande do Sul</v>
          </cell>
          <cell r="I2227" t="str">
            <v>1</v>
          </cell>
        </row>
        <row r="2228">
          <cell r="B2228" t="str">
            <v>Bahia</v>
          </cell>
          <cell r="I2228" t="str">
            <v>1</v>
          </cell>
        </row>
        <row r="2229">
          <cell r="B2229" t="str">
            <v>São Paulo</v>
          </cell>
          <cell r="I2229" t="str">
            <v>2</v>
          </cell>
        </row>
        <row r="2230">
          <cell r="B2230" t="str">
            <v>São Paulo</v>
          </cell>
          <cell r="I2230" t="str">
            <v>1</v>
          </cell>
        </row>
        <row r="2231">
          <cell r="B2231" t="str">
            <v>Minas Gerais</v>
          </cell>
          <cell r="I2231" t="str">
            <v>1</v>
          </cell>
        </row>
        <row r="2232">
          <cell r="B2232" t="str">
            <v>Bahia</v>
          </cell>
          <cell r="I2232" t="str">
            <v>2</v>
          </cell>
        </row>
        <row r="2233">
          <cell r="B2233" t="str">
            <v>São Paulo</v>
          </cell>
          <cell r="I2233" t="str">
            <v>1</v>
          </cell>
        </row>
        <row r="2234">
          <cell r="B2234" t="str">
            <v>Santa Catarina</v>
          </cell>
          <cell r="I2234" t="str">
            <v>1</v>
          </cell>
        </row>
        <row r="2235">
          <cell r="B2235" t="str">
            <v>Bahia</v>
          </cell>
          <cell r="I2235" t="str">
            <v>2</v>
          </cell>
        </row>
        <row r="2236">
          <cell r="B2236" t="str">
            <v>Paraná</v>
          </cell>
          <cell r="I2236" t="str">
            <v>1</v>
          </cell>
        </row>
        <row r="2237">
          <cell r="B2237" t="str">
            <v>Goiás</v>
          </cell>
          <cell r="I2237" t="str">
            <v>1</v>
          </cell>
        </row>
        <row r="2238">
          <cell r="B2238" t="str">
            <v>Mato Grosso</v>
          </cell>
          <cell r="I2238" t="str">
            <v>1</v>
          </cell>
        </row>
        <row r="2239">
          <cell r="B2239" t="str">
            <v>Piauí</v>
          </cell>
          <cell r="I2239" t="str">
            <v>1</v>
          </cell>
        </row>
        <row r="2240">
          <cell r="B2240" t="str">
            <v>Rio Grande do Sul</v>
          </cell>
          <cell r="I2240" t="str">
            <v>1</v>
          </cell>
        </row>
        <row r="2241">
          <cell r="B2241" t="str">
            <v>Amazonas</v>
          </cell>
          <cell r="I2241" t="str">
            <v>2</v>
          </cell>
        </row>
        <row r="2242">
          <cell r="B2242" t="str">
            <v>Pará</v>
          </cell>
          <cell r="I2242" t="str">
            <v>2</v>
          </cell>
        </row>
        <row r="2243">
          <cell r="B2243" t="str">
            <v>Pernambuco</v>
          </cell>
          <cell r="I2243" t="str">
            <v>2</v>
          </cell>
        </row>
        <row r="2244">
          <cell r="B2244" t="str">
            <v>Goiás</v>
          </cell>
          <cell r="I2244" t="str">
            <v>2</v>
          </cell>
        </row>
        <row r="2245">
          <cell r="B2245" t="str">
            <v>Paraná</v>
          </cell>
          <cell r="I2245" t="str">
            <v>1</v>
          </cell>
        </row>
        <row r="2246">
          <cell r="B2246" t="str">
            <v>Santa Catarina</v>
          </cell>
          <cell r="I2246" t="str">
            <v>1</v>
          </cell>
        </row>
        <row r="2247">
          <cell r="B2247" t="str">
            <v>São Paulo</v>
          </cell>
          <cell r="I2247" t="str">
            <v>1</v>
          </cell>
        </row>
        <row r="2248">
          <cell r="B2248" t="str">
            <v>Ceará</v>
          </cell>
          <cell r="I2248" t="str">
            <v>2</v>
          </cell>
        </row>
        <row r="2249">
          <cell r="B2249" t="str">
            <v>São Paulo</v>
          </cell>
          <cell r="I2249" t="str">
            <v>1</v>
          </cell>
        </row>
        <row r="2250">
          <cell r="B2250" t="str">
            <v>Santa Catarina</v>
          </cell>
          <cell r="I2250" t="str">
            <v>1</v>
          </cell>
        </row>
        <row r="2251">
          <cell r="B2251" t="str">
            <v>Pernambuco</v>
          </cell>
          <cell r="I2251" t="str">
            <v>2</v>
          </cell>
        </row>
        <row r="2252">
          <cell r="B2252" t="str">
            <v>Rio Grande do Norte</v>
          </cell>
          <cell r="I2252" t="str">
            <v>1</v>
          </cell>
        </row>
        <row r="2253">
          <cell r="B2253" t="str">
            <v>Ceará</v>
          </cell>
          <cell r="I2253" t="str">
            <v>2</v>
          </cell>
        </row>
        <row r="2254">
          <cell r="B2254" t="str">
            <v>Tocantins</v>
          </cell>
          <cell r="I2254" t="str">
            <v>1</v>
          </cell>
        </row>
        <row r="2255">
          <cell r="B2255" t="str">
            <v>Minas Gerais</v>
          </cell>
          <cell r="I2255" t="str">
            <v>1</v>
          </cell>
        </row>
        <row r="2256">
          <cell r="B2256" t="str">
            <v>Santa Catarina</v>
          </cell>
          <cell r="I2256" t="str">
            <v>1</v>
          </cell>
        </row>
        <row r="2257">
          <cell r="B2257" t="str">
            <v>Bahia</v>
          </cell>
          <cell r="I2257" t="str">
            <v>1</v>
          </cell>
        </row>
        <row r="2258">
          <cell r="B2258" t="str">
            <v>Ceará</v>
          </cell>
          <cell r="I2258" t="str">
            <v>1</v>
          </cell>
        </row>
        <row r="2259">
          <cell r="B2259" t="str">
            <v>Roraima</v>
          </cell>
          <cell r="I2259" t="str">
            <v>1</v>
          </cell>
        </row>
        <row r="2260">
          <cell r="B2260" t="str">
            <v>Paraná</v>
          </cell>
          <cell r="I2260" t="str">
            <v>1</v>
          </cell>
        </row>
        <row r="2261">
          <cell r="B2261" t="str">
            <v>São Paulo</v>
          </cell>
          <cell r="I2261" t="str">
            <v>1</v>
          </cell>
        </row>
        <row r="2262">
          <cell r="B2262" t="str">
            <v>Santa Catarina</v>
          </cell>
          <cell r="I2262" t="str">
            <v>1</v>
          </cell>
        </row>
        <row r="2263">
          <cell r="B2263" t="str">
            <v>Rio Grande do Sul</v>
          </cell>
          <cell r="I2263" t="str">
            <v>1</v>
          </cell>
        </row>
        <row r="2264">
          <cell r="B2264" t="str">
            <v>Minas Gerais</v>
          </cell>
          <cell r="I2264" t="str">
            <v>1</v>
          </cell>
        </row>
        <row r="2265">
          <cell r="B2265" t="str">
            <v>Bahia</v>
          </cell>
          <cell r="I2265" t="str">
            <v>1</v>
          </cell>
        </row>
        <row r="2266">
          <cell r="B2266" t="str">
            <v>Bahia</v>
          </cell>
          <cell r="I2266" t="str">
            <v>1</v>
          </cell>
        </row>
        <row r="2267">
          <cell r="B2267" t="str">
            <v>Amazonas</v>
          </cell>
          <cell r="I2267" t="str">
            <v>2</v>
          </cell>
        </row>
        <row r="2268">
          <cell r="B2268" t="str">
            <v>Santa Catarina</v>
          </cell>
          <cell r="I2268" t="str">
            <v>1</v>
          </cell>
        </row>
        <row r="2269">
          <cell r="B2269" t="str">
            <v>São Paulo</v>
          </cell>
          <cell r="I2269" t="str">
            <v>1</v>
          </cell>
        </row>
        <row r="2270">
          <cell r="B2270" t="str">
            <v>São Paulo</v>
          </cell>
          <cell r="I2270" t="str">
            <v>1</v>
          </cell>
        </row>
        <row r="2271">
          <cell r="B2271" t="str">
            <v>Bahia</v>
          </cell>
          <cell r="I2271" t="str">
            <v>1</v>
          </cell>
        </row>
        <row r="2272">
          <cell r="B2272" t="str">
            <v>Bahia</v>
          </cell>
          <cell r="I2272" t="str">
            <v>1</v>
          </cell>
        </row>
        <row r="2273">
          <cell r="B2273" t="str">
            <v>Paraná</v>
          </cell>
          <cell r="I2273" t="str">
            <v>2</v>
          </cell>
        </row>
        <row r="2274">
          <cell r="B2274" t="str">
            <v>Santa Catarina</v>
          </cell>
          <cell r="I2274" t="str">
            <v>1</v>
          </cell>
        </row>
        <row r="2275">
          <cell r="B2275" t="str">
            <v>Ceará</v>
          </cell>
          <cell r="I2275" t="str">
            <v>1</v>
          </cell>
        </row>
        <row r="2276">
          <cell r="B2276" t="str">
            <v>Bahia</v>
          </cell>
          <cell r="I2276" t="str">
            <v>2</v>
          </cell>
        </row>
        <row r="2277">
          <cell r="B2277" t="str">
            <v>Paraná</v>
          </cell>
          <cell r="I2277" t="str">
            <v>1</v>
          </cell>
        </row>
        <row r="2278">
          <cell r="B2278" t="str">
            <v>Santa Catarina</v>
          </cell>
          <cell r="I2278" t="str">
            <v>1</v>
          </cell>
        </row>
        <row r="2279">
          <cell r="B2279" t="str">
            <v>Pará</v>
          </cell>
          <cell r="I2279" t="str">
            <v>2</v>
          </cell>
        </row>
        <row r="2280">
          <cell r="B2280" t="str">
            <v>Espírito Santo</v>
          </cell>
          <cell r="I2280" t="str">
            <v>1</v>
          </cell>
        </row>
        <row r="2281">
          <cell r="B2281" t="str">
            <v>Piauí</v>
          </cell>
          <cell r="I2281" t="str">
            <v>1</v>
          </cell>
        </row>
        <row r="2282">
          <cell r="B2282" t="str">
            <v>Goiás</v>
          </cell>
          <cell r="I2282" t="str">
            <v>1</v>
          </cell>
        </row>
        <row r="2283">
          <cell r="B2283" t="str">
            <v>Santa Catarina</v>
          </cell>
          <cell r="I2283" t="str">
            <v>1</v>
          </cell>
        </row>
        <row r="2284">
          <cell r="B2284" t="str">
            <v>Rio Grande do Sul</v>
          </cell>
          <cell r="I2284" t="str">
            <v>1</v>
          </cell>
        </row>
        <row r="2285">
          <cell r="B2285" t="str">
            <v>Paraíba</v>
          </cell>
          <cell r="I2285" t="str">
            <v>1</v>
          </cell>
        </row>
        <row r="2286">
          <cell r="B2286" t="str">
            <v>Sergipe</v>
          </cell>
          <cell r="I2286" t="str">
            <v>2</v>
          </cell>
        </row>
        <row r="2287">
          <cell r="B2287" t="str">
            <v>Sergipe</v>
          </cell>
          <cell r="I2287" t="str">
            <v>2</v>
          </cell>
        </row>
        <row r="2288">
          <cell r="B2288" t="str">
            <v>Bahia</v>
          </cell>
          <cell r="I2288" t="str">
            <v>2</v>
          </cell>
        </row>
        <row r="2289">
          <cell r="B2289" t="str">
            <v>São Paulo</v>
          </cell>
          <cell r="I2289" t="str">
            <v>1</v>
          </cell>
        </row>
        <row r="2290">
          <cell r="B2290" t="str">
            <v>Bahia</v>
          </cell>
          <cell r="I2290" t="str">
            <v>2</v>
          </cell>
        </row>
        <row r="2291">
          <cell r="B2291" t="str">
            <v>Goiás</v>
          </cell>
          <cell r="I2291" t="str">
            <v>2</v>
          </cell>
        </row>
        <row r="2292">
          <cell r="B2292" t="str">
            <v>Sergipe</v>
          </cell>
          <cell r="I2292" t="str">
            <v>1</v>
          </cell>
        </row>
        <row r="2293">
          <cell r="B2293" t="str">
            <v>Minas Gerais</v>
          </cell>
          <cell r="I2293" t="str">
            <v>3</v>
          </cell>
        </row>
        <row r="2294">
          <cell r="B2294" t="str">
            <v>Minas Gerais</v>
          </cell>
          <cell r="I2294" t="str">
            <v>1</v>
          </cell>
        </row>
        <row r="2295">
          <cell r="B2295" t="str">
            <v>Minas Gerais</v>
          </cell>
          <cell r="I2295" t="str">
            <v>2</v>
          </cell>
        </row>
        <row r="2296">
          <cell r="B2296" t="str">
            <v>Rio de Janeiro</v>
          </cell>
          <cell r="I2296" t="str">
            <v>3</v>
          </cell>
        </row>
        <row r="2297">
          <cell r="B2297" t="str">
            <v>Bahia</v>
          </cell>
          <cell r="I2297" t="str">
            <v>3</v>
          </cell>
        </row>
        <row r="2298">
          <cell r="B2298" t="str">
            <v>Tocantins</v>
          </cell>
          <cell r="I2298" t="str">
            <v>1</v>
          </cell>
        </row>
        <row r="2299">
          <cell r="B2299" t="str">
            <v>Minas Gerais</v>
          </cell>
          <cell r="I2299" t="str">
            <v>1</v>
          </cell>
        </row>
        <row r="2300">
          <cell r="B2300" t="str">
            <v>Minas Gerais</v>
          </cell>
          <cell r="I2300" t="str">
            <v>1</v>
          </cell>
        </row>
        <row r="2301">
          <cell r="B2301" t="str">
            <v>Bahia</v>
          </cell>
          <cell r="I2301" t="str">
            <v>1</v>
          </cell>
        </row>
        <row r="2302">
          <cell r="B2302" t="str">
            <v>Amazonas</v>
          </cell>
          <cell r="I2302" t="str">
            <v>3</v>
          </cell>
        </row>
        <row r="2303">
          <cell r="B2303" t="str">
            <v>Pernambuco</v>
          </cell>
          <cell r="I2303" t="str">
            <v>1</v>
          </cell>
        </row>
        <row r="2304">
          <cell r="B2304" t="str">
            <v>Rio Grande do Sul</v>
          </cell>
          <cell r="I2304" t="str">
            <v>1</v>
          </cell>
        </row>
        <row r="2305">
          <cell r="B2305" t="str">
            <v>Bahia</v>
          </cell>
          <cell r="I2305" t="str">
            <v>1</v>
          </cell>
        </row>
        <row r="2306">
          <cell r="B2306" t="str">
            <v>Bahia</v>
          </cell>
          <cell r="I2306" t="str">
            <v>1</v>
          </cell>
        </row>
        <row r="2307">
          <cell r="B2307" t="str">
            <v>Bahia</v>
          </cell>
          <cell r="I2307" t="str">
            <v>1</v>
          </cell>
        </row>
        <row r="2308">
          <cell r="B2308" t="str">
            <v>Bahia</v>
          </cell>
          <cell r="I2308" t="str">
            <v>1</v>
          </cell>
        </row>
        <row r="2309">
          <cell r="B2309" t="str">
            <v>Espírito Santo</v>
          </cell>
          <cell r="I2309" t="str">
            <v>1</v>
          </cell>
        </row>
        <row r="2310">
          <cell r="B2310" t="str">
            <v>Bahia</v>
          </cell>
          <cell r="I2310" t="str">
            <v>1</v>
          </cell>
        </row>
        <row r="2311">
          <cell r="B2311" t="str">
            <v>Rio de Janeiro</v>
          </cell>
          <cell r="I2311" t="str">
            <v>3</v>
          </cell>
        </row>
        <row r="2312">
          <cell r="B2312" t="str">
            <v>Paraná</v>
          </cell>
          <cell r="I2312" t="str">
            <v>1</v>
          </cell>
        </row>
        <row r="2313">
          <cell r="B2313" t="str">
            <v>Minas Gerais</v>
          </cell>
          <cell r="I2313" t="str">
            <v>1</v>
          </cell>
        </row>
        <row r="2314">
          <cell r="B2314" t="str">
            <v>Goiás</v>
          </cell>
          <cell r="I2314" t="str">
            <v>1</v>
          </cell>
        </row>
        <row r="2315">
          <cell r="B2315" t="str">
            <v>Goiás</v>
          </cell>
          <cell r="I2315" t="str">
            <v>1</v>
          </cell>
        </row>
        <row r="2316">
          <cell r="B2316" t="str">
            <v>Tocantins</v>
          </cell>
          <cell r="I2316" t="str">
            <v>1</v>
          </cell>
        </row>
        <row r="2317">
          <cell r="B2317" t="str">
            <v>São Paulo</v>
          </cell>
          <cell r="I2317" t="str">
            <v>1</v>
          </cell>
        </row>
        <row r="2318">
          <cell r="B2318" t="str">
            <v>Pernambuco</v>
          </cell>
          <cell r="I2318" t="str">
            <v>1</v>
          </cell>
        </row>
        <row r="2319">
          <cell r="B2319" t="str">
            <v>Ceará</v>
          </cell>
          <cell r="I2319" t="str">
            <v>1</v>
          </cell>
        </row>
        <row r="2320">
          <cell r="B2320" t="str">
            <v>Piauí</v>
          </cell>
          <cell r="I2320" t="str">
            <v>1</v>
          </cell>
        </row>
        <row r="2321">
          <cell r="B2321" t="str">
            <v>Santa Catarina</v>
          </cell>
          <cell r="I2321" t="str">
            <v>1</v>
          </cell>
        </row>
        <row r="2322">
          <cell r="B2322" t="str">
            <v>Maranhão</v>
          </cell>
          <cell r="I2322" t="str">
            <v>1</v>
          </cell>
        </row>
        <row r="2323">
          <cell r="B2323" t="str">
            <v>Minas Gerais</v>
          </cell>
          <cell r="I2323" t="str">
            <v>1</v>
          </cell>
        </row>
        <row r="2324">
          <cell r="B2324" t="str">
            <v>Paraná</v>
          </cell>
          <cell r="I2324" t="str">
            <v>1</v>
          </cell>
        </row>
        <row r="2325">
          <cell r="B2325" t="str">
            <v>Ceará</v>
          </cell>
          <cell r="I2325" t="str">
            <v>2</v>
          </cell>
        </row>
        <row r="2326">
          <cell r="B2326" t="str">
            <v>Pará</v>
          </cell>
          <cell r="I2326" t="str">
            <v>3</v>
          </cell>
        </row>
        <row r="2327">
          <cell r="B2327" t="str">
            <v>Goiás</v>
          </cell>
          <cell r="I2327" t="str">
            <v>1</v>
          </cell>
        </row>
        <row r="2328">
          <cell r="B2328" t="str">
            <v>Rio Grande do Norte</v>
          </cell>
          <cell r="I2328" t="str">
            <v>1</v>
          </cell>
        </row>
        <row r="2329">
          <cell r="B2329" t="str">
            <v>Santa Catarina</v>
          </cell>
          <cell r="I2329" t="str">
            <v>3</v>
          </cell>
        </row>
        <row r="2330">
          <cell r="B2330" t="str">
            <v>São Paulo</v>
          </cell>
          <cell r="I2330" t="str">
            <v>1</v>
          </cell>
        </row>
        <row r="2331">
          <cell r="B2331" t="str">
            <v>São Paulo</v>
          </cell>
          <cell r="I2331" t="str">
            <v>1</v>
          </cell>
        </row>
        <row r="2332">
          <cell r="B2332" t="str">
            <v>Bahia</v>
          </cell>
          <cell r="I2332" t="str">
            <v>1</v>
          </cell>
        </row>
        <row r="2333">
          <cell r="B2333" t="str">
            <v>Minas Gerais</v>
          </cell>
          <cell r="I2333" t="str">
            <v>2</v>
          </cell>
        </row>
        <row r="2334">
          <cell r="B2334" t="str">
            <v>Bahia</v>
          </cell>
          <cell r="I2334" t="str">
            <v>1</v>
          </cell>
        </row>
        <row r="2335">
          <cell r="B2335" t="str">
            <v>Rio de Janeiro</v>
          </cell>
          <cell r="I2335" t="str">
            <v>1</v>
          </cell>
        </row>
        <row r="2336">
          <cell r="B2336" t="str">
            <v>Bahia</v>
          </cell>
          <cell r="I2336" t="str">
            <v>2</v>
          </cell>
        </row>
        <row r="2337">
          <cell r="B2337" t="str">
            <v>Minas Gerais</v>
          </cell>
          <cell r="I2337" t="str">
            <v>2</v>
          </cell>
        </row>
        <row r="2338">
          <cell r="B2338" t="str">
            <v>Amazonas</v>
          </cell>
          <cell r="I2338" t="str">
            <v>1</v>
          </cell>
        </row>
        <row r="2339">
          <cell r="B2339" t="str">
            <v>Minas Gerais</v>
          </cell>
          <cell r="I2339" t="str">
            <v>1</v>
          </cell>
        </row>
        <row r="2340">
          <cell r="B2340" t="str">
            <v>Bahia</v>
          </cell>
          <cell r="I2340" t="str">
            <v>1</v>
          </cell>
        </row>
        <row r="2341">
          <cell r="B2341" t="str">
            <v>Minas Gerais</v>
          </cell>
          <cell r="I2341" t="str">
            <v>1</v>
          </cell>
        </row>
        <row r="2342">
          <cell r="B2342" t="str">
            <v>Paraná</v>
          </cell>
          <cell r="I2342" t="str">
            <v>1</v>
          </cell>
        </row>
        <row r="2343">
          <cell r="B2343" t="str">
            <v>Bahia</v>
          </cell>
          <cell r="I2343" t="str">
            <v>1</v>
          </cell>
        </row>
        <row r="2344">
          <cell r="B2344" t="str">
            <v>Pernambuco</v>
          </cell>
          <cell r="I2344" t="str">
            <v>2</v>
          </cell>
        </row>
        <row r="2345">
          <cell r="B2345" t="str">
            <v>Paraná</v>
          </cell>
          <cell r="I2345" t="str">
            <v>1</v>
          </cell>
        </row>
        <row r="2346">
          <cell r="B2346" t="str">
            <v>Minas Gerais</v>
          </cell>
          <cell r="I2346" t="str">
            <v>1</v>
          </cell>
        </row>
        <row r="2347">
          <cell r="B2347" t="str">
            <v>Minas Gerais</v>
          </cell>
          <cell r="I2347" t="str">
            <v>1</v>
          </cell>
        </row>
        <row r="2348">
          <cell r="B2348" t="str">
            <v>Minas Gerais</v>
          </cell>
          <cell r="I2348" t="str">
            <v>1</v>
          </cell>
        </row>
        <row r="2349">
          <cell r="B2349" t="str">
            <v>Bahia</v>
          </cell>
          <cell r="I2349" t="str">
            <v>1</v>
          </cell>
        </row>
        <row r="2350">
          <cell r="B2350" t="str">
            <v>São Paulo</v>
          </cell>
          <cell r="I2350" t="str">
            <v>3</v>
          </cell>
        </row>
        <row r="2351">
          <cell r="B2351" t="str">
            <v>Minas Gerais</v>
          </cell>
          <cell r="I2351" t="str">
            <v>1</v>
          </cell>
        </row>
        <row r="2352">
          <cell r="B2352" t="str">
            <v>Mato Grosso</v>
          </cell>
          <cell r="I2352" t="str">
            <v>1</v>
          </cell>
        </row>
        <row r="2353">
          <cell r="B2353" t="str">
            <v>Bahia</v>
          </cell>
          <cell r="I2353" t="str">
            <v>1</v>
          </cell>
        </row>
        <row r="2354">
          <cell r="B2354" t="str">
            <v>Minas Gerais</v>
          </cell>
          <cell r="I2354" t="str">
            <v>1</v>
          </cell>
        </row>
        <row r="2355">
          <cell r="B2355" t="str">
            <v>Minas Gerais</v>
          </cell>
          <cell r="I2355" t="str">
            <v>1</v>
          </cell>
        </row>
        <row r="2356">
          <cell r="B2356" t="str">
            <v>São Paulo</v>
          </cell>
          <cell r="I2356" t="str">
            <v>1</v>
          </cell>
        </row>
        <row r="2357">
          <cell r="B2357" t="str">
            <v>Rio de Janeiro</v>
          </cell>
          <cell r="I2357" t="str">
            <v>1</v>
          </cell>
        </row>
        <row r="2358">
          <cell r="B2358" t="str">
            <v>Goiás</v>
          </cell>
          <cell r="I2358" t="str">
            <v>1</v>
          </cell>
        </row>
        <row r="2359">
          <cell r="B2359" t="str">
            <v>Ceará</v>
          </cell>
          <cell r="I2359" t="str">
            <v>2</v>
          </cell>
        </row>
        <row r="2360">
          <cell r="B2360" t="str">
            <v>Minas Gerais</v>
          </cell>
          <cell r="I2360" t="str">
            <v>1</v>
          </cell>
        </row>
        <row r="2361">
          <cell r="B2361" t="str">
            <v>Bahia</v>
          </cell>
          <cell r="I2361" t="str">
            <v>1</v>
          </cell>
        </row>
        <row r="2362">
          <cell r="B2362" t="str">
            <v>Bahia</v>
          </cell>
          <cell r="I2362" t="str">
            <v>1</v>
          </cell>
        </row>
        <row r="2363">
          <cell r="B2363" t="str">
            <v>Bahia</v>
          </cell>
          <cell r="I2363" t="str">
            <v>1</v>
          </cell>
        </row>
        <row r="2364">
          <cell r="B2364" t="str">
            <v>Minas Gerais</v>
          </cell>
          <cell r="I2364" t="str">
            <v>1</v>
          </cell>
        </row>
        <row r="2365">
          <cell r="B2365" t="str">
            <v>São Paulo</v>
          </cell>
          <cell r="I2365" t="str">
            <v>3</v>
          </cell>
        </row>
        <row r="2366">
          <cell r="B2366" t="str">
            <v>Maranhão</v>
          </cell>
          <cell r="I2366" t="str">
            <v>2</v>
          </cell>
        </row>
        <row r="2367">
          <cell r="B2367" t="str">
            <v>Paraná</v>
          </cell>
          <cell r="I2367" t="str">
            <v>1</v>
          </cell>
        </row>
        <row r="2368">
          <cell r="B2368" t="str">
            <v>Santa Catarina</v>
          </cell>
          <cell r="I2368" t="str">
            <v>2</v>
          </cell>
        </row>
        <row r="2369">
          <cell r="B2369" t="str">
            <v>Espírito Santo</v>
          </cell>
          <cell r="I2369" t="str">
            <v>2</v>
          </cell>
        </row>
        <row r="2370">
          <cell r="B2370" t="str">
            <v>Paraná</v>
          </cell>
          <cell r="I2370" t="str">
            <v>1</v>
          </cell>
        </row>
        <row r="2371">
          <cell r="B2371" t="str">
            <v>Rio de Janeiro</v>
          </cell>
          <cell r="I2371" t="str">
            <v>3</v>
          </cell>
        </row>
        <row r="2372">
          <cell r="B2372" t="str">
            <v>Pernambuco</v>
          </cell>
          <cell r="I2372" t="str">
            <v>1</v>
          </cell>
        </row>
        <row r="2373">
          <cell r="B2373" t="str">
            <v>Bahia</v>
          </cell>
          <cell r="I2373" t="str">
            <v>2</v>
          </cell>
        </row>
        <row r="2374">
          <cell r="B2374" t="str">
            <v>São Paulo</v>
          </cell>
          <cell r="I2374" t="str">
            <v>3</v>
          </cell>
        </row>
        <row r="2375">
          <cell r="B2375" t="str">
            <v>Minas Gerais</v>
          </cell>
          <cell r="I2375" t="str">
            <v>1</v>
          </cell>
        </row>
        <row r="2376">
          <cell r="B2376" t="str">
            <v>São Paulo</v>
          </cell>
          <cell r="I2376" t="str">
            <v>2</v>
          </cell>
        </row>
        <row r="2377">
          <cell r="B2377" t="str">
            <v>São Paulo</v>
          </cell>
          <cell r="I2377" t="str">
            <v>3</v>
          </cell>
        </row>
        <row r="2378">
          <cell r="B2378" t="str">
            <v>Bahia</v>
          </cell>
          <cell r="I2378" t="str">
            <v>2</v>
          </cell>
        </row>
        <row r="2379">
          <cell r="B2379" t="str">
            <v>Ceará</v>
          </cell>
          <cell r="I2379" t="str">
            <v>3</v>
          </cell>
        </row>
        <row r="2380">
          <cell r="B2380" t="str">
            <v>São Paulo</v>
          </cell>
          <cell r="I2380" t="str">
            <v>2</v>
          </cell>
        </row>
        <row r="2381">
          <cell r="B2381" t="str">
            <v>Amazonas</v>
          </cell>
          <cell r="I2381" t="str">
            <v>1</v>
          </cell>
        </row>
        <row r="2382">
          <cell r="B2382" t="str">
            <v>Santa Catarina</v>
          </cell>
          <cell r="I2382" t="str">
            <v>1</v>
          </cell>
        </row>
        <row r="2383">
          <cell r="B2383" t="str">
            <v>Goiás</v>
          </cell>
          <cell r="I2383" t="str">
            <v>1</v>
          </cell>
        </row>
        <row r="2384">
          <cell r="B2384" t="str">
            <v>São Paulo</v>
          </cell>
          <cell r="I2384" t="str">
            <v>1</v>
          </cell>
        </row>
        <row r="2385">
          <cell r="B2385" t="str">
            <v>Tocantins</v>
          </cell>
          <cell r="I2385" t="str">
            <v>1</v>
          </cell>
        </row>
        <row r="2386">
          <cell r="B2386" t="str">
            <v>Pernambuco</v>
          </cell>
          <cell r="I2386" t="str">
            <v>1</v>
          </cell>
        </row>
        <row r="2387">
          <cell r="B2387" t="str">
            <v>Bahia</v>
          </cell>
          <cell r="I2387" t="str">
            <v>1</v>
          </cell>
        </row>
        <row r="2388">
          <cell r="B2388" t="str">
            <v>Ceará</v>
          </cell>
          <cell r="I2388" t="str">
            <v>1</v>
          </cell>
        </row>
        <row r="2389">
          <cell r="B2389" t="str">
            <v>Santa Catarina</v>
          </cell>
          <cell r="I2389" t="str">
            <v>1</v>
          </cell>
        </row>
        <row r="2390">
          <cell r="B2390" t="str">
            <v>São Paulo</v>
          </cell>
          <cell r="I2390" t="str">
            <v>2</v>
          </cell>
        </row>
        <row r="2391">
          <cell r="B2391" t="str">
            <v>Mato Grosso do Sul</v>
          </cell>
          <cell r="I2391" t="str">
            <v>1</v>
          </cell>
        </row>
        <row r="2392">
          <cell r="B2392" t="str">
            <v>Tocantins</v>
          </cell>
          <cell r="I2392" t="str">
            <v>1</v>
          </cell>
        </row>
        <row r="2393">
          <cell r="B2393" t="str">
            <v>Paraíba</v>
          </cell>
          <cell r="I2393" t="str">
            <v>1</v>
          </cell>
        </row>
        <row r="2394">
          <cell r="B2394" t="str">
            <v>São Paulo</v>
          </cell>
          <cell r="I2394" t="str">
            <v>1</v>
          </cell>
        </row>
        <row r="2395">
          <cell r="B2395" t="str">
            <v>Sergipe</v>
          </cell>
          <cell r="I2395" t="str">
            <v>2</v>
          </cell>
        </row>
        <row r="2396">
          <cell r="B2396" t="str">
            <v>Paraíba</v>
          </cell>
          <cell r="I2396" t="str">
            <v>1</v>
          </cell>
        </row>
        <row r="2397">
          <cell r="B2397" t="str">
            <v>Rondônia</v>
          </cell>
          <cell r="I2397" t="str">
            <v>1</v>
          </cell>
        </row>
        <row r="2398">
          <cell r="B2398" t="str">
            <v>Rio Grande do Sul</v>
          </cell>
          <cell r="I2398" t="str">
            <v>1</v>
          </cell>
        </row>
        <row r="2399">
          <cell r="B2399" t="str">
            <v>São Paulo</v>
          </cell>
          <cell r="I2399" t="str">
            <v>1</v>
          </cell>
        </row>
        <row r="2400">
          <cell r="B2400" t="str">
            <v>São Paulo</v>
          </cell>
          <cell r="I2400" t="str">
            <v>1</v>
          </cell>
        </row>
        <row r="2401">
          <cell r="B2401" t="str">
            <v>Goiás</v>
          </cell>
          <cell r="I2401" t="str">
            <v>1</v>
          </cell>
        </row>
        <row r="2402">
          <cell r="B2402" t="str">
            <v>São Paulo</v>
          </cell>
          <cell r="I2402" t="str">
            <v>4</v>
          </cell>
        </row>
        <row r="2403">
          <cell r="B2403" t="str">
            <v>Bahia</v>
          </cell>
          <cell r="I2403" t="str">
            <v>1</v>
          </cell>
        </row>
        <row r="2404">
          <cell r="B2404" t="str">
            <v>Rio Grande do Sul</v>
          </cell>
          <cell r="I2404" t="str">
            <v>2</v>
          </cell>
        </row>
        <row r="2405">
          <cell r="B2405" t="str">
            <v>Mato Grosso do Sul</v>
          </cell>
          <cell r="I2405" t="str">
            <v>1</v>
          </cell>
        </row>
        <row r="2406">
          <cell r="B2406" t="str">
            <v>Pernambuco</v>
          </cell>
          <cell r="I2406" t="str">
            <v>1</v>
          </cell>
        </row>
        <row r="2407">
          <cell r="B2407" t="str">
            <v>Espírito Santo</v>
          </cell>
          <cell r="I2407" t="str">
            <v>1</v>
          </cell>
        </row>
        <row r="2408">
          <cell r="B2408" t="str">
            <v>Bahia</v>
          </cell>
          <cell r="I2408" t="str">
            <v>1</v>
          </cell>
        </row>
        <row r="2409">
          <cell r="B2409" t="str">
            <v>São Paulo</v>
          </cell>
          <cell r="I2409" t="str">
            <v>2</v>
          </cell>
        </row>
        <row r="2410">
          <cell r="B2410" t="str">
            <v>Ceará</v>
          </cell>
          <cell r="I2410" t="str">
            <v>2</v>
          </cell>
        </row>
        <row r="2411">
          <cell r="B2411" t="str">
            <v>São Paulo</v>
          </cell>
          <cell r="I2411" t="str">
            <v>1</v>
          </cell>
        </row>
        <row r="2412">
          <cell r="B2412" t="str">
            <v>Goiás</v>
          </cell>
          <cell r="I2412" t="str">
            <v>1</v>
          </cell>
        </row>
        <row r="2413">
          <cell r="B2413" t="str">
            <v>Rio Grande do Sul</v>
          </cell>
          <cell r="I2413" t="str">
            <v>1</v>
          </cell>
        </row>
        <row r="2414">
          <cell r="B2414" t="str">
            <v>Rio de Janeiro</v>
          </cell>
          <cell r="I2414" t="str">
            <v>2</v>
          </cell>
        </row>
        <row r="2415">
          <cell r="B2415" t="str">
            <v>Minas Gerais</v>
          </cell>
          <cell r="I2415" t="str">
            <v>1</v>
          </cell>
        </row>
        <row r="2416">
          <cell r="B2416" t="str">
            <v>São Paulo</v>
          </cell>
          <cell r="I2416" t="str">
            <v>3</v>
          </cell>
        </row>
        <row r="2417">
          <cell r="B2417" t="str">
            <v>Rio Grande do Sul</v>
          </cell>
          <cell r="I2417" t="str">
            <v>1</v>
          </cell>
        </row>
        <row r="2418">
          <cell r="B2418" t="str">
            <v>Bahia</v>
          </cell>
          <cell r="I2418" t="str">
            <v>1</v>
          </cell>
        </row>
        <row r="2419">
          <cell r="B2419" t="str">
            <v>São Paulo</v>
          </cell>
          <cell r="I2419" t="str">
            <v>1</v>
          </cell>
        </row>
        <row r="2420">
          <cell r="B2420" t="str">
            <v>Ceará</v>
          </cell>
          <cell r="I2420" t="str">
            <v>1</v>
          </cell>
        </row>
        <row r="2421">
          <cell r="B2421" t="str">
            <v>Paraíba</v>
          </cell>
          <cell r="I2421" t="str">
            <v>1</v>
          </cell>
        </row>
        <row r="2422">
          <cell r="B2422" t="str">
            <v>Rio Grande do Norte</v>
          </cell>
          <cell r="I2422" t="str">
            <v>1</v>
          </cell>
        </row>
        <row r="2423">
          <cell r="B2423" t="str">
            <v>Minas Gerais</v>
          </cell>
          <cell r="I2423" t="str">
            <v>1</v>
          </cell>
        </row>
        <row r="2424">
          <cell r="B2424" t="str">
            <v>Mato Grosso</v>
          </cell>
          <cell r="I2424" t="str">
            <v>1</v>
          </cell>
        </row>
        <row r="2425">
          <cell r="B2425" t="str">
            <v>Amapá</v>
          </cell>
          <cell r="I2425" t="str">
            <v>1</v>
          </cell>
        </row>
        <row r="2426">
          <cell r="B2426" t="str">
            <v>Goiás</v>
          </cell>
          <cell r="I2426" t="str">
            <v>1</v>
          </cell>
        </row>
        <row r="2427">
          <cell r="B2427" t="str">
            <v>Piauí</v>
          </cell>
          <cell r="I2427" t="str">
            <v>1</v>
          </cell>
        </row>
        <row r="2428">
          <cell r="B2428" t="str">
            <v>Minas Gerais</v>
          </cell>
          <cell r="I2428" t="str">
            <v>2</v>
          </cell>
        </row>
        <row r="2429">
          <cell r="B2429" t="str">
            <v>Paraná</v>
          </cell>
          <cell r="I2429" t="str">
            <v>1</v>
          </cell>
        </row>
        <row r="2430">
          <cell r="B2430" t="str">
            <v>Minas Gerais</v>
          </cell>
          <cell r="I2430" t="str">
            <v>1</v>
          </cell>
        </row>
        <row r="2431">
          <cell r="B2431" t="str">
            <v>Minas Gerais</v>
          </cell>
          <cell r="I2431" t="str">
            <v>1</v>
          </cell>
        </row>
        <row r="2432">
          <cell r="B2432" t="str">
            <v>Maranhão</v>
          </cell>
          <cell r="I2432" t="str">
            <v>1</v>
          </cell>
        </row>
        <row r="2433">
          <cell r="B2433" t="str">
            <v>Mato Grosso</v>
          </cell>
          <cell r="I2433" t="str">
            <v>1</v>
          </cell>
        </row>
        <row r="2434">
          <cell r="B2434" t="str">
            <v>São Paulo</v>
          </cell>
          <cell r="I2434" t="str">
            <v>1</v>
          </cell>
        </row>
        <row r="2435">
          <cell r="B2435" t="str">
            <v>São Paulo</v>
          </cell>
          <cell r="I2435" t="str">
            <v>1</v>
          </cell>
        </row>
        <row r="2436">
          <cell r="B2436" t="str">
            <v>Bahia</v>
          </cell>
          <cell r="I2436" t="str">
            <v>1</v>
          </cell>
        </row>
        <row r="2437">
          <cell r="B2437" t="str">
            <v>Bahia</v>
          </cell>
          <cell r="I2437" t="str">
            <v>2</v>
          </cell>
        </row>
        <row r="2438">
          <cell r="B2438" t="str">
            <v>São Paulo</v>
          </cell>
          <cell r="I2438" t="str">
            <v>1</v>
          </cell>
        </row>
        <row r="2439">
          <cell r="B2439" t="str">
            <v>Bahia</v>
          </cell>
          <cell r="I2439" t="str">
            <v>1</v>
          </cell>
        </row>
        <row r="2440">
          <cell r="B2440" t="str">
            <v>São Paulo</v>
          </cell>
          <cell r="I2440" t="str">
            <v>3</v>
          </cell>
        </row>
        <row r="2441">
          <cell r="B2441" t="str">
            <v>Bahia</v>
          </cell>
          <cell r="I2441" t="str">
            <v>1</v>
          </cell>
        </row>
        <row r="2442">
          <cell r="B2442" t="str">
            <v>Bahia</v>
          </cell>
          <cell r="I2442" t="str">
            <v>1</v>
          </cell>
        </row>
        <row r="2443">
          <cell r="B2443" t="str">
            <v>Minas Gerais</v>
          </cell>
          <cell r="I2443" t="str">
            <v>1</v>
          </cell>
        </row>
        <row r="2444">
          <cell r="B2444" t="str">
            <v>Minas Gerais</v>
          </cell>
          <cell r="I2444" t="str">
            <v>3</v>
          </cell>
        </row>
        <row r="2445">
          <cell r="B2445" t="str">
            <v>Goiás</v>
          </cell>
          <cell r="I2445" t="str">
            <v>3</v>
          </cell>
        </row>
        <row r="2446">
          <cell r="B2446" t="str">
            <v>Minas Gerais</v>
          </cell>
          <cell r="I2446" t="str">
            <v>1</v>
          </cell>
        </row>
        <row r="2447">
          <cell r="B2447" t="str">
            <v>São Paulo</v>
          </cell>
          <cell r="I2447" t="str">
            <v>2</v>
          </cell>
        </row>
        <row r="2448">
          <cell r="B2448" t="str">
            <v>Pará</v>
          </cell>
          <cell r="I2448" t="str">
            <v>2</v>
          </cell>
        </row>
        <row r="2449">
          <cell r="B2449" t="str">
            <v>Santa Catarina</v>
          </cell>
          <cell r="I2449" t="str">
            <v>1</v>
          </cell>
        </row>
        <row r="2450">
          <cell r="B2450" t="str">
            <v>Minas Gerais</v>
          </cell>
          <cell r="I2450" t="str">
            <v>2</v>
          </cell>
        </row>
        <row r="2451">
          <cell r="B2451" t="str">
            <v>Minas Gerais</v>
          </cell>
          <cell r="I2451" t="str">
            <v>1</v>
          </cell>
        </row>
        <row r="2452">
          <cell r="B2452" t="str">
            <v>São Paulo</v>
          </cell>
          <cell r="I2452" t="str">
            <v>2</v>
          </cell>
        </row>
        <row r="2453">
          <cell r="B2453" t="str">
            <v>Bahia</v>
          </cell>
          <cell r="I2453" t="str">
            <v>1</v>
          </cell>
        </row>
        <row r="2454">
          <cell r="B2454" t="str">
            <v>Espírito Santo</v>
          </cell>
          <cell r="I2454" t="str">
            <v>1</v>
          </cell>
        </row>
        <row r="2455">
          <cell r="B2455" t="str">
            <v>Paraná</v>
          </cell>
          <cell r="I2455" t="str">
            <v>1</v>
          </cell>
        </row>
        <row r="2456">
          <cell r="B2456" t="str">
            <v>Paraná</v>
          </cell>
          <cell r="I2456" t="str">
            <v>2</v>
          </cell>
        </row>
        <row r="2457">
          <cell r="B2457" t="str">
            <v>Paraná</v>
          </cell>
          <cell r="I2457" t="str">
            <v>1</v>
          </cell>
        </row>
        <row r="2458">
          <cell r="B2458" t="str">
            <v>Paraná</v>
          </cell>
          <cell r="I2458" t="str">
            <v>1</v>
          </cell>
        </row>
        <row r="2459">
          <cell r="B2459" t="str">
            <v>Mato Grosso do Sul</v>
          </cell>
          <cell r="I2459" t="str">
            <v>1</v>
          </cell>
        </row>
        <row r="2460">
          <cell r="B2460" t="str">
            <v>Goiás</v>
          </cell>
          <cell r="I2460" t="str">
            <v>1</v>
          </cell>
        </row>
        <row r="2461">
          <cell r="B2461" t="str">
            <v>Rio Grande do Sul</v>
          </cell>
          <cell r="I2461" t="str">
            <v>1</v>
          </cell>
        </row>
        <row r="2462">
          <cell r="B2462" t="str">
            <v>Rio Grande do Sul</v>
          </cell>
          <cell r="I2462" t="str">
            <v>1</v>
          </cell>
        </row>
        <row r="2463">
          <cell r="B2463" t="str">
            <v>Pernambuco</v>
          </cell>
          <cell r="I2463" t="str">
            <v>4</v>
          </cell>
        </row>
        <row r="2464">
          <cell r="B2464" t="str">
            <v>Santa Catarina</v>
          </cell>
          <cell r="I2464" t="str">
            <v>1</v>
          </cell>
        </row>
        <row r="2465">
          <cell r="B2465" t="str">
            <v>Bahia</v>
          </cell>
          <cell r="I2465" t="str">
            <v>1</v>
          </cell>
        </row>
        <row r="2466">
          <cell r="B2466" t="str">
            <v>São Paulo</v>
          </cell>
          <cell r="I2466" t="str">
            <v>1</v>
          </cell>
        </row>
        <row r="2467">
          <cell r="B2467" t="str">
            <v>Paraná</v>
          </cell>
          <cell r="I2467" t="str">
            <v>1</v>
          </cell>
        </row>
        <row r="2468">
          <cell r="B2468" t="str">
            <v>Rio Grande do Sul</v>
          </cell>
          <cell r="I2468" t="str">
            <v>1</v>
          </cell>
        </row>
        <row r="2469">
          <cell r="B2469" t="str">
            <v>São Paulo</v>
          </cell>
          <cell r="I2469" t="str">
            <v>2</v>
          </cell>
        </row>
        <row r="2470">
          <cell r="B2470" t="str">
            <v>Minas Gerais</v>
          </cell>
          <cell r="I2470" t="str">
            <v>1</v>
          </cell>
        </row>
        <row r="2471">
          <cell r="B2471" t="str">
            <v>Rio Grande do Norte</v>
          </cell>
          <cell r="I2471" t="str">
            <v>1</v>
          </cell>
        </row>
        <row r="2472">
          <cell r="B2472" t="str">
            <v>Bahia</v>
          </cell>
          <cell r="I2472" t="str">
            <v>1</v>
          </cell>
        </row>
        <row r="2473">
          <cell r="B2473" t="str">
            <v>Paraíba</v>
          </cell>
          <cell r="I2473" t="str">
            <v>1</v>
          </cell>
        </row>
        <row r="2474">
          <cell r="B2474" t="str">
            <v>Alagoas</v>
          </cell>
          <cell r="I2474" t="str">
            <v>1</v>
          </cell>
        </row>
        <row r="2475">
          <cell r="B2475" t="str">
            <v>Pará</v>
          </cell>
          <cell r="I2475" t="str">
            <v>1</v>
          </cell>
        </row>
        <row r="2476">
          <cell r="B2476" t="str">
            <v>São Paulo</v>
          </cell>
          <cell r="I2476" t="str">
            <v>3</v>
          </cell>
        </row>
        <row r="2477">
          <cell r="B2477" t="str">
            <v>Paraná</v>
          </cell>
          <cell r="I2477" t="str">
            <v>2</v>
          </cell>
        </row>
        <row r="2478">
          <cell r="B2478" t="str">
            <v>São Paulo</v>
          </cell>
          <cell r="I2478" t="str">
            <v>1</v>
          </cell>
        </row>
        <row r="2479">
          <cell r="B2479" t="str">
            <v>Mato Grosso</v>
          </cell>
          <cell r="I2479" t="str">
            <v>1</v>
          </cell>
        </row>
        <row r="2480">
          <cell r="B2480" t="str">
            <v>Minas Gerais</v>
          </cell>
          <cell r="I2480" t="str">
            <v>1</v>
          </cell>
        </row>
        <row r="2481">
          <cell r="B2481" t="str">
            <v>Santa Catarina</v>
          </cell>
          <cell r="I2481" t="str">
            <v>1</v>
          </cell>
        </row>
        <row r="2482">
          <cell r="B2482" t="str">
            <v>Bahia</v>
          </cell>
          <cell r="I2482" t="str">
            <v>2</v>
          </cell>
        </row>
        <row r="2483">
          <cell r="B2483" t="str">
            <v>Piauí</v>
          </cell>
          <cell r="I2483" t="str">
            <v>1</v>
          </cell>
        </row>
        <row r="2484">
          <cell r="B2484" t="str">
            <v>Minas Gerais</v>
          </cell>
          <cell r="I2484" t="str">
            <v>1</v>
          </cell>
        </row>
        <row r="2485">
          <cell r="B2485" t="str">
            <v>Alagoas</v>
          </cell>
          <cell r="I2485" t="str">
            <v>1</v>
          </cell>
        </row>
        <row r="2486">
          <cell r="B2486" t="str">
            <v>Rio Grande do Sul</v>
          </cell>
          <cell r="I2486" t="str">
            <v>1</v>
          </cell>
        </row>
        <row r="2487">
          <cell r="B2487" t="str">
            <v>Pará</v>
          </cell>
          <cell r="I2487" t="str">
            <v>2</v>
          </cell>
        </row>
        <row r="2488">
          <cell r="B2488" t="str">
            <v>São Paulo</v>
          </cell>
          <cell r="I2488" t="str">
            <v>1</v>
          </cell>
        </row>
        <row r="2489">
          <cell r="B2489" t="str">
            <v>Minas Gerais</v>
          </cell>
          <cell r="I2489" t="str">
            <v>1</v>
          </cell>
        </row>
        <row r="2490">
          <cell r="B2490" t="str">
            <v>Rio Grande do Sul</v>
          </cell>
          <cell r="I2490" t="str">
            <v>1</v>
          </cell>
        </row>
        <row r="2491">
          <cell r="B2491" t="str">
            <v>Paraná</v>
          </cell>
          <cell r="I2491" t="str">
            <v>1</v>
          </cell>
        </row>
        <row r="2492">
          <cell r="B2492" t="str">
            <v>Bahia</v>
          </cell>
          <cell r="I2492" t="str">
            <v>2</v>
          </cell>
        </row>
        <row r="2493">
          <cell r="B2493" t="str">
            <v>Minas Gerais</v>
          </cell>
          <cell r="I2493" t="str">
            <v>1</v>
          </cell>
        </row>
        <row r="2494">
          <cell r="B2494" t="str">
            <v>Rio Grande do Sul</v>
          </cell>
          <cell r="I2494" t="str">
            <v>1</v>
          </cell>
        </row>
        <row r="2495">
          <cell r="B2495" t="str">
            <v>Bahia</v>
          </cell>
          <cell r="I2495" t="str">
            <v>2</v>
          </cell>
        </row>
        <row r="2496">
          <cell r="B2496" t="str">
            <v>Espírito Santo</v>
          </cell>
          <cell r="I2496" t="str">
            <v>2</v>
          </cell>
        </row>
        <row r="2497">
          <cell r="B2497" t="str">
            <v>Ceará</v>
          </cell>
          <cell r="I2497" t="str">
            <v>1</v>
          </cell>
        </row>
        <row r="2498">
          <cell r="B2498" t="str">
            <v>Rio Grande do Sul</v>
          </cell>
          <cell r="I2498" t="str">
            <v>1</v>
          </cell>
        </row>
        <row r="2499">
          <cell r="B2499" t="str">
            <v>Paraná</v>
          </cell>
          <cell r="I2499" t="str">
            <v>2</v>
          </cell>
        </row>
        <row r="2500">
          <cell r="B2500" t="str">
            <v>Ceará</v>
          </cell>
          <cell r="I2500" t="str">
            <v>1</v>
          </cell>
        </row>
        <row r="2501">
          <cell r="B2501" t="str">
            <v>Ceará</v>
          </cell>
          <cell r="I2501" t="str">
            <v>2</v>
          </cell>
        </row>
        <row r="2502">
          <cell r="B2502" t="str">
            <v>Bahia</v>
          </cell>
          <cell r="I2502" t="str">
            <v>1</v>
          </cell>
        </row>
        <row r="2503">
          <cell r="B2503" t="str">
            <v>São Paulo</v>
          </cell>
          <cell r="I2503" t="str">
            <v>2</v>
          </cell>
        </row>
        <row r="2504">
          <cell r="B2504" t="str">
            <v>Ceará</v>
          </cell>
          <cell r="I2504" t="str">
            <v>2</v>
          </cell>
        </row>
        <row r="2505">
          <cell r="B2505" t="str">
            <v>Santa Catarina</v>
          </cell>
          <cell r="I2505" t="str">
            <v>1</v>
          </cell>
        </row>
        <row r="2506">
          <cell r="B2506" t="str">
            <v>Minas Gerais</v>
          </cell>
          <cell r="I2506" t="str">
            <v>2</v>
          </cell>
        </row>
        <row r="2507">
          <cell r="B2507" t="str">
            <v>Piauí</v>
          </cell>
          <cell r="I2507" t="str">
            <v>1</v>
          </cell>
        </row>
        <row r="2508">
          <cell r="B2508" t="str">
            <v>São Paulo</v>
          </cell>
          <cell r="I2508" t="str">
            <v>2</v>
          </cell>
        </row>
        <row r="2509">
          <cell r="B2509" t="str">
            <v>São Paulo</v>
          </cell>
          <cell r="I2509" t="str">
            <v>1</v>
          </cell>
        </row>
        <row r="2510">
          <cell r="B2510" t="str">
            <v>Minas Gerais</v>
          </cell>
          <cell r="I2510" t="str">
            <v>1</v>
          </cell>
        </row>
        <row r="2511">
          <cell r="B2511" t="str">
            <v>Minas Gerais</v>
          </cell>
          <cell r="I2511" t="str">
            <v>2</v>
          </cell>
        </row>
        <row r="2512">
          <cell r="B2512" t="str">
            <v>Goiás</v>
          </cell>
          <cell r="I2512" t="str">
            <v>1</v>
          </cell>
        </row>
        <row r="2513">
          <cell r="B2513" t="str">
            <v>Paraná</v>
          </cell>
          <cell r="I2513" t="str">
            <v>1</v>
          </cell>
        </row>
        <row r="2514">
          <cell r="B2514" t="str">
            <v>Bahia</v>
          </cell>
          <cell r="I2514" t="str">
            <v>1</v>
          </cell>
        </row>
        <row r="2515">
          <cell r="B2515" t="str">
            <v>Rio Grande do Norte</v>
          </cell>
          <cell r="I2515" t="str">
            <v>1</v>
          </cell>
        </row>
        <row r="2516">
          <cell r="B2516" t="str">
            <v>São Paulo</v>
          </cell>
          <cell r="I2516" t="str">
            <v>3</v>
          </cell>
        </row>
        <row r="2517">
          <cell r="B2517" t="str">
            <v>Rio Grande do Norte</v>
          </cell>
          <cell r="I2517" t="str">
            <v>1</v>
          </cell>
        </row>
        <row r="2518">
          <cell r="B2518" t="str">
            <v>Mato Grosso</v>
          </cell>
          <cell r="I2518" t="str">
            <v>1</v>
          </cell>
        </row>
        <row r="2519">
          <cell r="B2519" t="str">
            <v>Paraná</v>
          </cell>
          <cell r="I2519" t="str">
            <v>1</v>
          </cell>
        </row>
        <row r="2520">
          <cell r="B2520" t="str">
            <v>Minas Gerais</v>
          </cell>
          <cell r="I2520" t="str">
            <v>2</v>
          </cell>
        </row>
        <row r="2521">
          <cell r="B2521" t="str">
            <v>Rio Grande do Norte</v>
          </cell>
          <cell r="I2521" t="str">
            <v>1</v>
          </cell>
        </row>
        <row r="2522">
          <cell r="B2522" t="str">
            <v>Minas Gerais</v>
          </cell>
          <cell r="I2522" t="str">
            <v>1</v>
          </cell>
        </row>
        <row r="2523">
          <cell r="B2523" t="str">
            <v>Alagoas</v>
          </cell>
          <cell r="I2523" t="str">
            <v>1</v>
          </cell>
        </row>
        <row r="2524">
          <cell r="B2524" t="str">
            <v>Sergipe</v>
          </cell>
          <cell r="I2524" t="str">
            <v>1</v>
          </cell>
        </row>
        <row r="2525">
          <cell r="B2525" t="str">
            <v>Rio de Janeiro</v>
          </cell>
          <cell r="I2525" t="str">
            <v>3</v>
          </cell>
        </row>
        <row r="2526">
          <cell r="B2526" t="str">
            <v>Rio Grande do Norte</v>
          </cell>
          <cell r="I2526" t="str">
            <v>1</v>
          </cell>
        </row>
        <row r="2527">
          <cell r="B2527" t="str">
            <v>Paraná</v>
          </cell>
          <cell r="I2527" t="str">
            <v>1</v>
          </cell>
        </row>
        <row r="2528">
          <cell r="B2528" t="str">
            <v>Sergipe</v>
          </cell>
          <cell r="I2528" t="str">
            <v>1</v>
          </cell>
        </row>
        <row r="2529">
          <cell r="B2529" t="str">
            <v>Minas Gerais</v>
          </cell>
          <cell r="I2529" t="str">
            <v>1</v>
          </cell>
        </row>
        <row r="2530">
          <cell r="B2530" t="str">
            <v>Mato Grosso do Sul</v>
          </cell>
          <cell r="I2530" t="str">
            <v>1</v>
          </cell>
        </row>
        <row r="2531">
          <cell r="B2531" t="str">
            <v>Amazonas</v>
          </cell>
          <cell r="I2531" t="str">
            <v>1</v>
          </cell>
        </row>
        <row r="2532">
          <cell r="B2532" t="str">
            <v>Paraná</v>
          </cell>
          <cell r="I2532" t="str">
            <v>1</v>
          </cell>
        </row>
        <row r="2533">
          <cell r="B2533" t="str">
            <v>Pernambuco</v>
          </cell>
          <cell r="I2533" t="str">
            <v>1</v>
          </cell>
        </row>
        <row r="2534">
          <cell r="B2534" t="str">
            <v>Rio Grande do Sul</v>
          </cell>
          <cell r="I2534" t="str">
            <v>1</v>
          </cell>
        </row>
        <row r="2535">
          <cell r="B2535" t="str">
            <v>Goiás</v>
          </cell>
          <cell r="I2535" t="str">
            <v>2</v>
          </cell>
        </row>
        <row r="2536">
          <cell r="B2536" t="str">
            <v>Santa Catarina</v>
          </cell>
          <cell r="I2536" t="str">
            <v>3</v>
          </cell>
        </row>
        <row r="2537">
          <cell r="B2537" t="str">
            <v>Mato Grosso do Sul</v>
          </cell>
          <cell r="I2537" t="str">
            <v>1</v>
          </cell>
        </row>
        <row r="2538">
          <cell r="B2538" t="str">
            <v>Alagoas</v>
          </cell>
          <cell r="I2538" t="str">
            <v>1</v>
          </cell>
        </row>
        <row r="2539">
          <cell r="B2539" t="str">
            <v>Ceará</v>
          </cell>
          <cell r="I2539" t="str">
            <v>1</v>
          </cell>
        </row>
        <row r="2540">
          <cell r="B2540" t="str">
            <v>Mato Grosso do Sul</v>
          </cell>
          <cell r="I2540" t="str">
            <v>1</v>
          </cell>
        </row>
        <row r="2541">
          <cell r="B2541" t="str">
            <v>Paraná</v>
          </cell>
          <cell r="I2541" t="str">
            <v>1</v>
          </cell>
        </row>
        <row r="2542">
          <cell r="B2542" t="str">
            <v>Rio Grande do Norte</v>
          </cell>
          <cell r="I2542" t="str">
            <v>1</v>
          </cell>
        </row>
        <row r="2543">
          <cell r="B2543" t="str">
            <v>Rio Grande do Norte</v>
          </cell>
          <cell r="I2543" t="str">
            <v>1</v>
          </cell>
        </row>
        <row r="2544">
          <cell r="B2544" t="str">
            <v>Piauí</v>
          </cell>
          <cell r="I2544" t="str">
            <v>1</v>
          </cell>
        </row>
        <row r="2545">
          <cell r="B2545" t="str">
            <v>Rio Grande do Norte</v>
          </cell>
          <cell r="I2545" t="str">
            <v>1</v>
          </cell>
        </row>
        <row r="2546">
          <cell r="B2546" t="str">
            <v>Paraná</v>
          </cell>
          <cell r="I2546" t="str">
            <v>1</v>
          </cell>
        </row>
        <row r="2547">
          <cell r="B2547" t="str">
            <v>Santa Catarina</v>
          </cell>
          <cell r="I2547" t="str">
            <v>1</v>
          </cell>
        </row>
        <row r="2548">
          <cell r="B2548" t="str">
            <v>São Paulo</v>
          </cell>
          <cell r="I2548" t="str">
            <v>2</v>
          </cell>
        </row>
        <row r="2549">
          <cell r="B2549" t="str">
            <v>Rio Grande do Sul</v>
          </cell>
          <cell r="I2549" t="str">
            <v>1</v>
          </cell>
        </row>
        <row r="2550">
          <cell r="B2550" t="str">
            <v>São Paulo</v>
          </cell>
          <cell r="I2550" t="str">
            <v>2</v>
          </cell>
        </row>
        <row r="2551">
          <cell r="B2551" t="str">
            <v>Rondônia</v>
          </cell>
          <cell r="I2551" t="str">
            <v>2</v>
          </cell>
        </row>
        <row r="2552">
          <cell r="B2552" t="str">
            <v>Goiás</v>
          </cell>
          <cell r="I2552" t="str">
            <v>3</v>
          </cell>
        </row>
        <row r="2553">
          <cell r="B2553" t="str">
            <v>Paraná</v>
          </cell>
          <cell r="I2553" t="str">
            <v>1</v>
          </cell>
        </row>
        <row r="2554">
          <cell r="B2554" t="str">
            <v>Pernambuco</v>
          </cell>
          <cell r="I2554" t="str">
            <v>1</v>
          </cell>
        </row>
        <row r="2555">
          <cell r="B2555" t="str">
            <v>Mato Grosso do Sul</v>
          </cell>
          <cell r="I2555" t="str">
            <v>1</v>
          </cell>
        </row>
        <row r="2556">
          <cell r="B2556" t="str">
            <v>Ceará</v>
          </cell>
          <cell r="I2556" t="str">
            <v>1</v>
          </cell>
        </row>
        <row r="2557">
          <cell r="B2557" t="str">
            <v>Maranhão</v>
          </cell>
          <cell r="I2557" t="str">
            <v>1</v>
          </cell>
        </row>
        <row r="2558">
          <cell r="B2558" t="str">
            <v>Pernambuco</v>
          </cell>
          <cell r="I2558" t="str">
            <v>1</v>
          </cell>
        </row>
        <row r="2559">
          <cell r="B2559" t="str">
            <v>Piauí</v>
          </cell>
          <cell r="I2559" t="str">
            <v>1</v>
          </cell>
        </row>
        <row r="2560">
          <cell r="B2560" t="str">
            <v>São Paulo</v>
          </cell>
          <cell r="I2560" t="str">
            <v>3</v>
          </cell>
        </row>
        <row r="2561">
          <cell r="B2561" t="str">
            <v>Tocantins</v>
          </cell>
          <cell r="I2561" t="str">
            <v>1</v>
          </cell>
        </row>
        <row r="2562">
          <cell r="B2562" t="str">
            <v>Goiás</v>
          </cell>
          <cell r="I2562" t="str">
            <v>1</v>
          </cell>
        </row>
        <row r="2563">
          <cell r="B2563" t="str">
            <v>Mato Grosso</v>
          </cell>
          <cell r="I2563" t="str">
            <v>1</v>
          </cell>
        </row>
        <row r="2564">
          <cell r="B2564" t="str">
            <v>Minas Gerais</v>
          </cell>
          <cell r="I2564" t="str">
            <v>1</v>
          </cell>
        </row>
        <row r="2565">
          <cell r="B2565" t="str">
            <v>Minas Gerais</v>
          </cell>
          <cell r="I2565" t="str">
            <v>1</v>
          </cell>
        </row>
        <row r="2566">
          <cell r="B2566" t="str">
            <v>Maranhão</v>
          </cell>
          <cell r="I2566" t="str">
            <v>1</v>
          </cell>
        </row>
        <row r="2567">
          <cell r="B2567" t="str">
            <v>Minas Gerais</v>
          </cell>
          <cell r="I2567" t="str">
            <v>1</v>
          </cell>
        </row>
        <row r="2568">
          <cell r="B2568" t="str">
            <v>Alagoas</v>
          </cell>
          <cell r="I2568" t="str">
            <v>1</v>
          </cell>
        </row>
        <row r="2569">
          <cell r="B2569" t="str">
            <v>Bahia</v>
          </cell>
          <cell r="I2569" t="str">
            <v>3</v>
          </cell>
        </row>
        <row r="2570">
          <cell r="B2570" t="str">
            <v>Minas Gerais</v>
          </cell>
          <cell r="I2570" t="str">
            <v>1</v>
          </cell>
        </row>
        <row r="2571">
          <cell r="B2571" t="str">
            <v>Minas Gerais</v>
          </cell>
          <cell r="I2571" t="str">
            <v>1</v>
          </cell>
        </row>
        <row r="2572">
          <cell r="B2572" t="str">
            <v>Minas Gerais</v>
          </cell>
          <cell r="I2572" t="str">
            <v>1</v>
          </cell>
        </row>
        <row r="2573">
          <cell r="B2573" t="str">
            <v>Bahia</v>
          </cell>
          <cell r="I2573" t="str">
            <v>2</v>
          </cell>
        </row>
        <row r="2574">
          <cell r="B2574" t="str">
            <v>Paraíba</v>
          </cell>
          <cell r="I2574" t="str">
            <v>1</v>
          </cell>
        </row>
        <row r="2575">
          <cell r="B2575" t="str">
            <v>São Paulo</v>
          </cell>
          <cell r="I2575" t="str">
            <v>1</v>
          </cell>
        </row>
        <row r="2576">
          <cell r="B2576" t="str">
            <v>Espírito Santo</v>
          </cell>
          <cell r="I2576" t="str">
            <v>1</v>
          </cell>
        </row>
        <row r="2577">
          <cell r="B2577" t="str">
            <v>Piauí</v>
          </cell>
          <cell r="I2577" t="str">
            <v>1</v>
          </cell>
        </row>
        <row r="2578">
          <cell r="B2578" t="str">
            <v>Minas Gerais</v>
          </cell>
          <cell r="I2578" t="str">
            <v>1</v>
          </cell>
        </row>
        <row r="2579">
          <cell r="B2579" t="str">
            <v>Paraná</v>
          </cell>
          <cell r="I2579" t="str">
            <v>1</v>
          </cell>
        </row>
        <row r="2580">
          <cell r="B2580" t="str">
            <v>Goiás</v>
          </cell>
          <cell r="I2580" t="str">
            <v>1</v>
          </cell>
        </row>
        <row r="2581">
          <cell r="B2581" t="str">
            <v>Ceará</v>
          </cell>
          <cell r="I2581" t="str">
            <v>1</v>
          </cell>
        </row>
        <row r="2582">
          <cell r="B2582" t="str">
            <v>Rondônia</v>
          </cell>
          <cell r="I2582" t="str">
            <v>3</v>
          </cell>
        </row>
        <row r="2583">
          <cell r="B2583" t="str">
            <v>Bahia</v>
          </cell>
          <cell r="I2583" t="str">
            <v>1</v>
          </cell>
        </row>
        <row r="2584">
          <cell r="B2584" t="str">
            <v>Bahia</v>
          </cell>
          <cell r="I2584" t="str">
            <v>1</v>
          </cell>
        </row>
        <row r="2585">
          <cell r="B2585" t="str">
            <v>Santa Catarina</v>
          </cell>
          <cell r="I2585" t="str">
            <v>2</v>
          </cell>
        </row>
        <row r="2586">
          <cell r="B2586" t="str">
            <v>Minas Gerais</v>
          </cell>
          <cell r="I2586" t="str">
            <v>1</v>
          </cell>
        </row>
        <row r="2587">
          <cell r="B2587" t="str">
            <v>Minas Gerais</v>
          </cell>
          <cell r="I2587" t="str">
            <v>1</v>
          </cell>
        </row>
        <row r="2588">
          <cell r="B2588" t="str">
            <v>São Paulo</v>
          </cell>
          <cell r="I2588" t="str">
            <v>1</v>
          </cell>
        </row>
        <row r="2589">
          <cell r="B2589" t="str">
            <v>Pernambuco</v>
          </cell>
          <cell r="I2589" t="str">
            <v>2</v>
          </cell>
        </row>
        <row r="2590">
          <cell r="B2590" t="str">
            <v>Rio Grande do Norte</v>
          </cell>
          <cell r="I2590" t="str">
            <v>2</v>
          </cell>
        </row>
        <row r="2591">
          <cell r="B2591" t="str">
            <v>Piauí</v>
          </cell>
          <cell r="I2591" t="str">
            <v>1</v>
          </cell>
        </row>
        <row r="2592">
          <cell r="B2592" t="str">
            <v>Rio Grande do Norte</v>
          </cell>
          <cell r="I2592" t="str">
            <v>1</v>
          </cell>
        </row>
        <row r="2593">
          <cell r="B2593" t="str">
            <v>Bahia</v>
          </cell>
          <cell r="I2593" t="str">
            <v>1</v>
          </cell>
        </row>
        <row r="2594">
          <cell r="B2594" t="str">
            <v>Maranhão</v>
          </cell>
          <cell r="I2594" t="str">
            <v>1</v>
          </cell>
        </row>
        <row r="2595">
          <cell r="B2595" t="str">
            <v>Minas Gerais</v>
          </cell>
          <cell r="I2595" t="str">
            <v>2</v>
          </cell>
        </row>
        <row r="2596">
          <cell r="B2596" t="str">
            <v>Espírito Santo</v>
          </cell>
          <cell r="I2596" t="str">
            <v>1</v>
          </cell>
        </row>
        <row r="2597">
          <cell r="B2597" t="str">
            <v>Paraíba</v>
          </cell>
          <cell r="I2597" t="str">
            <v>4</v>
          </cell>
        </row>
        <row r="2598">
          <cell r="B2598" t="str">
            <v>Minas Gerais</v>
          </cell>
          <cell r="I2598" t="str">
            <v>2</v>
          </cell>
        </row>
        <row r="2599">
          <cell r="B2599" t="str">
            <v>São Paulo</v>
          </cell>
          <cell r="I2599" t="str">
            <v>1</v>
          </cell>
        </row>
        <row r="2600">
          <cell r="B2600" t="str">
            <v>Minas Gerais</v>
          </cell>
          <cell r="I2600" t="str">
            <v>1</v>
          </cell>
        </row>
        <row r="2601">
          <cell r="B2601" t="str">
            <v>Alagoas</v>
          </cell>
          <cell r="I2601" t="str">
            <v>1</v>
          </cell>
        </row>
        <row r="2602">
          <cell r="B2602" t="str">
            <v>Pernambuco</v>
          </cell>
          <cell r="I2602" t="str">
            <v>1</v>
          </cell>
        </row>
        <row r="2603">
          <cell r="B2603" t="str">
            <v>Piauí</v>
          </cell>
          <cell r="I2603" t="str">
            <v>1</v>
          </cell>
        </row>
        <row r="2604">
          <cell r="B2604" t="str">
            <v>Paraná</v>
          </cell>
          <cell r="I2604" t="str">
            <v>1</v>
          </cell>
        </row>
        <row r="2605">
          <cell r="B2605" t="str">
            <v>Piauí</v>
          </cell>
          <cell r="I2605" t="str">
            <v>1</v>
          </cell>
        </row>
        <row r="2606">
          <cell r="B2606" t="str">
            <v>Rio Grande do Sul</v>
          </cell>
          <cell r="I2606" t="str">
            <v>1</v>
          </cell>
        </row>
        <row r="2607">
          <cell r="B2607" t="str">
            <v>Santa Catarina</v>
          </cell>
          <cell r="I2607" t="str">
            <v>4</v>
          </cell>
        </row>
        <row r="2608">
          <cell r="B2608" t="str">
            <v>Minas Gerais</v>
          </cell>
          <cell r="I2608" t="str">
            <v>1</v>
          </cell>
        </row>
        <row r="2609">
          <cell r="B2609" t="str">
            <v>Acre</v>
          </cell>
          <cell r="I2609" t="str">
            <v>1</v>
          </cell>
        </row>
        <row r="2610">
          <cell r="B2610" t="str">
            <v>Santa Catarina</v>
          </cell>
          <cell r="I2610" t="str">
            <v>1</v>
          </cell>
        </row>
        <row r="2611">
          <cell r="B2611" t="str">
            <v>São Paulo</v>
          </cell>
          <cell r="I2611" t="str">
            <v>2</v>
          </cell>
        </row>
        <row r="2612">
          <cell r="B2612" t="str">
            <v>Rio Grande do Norte</v>
          </cell>
          <cell r="I2612" t="str">
            <v>1</v>
          </cell>
        </row>
        <row r="2613">
          <cell r="B2613" t="str">
            <v>Piauí</v>
          </cell>
          <cell r="I2613" t="str">
            <v>2</v>
          </cell>
        </row>
        <row r="2614">
          <cell r="B2614" t="str">
            <v>Minas Gerais</v>
          </cell>
          <cell r="I2614" t="str">
            <v>1</v>
          </cell>
        </row>
        <row r="2615">
          <cell r="B2615" t="str">
            <v>Minas Gerais</v>
          </cell>
          <cell r="I2615" t="str">
            <v>1</v>
          </cell>
        </row>
        <row r="2616">
          <cell r="B2616" t="str">
            <v>Maranhão</v>
          </cell>
          <cell r="I2616" t="str">
            <v>1</v>
          </cell>
        </row>
        <row r="2617">
          <cell r="B2617" t="str">
            <v>Minas Gerais</v>
          </cell>
          <cell r="I2617" t="str">
            <v>1</v>
          </cell>
        </row>
        <row r="2618">
          <cell r="B2618" t="str">
            <v>Goiás</v>
          </cell>
          <cell r="I2618" t="str">
            <v>1</v>
          </cell>
        </row>
        <row r="2619">
          <cell r="B2619" t="str">
            <v>Mato Grosso</v>
          </cell>
          <cell r="I2619" t="str">
            <v>2</v>
          </cell>
        </row>
        <row r="2620">
          <cell r="B2620" t="str">
            <v>Paraíba</v>
          </cell>
          <cell r="I2620" t="str">
            <v>1</v>
          </cell>
        </row>
        <row r="2621">
          <cell r="B2621" t="str">
            <v>Tocantins</v>
          </cell>
          <cell r="I2621" t="str">
            <v>1</v>
          </cell>
        </row>
        <row r="2622">
          <cell r="B2622" t="str">
            <v>Minas Gerais</v>
          </cell>
          <cell r="I2622" t="str">
            <v>1</v>
          </cell>
        </row>
        <row r="2623">
          <cell r="B2623" t="str">
            <v>Paraíba</v>
          </cell>
          <cell r="I2623" t="str">
            <v>1</v>
          </cell>
        </row>
        <row r="2624">
          <cell r="B2624" t="str">
            <v>Bahia</v>
          </cell>
          <cell r="I2624" t="str">
            <v>3</v>
          </cell>
        </row>
        <row r="2625">
          <cell r="B2625" t="str">
            <v>Ceará</v>
          </cell>
          <cell r="I2625" t="str">
            <v>4</v>
          </cell>
        </row>
        <row r="2626">
          <cell r="B2626" t="str">
            <v>Piauí</v>
          </cell>
          <cell r="I2626" t="str">
            <v>1</v>
          </cell>
        </row>
        <row r="2627">
          <cell r="B2627" t="str">
            <v>Ceará</v>
          </cell>
          <cell r="I2627" t="str">
            <v>1</v>
          </cell>
        </row>
        <row r="2628">
          <cell r="B2628" t="str">
            <v>Pernambuco</v>
          </cell>
          <cell r="I2628" t="str">
            <v>1</v>
          </cell>
        </row>
        <row r="2629">
          <cell r="B2629" t="str">
            <v>Bahia</v>
          </cell>
          <cell r="I2629" t="str">
            <v>1</v>
          </cell>
        </row>
        <row r="2630">
          <cell r="B2630" t="str">
            <v>Rio Grande do Norte</v>
          </cell>
          <cell r="I2630" t="str">
            <v>1</v>
          </cell>
        </row>
        <row r="2631">
          <cell r="B2631" t="str">
            <v>Mato Grosso</v>
          </cell>
          <cell r="I2631" t="str">
            <v>2</v>
          </cell>
        </row>
        <row r="2632">
          <cell r="B2632" t="str">
            <v>Minas Gerais</v>
          </cell>
          <cell r="I2632" t="str">
            <v>4</v>
          </cell>
        </row>
        <row r="2633">
          <cell r="B2633" t="str">
            <v>Piauí</v>
          </cell>
          <cell r="I2633" t="str">
            <v>1</v>
          </cell>
        </row>
        <row r="2634">
          <cell r="B2634" t="str">
            <v>Rio Grande do Sul</v>
          </cell>
          <cell r="I2634" t="str">
            <v>1</v>
          </cell>
        </row>
        <row r="2635">
          <cell r="B2635" t="str">
            <v>São Paulo</v>
          </cell>
          <cell r="I2635" t="str">
            <v>1</v>
          </cell>
        </row>
        <row r="2636">
          <cell r="B2636" t="str">
            <v>São Paulo</v>
          </cell>
          <cell r="I2636" t="str">
            <v>1</v>
          </cell>
        </row>
        <row r="2637">
          <cell r="B2637" t="str">
            <v>Maranhão</v>
          </cell>
          <cell r="I2637" t="str">
            <v>1</v>
          </cell>
        </row>
        <row r="2638">
          <cell r="B2638" t="str">
            <v>Paraíba</v>
          </cell>
          <cell r="I2638" t="str">
            <v>1</v>
          </cell>
        </row>
        <row r="2639">
          <cell r="B2639" t="str">
            <v>Alagoas</v>
          </cell>
          <cell r="I2639" t="str">
            <v>1</v>
          </cell>
        </row>
        <row r="2640">
          <cell r="B2640" t="str">
            <v>Rio Grande do Norte</v>
          </cell>
          <cell r="I2640" t="str">
            <v>1</v>
          </cell>
        </row>
        <row r="2641">
          <cell r="B2641" t="str">
            <v>São Paulo</v>
          </cell>
          <cell r="I2641" t="str">
            <v>4</v>
          </cell>
        </row>
        <row r="2642">
          <cell r="B2642" t="str">
            <v>Paraná</v>
          </cell>
          <cell r="I2642" t="str">
            <v>1</v>
          </cell>
        </row>
        <row r="2643">
          <cell r="B2643" t="str">
            <v>Alagoas</v>
          </cell>
          <cell r="I2643" t="str">
            <v>1</v>
          </cell>
        </row>
        <row r="2644">
          <cell r="B2644" t="str">
            <v>São Paulo</v>
          </cell>
          <cell r="I2644" t="str">
            <v>1</v>
          </cell>
        </row>
        <row r="2645">
          <cell r="B2645" t="str">
            <v>Pernambuco</v>
          </cell>
          <cell r="I2645" t="str">
            <v>1</v>
          </cell>
        </row>
        <row r="2646">
          <cell r="B2646" t="str">
            <v>Santa Catarina</v>
          </cell>
          <cell r="I2646" t="str">
            <v>1</v>
          </cell>
        </row>
        <row r="2647">
          <cell r="B2647" t="str">
            <v>São Paulo</v>
          </cell>
          <cell r="I2647" t="str">
            <v>1</v>
          </cell>
        </row>
        <row r="2648">
          <cell r="B2648" t="str">
            <v>São Paulo</v>
          </cell>
          <cell r="I2648" t="str">
            <v>2</v>
          </cell>
        </row>
        <row r="2649">
          <cell r="B2649" t="str">
            <v>Minas Gerais</v>
          </cell>
          <cell r="I2649" t="str">
            <v>1</v>
          </cell>
        </row>
        <row r="2650">
          <cell r="B2650" t="str">
            <v>Paraná</v>
          </cell>
          <cell r="I2650" t="str">
            <v>1</v>
          </cell>
        </row>
        <row r="2651">
          <cell r="B2651" t="str">
            <v>Pernambuco</v>
          </cell>
          <cell r="I2651" t="str">
            <v>1</v>
          </cell>
        </row>
        <row r="2652">
          <cell r="B2652" t="str">
            <v>Piauí</v>
          </cell>
          <cell r="I2652" t="str">
            <v>1</v>
          </cell>
        </row>
        <row r="2653">
          <cell r="B2653" t="str">
            <v>Paraíba</v>
          </cell>
          <cell r="I2653" t="str">
            <v>1</v>
          </cell>
        </row>
        <row r="2654">
          <cell r="B2654" t="str">
            <v>Paraíba</v>
          </cell>
          <cell r="I2654" t="str">
            <v>1</v>
          </cell>
        </row>
        <row r="2655">
          <cell r="B2655" t="str">
            <v>Amazonas</v>
          </cell>
          <cell r="I2655" t="str">
            <v>1</v>
          </cell>
        </row>
        <row r="2656">
          <cell r="B2656" t="str">
            <v>Minas Gerais</v>
          </cell>
          <cell r="I2656" t="str">
            <v>1</v>
          </cell>
        </row>
        <row r="2657">
          <cell r="B2657" t="str">
            <v>Mato Grosso</v>
          </cell>
          <cell r="I2657" t="str">
            <v>1</v>
          </cell>
        </row>
        <row r="2658">
          <cell r="B2658" t="str">
            <v>Pará</v>
          </cell>
          <cell r="I2658" t="str">
            <v>2</v>
          </cell>
        </row>
        <row r="2659">
          <cell r="B2659" t="str">
            <v>Mato Grosso</v>
          </cell>
          <cell r="I2659" t="str">
            <v>1</v>
          </cell>
        </row>
        <row r="2660">
          <cell r="B2660" t="str">
            <v>Bahia</v>
          </cell>
          <cell r="I2660" t="str">
            <v>1</v>
          </cell>
        </row>
        <row r="2661">
          <cell r="B2661" t="str">
            <v>Goiás</v>
          </cell>
          <cell r="I2661" t="str">
            <v>1</v>
          </cell>
        </row>
        <row r="2662">
          <cell r="B2662" t="str">
            <v>Paraná</v>
          </cell>
          <cell r="I2662" t="str">
            <v>1</v>
          </cell>
        </row>
        <row r="2663">
          <cell r="B2663" t="str">
            <v>Bahia</v>
          </cell>
          <cell r="I2663" t="str">
            <v>1</v>
          </cell>
        </row>
        <row r="2664">
          <cell r="B2664" t="str">
            <v>Bahia</v>
          </cell>
          <cell r="I2664" t="str">
            <v>1</v>
          </cell>
        </row>
        <row r="2665">
          <cell r="B2665" t="str">
            <v>Amazonas</v>
          </cell>
          <cell r="I2665" t="str">
            <v>1</v>
          </cell>
        </row>
        <row r="2666">
          <cell r="B2666" t="str">
            <v>Mato Grosso do Sul</v>
          </cell>
          <cell r="I2666" t="str">
            <v>1</v>
          </cell>
        </row>
        <row r="2667">
          <cell r="B2667" t="str">
            <v>Minas Gerais</v>
          </cell>
          <cell r="I2667" t="str">
            <v>1</v>
          </cell>
        </row>
        <row r="2668">
          <cell r="B2668" t="str">
            <v>Paraná</v>
          </cell>
          <cell r="I2668" t="str">
            <v>1</v>
          </cell>
        </row>
        <row r="2669">
          <cell r="B2669" t="str">
            <v>Amazonas</v>
          </cell>
          <cell r="I2669" t="str">
            <v>2</v>
          </cell>
        </row>
        <row r="2670">
          <cell r="B2670" t="str">
            <v>Santa Catarina</v>
          </cell>
          <cell r="I2670" t="str">
            <v>1</v>
          </cell>
        </row>
        <row r="2671">
          <cell r="B2671" t="str">
            <v>Minas Gerais</v>
          </cell>
          <cell r="I2671" t="str">
            <v>1</v>
          </cell>
        </row>
        <row r="2672">
          <cell r="B2672" t="str">
            <v>Mato Grosso do Sul</v>
          </cell>
          <cell r="I2672" t="str">
            <v>1</v>
          </cell>
        </row>
        <row r="2673">
          <cell r="B2673" t="str">
            <v>Bahia</v>
          </cell>
          <cell r="I2673" t="str">
            <v>1</v>
          </cell>
        </row>
        <row r="2674">
          <cell r="B2674" t="str">
            <v>Minas Gerais</v>
          </cell>
          <cell r="I2674" t="str">
            <v>1</v>
          </cell>
        </row>
        <row r="2675">
          <cell r="B2675" t="str">
            <v>Sergipe</v>
          </cell>
          <cell r="I2675" t="str">
            <v>3</v>
          </cell>
        </row>
        <row r="2676">
          <cell r="B2676" t="str">
            <v>Santa Catarina</v>
          </cell>
          <cell r="I2676" t="str">
            <v>3</v>
          </cell>
        </row>
        <row r="2677">
          <cell r="B2677" t="str">
            <v>Maranhão</v>
          </cell>
          <cell r="I2677" t="str">
            <v>2</v>
          </cell>
        </row>
        <row r="2678">
          <cell r="B2678" t="str">
            <v>Maranhão</v>
          </cell>
          <cell r="I2678" t="str">
            <v>1</v>
          </cell>
        </row>
        <row r="2679">
          <cell r="B2679" t="str">
            <v>Maranhão</v>
          </cell>
          <cell r="I2679" t="str">
            <v>1</v>
          </cell>
        </row>
        <row r="2680">
          <cell r="B2680" t="str">
            <v>Maranhão</v>
          </cell>
          <cell r="I2680" t="str">
            <v>1</v>
          </cell>
        </row>
        <row r="2681">
          <cell r="B2681" t="str">
            <v>Paraíba</v>
          </cell>
          <cell r="I2681" t="str">
            <v>1</v>
          </cell>
        </row>
        <row r="2682">
          <cell r="B2682" t="str">
            <v>Piauí</v>
          </cell>
          <cell r="I2682" t="str">
            <v>1</v>
          </cell>
        </row>
        <row r="2683">
          <cell r="B2683" t="str">
            <v>Rio Grande do Sul</v>
          </cell>
          <cell r="I2683" t="str">
            <v>1</v>
          </cell>
        </row>
        <row r="2684">
          <cell r="B2684" t="str">
            <v>Alagoas</v>
          </cell>
          <cell r="I2684" t="str">
            <v>1</v>
          </cell>
        </row>
        <row r="2685">
          <cell r="B2685" t="str">
            <v>Tocantins</v>
          </cell>
          <cell r="I2685" t="str">
            <v>1</v>
          </cell>
        </row>
        <row r="2686">
          <cell r="B2686" t="str">
            <v>Minas Gerais</v>
          </cell>
          <cell r="I2686" t="str">
            <v>2</v>
          </cell>
        </row>
        <row r="2687">
          <cell r="B2687" t="str">
            <v>Rio Grande do Norte</v>
          </cell>
          <cell r="I2687" t="str">
            <v>1</v>
          </cell>
        </row>
        <row r="2688">
          <cell r="B2688" t="str">
            <v>Paraíba</v>
          </cell>
          <cell r="I2688" t="str">
            <v>1</v>
          </cell>
        </row>
        <row r="2689">
          <cell r="B2689" t="str">
            <v>Pernambuco</v>
          </cell>
          <cell r="I2689" t="str">
            <v>1</v>
          </cell>
        </row>
        <row r="2690">
          <cell r="B2690" t="str">
            <v>Rio Grande do Norte</v>
          </cell>
          <cell r="I2690" t="str">
            <v>1</v>
          </cell>
        </row>
        <row r="2691">
          <cell r="B2691" t="str">
            <v>Piauí</v>
          </cell>
          <cell r="I2691" t="str">
            <v>1</v>
          </cell>
        </row>
        <row r="2692">
          <cell r="B2692" t="str">
            <v>Rio Grande do Norte</v>
          </cell>
          <cell r="I2692" t="str">
            <v>1</v>
          </cell>
        </row>
        <row r="2693">
          <cell r="B2693" t="str">
            <v>Piauí</v>
          </cell>
          <cell r="I2693" t="str">
            <v>1</v>
          </cell>
        </row>
        <row r="2694">
          <cell r="B2694" t="str">
            <v>Pernambuco</v>
          </cell>
          <cell r="I2694" t="str">
            <v>1</v>
          </cell>
        </row>
        <row r="2695">
          <cell r="B2695" t="str">
            <v>Maranhão</v>
          </cell>
          <cell r="I2695" t="str">
            <v>1</v>
          </cell>
        </row>
        <row r="2696">
          <cell r="B2696" t="str">
            <v>Pernambuco</v>
          </cell>
          <cell r="I2696" t="str">
            <v>1</v>
          </cell>
        </row>
        <row r="2697">
          <cell r="B2697" t="str">
            <v>Piauí</v>
          </cell>
          <cell r="I2697" t="str">
            <v>1</v>
          </cell>
        </row>
        <row r="2698">
          <cell r="B2698" t="str">
            <v>Piauí</v>
          </cell>
          <cell r="I2698" t="str">
            <v>1</v>
          </cell>
        </row>
        <row r="2699">
          <cell r="B2699" t="str">
            <v>Tocantins</v>
          </cell>
          <cell r="I2699" t="str">
            <v>1</v>
          </cell>
        </row>
        <row r="2700">
          <cell r="B2700" t="str">
            <v>Pernambuco</v>
          </cell>
          <cell r="I2700" t="str">
            <v>1</v>
          </cell>
        </row>
        <row r="2701">
          <cell r="B2701" t="str">
            <v>Minas Gerais</v>
          </cell>
          <cell r="I2701" t="str">
            <v>1</v>
          </cell>
        </row>
        <row r="2702">
          <cell r="B2702" t="str">
            <v>Rio Grande do Sul</v>
          </cell>
          <cell r="I2702" t="str">
            <v>1</v>
          </cell>
        </row>
        <row r="2703">
          <cell r="B2703" t="str">
            <v>Minas Gerais</v>
          </cell>
          <cell r="I2703" t="str">
            <v>1</v>
          </cell>
        </row>
        <row r="2704">
          <cell r="B2704" t="str">
            <v>Minas Gerais</v>
          </cell>
          <cell r="I2704" t="str">
            <v>1</v>
          </cell>
        </row>
        <row r="2705">
          <cell r="B2705" t="str">
            <v>Minas Gerais</v>
          </cell>
          <cell r="I2705" t="str">
            <v>1</v>
          </cell>
        </row>
        <row r="2706">
          <cell r="B2706" t="str">
            <v>Pernambuco</v>
          </cell>
          <cell r="I2706" t="str">
            <v>1</v>
          </cell>
        </row>
        <row r="2707">
          <cell r="B2707" t="str">
            <v>Maranhão</v>
          </cell>
          <cell r="I2707" t="str">
            <v>1</v>
          </cell>
        </row>
        <row r="2708">
          <cell r="B2708" t="str">
            <v>Rio Grande do Norte</v>
          </cell>
          <cell r="I2708" t="str">
            <v>1</v>
          </cell>
        </row>
        <row r="2709">
          <cell r="B2709" t="str">
            <v>Bahia</v>
          </cell>
          <cell r="I2709" t="str">
            <v>1</v>
          </cell>
        </row>
        <row r="2710">
          <cell r="B2710" t="str">
            <v>Rio Grande do Norte</v>
          </cell>
          <cell r="I2710" t="str">
            <v>1</v>
          </cell>
        </row>
        <row r="2711">
          <cell r="B2711" t="str">
            <v>Goiás</v>
          </cell>
          <cell r="I2711" t="str">
            <v>1</v>
          </cell>
        </row>
        <row r="2712">
          <cell r="B2712" t="str">
            <v>Minas Gerais</v>
          </cell>
          <cell r="I2712" t="str">
            <v>2</v>
          </cell>
        </row>
        <row r="2713">
          <cell r="B2713" t="str">
            <v>Paraíba</v>
          </cell>
          <cell r="I2713" t="str">
            <v>1</v>
          </cell>
        </row>
        <row r="2714">
          <cell r="B2714" t="str">
            <v>Rio Grande do Sul</v>
          </cell>
          <cell r="I2714" t="str">
            <v>1</v>
          </cell>
        </row>
        <row r="2715">
          <cell r="B2715" t="str">
            <v>Rio Grande do Sul</v>
          </cell>
          <cell r="I2715" t="str">
            <v>1</v>
          </cell>
        </row>
        <row r="2716">
          <cell r="B2716" t="str">
            <v>São Paulo</v>
          </cell>
          <cell r="I2716" t="str">
            <v>1</v>
          </cell>
        </row>
        <row r="2717">
          <cell r="B2717" t="str">
            <v>Piauí</v>
          </cell>
          <cell r="I2717" t="str">
            <v>1</v>
          </cell>
        </row>
        <row r="2718">
          <cell r="B2718" t="str">
            <v>Santa Catarina</v>
          </cell>
          <cell r="I2718" t="str">
            <v>2</v>
          </cell>
        </row>
        <row r="2719">
          <cell r="B2719" t="str">
            <v>Mato Grosso do Sul</v>
          </cell>
          <cell r="I2719" t="str">
            <v>1</v>
          </cell>
        </row>
        <row r="2720">
          <cell r="B2720" t="str">
            <v>Bahia</v>
          </cell>
          <cell r="I2720" t="str">
            <v>1</v>
          </cell>
        </row>
        <row r="2721">
          <cell r="B2721" t="str">
            <v>Rio de Janeiro</v>
          </cell>
          <cell r="I2721" t="str">
            <v>1</v>
          </cell>
        </row>
        <row r="2722">
          <cell r="B2722" t="str">
            <v>Rio Grande do Sul</v>
          </cell>
          <cell r="I2722" t="str">
            <v>2</v>
          </cell>
        </row>
        <row r="2723">
          <cell r="B2723" t="str">
            <v>Tocantins</v>
          </cell>
          <cell r="I2723" t="str">
            <v>1</v>
          </cell>
        </row>
        <row r="2724">
          <cell r="B2724" t="str">
            <v>Rio Grande do Sul</v>
          </cell>
          <cell r="I2724" t="str">
            <v>1</v>
          </cell>
        </row>
        <row r="2725">
          <cell r="B2725" t="str">
            <v>Santa Catarina</v>
          </cell>
          <cell r="I2725" t="str">
            <v>1</v>
          </cell>
        </row>
        <row r="2726">
          <cell r="B2726" t="str">
            <v>Maranhão</v>
          </cell>
          <cell r="I2726" t="str">
            <v>1</v>
          </cell>
        </row>
        <row r="2727">
          <cell r="B2727" t="str">
            <v>Bahia</v>
          </cell>
          <cell r="I2727" t="str">
            <v>1</v>
          </cell>
        </row>
        <row r="2728">
          <cell r="B2728" t="str">
            <v>Bahia</v>
          </cell>
          <cell r="I2728" t="str">
            <v>1</v>
          </cell>
        </row>
        <row r="2729">
          <cell r="B2729" t="str">
            <v>Pernambuco</v>
          </cell>
          <cell r="I2729" t="str">
            <v>2</v>
          </cell>
        </row>
        <row r="2730">
          <cell r="B2730" t="str">
            <v>Bahia</v>
          </cell>
          <cell r="I2730" t="str">
            <v>1</v>
          </cell>
        </row>
        <row r="2731">
          <cell r="B2731" t="str">
            <v>Rio Grande do Norte</v>
          </cell>
          <cell r="I2731" t="str">
            <v>1</v>
          </cell>
        </row>
        <row r="2732">
          <cell r="B2732" t="str">
            <v>Rio Grande do Norte</v>
          </cell>
          <cell r="I2732" t="str">
            <v>1</v>
          </cell>
        </row>
        <row r="2733">
          <cell r="B2733" t="str">
            <v>Minas Gerais</v>
          </cell>
          <cell r="I2733" t="str">
            <v>1</v>
          </cell>
        </row>
        <row r="2734">
          <cell r="B2734" t="str">
            <v>Bahia</v>
          </cell>
          <cell r="I2734" t="str">
            <v>1</v>
          </cell>
        </row>
        <row r="2735">
          <cell r="B2735" t="str">
            <v>Minas Gerais</v>
          </cell>
          <cell r="I2735" t="str">
            <v>1</v>
          </cell>
        </row>
        <row r="2736">
          <cell r="B2736" t="str">
            <v>Mato Grosso</v>
          </cell>
          <cell r="I2736" t="str">
            <v>1</v>
          </cell>
        </row>
        <row r="2737">
          <cell r="B2737" t="str">
            <v>Minas Gerais</v>
          </cell>
          <cell r="I2737" t="str">
            <v>1</v>
          </cell>
        </row>
        <row r="2738">
          <cell r="B2738" t="str">
            <v>Piauí</v>
          </cell>
          <cell r="I2738" t="str">
            <v>1</v>
          </cell>
        </row>
        <row r="2739">
          <cell r="B2739" t="str">
            <v>Paraná</v>
          </cell>
          <cell r="I2739" t="str">
            <v>2</v>
          </cell>
        </row>
        <row r="2740">
          <cell r="B2740" t="str">
            <v>Bahia</v>
          </cell>
          <cell r="I2740" t="str">
            <v>1</v>
          </cell>
        </row>
        <row r="2741">
          <cell r="B2741" t="str">
            <v>Espírito Santo</v>
          </cell>
          <cell r="I2741" t="str">
            <v>1</v>
          </cell>
        </row>
        <row r="2742">
          <cell r="B2742" t="str">
            <v>Minas Gerais</v>
          </cell>
          <cell r="I2742" t="str">
            <v>1</v>
          </cell>
        </row>
        <row r="2743">
          <cell r="B2743" t="str">
            <v>Paraná</v>
          </cell>
          <cell r="I2743" t="str">
            <v>1</v>
          </cell>
        </row>
        <row r="2744">
          <cell r="B2744" t="str">
            <v>Amapá</v>
          </cell>
          <cell r="I2744" t="str">
            <v>2</v>
          </cell>
        </row>
        <row r="2745">
          <cell r="B2745" t="str">
            <v>São Paulo</v>
          </cell>
          <cell r="I2745" t="str">
            <v>1</v>
          </cell>
        </row>
        <row r="2746">
          <cell r="B2746" t="str">
            <v>Sergipe</v>
          </cell>
          <cell r="I2746" t="str">
            <v>2</v>
          </cell>
        </row>
        <row r="2747">
          <cell r="B2747" t="str">
            <v>Paraná</v>
          </cell>
          <cell r="I2747" t="str">
            <v>2</v>
          </cell>
        </row>
        <row r="2748">
          <cell r="B2748" t="str">
            <v>Minas Gerais</v>
          </cell>
          <cell r="I2748" t="str">
            <v>1</v>
          </cell>
        </row>
        <row r="2749">
          <cell r="B2749" t="str">
            <v>Paraíba</v>
          </cell>
          <cell r="I2749" t="str">
            <v>1</v>
          </cell>
        </row>
        <row r="2750">
          <cell r="B2750" t="str">
            <v>Santa Catarina</v>
          </cell>
          <cell r="I2750" t="str">
            <v>1</v>
          </cell>
        </row>
        <row r="2751">
          <cell r="B2751" t="str">
            <v>Bahia</v>
          </cell>
          <cell r="I2751" t="str">
            <v>3</v>
          </cell>
        </row>
        <row r="2752">
          <cell r="B2752" t="str">
            <v>Santa Catarina</v>
          </cell>
          <cell r="I2752" t="str">
            <v>1</v>
          </cell>
        </row>
        <row r="2753">
          <cell r="B2753" t="str">
            <v>Tocantins</v>
          </cell>
          <cell r="I2753" t="str">
            <v>1</v>
          </cell>
        </row>
        <row r="2754">
          <cell r="B2754" t="str">
            <v>São Paulo</v>
          </cell>
          <cell r="I2754" t="str">
            <v>1</v>
          </cell>
        </row>
        <row r="2755">
          <cell r="B2755" t="str">
            <v>Minas Gerais</v>
          </cell>
          <cell r="I2755" t="str">
            <v>3</v>
          </cell>
        </row>
        <row r="2756">
          <cell r="B2756" t="str">
            <v>Ceará</v>
          </cell>
          <cell r="I2756" t="str">
            <v>2</v>
          </cell>
        </row>
        <row r="2757">
          <cell r="B2757" t="str">
            <v>Rio Grande do Sul</v>
          </cell>
          <cell r="I2757" t="str">
            <v>1</v>
          </cell>
        </row>
        <row r="2758">
          <cell r="B2758" t="str">
            <v>São Paulo</v>
          </cell>
          <cell r="I2758" t="str">
            <v>1</v>
          </cell>
        </row>
        <row r="2759">
          <cell r="B2759" t="str">
            <v>Minas Gerais</v>
          </cell>
          <cell r="I2759" t="str">
            <v>1</v>
          </cell>
        </row>
        <row r="2760">
          <cell r="B2760" t="str">
            <v>Santa Catarina</v>
          </cell>
          <cell r="I2760" t="str">
            <v>1</v>
          </cell>
        </row>
        <row r="2761">
          <cell r="B2761" t="str">
            <v>São Paulo</v>
          </cell>
          <cell r="I2761" t="str">
            <v>3</v>
          </cell>
        </row>
        <row r="2762">
          <cell r="B2762" t="str">
            <v>Minas Gerais</v>
          </cell>
          <cell r="I2762" t="str">
            <v>1</v>
          </cell>
        </row>
        <row r="2763">
          <cell r="B2763" t="str">
            <v>Bahia</v>
          </cell>
          <cell r="I2763" t="str">
            <v>1</v>
          </cell>
        </row>
        <row r="2764">
          <cell r="B2764" t="str">
            <v>São Paulo</v>
          </cell>
          <cell r="I2764" t="str">
            <v>2</v>
          </cell>
        </row>
        <row r="2765">
          <cell r="B2765" t="str">
            <v>Santa Catarina</v>
          </cell>
          <cell r="I2765" t="str">
            <v>1</v>
          </cell>
        </row>
        <row r="2766">
          <cell r="B2766" t="str">
            <v>Minas Gerais</v>
          </cell>
          <cell r="I2766" t="str">
            <v>2</v>
          </cell>
        </row>
        <row r="2767">
          <cell r="B2767" t="str">
            <v>Goiás</v>
          </cell>
          <cell r="I2767" t="str">
            <v>1</v>
          </cell>
        </row>
        <row r="2768">
          <cell r="B2768" t="str">
            <v>Paraná</v>
          </cell>
          <cell r="I2768" t="str">
            <v>1</v>
          </cell>
        </row>
        <row r="2769">
          <cell r="B2769" t="str">
            <v>Rio Grande do Sul</v>
          </cell>
          <cell r="I2769" t="str">
            <v>1</v>
          </cell>
        </row>
        <row r="2770">
          <cell r="B2770" t="str">
            <v>Minas Gerais</v>
          </cell>
          <cell r="I2770" t="str">
            <v>1</v>
          </cell>
        </row>
        <row r="2771">
          <cell r="B2771" t="str">
            <v>Bahia</v>
          </cell>
          <cell r="I2771" t="str">
            <v>1</v>
          </cell>
        </row>
        <row r="2772">
          <cell r="B2772" t="str">
            <v>Paraná</v>
          </cell>
          <cell r="I2772" t="str">
            <v>1</v>
          </cell>
        </row>
        <row r="2773">
          <cell r="B2773" t="str">
            <v>Maranhão</v>
          </cell>
          <cell r="I2773" t="str">
            <v>1</v>
          </cell>
        </row>
        <row r="2774">
          <cell r="B2774" t="str">
            <v>Minas Gerais</v>
          </cell>
          <cell r="I2774" t="str">
            <v>1</v>
          </cell>
        </row>
        <row r="2775">
          <cell r="B2775" t="str">
            <v>São Paulo</v>
          </cell>
          <cell r="I2775" t="str">
            <v>4</v>
          </cell>
        </row>
        <row r="2776">
          <cell r="B2776" t="str">
            <v>Minas Gerais</v>
          </cell>
          <cell r="I2776" t="str">
            <v>1</v>
          </cell>
        </row>
        <row r="2777">
          <cell r="B2777" t="str">
            <v>Pernambuco</v>
          </cell>
          <cell r="I2777" t="str">
            <v>2</v>
          </cell>
        </row>
        <row r="2778">
          <cell r="B2778" t="str">
            <v>Alagoas</v>
          </cell>
          <cell r="I2778" t="str">
            <v>1</v>
          </cell>
        </row>
        <row r="2779">
          <cell r="B2779" t="str">
            <v>Pará</v>
          </cell>
          <cell r="I2779" t="str">
            <v>1</v>
          </cell>
        </row>
        <row r="2780">
          <cell r="B2780" t="str">
            <v>Ceará</v>
          </cell>
          <cell r="I2780" t="str">
            <v>2</v>
          </cell>
        </row>
        <row r="2781">
          <cell r="B2781" t="str">
            <v>Paraná</v>
          </cell>
          <cell r="I2781" t="str">
            <v>1</v>
          </cell>
        </row>
        <row r="2782">
          <cell r="B2782" t="str">
            <v>São Paulo</v>
          </cell>
          <cell r="I2782" t="str">
            <v>1</v>
          </cell>
        </row>
        <row r="2783">
          <cell r="B2783" t="str">
            <v>Santa Catarina</v>
          </cell>
          <cell r="I2783" t="str">
            <v>1</v>
          </cell>
        </row>
        <row r="2784">
          <cell r="B2784" t="str">
            <v>Rio Grande do Sul</v>
          </cell>
          <cell r="I2784" t="str">
            <v>1</v>
          </cell>
        </row>
        <row r="2785">
          <cell r="B2785" t="str">
            <v>Rio Grande do Sul</v>
          </cell>
          <cell r="I2785" t="str">
            <v>1</v>
          </cell>
        </row>
        <row r="2786">
          <cell r="B2786" t="str">
            <v>Espírito Santo</v>
          </cell>
          <cell r="I2786" t="str">
            <v>3</v>
          </cell>
        </row>
        <row r="2787">
          <cell r="B2787" t="str">
            <v>São Paulo</v>
          </cell>
          <cell r="I2787" t="str">
            <v>2</v>
          </cell>
        </row>
        <row r="2788">
          <cell r="B2788" t="str">
            <v>Paraíba</v>
          </cell>
          <cell r="I2788" t="str">
            <v>1</v>
          </cell>
        </row>
        <row r="2789">
          <cell r="B2789" t="str">
            <v>Bahia</v>
          </cell>
          <cell r="I2789" t="str">
            <v>2</v>
          </cell>
        </row>
        <row r="2790">
          <cell r="B2790" t="str">
            <v>Tocantins</v>
          </cell>
          <cell r="I2790" t="str">
            <v>1</v>
          </cell>
        </row>
        <row r="2791">
          <cell r="B2791" t="str">
            <v>Paraná</v>
          </cell>
          <cell r="I2791" t="str">
            <v>1</v>
          </cell>
        </row>
        <row r="2792">
          <cell r="B2792" t="str">
            <v>Paraná</v>
          </cell>
          <cell r="I2792" t="str">
            <v>1</v>
          </cell>
        </row>
        <row r="2793">
          <cell r="B2793" t="str">
            <v>Paraíba</v>
          </cell>
          <cell r="I2793" t="str">
            <v>1</v>
          </cell>
        </row>
        <row r="2794">
          <cell r="B2794" t="str">
            <v>Paraná</v>
          </cell>
          <cell r="I2794" t="str">
            <v>4</v>
          </cell>
        </row>
        <row r="2795">
          <cell r="B2795" t="str">
            <v>Minas Gerais</v>
          </cell>
          <cell r="I2795" t="str">
            <v>1</v>
          </cell>
        </row>
        <row r="2796">
          <cell r="B2796" t="str">
            <v>Santa Catarina</v>
          </cell>
          <cell r="I2796" t="str">
            <v>1</v>
          </cell>
        </row>
        <row r="2797">
          <cell r="B2797" t="str">
            <v>São Paulo</v>
          </cell>
          <cell r="I2797" t="str">
            <v>2</v>
          </cell>
        </row>
        <row r="2798">
          <cell r="B2798" t="str">
            <v>Maranhão</v>
          </cell>
          <cell r="I2798" t="str">
            <v>1</v>
          </cell>
        </row>
        <row r="2799">
          <cell r="B2799" t="str">
            <v>São Paulo</v>
          </cell>
          <cell r="I2799" t="str">
            <v>1</v>
          </cell>
        </row>
        <row r="2800">
          <cell r="B2800" t="str">
            <v>São Paulo</v>
          </cell>
          <cell r="I2800" t="str">
            <v>2</v>
          </cell>
        </row>
        <row r="2801">
          <cell r="B2801" t="str">
            <v>Mato Grosso</v>
          </cell>
          <cell r="I2801" t="str">
            <v>2</v>
          </cell>
        </row>
        <row r="2802">
          <cell r="B2802" t="str">
            <v>São Paulo</v>
          </cell>
          <cell r="I2802" t="str">
            <v>1</v>
          </cell>
        </row>
        <row r="2803">
          <cell r="B2803" t="str">
            <v>Paraíba</v>
          </cell>
          <cell r="I2803" t="str">
            <v>1</v>
          </cell>
        </row>
        <row r="2804">
          <cell r="B2804" t="str">
            <v>São Paulo</v>
          </cell>
          <cell r="I2804" t="str">
            <v>1</v>
          </cell>
        </row>
        <row r="2805">
          <cell r="B2805" t="str">
            <v>Mato Grosso</v>
          </cell>
          <cell r="I2805" t="str">
            <v>1</v>
          </cell>
        </row>
        <row r="2806">
          <cell r="B2806" t="str">
            <v>Rio Grande do Norte</v>
          </cell>
          <cell r="I2806" t="str">
            <v>1</v>
          </cell>
        </row>
        <row r="2807">
          <cell r="B2807" t="str">
            <v>São Paulo</v>
          </cell>
          <cell r="I2807" t="str">
            <v>1</v>
          </cell>
        </row>
        <row r="2808">
          <cell r="B2808" t="str">
            <v>Piauí</v>
          </cell>
          <cell r="I2808" t="str">
            <v>2</v>
          </cell>
        </row>
        <row r="2809">
          <cell r="B2809" t="str">
            <v>Maranhão</v>
          </cell>
          <cell r="I2809" t="str">
            <v>1</v>
          </cell>
        </row>
        <row r="2810">
          <cell r="B2810" t="str">
            <v>Bahia</v>
          </cell>
          <cell r="I2810" t="str">
            <v>2</v>
          </cell>
        </row>
        <row r="2811">
          <cell r="B2811" t="str">
            <v>Rio Grande do Norte</v>
          </cell>
          <cell r="I2811" t="str">
            <v>1</v>
          </cell>
        </row>
        <row r="2812">
          <cell r="B2812" t="str">
            <v>Minas Gerais</v>
          </cell>
          <cell r="I2812" t="str">
            <v>1</v>
          </cell>
        </row>
        <row r="2813">
          <cell r="B2813" t="str">
            <v>Minas Gerais</v>
          </cell>
          <cell r="I2813" t="str">
            <v>1</v>
          </cell>
        </row>
        <row r="2814">
          <cell r="B2814" t="str">
            <v>Santa Catarina</v>
          </cell>
          <cell r="I2814" t="str">
            <v>1</v>
          </cell>
        </row>
        <row r="2815">
          <cell r="B2815" t="str">
            <v>Paraná</v>
          </cell>
          <cell r="I2815" t="str">
            <v>1</v>
          </cell>
        </row>
        <row r="2816">
          <cell r="B2816" t="str">
            <v>São Paulo</v>
          </cell>
          <cell r="I2816" t="str">
            <v>1</v>
          </cell>
        </row>
        <row r="2817">
          <cell r="B2817" t="str">
            <v>Minas Gerais</v>
          </cell>
          <cell r="I2817" t="str">
            <v>1</v>
          </cell>
        </row>
        <row r="2818">
          <cell r="B2818" t="str">
            <v>Paraná</v>
          </cell>
          <cell r="I2818" t="str">
            <v>1</v>
          </cell>
        </row>
        <row r="2819">
          <cell r="B2819" t="str">
            <v>São Paulo</v>
          </cell>
          <cell r="I2819" t="str">
            <v>1</v>
          </cell>
        </row>
        <row r="2820">
          <cell r="B2820" t="str">
            <v>Paraná</v>
          </cell>
          <cell r="I2820" t="str">
            <v>1</v>
          </cell>
        </row>
        <row r="2821">
          <cell r="B2821" t="str">
            <v>São Paulo</v>
          </cell>
          <cell r="I2821" t="str">
            <v>1</v>
          </cell>
        </row>
        <row r="2822">
          <cell r="B2822" t="str">
            <v>Minas Gerais</v>
          </cell>
          <cell r="I2822" t="str">
            <v>1</v>
          </cell>
        </row>
        <row r="2823">
          <cell r="B2823" t="str">
            <v>Santa Catarina</v>
          </cell>
          <cell r="I2823" t="str">
            <v>1</v>
          </cell>
        </row>
        <row r="2824">
          <cell r="B2824" t="str">
            <v>Goiás</v>
          </cell>
          <cell r="I2824" t="str">
            <v>3</v>
          </cell>
        </row>
        <row r="2825">
          <cell r="B2825" t="str">
            <v>Piauí</v>
          </cell>
          <cell r="I2825" t="str">
            <v>1</v>
          </cell>
        </row>
        <row r="2826">
          <cell r="B2826" t="str">
            <v>Tocantins</v>
          </cell>
          <cell r="I2826" t="str">
            <v>1</v>
          </cell>
        </row>
        <row r="2827">
          <cell r="B2827" t="str">
            <v>Rio de Janeiro</v>
          </cell>
          <cell r="I2827" t="str">
            <v>4</v>
          </cell>
        </row>
        <row r="2828">
          <cell r="B2828" t="str">
            <v>Rio Grande do Norte</v>
          </cell>
          <cell r="I2828" t="str">
            <v>2</v>
          </cell>
        </row>
        <row r="2829">
          <cell r="B2829" t="str">
            <v>Bahia</v>
          </cell>
          <cell r="I2829" t="str">
            <v>1</v>
          </cell>
        </row>
        <row r="2830">
          <cell r="B2830" t="str">
            <v>Rio Grande do Sul</v>
          </cell>
          <cell r="I2830" t="str">
            <v>1</v>
          </cell>
        </row>
        <row r="2831">
          <cell r="B2831" t="str">
            <v>Sergipe</v>
          </cell>
          <cell r="I2831" t="str">
            <v>1</v>
          </cell>
        </row>
        <row r="2832">
          <cell r="B2832" t="str">
            <v>Amapá</v>
          </cell>
          <cell r="I2832" t="str">
            <v>4</v>
          </cell>
        </row>
        <row r="2833">
          <cell r="B2833" t="str">
            <v>Pernambuco</v>
          </cell>
          <cell r="I2833" t="str">
            <v>1</v>
          </cell>
        </row>
        <row r="2834">
          <cell r="B2834" t="str">
            <v>Bahia</v>
          </cell>
          <cell r="I2834" t="str">
            <v>1</v>
          </cell>
        </row>
        <row r="2835">
          <cell r="B2835" t="str">
            <v>São Paulo</v>
          </cell>
          <cell r="I2835" t="str">
            <v>1</v>
          </cell>
        </row>
        <row r="2836">
          <cell r="B2836" t="str">
            <v>Rio Grande do Norte</v>
          </cell>
          <cell r="I2836" t="str">
            <v>2</v>
          </cell>
        </row>
        <row r="2837">
          <cell r="B2837" t="str">
            <v>São Paulo</v>
          </cell>
          <cell r="I2837" t="str">
            <v>1</v>
          </cell>
        </row>
        <row r="2838">
          <cell r="B2838" t="str">
            <v>Bahia</v>
          </cell>
          <cell r="I2838" t="str">
            <v>2</v>
          </cell>
        </row>
        <row r="2839">
          <cell r="B2839" t="str">
            <v>São Paulo</v>
          </cell>
          <cell r="I2839" t="str">
            <v>1</v>
          </cell>
        </row>
        <row r="2840">
          <cell r="B2840" t="str">
            <v>Alagoas</v>
          </cell>
          <cell r="I2840" t="str">
            <v>5</v>
          </cell>
        </row>
        <row r="2841">
          <cell r="B2841" t="str">
            <v>Minas Gerais</v>
          </cell>
          <cell r="I2841" t="str">
            <v>1</v>
          </cell>
        </row>
        <row r="2842">
          <cell r="B2842" t="str">
            <v>Rio Grande do Sul</v>
          </cell>
          <cell r="I2842" t="str">
            <v>1</v>
          </cell>
        </row>
        <row r="2843">
          <cell r="B2843" t="str">
            <v>Rondônia</v>
          </cell>
          <cell r="I2843" t="str">
            <v>2</v>
          </cell>
        </row>
        <row r="2844">
          <cell r="B2844" t="str">
            <v>Minas Gerais</v>
          </cell>
          <cell r="I2844" t="str">
            <v>2</v>
          </cell>
        </row>
        <row r="2845">
          <cell r="B2845" t="str">
            <v>Pernambuco</v>
          </cell>
          <cell r="I2845" t="str">
            <v>1</v>
          </cell>
        </row>
        <row r="2846">
          <cell r="B2846" t="str">
            <v>Santa Catarina</v>
          </cell>
          <cell r="I2846" t="str">
            <v>1</v>
          </cell>
        </row>
        <row r="2847">
          <cell r="B2847" t="str">
            <v>Rio de Janeiro</v>
          </cell>
          <cell r="I2847" t="str">
            <v>1</v>
          </cell>
        </row>
        <row r="2848">
          <cell r="B2848" t="str">
            <v>Bahia</v>
          </cell>
          <cell r="I2848" t="str">
            <v>1</v>
          </cell>
        </row>
        <row r="2849">
          <cell r="B2849" t="str">
            <v>Ceará</v>
          </cell>
          <cell r="I2849" t="str">
            <v>1</v>
          </cell>
        </row>
        <row r="2850">
          <cell r="B2850" t="str">
            <v>Piauí</v>
          </cell>
          <cell r="I2850" t="str">
            <v>1</v>
          </cell>
        </row>
        <row r="2851">
          <cell r="B2851" t="str">
            <v>Bahia</v>
          </cell>
          <cell r="I2851" t="str">
            <v>1</v>
          </cell>
        </row>
        <row r="2852">
          <cell r="B2852" t="str">
            <v>Minas Gerais</v>
          </cell>
          <cell r="I2852" t="str">
            <v>1</v>
          </cell>
        </row>
        <row r="2853">
          <cell r="B2853" t="str">
            <v>Paraíba</v>
          </cell>
          <cell r="I2853" t="str">
            <v>1</v>
          </cell>
        </row>
        <row r="2854">
          <cell r="B2854" t="str">
            <v>Pará</v>
          </cell>
          <cell r="I2854" t="str">
            <v>2</v>
          </cell>
        </row>
        <row r="2855">
          <cell r="B2855" t="str">
            <v>Bahia</v>
          </cell>
          <cell r="I2855" t="str">
            <v>1</v>
          </cell>
        </row>
        <row r="2856">
          <cell r="B2856" t="str">
            <v>Santa Catarina</v>
          </cell>
          <cell r="I2856" t="str">
            <v>2</v>
          </cell>
        </row>
        <row r="2857">
          <cell r="B2857" t="str">
            <v>Pará</v>
          </cell>
          <cell r="I2857" t="str">
            <v>1</v>
          </cell>
        </row>
        <row r="2858">
          <cell r="B2858" t="str">
            <v>Maranhão</v>
          </cell>
          <cell r="I2858" t="str">
            <v>1</v>
          </cell>
        </row>
        <row r="2859">
          <cell r="B2859" t="str">
            <v>São Paulo</v>
          </cell>
          <cell r="I2859" t="str">
            <v>1</v>
          </cell>
        </row>
        <row r="2860">
          <cell r="B2860" t="str">
            <v>Rio de Janeiro</v>
          </cell>
          <cell r="I2860" t="str">
            <v>3</v>
          </cell>
        </row>
        <row r="2861">
          <cell r="B2861" t="str">
            <v>Bahia</v>
          </cell>
          <cell r="I2861" t="str">
            <v>1</v>
          </cell>
        </row>
        <row r="2862">
          <cell r="B2862" t="str">
            <v>Bahia</v>
          </cell>
          <cell r="I2862" t="str">
            <v>1</v>
          </cell>
        </row>
        <row r="2863">
          <cell r="B2863" t="str">
            <v>São Paulo</v>
          </cell>
          <cell r="I2863" t="str">
            <v>2</v>
          </cell>
        </row>
        <row r="2864">
          <cell r="B2864" t="str">
            <v>São Paulo</v>
          </cell>
          <cell r="I2864" t="str">
            <v>3</v>
          </cell>
        </row>
        <row r="2865">
          <cell r="B2865" t="str">
            <v>Goiás</v>
          </cell>
          <cell r="I2865" t="str">
            <v>1</v>
          </cell>
        </row>
        <row r="2866">
          <cell r="B2866" t="str">
            <v>Santa Catarina</v>
          </cell>
          <cell r="I2866" t="str">
            <v>1</v>
          </cell>
        </row>
        <row r="2867">
          <cell r="B2867" t="str">
            <v>Alagoas</v>
          </cell>
          <cell r="I2867" t="str">
            <v>1</v>
          </cell>
        </row>
        <row r="2868">
          <cell r="B2868" t="str">
            <v>Rio Grande do Norte</v>
          </cell>
          <cell r="I2868" t="str">
            <v>1</v>
          </cell>
        </row>
        <row r="2869">
          <cell r="B2869" t="str">
            <v>Santa Catarina</v>
          </cell>
          <cell r="I2869" t="str">
            <v>1</v>
          </cell>
        </row>
        <row r="2870">
          <cell r="B2870" t="str">
            <v>Minas Gerais</v>
          </cell>
          <cell r="I2870" t="str">
            <v>1</v>
          </cell>
        </row>
        <row r="2871">
          <cell r="B2871" t="str">
            <v>Bahia</v>
          </cell>
          <cell r="I2871" t="str">
            <v>1</v>
          </cell>
        </row>
        <row r="2872">
          <cell r="B2872" t="str">
            <v>Bahia</v>
          </cell>
          <cell r="I2872" t="str">
            <v>1</v>
          </cell>
        </row>
        <row r="2873">
          <cell r="B2873" t="str">
            <v>Sergipe</v>
          </cell>
          <cell r="I2873" t="str">
            <v>1</v>
          </cell>
        </row>
        <row r="2874">
          <cell r="B2874" t="str">
            <v>Sergipe</v>
          </cell>
          <cell r="I2874" t="str">
            <v>1</v>
          </cell>
        </row>
        <row r="2875">
          <cell r="B2875" t="str">
            <v>Paraná</v>
          </cell>
          <cell r="I2875" t="str">
            <v>1</v>
          </cell>
        </row>
        <row r="2876">
          <cell r="B2876" t="str">
            <v>Paraíba</v>
          </cell>
          <cell r="I2876" t="str">
            <v>1</v>
          </cell>
        </row>
        <row r="2877">
          <cell r="B2877" t="str">
            <v>Paraíba</v>
          </cell>
          <cell r="I2877" t="str">
            <v>2</v>
          </cell>
        </row>
        <row r="2878">
          <cell r="B2878" t="str">
            <v>Goiás</v>
          </cell>
          <cell r="I2878" t="str">
            <v>1</v>
          </cell>
        </row>
        <row r="2879">
          <cell r="B2879" t="str">
            <v>Paraná</v>
          </cell>
          <cell r="I2879" t="str">
            <v>1</v>
          </cell>
        </row>
        <row r="2880">
          <cell r="B2880" t="str">
            <v>Minas Gerais</v>
          </cell>
          <cell r="I2880" t="str">
            <v>1</v>
          </cell>
        </row>
        <row r="2881">
          <cell r="B2881" t="str">
            <v>Rio Grande do Sul</v>
          </cell>
          <cell r="I2881" t="str">
            <v>1</v>
          </cell>
        </row>
        <row r="2882">
          <cell r="B2882" t="str">
            <v>Amazonas</v>
          </cell>
          <cell r="I2882" t="str">
            <v>2</v>
          </cell>
        </row>
        <row r="2883">
          <cell r="B2883" t="str">
            <v>Paraíba</v>
          </cell>
          <cell r="I2883" t="str">
            <v>1</v>
          </cell>
        </row>
        <row r="2884">
          <cell r="B2884" t="str">
            <v>Amazonas</v>
          </cell>
          <cell r="I2884" t="str">
            <v>2</v>
          </cell>
        </row>
        <row r="2885">
          <cell r="B2885" t="str">
            <v>Pernambuco</v>
          </cell>
          <cell r="I2885" t="str">
            <v>1</v>
          </cell>
        </row>
        <row r="2886">
          <cell r="B2886" t="str">
            <v>Amazonas</v>
          </cell>
          <cell r="I2886" t="str">
            <v>5</v>
          </cell>
        </row>
        <row r="2887">
          <cell r="B2887" t="str">
            <v>Acre</v>
          </cell>
          <cell r="I2887" t="str">
            <v>1</v>
          </cell>
        </row>
        <row r="2888">
          <cell r="B2888" t="str">
            <v>Paraná</v>
          </cell>
          <cell r="I2888" t="str">
            <v>1</v>
          </cell>
        </row>
        <row r="2889">
          <cell r="B2889" t="str">
            <v>Paraná</v>
          </cell>
          <cell r="I2889" t="str">
            <v>2</v>
          </cell>
        </row>
        <row r="2890">
          <cell r="B2890" t="str">
            <v>Paraná</v>
          </cell>
          <cell r="I2890" t="str">
            <v>1</v>
          </cell>
        </row>
        <row r="2891">
          <cell r="B2891" t="str">
            <v>São Paulo</v>
          </cell>
          <cell r="I2891" t="str">
            <v>1</v>
          </cell>
        </row>
        <row r="2892">
          <cell r="B2892" t="str">
            <v>Paraná</v>
          </cell>
          <cell r="I2892" t="str">
            <v>1</v>
          </cell>
        </row>
        <row r="2893">
          <cell r="B2893" t="str">
            <v>Minas Gerais</v>
          </cell>
          <cell r="I2893" t="str">
            <v>1</v>
          </cell>
        </row>
        <row r="2894">
          <cell r="B2894" t="str">
            <v>Rio de Janeiro</v>
          </cell>
          <cell r="I2894" t="str">
            <v>2</v>
          </cell>
        </row>
        <row r="2895">
          <cell r="B2895" t="str">
            <v>Paraná</v>
          </cell>
          <cell r="I2895" t="str">
            <v>1</v>
          </cell>
        </row>
        <row r="2896">
          <cell r="B2896" t="str">
            <v>Minas Gerais</v>
          </cell>
          <cell r="I2896" t="str">
            <v>2</v>
          </cell>
        </row>
        <row r="2897">
          <cell r="B2897" t="str">
            <v>Minas Gerais</v>
          </cell>
          <cell r="I2897" t="str">
            <v>1</v>
          </cell>
        </row>
        <row r="2898">
          <cell r="B2898" t="str">
            <v>Amazonas</v>
          </cell>
          <cell r="I2898" t="str">
            <v>2</v>
          </cell>
        </row>
        <row r="2899">
          <cell r="B2899" t="str">
            <v>Piauí</v>
          </cell>
          <cell r="I2899" t="str">
            <v>1</v>
          </cell>
        </row>
        <row r="2900">
          <cell r="B2900" t="str">
            <v>Paraná</v>
          </cell>
          <cell r="I2900" t="str">
            <v>1</v>
          </cell>
        </row>
        <row r="2901">
          <cell r="B2901" t="str">
            <v>Acre</v>
          </cell>
          <cell r="I2901" t="str">
            <v>1</v>
          </cell>
        </row>
        <row r="2902">
          <cell r="B2902" t="str">
            <v>Rio Grande do Sul</v>
          </cell>
          <cell r="I2902" t="str">
            <v>1</v>
          </cell>
        </row>
        <row r="2903">
          <cell r="B2903" t="str">
            <v>Bahia</v>
          </cell>
          <cell r="I2903" t="str">
            <v>1</v>
          </cell>
        </row>
        <row r="2904">
          <cell r="B2904" t="str">
            <v>Bahia</v>
          </cell>
          <cell r="I2904" t="str">
            <v>1</v>
          </cell>
        </row>
        <row r="2905">
          <cell r="B2905" t="str">
            <v>Minas Gerais</v>
          </cell>
          <cell r="I2905" t="str">
            <v>1</v>
          </cell>
        </row>
        <row r="2906">
          <cell r="B2906" t="str">
            <v>Espírito Santo</v>
          </cell>
          <cell r="I2906" t="str">
            <v>1</v>
          </cell>
        </row>
        <row r="2907">
          <cell r="B2907" t="str">
            <v>Rio Grande do Sul</v>
          </cell>
          <cell r="I2907" t="str">
            <v>1</v>
          </cell>
        </row>
        <row r="2908">
          <cell r="B2908" t="str">
            <v>Minas Gerais</v>
          </cell>
          <cell r="I2908" t="str">
            <v>1</v>
          </cell>
        </row>
        <row r="2909">
          <cell r="B2909" t="str">
            <v>Alagoas</v>
          </cell>
          <cell r="I2909" t="str">
            <v>1</v>
          </cell>
        </row>
        <row r="2910">
          <cell r="B2910" t="str">
            <v>Goiás</v>
          </cell>
          <cell r="I2910" t="str">
            <v>1</v>
          </cell>
        </row>
        <row r="2911">
          <cell r="B2911" t="str">
            <v>Amazonas</v>
          </cell>
          <cell r="I2911" t="str">
            <v>1</v>
          </cell>
        </row>
        <row r="2912">
          <cell r="B2912" t="str">
            <v>Pará</v>
          </cell>
          <cell r="I2912" t="str">
            <v>4</v>
          </cell>
        </row>
        <row r="2913">
          <cell r="B2913" t="str">
            <v>São Paulo</v>
          </cell>
          <cell r="I2913" t="str">
            <v>1</v>
          </cell>
        </row>
        <row r="2914">
          <cell r="B2914" t="str">
            <v>Maranhão</v>
          </cell>
          <cell r="I2914" t="str">
            <v>1</v>
          </cell>
        </row>
        <row r="2915">
          <cell r="B2915" t="str">
            <v>São Paulo</v>
          </cell>
          <cell r="I2915" t="str">
            <v>1</v>
          </cell>
        </row>
        <row r="2916">
          <cell r="B2916" t="str">
            <v>Santa Catarina</v>
          </cell>
          <cell r="I2916" t="str">
            <v>1</v>
          </cell>
        </row>
        <row r="2917">
          <cell r="B2917" t="str">
            <v>Mato Grosso do Sul</v>
          </cell>
          <cell r="I2917" t="str">
            <v>2</v>
          </cell>
        </row>
        <row r="2918">
          <cell r="B2918" t="str">
            <v>Pará</v>
          </cell>
          <cell r="I2918" t="str">
            <v>1</v>
          </cell>
        </row>
        <row r="2919">
          <cell r="B2919" t="str">
            <v>Ceará</v>
          </cell>
          <cell r="I2919" t="str">
            <v>3</v>
          </cell>
        </row>
        <row r="2920">
          <cell r="B2920" t="str">
            <v>Bahia</v>
          </cell>
          <cell r="I2920" t="str">
            <v>1</v>
          </cell>
        </row>
        <row r="2921">
          <cell r="B2921" t="str">
            <v>Alagoas</v>
          </cell>
          <cell r="I2921" t="str">
            <v>2</v>
          </cell>
        </row>
        <row r="2922">
          <cell r="B2922" t="str">
            <v>Bahia</v>
          </cell>
          <cell r="I2922" t="str">
            <v>2</v>
          </cell>
        </row>
        <row r="2923">
          <cell r="B2923" t="str">
            <v>Pernambuco</v>
          </cell>
          <cell r="I2923" t="str">
            <v>1</v>
          </cell>
        </row>
        <row r="2924">
          <cell r="B2924" t="str">
            <v>Maranhão</v>
          </cell>
          <cell r="I2924" t="str">
            <v>1</v>
          </cell>
        </row>
        <row r="2925">
          <cell r="B2925" t="str">
            <v>Ceará</v>
          </cell>
          <cell r="I2925" t="str">
            <v>3</v>
          </cell>
        </row>
        <row r="2926">
          <cell r="B2926" t="str">
            <v>Maranhão</v>
          </cell>
          <cell r="I2926" t="str">
            <v>1</v>
          </cell>
        </row>
        <row r="2927">
          <cell r="B2927" t="str">
            <v>Pará</v>
          </cell>
          <cell r="I2927" t="str">
            <v>1</v>
          </cell>
        </row>
        <row r="2928">
          <cell r="B2928" t="str">
            <v>São Paulo</v>
          </cell>
          <cell r="I2928" t="str">
            <v>1</v>
          </cell>
        </row>
        <row r="2929">
          <cell r="B2929" t="str">
            <v>Rio Grande do Sul</v>
          </cell>
          <cell r="I2929" t="str">
            <v>1</v>
          </cell>
        </row>
        <row r="2930">
          <cell r="B2930" t="str">
            <v>Espírito Santo</v>
          </cell>
          <cell r="I2930" t="str">
            <v>2</v>
          </cell>
        </row>
        <row r="2931">
          <cell r="B2931" t="str">
            <v>Rio Grande do Sul</v>
          </cell>
          <cell r="I2931" t="str">
            <v>2</v>
          </cell>
        </row>
        <row r="2932">
          <cell r="B2932" t="str">
            <v>Bahia</v>
          </cell>
          <cell r="I2932" t="str">
            <v>1</v>
          </cell>
        </row>
        <row r="2933">
          <cell r="B2933" t="str">
            <v>Alagoas</v>
          </cell>
          <cell r="I2933" t="str">
            <v>1</v>
          </cell>
        </row>
        <row r="2934">
          <cell r="B2934" t="str">
            <v>Santa Catarina</v>
          </cell>
          <cell r="I2934" t="str">
            <v>1</v>
          </cell>
        </row>
        <row r="2935">
          <cell r="B2935" t="str">
            <v>Minas Gerais</v>
          </cell>
          <cell r="I2935" t="str">
            <v>1</v>
          </cell>
        </row>
        <row r="2936">
          <cell r="B2936" t="str">
            <v>Paraíba</v>
          </cell>
          <cell r="I2936" t="str">
            <v>1</v>
          </cell>
        </row>
        <row r="2937">
          <cell r="B2937" t="str">
            <v>Mato Grosso</v>
          </cell>
          <cell r="I2937" t="str">
            <v>1</v>
          </cell>
        </row>
        <row r="2938">
          <cell r="B2938" t="str">
            <v>Rio Grande do Sul</v>
          </cell>
          <cell r="I2938" t="str">
            <v>1</v>
          </cell>
        </row>
        <row r="2939">
          <cell r="B2939" t="str">
            <v>Rio Grande do Norte</v>
          </cell>
          <cell r="I2939" t="str">
            <v>1</v>
          </cell>
        </row>
        <row r="2940">
          <cell r="B2940" t="str">
            <v>Bahia</v>
          </cell>
          <cell r="I2940" t="str">
            <v>1</v>
          </cell>
        </row>
        <row r="2941">
          <cell r="B2941" t="str">
            <v>Ceará</v>
          </cell>
          <cell r="I2941" t="str">
            <v>1</v>
          </cell>
        </row>
        <row r="2942">
          <cell r="B2942" t="str">
            <v>Piauí</v>
          </cell>
          <cell r="I2942" t="str">
            <v>1</v>
          </cell>
        </row>
        <row r="2943">
          <cell r="B2943" t="str">
            <v>Piauí</v>
          </cell>
          <cell r="I2943" t="str">
            <v>1</v>
          </cell>
        </row>
        <row r="2944">
          <cell r="B2944" t="str">
            <v>Paraná</v>
          </cell>
          <cell r="I2944" t="str">
            <v>2</v>
          </cell>
        </row>
        <row r="2945">
          <cell r="B2945" t="str">
            <v>Alagoas</v>
          </cell>
          <cell r="I2945" t="str">
            <v>2</v>
          </cell>
        </row>
        <row r="2946">
          <cell r="B2946" t="str">
            <v>Espírito Santo</v>
          </cell>
          <cell r="I2946" t="str">
            <v>1</v>
          </cell>
        </row>
        <row r="2947">
          <cell r="B2947" t="str">
            <v>Acre</v>
          </cell>
          <cell r="I2947" t="str">
            <v>1</v>
          </cell>
        </row>
        <row r="2948">
          <cell r="B2948" t="str">
            <v>Santa Catarina</v>
          </cell>
          <cell r="I2948" t="str">
            <v>1</v>
          </cell>
        </row>
        <row r="2949">
          <cell r="B2949" t="str">
            <v>Paraíba</v>
          </cell>
          <cell r="I2949" t="str">
            <v>1</v>
          </cell>
        </row>
        <row r="2950">
          <cell r="B2950" t="str">
            <v>Minas Gerais</v>
          </cell>
          <cell r="I2950" t="str">
            <v>1</v>
          </cell>
        </row>
        <row r="2951">
          <cell r="B2951" t="str">
            <v>Paraná</v>
          </cell>
          <cell r="I2951" t="str">
            <v>1</v>
          </cell>
        </row>
        <row r="2952">
          <cell r="B2952" t="str">
            <v>Paraná</v>
          </cell>
          <cell r="I2952" t="str">
            <v>2</v>
          </cell>
        </row>
        <row r="2953">
          <cell r="B2953" t="str">
            <v>Minas Gerais</v>
          </cell>
          <cell r="I2953" t="str">
            <v>2</v>
          </cell>
        </row>
        <row r="2954">
          <cell r="B2954" t="str">
            <v>Rio Grande do Sul</v>
          </cell>
          <cell r="I2954" t="str">
            <v>1</v>
          </cell>
        </row>
        <row r="2955">
          <cell r="B2955" t="str">
            <v>Rio Grande do Sul</v>
          </cell>
          <cell r="I2955" t="str">
            <v>1</v>
          </cell>
        </row>
        <row r="2956">
          <cell r="B2956" t="str">
            <v>Tocantins</v>
          </cell>
          <cell r="I2956" t="str">
            <v>1</v>
          </cell>
        </row>
        <row r="2957">
          <cell r="B2957" t="str">
            <v>São Paulo</v>
          </cell>
          <cell r="I2957" t="str">
            <v>1</v>
          </cell>
        </row>
        <row r="2958">
          <cell r="B2958" t="str">
            <v>Alagoas</v>
          </cell>
          <cell r="I2958" t="str">
            <v>1</v>
          </cell>
        </row>
        <row r="2959">
          <cell r="B2959" t="str">
            <v>Rio de Janeiro</v>
          </cell>
          <cell r="I2959" t="str">
            <v>3</v>
          </cell>
        </row>
        <row r="2960">
          <cell r="B2960" t="str">
            <v>Minas Gerais</v>
          </cell>
          <cell r="I2960" t="str">
            <v>1</v>
          </cell>
        </row>
        <row r="2961">
          <cell r="B2961" t="str">
            <v>Espírito Santo</v>
          </cell>
          <cell r="I2961" t="str">
            <v>1</v>
          </cell>
        </row>
        <row r="2962">
          <cell r="B2962" t="str">
            <v>Paraná</v>
          </cell>
          <cell r="I2962" t="str">
            <v>1</v>
          </cell>
        </row>
        <row r="2963">
          <cell r="B2963" t="str">
            <v>Paraná</v>
          </cell>
          <cell r="I2963" t="str">
            <v>1</v>
          </cell>
        </row>
        <row r="2964">
          <cell r="B2964" t="str">
            <v>São Paulo</v>
          </cell>
          <cell r="I2964" t="str">
            <v>3</v>
          </cell>
        </row>
        <row r="2965">
          <cell r="B2965" t="str">
            <v>Paraná</v>
          </cell>
          <cell r="I2965" t="str">
            <v>1</v>
          </cell>
        </row>
        <row r="2966">
          <cell r="B2966" t="str">
            <v>Paraná</v>
          </cell>
          <cell r="I2966" t="str">
            <v>4</v>
          </cell>
        </row>
        <row r="2967">
          <cell r="B2967" t="str">
            <v>São Paulo</v>
          </cell>
          <cell r="I2967" t="str">
            <v>1</v>
          </cell>
        </row>
        <row r="2968">
          <cell r="B2968" t="str">
            <v>Minas Gerais</v>
          </cell>
          <cell r="I2968" t="str">
            <v>1</v>
          </cell>
        </row>
        <row r="2969">
          <cell r="B2969" t="str">
            <v>Paraná</v>
          </cell>
          <cell r="I2969" t="str">
            <v>1</v>
          </cell>
        </row>
        <row r="2970">
          <cell r="B2970" t="str">
            <v>Paraná</v>
          </cell>
          <cell r="I2970" t="str">
            <v>1</v>
          </cell>
        </row>
        <row r="2971">
          <cell r="B2971" t="str">
            <v>Minas Gerais</v>
          </cell>
          <cell r="I2971" t="str">
            <v>1</v>
          </cell>
        </row>
        <row r="2972">
          <cell r="B2972" t="str">
            <v>Pará</v>
          </cell>
          <cell r="I2972" t="str">
            <v>3</v>
          </cell>
        </row>
        <row r="2973">
          <cell r="B2973" t="str">
            <v>Paraíba</v>
          </cell>
          <cell r="I2973" t="str">
            <v>1</v>
          </cell>
        </row>
        <row r="2974">
          <cell r="B2974" t="str">
            <v>Minas Gerais</v>
          </cell>
          <cell r="I2974" t="str">
            <v>1</v>
          </cell>
        </row>
        <row r="2975">
          <cell r="B2975" t="str">
            <v>Paraná</v>
          </cell>
          <cell r="I2975" t="str">
            <v>1</v>
          </cell>
        </row>
        <row r="2976">
          <cell r="B2976" t="str">
            <v>Minas Gerais</v>
          </cell>
          <cell r="I2976" t="str">
            <v>1</v>
          </cell>
        </row>
        <row r="2977">
          <cell r="B2977" t="str">
            <v>Rio Grande do Sul</v>
          </cell>
          <cell r="I2977" t="str">
            <v>1</v>
          </cell>
        </row>
        <row r="2978">
          <cell r="B2978" t="str">
            <v>Paraná</v>
          </cell>
          <cell r="I2978" t="str">
            <v>1</v>
          </cell>
        </row>
        <row r="2979">
          <cell r="B2979" t="str">
            <v>Minas Gerais</v>
          </cell>
          <cell r="I2979" t="str">
            <v>1</v>
          </cell>
        </row>
        <row r="2980">
          <cell r="B2980" t="str">
            <v>Ceará</v>
          </cell>
          <cell r="I2980" t="str">
            <v>1</v>
          </cell>
        </row>
        <row r="2981">
          <cell r="B2981" t="str">
            <v>São Paulo</v>
          </cell>
          <cell r="I2981" t="str">
            <v>1</v>
          </cell>
        </row>
        <row r="2982">
          <cell r="B2982" t="str">
            <v>Rio Grande do Norte</v>
          </cell>
          <cell r="I2982" t="str">
            <v>1</v>
          </cell>
        </row>
        <row r="2983">
          <cell r="B2983" t="str">
            <v>Minas Gerais</v>
          </cell>
          <cell r="I2983" t="str">
            <v>1</v>
          </cell>
        </row>
        <row r="2984">
          <cell r="B2984" t="str">
            <v>Sergipe</v>
          </cell>
          <cell r="I2984" t="str">
            <v>1</v>
          </cell>
        </row>
        <row r="2985">
          <cell r="B2985" t="str">
            <v>Paraná</v>
          </cell>
          <cell r="I2985" t="str">
            <v>1</v>
          </cell>
        </row>
        <row r="2986">
          <cell r="B2986" t="str">
            <v>Goiás</v>
          </cell>
          <cell r="I2986" t="str">
            <v>1</v>
          </cell>
        </row>
        <row r="2987">
          <cell r="B2987" t="str">
            <v>Bahia</v>
          </cell>
          <cell r="I2987" t="str">
            <v>1</v>
          </cell>
        </row>
        <row r="2988">
          <cell r="B2988" t="str">
            <v>Ceará</v>
          </cell>
          <cell r="I2988" t="str">
            <v>2</v>
          </cell>
        </row>
        <row r="2989">
          <cell r="B2989" t="str">
            <v>Piauí</v>
          </cell>
          <cell r="I2989" t="str">
            <v>1</v>
          </cell>
        </row>
        <row r="2990">
          <cell r="B2990" t="str">
            <v>Paraíba</v>
          </cell>
          <cell r="I2990" t="str">
            <v>1</v>
          </cell>
        </row>
        <row r="2991">
          <cell r="B2991" t="str">
            <v>Santa Catarina</v>
          </cell>
          <cell r="I2991" t="str">
            <v>1</v>
          </cell>
        </row>
        <row r="2992">
          <cell r="B2992" t="str">
            <v>Rio Grande do Sul</v>
          </cell>
          <cell r="I2992" t="str">
            <v>1</v>
          </cell>
        </row>
        <row r="2993">
          <cell r="B2993" t="str">
            <v>Bahia</v>
          </cell>
          <cell r="I2993" t="str">
            <v>2</v>
          </cell>
        </row>
        <row r="2994">
          <cell r="B2994" t="str">
            <v>Alagoas</v>
          </cell>
          <cell r="I2994" t="str">
            <v>1</v>
          </cell>
        </row>
        <row r="2995">
          <cell r="B2995" t="str">
            <v>Maranhão</v>
          </cell>
          <cell r="I2995" t="str">
            <v>1</v>
          </cell>
        </row>
        <row r="2996">
          <cell r="B2996" t="str">
            <v>Minas Gerais</v>
          </cell>
          <cell r="I2996" t="str">
            <v>1</v>
          </cell>
        </row>
        <row r="2997">
          <cell r="B2997" t="str">
            <v>São Paulo</v>
          </cell>
          <cell r="I2997" t="str">
            <v>2</v>
          </cell>
        </row>
        <row r="2998">
          <cell r="B2998" t="str">
            <v>Paraíba</v>
          </cell>
          <cell r="I2998" t="str">
            <v>1</v>
          </cell>
        </row>
        <row r="2999">
          <cell r="B2999" t="str">
            <v>Tocantins</v>
          </cell>
          <cell r="I2999" t="str">
            <v>1</v>
          </cell>
        </row>
        <row r="3000">
          <cell r="B3000" t="str">
            <v>Paraná</v>
          </cell>
          <cell r="I3000" t="str">
            <v>1</v>
          </cell>
        </row>
        <row r="3001">
          <cell r="B3001" t="str">
            <v>Minas Gerais</v>
          </cell>
          <cell r="I3001" t="str">
            <v>1</v>
          </cell>
        </row>
        <row r="3002">
          <cell r="B3002" t="str">
            <v>Minas Gerais</v>
          </cell>
          <cell r="I3002" t="str">
            <v>2</v>
          </cell>
        </row>
        <row r="3003">
          <cell r="B3003" t="str">
            <v>Minas Gerais</v>
          </cell>
          <cell r="I3003" t="str">
            <v>1</v>
          </cell>
        </row>
        <row r="3004">
          <cell r="B3004" t="str">
            <v>Minas Gerais</v>
          </cell>
          <cell r="I3004" t="str">
            <v>1</v>
          </cell>
        </row>
        <row r="3005">
          <cell r="B3005" t="str">
            <v>Minas Gerais</v>
          </cell>
          <cell r="I3005" t="str">
            <v>1</v>
          </cell>
        </row>
        <row r="3006">
          <cell r="B3006" t="str">
            <v>Piauí</v>
          </cell>
          <cell r="I3006" t="str">
            <v>1</v>
          </cell>
        </row>
        <row r="3007">
          <cell r="B3007" t="str">
            <v>Bahia</v>
          </cell>
          <cell r="I3007" t="str">
            <v>1</v>
          </cell>
        </row>
        <row r="3008">
          <cell r="B3008" t="str">
            <v>Maranhão</v>
          </cell>
          <cell r="I3008" t="str">
            <v>1</v>
          </cell>
        </row>
        <row r="3009">
          <cell r="B3009" t="str">
            <v>Paraíba</v>
          </cell>
          <cell r="I3009" t="str">
            <v>1</v>
          </cell>
        </row>
        <row r="3010">
          <cell r="B3010" t="str">
            <v>Paraná</v>
          </cell>
          <cell r="I3010" t="str">
            <v>2</v>
          </cell>
        </row>
        <row r="3011">
          <cell r="B3011" t="str">
            <v>Minas Gerais</v>
          </cell>
          <cell r="I3011" t="str">
            <v>1</v>
          </cell>
        </row>
        <row r="3012">
          <cell r="B3012" t="str">
            <v>Rio Grande do Sul</v>
          </cell>
          <cell r="I3012" t="str">
            <v>1</v>
          </cell>
        </row>
        <row r="3013">
          <cell r="B3013" t="str">
            <v>Paraíba</v>
          </cell>
          <cell r="I3013" t="str">
            <v>1</v>
          </cell>
        </row>
        <row r="3014">
          <cell r="B3014" t="str">
            <v>Rio Grande do Sul</v>
          </cell>
          <cell r="I3014" t="str">
            <v>1</v>
          </cell>
        </row>
        <row r="3015">
          <cell r="B3015" t="str">
            <v>Rio Grande do Sul</v>
          </cell>
          <cell r="I3015" t="str">
            <v>1</v>
          </cell>
        </row>
        <row r="3016">
          <cell r="B3016" t="str">
            <v>Paraná</v>
          </cell>
          <cell r="I3016" t="str">
            <v>1</v>
          </cell>
        </row>
        <row r="3017">
          <cell r="B3017" t="str">
            <v>Minas Gerais</v>
          </cell>
          <cell r="I3017" t="str">
            <v>1</v>
          </cell>
        </row>
        <row r="3018">
          <cell r="B3018" t="str">
            <v>Maranhão</v>
          </cell>
          <cell r="I3018" t="str">
            <v>2</v>
          </cell>
        </row>
        <row r="3019">
          <cell r="B3019" t="str">
            <v>Maranhão</v>
          </cell>
          <cell r="I3019" t="str">
            <v>1</v>
          </cell>
        </row>
        <row r="3020">
          <cell r="B3020" t="str">
            <v>Santa Catarina</v>
          </cell>
          <cell r="I3020" t="str">
            <v>1</v>
          </cell>
        </row>
        <row r="3021">
          <cell r="B3021" t="str">
            <v>Minas Gerais</v>
          </cell>
          <cell r="I3021" t="str">
            <v>2</v>
          </cell>
        </row>
        <row r="3022">
          <cell r="B3022" t="str">
            <v>Goiás</v>
          </cell>
          <cell r="I3022" t="str">
            <v>1</v>
          </cell>
        </row>
        <row r="3023">
          <cell r="B3023" t="str">
            <v>Alagoas</v>
          </cell>
          <cell r="I3023" t="str">
            <v>1</v>
          </cell>
        </row>
        <row r="3024">
          <cell r="B3024" t="str">
            <v>Mato Grosso</v>
          </cell>
          <cell r="I3024" t="str">
            <v>1</v>
          </cell>
        </row>
        <row r="3025">
          <cell r="B3025" t="str">
            <v>Paraíba</v>
          </cell>
          <cell r="I3025" t="str">
            <v>1</v>
          </cell>
        </row>
        <row r="3026">
          <cell r="B3026" t="str">
            <v>Minas Gerais</v>
          </cell>
          <cell r="I3026" t="str">
            <v>1</v>
          </cell>
        </row>
        <row r="3027">
          <cell r="B3027" t="str">
            <v>São Paulo</v>
          </cell>
          <cell r="I3027" t="str">
            <v>4</v>
          </cell>
        </row>
        <row r="3028">
          <cell r="B3028" t="str">
            <v>Paraná</v>
          </cell>
          <cell r="I3028" t="str">
            <v>1</v>
          </cell>
        </row>
        <row r="3029">
          <cell r="B3029" t="str">
            <v>Amazonas</v>
          </cell>
          <cell r="I3029" t="str">
            <v>2</v>
          </cell>
        </row>
        <row r="3030">
          <cell r="B3030" t="str">
            <v>Goiás</v>
          </cell>
          <cell r="I3030" t="str">
            <v>1</v>
          </cell>
        </row>
        <row r="3031">
          <cell r="B3031" t="str">
            <v>Tocantins</v>
          </cell>
          <cell r="I3031" t="str">
            <v>1</v>
          </cell>
        </row>
        <row r="3032">
          <cell r="B3032" t="str">
            <v>Ceará</v>
          </cell>
          <cell r="I3032" t="str">
            <v>2</v>
          </cell>
        </row>
        <row r="3033">
          <cell r="B3033" t="str">
            <v>Rio Grande do Norte</v>
          </cell>
          <cell r="I3033" t="str">
            <v>1</v>
          </cell>
        </row>
        <row r="3034">
          <cell r="B3034" t="str">
            <v>Rio Grande do Sul</v>
          </cell>
          <cell r="I3034" t="str">
            <v>1</v>
          </cell>
        </row>
        <row r="3035">
          <cell r="B3035" t="str">
            <v>Amapá</v>
          </cell>
          <cell r="I3035" t="str">
            <v>1</v>
          </cell>
        </row>
        <row r="3036">
          <cell r="B3036" t="str">
            <v>Minas Gerais</v>
          </cell>
          <cell r="I3036" t="str">
            <v>1</v>
          </cell>
        </row>
        <row r="3037">
          <cell r="B3037" t="str">
            <v>Bahia</v>
          </cell>
          <cell r="I3037" t="str">
            <v>1</v>
          </cell>
        </row>
        <row r="3038">
          <cell r="B3038" t="str">
            <v>Paraná</v>
          </cell>
          <cell r="I3038" t="str">
            <v>2</v>
          </cell>
        </row>
        <row r="3039">
          <cell r="B3039" t="str">
            <v>Pará</v>
          </cell>
          <cell r="I3039" t="str">
            <v>2</v>
          </cell>
        </row>
        <row r="3040">
          <cell r="B3040" t="str">
            <v>Minas Gerais</v>
          </cell>
          <cell r="I3040" t="str">
            <v>1</v>
          </cell>
        </row>
        <row r="3041">
          <cell r="B3041" t="str">
            <v>Santa Catarina</v>
          </cell>
          <cell r="I3041" t="str">
            <v>1</v>
          </cell>
        </row>
        <row r="3042">
          <cell r="B3042" t="str">
            <v>Pará</v>
          </cell>
          <cell r="I3042" t="str">
            <v>1</v>
          </cell>
        </row>
        <row r="3043">
          <cell r="B3043" t="str">
            <v>Rio de Janeiro</v>
          </cell>
          <cell r="I3043" t="str">
            <v>1</v>
          </cell>
        </row>
        <row r="3044">
          <cell r="B3044" t="str">
            <v>Minas Gerais</v>
          </cell>
          <cell r="I3044" t="str">
            <v>1</v>
          </cell>
        </row>
        <row r="3045">
          <cell r="B3045" t="str">
            <v>São Paulo</v>
          </cell>
          <cell r="I3045" t="str">
            <v>1</v>
          </cell>
        </row>
        <row r="3046">
          <cell r="B3046" t="str">
            <v>Paraná</v>
          </cell>
          <cell r="I3046" t="str">
            <v>1</v>
          </cell>
        </row>
        <row r="3047">
          <cell r="B3047" t="str">
            <v>Minas Gerais</v>
          </cell>
          <cell r="I3047" t="str">
            <v>1</v>
          </cell>
        </row>
        <row r="3048">
          <cell r="B3048" t="str">
            <v>São Paulo</v>
          </cell>
          <cell r="I3048" t="str">
            <v>1</v>
          </cell>
        </row>
        <row r="3049">
          <cell r="B3049" t="str">
            <v>Ceará</v>
          </cell>
          <cell r="I3049" t="str">
            <v>1</v>
          </cell>
        </row>
        <row r="3050">
          <cell r="B3050" t="str">
            <v>São Paulo</v>
          </cell>
          <cell r="I3050" t="str">
            <v>1</v>
          </cell>
        </row>
        <row r="3051">
          <cell r="B3051" t="str">
            <v>Minas Gerais</v>
          </cell>
          <cell r="I3051" t="str">
            <v>1</v>
          </cell>
        </row>
        <row r="3052">
          <cell r="B3052" t="str">
            <v>Rio de Janeiro</v>
          </cell>
          <cell r="I3052" t="str">
            <v>3</v>
          </cell>
        </row>
        <row r="3053">
          <cell r="B3053" t="str">
            <v>Alagoas</v>
          </cell>
          <cell r="I3053" t="str">
            <v>1</v>
          </cell>
        </row>
        <row r="3054">
          <cell r="B3054" t="str">
            <v>Rio Grande do Norte</v>
          </cell>
          <cell r="I3054" t="str">
            <v>1</v>
          </cell>
        </row>
        <row r="3055">
          <cell r="B3055" t="str">
            <v>Piauí</v>
          </cell>
          <cell r="I3055" t="str">
            <v>2</v>
          </cell>
        </row>
        <row r="3056">
          <cell r="B3056" t="str">
            <v>Bahia</v>
          </cell>
          <cell r="I3056" t="str">
            <v>1</v>
          </cell>
        </row>
        <row r="3057">
          <cell r="B3057" t="str">
            <v>Piauí</v>
          </cell>
          <cell r="I3057" t="str">
            <v>1</v>
          </cell>
        </row>
        <row r="3058">
          <cell r="B3058" t="str">
            <v>Rio de Janeiro</v>
          </cell>
          <cell r="I3058" t="str">
            <v>1</v>
          </cell>
        </row>
        <row r="3059">
          <cell r="B3059" t="str">
            <v>São Paulo</v>
          </cell>
          <cell r="I3059" t="str">
            <v>1</v>
          </cell>
        </row>
        <row r="3060">
          <cell r="B3060" t="str">
            <v>Bahia</v>
          </cell>
          <cell r="I3060" t="str">
            <v>1</v>
          </cell>
        </row>
        <row r="3061">
          <cell r="B3061" t="str">
            <v>Ceará</v>
          </cell>
          <cell r="I3061" t="str">
            <v>1</v>
          </cell>
        </row>
        <row r="3062">
          <cell r="B3062" t="str">
            <v>Maranhão</v>
          </cell>
          <cell r="I3062" t="str">
            <v>1</v>
          </cell>
        </row>
        <row r="3063">
          <cell r="B3063" t="str">
            <v>Ceará</v>
          </cell>
          <cell r="I3063" t="str">
            <v>1</v>
          </cell>
        </row>
        <row r="3064">
          <cell r="B3064" t="str">
            <v>Piauí</v>
          </cell>
          <cell r="I3064" t="str">
            <v>1</v>
          </cell>
        </row>
        <row r="3065">
          <cell r="B3065" t="str">
            <v>Goiás</v>
          </cell>
          <cell r="I3065" t="str">
            <v>1</v>
          </cell>
        </row>
        <row r="3066">
          <cell r="B3066" t="str">
            <v>Espírito Santo</v>
          </cell>
          <cell r="I3066" t="str">
            <v>1</v>
          </cell>
        </row>
        <row r="3067">
          <cell r="B3067" t="str">
            <v>Goiás</v>
          </cell>
          <cell r="I3067" t="str">
            <v>1</v>
          </cell>
        </row>
        <row r="3068">
          <cell r="B3068" t="str">
            <v>Alagoas</v>
          </cell>
          <cell r="I3068" t="str">
            <v>1</v>
          </cell>
        </row>
        <row r="3069">
          <cell r="B3069" t="str">
            <v>Rio Grande do Sul</v>
          </cell>
          <cell r="I3069" t="str">
            <v>1</v>
          </cell>
        </row>
        <row r="3070">
          <cell r="B3070" t="str">
            <v>Minas Gerais</v>
          </cell>
          <cell r="I3070" t="str">
            <v>2</v>
          </cell>
        </row>
        <row r="3071">
          <cell r="B3071" t="str">
            <v>Minas Gerais</v>
          </cell>
          <cell r="I3071" t="str">
            <v>1</v>
          </cell>
        </row>
        <row r="3072">
          <cell r="B3072" t="str">
            <v>Goiás</v>
          </cell>
          <cell r="I3072" t="str">
            <v>2</v>
          </cell>
        </row>
        <row r="3073">
          <cell r="B3073" t="str">
            <v>São Paulo</v>
          </cell>
          <cell r="I3073" t="str">
            <v>1</v>
          </cell>
        </row>
        <row r="3074">
          <cell r="B3074" t="str">
            <v>Rondônia</v>
          </cell>
          <cell r="I3074" t="str">
            <v>1</v>
          </cell>
        </row>
        <row r="3075">
          <cell r="B3075" t="str">
            <v>São Paulo</v>
          </cell>
          <cell r="I3075" t="str">
            <v>1</v>
          </cell>
        </row>
        <row r="3076">
          <cell r="B3076" t="str">
            <v>Minas Gerais</v>
          </cell>
          <cell r="I3076" t="str">
            <v>1</v>
          </cell>
        </row>
        <row r="3077">
          <cell r="B3077" t="str">
            <v>São Paulo</v>
          </cell>
          <cell r="I3077" t="str">
            <v>1</v>
          </cell>
        </row>
        <row r="3078">
          <cell r="B3078" t="str">
            <v>Rio de Janeiro</v>
          </cell>
          <cell r="I3078" t="str">
            <v>1</v>
          </cell>
        </row>
        <row r="3079">
          <cell r="B3079" t="str">
            <v>Tocantins</v>
          </cell>
          <cell r="I3079" t="str">
            <v>1</v>
          </cell>
        </row>
        <row r="3080">
          <cell r="B3080" t="str">
            <v>Maranhão</v>
          </cell>
          <cell r="I3080" t="str">
            <v>1</v>
          </cell>
        </row>
        <row r="3081">
          <cell r="B3081" t="str">
            <v>Paraná</v>
          </cell>
          <cell r="I3081" t="str">
            <v>1</v>
          </cell>
        </row>
        <row r="3082">
          <cell r="B3082" t="str">
            <v>Minas Gerais</v>
          </cell>
          <cell r="I3082" t="str">
            <v>1</v>
          </cell>
        </row>
        <row r="3083">
          <cell r="B3083" t="str">
            <v>Rio Grande do Sul</v>
          </cell>
          <cell r="I3083" t="str">
            <v>1</v>
          </cell>
        </row>
        <row r="3084">
          <cell r="B3084" t="str">
            <v>Minas Gerais</v>
          </cell>
          <cell r="I3084" t="str">
            <v>1</v>
          </cell>
        </row>
        <row r="3085">
          <cell r="B3085" t="str">
            <v>Ceará</v>
          </cell>
          <cell r="I3085" t="str">
            <v>1</v>
          </cell>
        </row>
        <row r="3086">
          <cell r="B3086" t="str">
            <v>Mato Grosso do Sul</v>
          </cell>
          <cell r="I3086" t="str">
            <v>1</v>
          </cell>
        </row>
        <row r="3087">
          <cell r="B3087" t="str">
            <v>Maranhão</v>
          </cell>
          <cell r="I3087" t="str">
            <v>1</v>
          </cell>
        </row>
        <row r="3088">
          <cell r="B3088" t="str">
            <v>Pernambuco</v>
          </cell>
          <cell r="I3088" t="str">
            <v>1</v>
          </cell>
        </row>
        <row r="3089">
          <cell r="B3089" t="str">
            <v>São Paulo</v>
          </cell>
          <cell r="I3089" t="str">
            <v>1</v>
          </cell>
        </row>
        <row r="3090">
          <cell r="B3090" t="str">
            <v>Bahia</v>
          </cell>
          <cell r="I3090" t="str">
            <v>1</v>
          </cell>
        </row>
        <row r="3091">
          <cell r="B3091" t="str">
            <v>Tocantins</v>
          </cell>
          <cell r="I3091" t="str">
            <v>1</v>
          </cell>
        </row>
        <row r="3092">
          <cell r="B3092" t="str">
            <v>Bahia</v>
          </cell>
          <cell r="I3092" t="str">
            <v>1</v>
          </cell>
        </row>
        <row r="3093">
          <cell r="B3093" t="str">
            <v>Rondônia</v>
          </cell>
          <cell r="I3093" t="str">
            <v>1</v>
          </cell>
        </row>
        <row r="3094">
          <cell r="B3094" t="str">
            <v>São Paulo</v>
          </cell>
          <cell r="I3094" t="str">
            <v>1</v>
          </cell>
        </row>
        <row r="3095">
          <cell r="B3095" t="str">
            <v>Paraná</v>
          </cell>
          <cell r="I3095" t="str">
            <v>1</v>
          </cell>
        </row>
        <row r="3096">
          <cell r="B3096" t="str">
            <v>São Paulo</v>
          </cell>
          <cell r="I3096" t="str">
            <v>2</v>
          </cell>
        </row>
        <row r="3097">
          <cell r="B3097" t="str">
            <v>Mato Grosso</v>
          </cell>
          <cell r="I3097" t="str">
            <v>1</v>
          </cell>
        </row>
        <row r="3098">
          <cell r="B3098" t="str">
            <v>São Paulo</v>
          </cell>
          <cell r="I3098" t="str">
            <v>1</v>
          </cell>
        </row>
        <row r="3099">
          <cell r="B3099" t="str">
            <v>Minas Gerais</v>
          </cell>
          <cell r="I3099" t="str">
            <v>1</v>
          </cell>
        </row>
        <row r="3100">
          <cell r="B3100" t="str">
            <v>Santa Catarina</v>
          </cell>
          <cell r="I3100" t="str">
            <v>1</v>
          </cell>
        </row>
        <row r="3101">
          <cell r="B3101" t="str">
            <v>Maranhão</v>
          </cell>
          <cell r="I3101" t="str">
            <v>1</v>
          </cell>
        </row>
        <row r="3102">
          <cell r="B3102" t="str">
            <v>Paraná</v>
          </cell>
          <cell r="I3102" t="str">
            <v>1</v>
          </cell>
        </row>
        <row r="3103">
          <cell r="B3103" t="str">
            <v>Ceará</v>
          </cell>
          <cell r="I3103" t="str">
            <v>2</v>
          </cell>
        </row>
        <row r="3104">
          <cell r="B3104" t="str">
            <v>Pará</v>
          </cell>
          <cell r="I3104" t="str">
            <v>2</v>
          </cell>
        </row>
        <row r="3105">
          <cell r="B3105" t="str">
            <v>São Paulo</v>
          </cell>
          <cell r="I3105" t="str">
            <v>2</v>
          </cell>
        </row>
        <row r="3106">
          <cell r="B3106" t="str">
            <v>Santa Catarina</v>
          </cell>
          <cell r="I3106" t="str">
            <v>1</v>
          </cell>
        </row>
        <row r="3107">
          <cell r="B3107" t="str">
            <v>Minas Gerais</v>
          </cell>
          <cell r="I3107" t="str">
            <v>1</v>
          </cell>
        </row>
        <row r="3108">
          <cell r="B3108" t="str">
            <v>Minas Gerais</v>
          </cell>
          <cell r="I3108" t="str">
            <v>1</v>
          </cell>
        </row>
        <row r="3109">
          <cell r="B3109" t="str">
            <v>Paraíba</v>
          </cell>
          <cell r="I3109" t="str">
            <v>1</v>
          </cell>
        </row>
        <row r="3110">
          <cell r="B3110" t="str">
            <v>São Paulo</v>
          </cell>
          <cell r="I3110" t="str">
            <v>4</v>
          </cell>
        </row>
        <row r="3111">
          <cell r="B3111" t="str">
            <v>São Paulo</v>
          </cell>
          <cell r="I3111" t="str">
            <v>3</v>
          </cell>
        </row>
        <row r="3112">
          <cell r="B3112" t="str">
            <v>Goiás</v>
          </cell>
          <cell r="I3112" t="str">
            <v>1</v>
          </cell>
        </row>
        <row r="3113">
          <cell r="B3113" t="str">
            <v>Sergipe</v>
          </cell>
          <cell r="I3113" t="str">
            <v>1</v>
          </cell>
        </row>
        <row r="3114">
          <cell r="B3114" t="str">
            <v>São Paulo</v>
          </cell>
          <cell r="I3114" t="str">
            <v>2</v>
          </cell>
        </row>
        <row r="3115">
          <cell r="B3115" t="str">
            <v>Pará</v>
          </cell>
          <cell r="I3115" t="str">
            <v>2</v>
          </cell>
        </row>
        <row r="3116">
          <cell r="B3116" t="str">
            <v>Pará</v>
          </cell>
          <cell r="I3116" t="str">
            <v>1</v>
          </cell>
        </row>
        <row r="3117">
          <cell r="B3117" t="str">
            <v>Ceará</v>
          </cell>
          <cell r="I3117" t="str">
            <v>2</v>
          </cell>
        </row>
        <row r="3118">
          <cell r="B3118" t="str">
            <v>São Paulo</v>
          </cell>
          <cell r="I3118" t="str">
            <v>1</v>
          </cell>
        </row>
        <row r="3119">
          <cell r="B3119" t="str">
            <v>Maranhão</v>
          </cell>
          <cell r="I3119" t="str">
            <v>2</v>
          </cell>
        </row>
        <row r="3120">
          <cell r="B3120" t="str">
            <v>São Paulo</v>
          </cell>
          <cell r="I3120" t="str">
            <v>1</v>
          </cell>
        </row>
        <row r="3121">
          <cell r="B3121" t="str">
            <v>Santa Catarina</v>
          </cell>
          <cell r="I3121" t="str">
            <v>1</v>
          </cell>
        </row>
        <row r="3122">
          <cell r="B3122" t="str">
            <v>São Paulo</v>
          </cell>
          <cell r="I3122" t="str">
            <v>2</v>
          </cell>
        </row>
        <row r="3123">
          <cell r="B3123" t="str">
            <v>Minas Gerais</v>
          </cell>
          <cell r="I3123" t="str">
            <v>1</v>
          </cell>
        </row>
        <row r="3124">
          <cell r="B3124" t="str">
            <v>Piauí</v>
          </cell>
          <cell r="I3124" t="str">
            <v>1</v>
          </cell>
        </row>
        <row r="3125">
          <cell r="B3125" t="str">
            <v>Piauí</v>
          </cell>
          <cell r="I3125" t="str">
            <v>1</v>
          </cell>
        </row>
        <row r="3126">
          <cell r="B3126" t="str">
            <v>Minas Gerais</v>
          </cell>
          <cell r="I3126" t="str">
            <v>1</v>
          </cell>
        </row>
        <row r="3127">
          <cell r="B3127" t="str">
            <v>Ceará</v>
          </cell>
          <cell r="I3127" t="str">
            <v>1</v>
          </cell>
        </row>
        <row r="3128">
          <cell r="B3128" t="str">
            <v>Paraíba</v>
          </cell>
          <cell r="I3128" t="str">
            <v>1</v>
          </cell>
        </row>
        <row r="3129">
          <cell r="B3129" t="str">
            <v>Minas Gerais</v>
          </cell>
          <cell r="I3129" t="str">
            <v>1</v>
          </cell>
        </row>
        <row r="3130">
          <cell r="B3130" t="str">
            <v>Espírito Santo</v>
          </cell>
          <cell r="I3130" t="str">
            <v>1</v>
          </cell>
        </row>
        <row r="3131">
          <cell r="B3131" t="str">
            <v>Rio Grande do Norte</v>
          </cell>
          <cell r="I3131" t="str">
            <v>1</v>
          </cell>
        </row>
        <row r="3132">
          <cell r="B3132" t="str">
            <v>Rio Grande do Sul</v>
          </cell>
          <cell r="I3132" t="str">
            <v>1</v>
          </cell>
        </row>
        <row r="3133">
          <cell r="B3133" t="str">
            <v>Pará</v>
          </cell>
          <cell r="I3133" t="str">
            <v>2</v>
          </cell>
        </row>
        <row r="3134">
          <cell r="B3134" t="str">
            <v>Rio Grande do Norte</v>
          </cell>
          <cell r="I3134" t="str">
            <v>1</v>
          </cell>
        </row>
        <row r="3135">
          <cell r="B3135" t="str">
            <v>Goiás</v>
          </cell>
          <cell r="I3135" t="str">
            <v>1</v>
          </cell>
        </row>
        <row r="3136">
          <cell r="B3136" t="str">
            <v>Minas Gerais</v>
          </cell>
          <cell r="I3136" t="str">
            <v>1</v>
          </cell>
        </row>
        <row r="3137">
          <cell r="B3137" t="str">
            <v>Sergipe</v>
          </cell>
          <cell r="I3137" t="str">
            <v>1</v>
          </cell>
        </row>
        <row r="3138">
          <cell r="B3138" t="str">
            <v>Piauí</v>
          </cell>
          <cell r="I3138" t="str">
            <v>1</v>
          </cell>
        </row>
        <row r="3139">
          <cell r="B3139" t="str">
            <v>São Paulo</v>
          </cell>
          <cell r="I3139" t="str">
            <v>1</v>
          </cell>
        </row>
        <row r="3140">
          <cell r="B3140" t="str">
            <v>Rio Grande do Sul</v>
          </cell>
          <cell r="I3140" t="str">
            <v>1</v>
          </cell>
        </row>
        <row r="3141">
          <cell r="B3141" t="str">
            <v>São Paulo</v>
          </cell>
          <cell r="I3141" t="str">
            <v>2</v>
          </cell>
        </row>
        <row r="3142">
          <cell r="B3142" t="str">
            <v>São Paulo</v>
          </cell>
          <cell r="I3142" t="str">
            <v>1</v>
          </cell>
        </row>
        <row r="3143">
          <cell r="B3143" t="str">
            <v>Minas Gerais</v>
          </cell>
          <cell r="I3143" t="str">
            <v>1</v>
          </cell>
        </row>
        <row r="3144">
          <cell r="B3144" t="str">
            <v>São Paulo</v>
          </cell>
          <cell r="I3144" t="str">
            <v>1</v>
          </cell>
        </row>
        <row r="3145">
          <cell r="B3145" t="str">
            <v>Minas Gerais</v>
          </cell>
          <cell r="I3145" t="str">
            <v>1</v>
          </cell>
        </row>
        <row r="3146">
          <cell r="B3146" t="str">
            <v>Rio Grande do Sul</v>
          </cell>
          <cell r="I3146" t="str">
            <v>1</v>
          </cell>
        </row>
        <row r="3147">
          <cell r="B3147" t="str">
            <v>Santa Catarina</v>
          </cell>
          <cell r="I3147" t="str">
            <v>1</v>
          </cell>
        </row>
        <row r="3148">
          <cell r="B3148" t="str">
            <v>Minas Gerais</v>
          </cell>
          <cell r="I3148" t="str">
            <v>2</v>
          </cell>
        </row>
        <row r="3149">
          <cell r="B3149" t="str">
            <v>Santa Catarina</v>
          </cell>
          <cell r="I3149" t="str">
            <v>1</v>
          </cell>
        </row>
        <row r="3150">
          <cell r="B3150" t="str">
            <v>São Paulo</v>
          </cell>
          <cell r="I3150" t="str">
            <v>1</v>
          </cell>
        </row>
        <row r="3151">
          <cell r="B3151" t="str">
            <v>Rio Grande do Norte</v>
          </cell>
          <cell r="I3151" t="str">
            <v>1</v>
          </cell>
        </row>
        <row r="3152">
          <cell r="B3152" t="str">
            <v>Tocantins</v>
          </cell>
          <cell r="I3152" t="str">
            <v>1</v>
          </cell>
        </row>
        <row r="3153">
          <cell r="B3153" t="str">
            <v>Minas Gerais</v>
          </cell>
          <cell r="I3153" t="str">
            <v>1</v>
          </cell>
        </row>
        <row r="3154">
          <cell r="B3154" t="str">
            <v>Paraíba</v>
          </cell>
          <cell r="I3154" t="str">
            <v>1</v>
          </cell>
        </row>
        <row r="3155">
          <cell r="B3155" t="str">
            <v>São Paulo</v>
          </cell>
          <cell r="I3155" t="str">
            <v>2</v>
          </cell>
        </row>
        <row r="3156">
          <cell r="B3156" t="str">
            <v>Rondônia</v>
          </cell>
          <cell r="I3156" t="str">
            <v>1</v>
          </cell>
        </row>
        <row r="3157">
          <cell r="B3157" t="str">
            <v>Bahia</v>
          </cell>
          <cell r="I3157" t="str">
            <v>2</v>
          </cell>
        </row>
        <row r="3158">
          <cell r="B3158" t="str">
            <v>Minas Gerais</v>
          </cell>
          <cell r="I3158" t="str">
            <v>1</v>
          </cell>
        </row>
        <row r="3159">
          <cell r="B3159" t="str">
            <v>Tocantins</v>
          </cell>
          <cell r="I3159" t="str">
            <v>1</v>
          </cell>
        </row>
        <row r="3160">
          <cell r="B3160" t="str">
            <v>Minas Gerais</v>
          </cell>
          <cell r="I3160" t="str">
            <v>1</v>
          </cell>
        </row>
        <row r="3161">
          <cell r="B3161" t="str">
            <v>Paraíba</v>
          </cell>
          <cell r="I3161" t="str">
            <v>2</v>
          </cell>
        </row>
        <row r="3162">
          <cell r="B3162" t="str">
            <v>São Paulo</v>
          </cell>
          <cell r="I3162" t="str">
            <v>1</v>
          </cell>
        </row>
        <row r="3163">
          <cell r="B3163" t="str">
            <v>Alagoas</v>
          </cell>
          <cell r="I3163" t="str">
            <v>1</v>
          </cell>
        </row>
        <row r="3164">
          <cell r="B3164" t="str">
            <v>Rio Grande do Sul</v>
          </cell>
          <cell r="I3164" t="str">
            <v>2</v>
          </cell>
        </row>
        <row r="3165">
          <cell r="B3165" t="str">
            <v>Maranhão</v>
          </cell>
          <cell r="I3165" t="str">
            <v>1</v>
          </cell>
        </row>
        <row r="3166">
          <cell r="B3166" t="str">
            <v>Minas Gerais</v>
          </cell>
          <cell r="I3166" t="str">
            <v>4</v>
          </cell>
        </row>
        <row r="3167">
          <cell r="B3167" t="str">
            <v>Goiás</v>
          </cell>
          <cell r="I3167" t="str">
            <v>1</v>
          </cell>
        </row>
        <row r="3168">
          <cell r="B3168" t="str">
            <v>Minas Gerais</v>
          </cell>
          <cell r="I3168" t="str">
            <v>1</v>
          </cell>
        </row>
        <row r="3169">
          <cell r="B3169" t="str">
            <v>Goiás</v>
          </cell>
          <cell r="I3169" t="str">
            <v>1</v>
          </cell>
        </row>
        <row r="3170">
          <cell r="B3170" t="str">
            <v>Goiás</v>
          </cell>
          <cell r="I3170" t="str">
            <v>1</v>
          </cell>
        </row>
        <row r="3171">
          <cell r="B3171" t="str">
            <v>Ceará</v>
          </cell>
          <cell r="I3171" t="str">
            <v>2</v>
          </cell>
        </row>
        <row r="3172">
          <cell r="B3172" t="str">
            <v>Minas Gerais</v>
          </cell>
          <cell r="I3172" t="str">
            <v>1</v>
          </cell>
        </row>
        <row r="3173">
          <cell r="B3173" t="str">
            <v>Ceará</v>
          </cell>
          <cell r="I3173" t="str">
            <v>1</v>
          </cell>
        </row>
        <row r="3174">
          <cell r="B3174" t="str">
            <v>Pernambuco</v>
          </cell>
          <cell r="I3174" t="str">
            <v>1</v>
          </cell>
        </row>
        <row r="3175">
          <cell r="B3175" t="str">
            <v>Paraná</v>
          </cell>
          <cell r="I3175" t="str">
            <v>1</v>
          </cell>
        </row>
        <row r="3176">
          <cell r="B3176" t="str">
            <v>Pernambuco</v>
          </cell>
          <cell r="I3176" t="str">
            <v>2</v>
          </cell>
        </row>
        <row r="3177">
          <cell r="B3177" t="str">
            <v>Rio Grande do Sul</v>
          </cell>
          <cell r="I3177" t="str">
            <v>1</v>
          </cell>
        </row>
        <row r="3178">
          <cell r="B3178" t="str">
            <v>Bahia</v>
          </cell>
          <cell r="I3178" t="str">
            <v>1</v>
          </cell>
        </row>
        <row r="3179">
          <cell r="B3179" t="str">
            <v>Paraná</v>
          </cell>
          <cell r="I3179" t="str">
            <v>1</v>
          </cell>
        </row>
        <row r="3180">
          <cell r="B3180" t="str">
            <v>Ceará</v>
          </cell>
          <cell r="I3180" t="str">
            <v>1</v>
          </cell>
        </row>
        <row r="3181">
          <cell r="B3181" t="str">
            <v>Goiás</v>
          </cell>
          <cell r="I3181" t="str">
            <v>2</v>
          </cell>
        </row>
        <row r="3182">
          <cell r="B3182" t="str">
            <v>Rio Grande do Sul</v>
          </cell>
          <cell r="I3182" t="str">
            <v>1</v>
          </cell>
        </row>
        <row r="3183">
          <cell r="B3183" t="str">
            <v>São Paulo</v>
          </cell>
          <cell r="I3183" t="str">
            <v>2</v>
          </cell>
        </row>
        <row r="3184">
          <cell r="B3184" t="str">
            <v>Goiás</v>
          </cell>
          <cell r="I3184" t="str">
            <v>1</v>
          </cell>
        </row>
        <row r="3185">
          <cell r="B3185" t="str">
            <v>Piauí</v>
          </cell>
          <cell r="I3185" t="str">
            <v>1</v>
          </cell>
        </row>
        <row r="3186">
          <cell r="B3186" t="str">
            <v>Santa Catarina</v>
          </cell>
          <cell r="I3186" t="str">
            <v>1</v>
          </cell>
        </row>
        <row r="3187">
          <cell r="B3187" t="str">
            <v>Minas Gerais</v>
          </cell>
          <cell r="I3187" t="str">
            <v>1</v>
          </cell>
        </row>
        <row r="3188">
          <cell r="B3188" t="str">
            <v>Bahia</v>
          </cell>
          <cell r="I3188" t="str">
            <v>2</v>
          </cell>
        </row>
        <row r="3189">
          <cell r="B3189" t="str">
            <v>Piauí</v>
          </cell>
          <cell r="I3189" t="str">
            <v>1</v>
          </cell>
        </row>
        <row r="3190">
          <cell r="B3190" t="str">
            <v>Minas Gerais</v>
          </cell>
          <cell r="I3190" t="str">
            <v>1</v>
          </cell>
        </row>
        <row r="3191">
          <cell r="B3191" t="str">
            <v>Santa Catarina</v>
          </cell>
          <cell r="I3191" t="str">
            <v>1</v>
          </cell>
        </row>
        <row r="3192">
          <cell r="B3192" t="str">
            <v>Rio Grande do Sul</v>
          </cell>
          <cell r="I3192" t="str">
            <v>1</v>
          </cell>
        </row>
        <row r="3193">
          <cell r="B3193" t="str">
            <v>Rio Grande do Sul</v>
          </cell>
          <cell r="I3193" t="str">
            <v>1</v>
          </cell>
        </row>
        <row r="3194">
          <cell r="B3194" t="str">
            <v>Maranhão</v>
          </cell>
          <cell r="I3194" t="str">
            <v>1</v>
          </cell>
        </row>
        <row r="3195">
          <cell r="B3195" t="str">
            <v>Bahia</v>
          </cell>
          <cell r="I3195" t="str">
            <v>1</v>
          </cell>
        </row>
        <row r="3196">
          <cell r="B3196" t="str">
            <v>São Paulo</v>
          </cell>
          <cell r="I3196" t="str">
            <v>1</v>
          </cell>
        </row>
        <row r="3197">
          <cell r="B3197" t="str">
            <v>Goiás</v>
          </cell>
          <cell r="I3197" t="str">
            <v>1</v>
          </cell>
        </row>
        <row r="3198">
          <cell r="B3198" t="str">
            <v>Rio Grande do Norte</v>
          </cell>
          <cell r="I3198" t="str">
            <v>4</v>
          </cell>
        </row>
        <row r="3199">
          <cell r="B3199" t="str">
            <v>Rio Grande do Sul</v>
          </cell>
          <cell r="I3199" t="str">
            <v>1</v>
          </cell>
        </row>
        <row r="3200">
          <cell r="B3200" t="str">
            <v>São Paulo</v>
          </cell>
          <cell r="I3200" t="str">
            <v>1</v>
          </cell>
        </row>
        <row r="3201">
          <cell r="B3201" t="str">
            <v>Goiás</v>
          </cell>
          <cell r="I3201" t="str">
            <v>1</v>
          </cell>
        </row>
        <row r="3202">
          <cell r="B3202" t="str">
            <v>Pará</v>
          </cell>
          <cell r="I3202" t="str">
            <v>2</v>
          </cell>
        </row>
        <row r="3203">
          <cell r="B3203" t="str">
            <v>Roraima</v>
          </cell>
          <cell r="I3203" t="str">
            <v>1</v>
          </cell>
        </row>
        <row r="3204">
          <cell r="B3204" t="str">
            <v>Ceará</v>
          </cell>
          <cell r="I3204" t="str">
            <v>1</v>
          </cell>
        </row>
        <row r="3205">
          <cell r="B3205" t="str">
            <v>Bahia</v>
          </cell>
          <cell r="I3205" t="str">
            <v>1</v>
          </cell>
        </row>
        <row r="3206">
          <cell r="B3206" t="str">
            <v>Rio Grande do Sul</v>
          </cell>
          <cell r="I3206" t="str">
            <v>1</v>
          </cell>
        </row>
        <row r="3207">
          <cell r="B3207" t="str">
            <v>Bahia</v>
          </cell>
          <cell r="I3207" t="str">
            <v>2</v>
          </cell>
        </row>
        <row r="3208">
          <cell r="B3208" t="str">
            <v>Espírito Santo</v>
          </cell>
          <cell r="I3208" t="str">
            <v>1</v>
          </cell>
        </row>
        <row r="3209">
          <cell r="B3209" t="str">
            <v>Rio Grande do Sul</v>
          </cell>
          <cell r="I3209" t="str">
            <v>1</v>
          </cell>
        </row>
        <row r="3210">
          <cell r="B3210" t="str">
            <v>Rio Grande do Sul</v>
          </cell>
          <cell r="I3210" t="str">
            <v>1</v>
          </cell>
        </row>
        <row r="3211">
          <cell r="B3211" t="str">
            <v>Ceará</v>
          </cell>
          <cell r="I3211" t="str">
            <v>1</v>
          </cell>
        </row>
        <row r="3212">
          <cell r="B3212" t="str">
            <v>Paraíba</v>
          </cell>
          <cell r="I3212" t="str">
            <v>1</v>
          </cell>
        </row>
        <row r="3213">
          <cell r="B3213" t="str">
            <v>Bahia</v>
          </cell>
          <cell r="I3213" t="str">
            <v>1</v>
          </cell>
        </row>
        <row r="3214">
          <cell r="B3214" t="str">
            <v>Bahia</v>
          </cell>
          <cell r="I3214" t="str">
            <v>1</v>
          </cell>
        </row>
        <row r="3215">
          <cell r="B3215" t="str">
            <v>Goiás</v>
          </cell>
          <cell r="I3215" t="str">
            <v>1</v>
          </cell>
        </row>
        <row r="3216">
          <cell r="B3216" t="str">
            <v>Mato Grosso do Sul</v>
          </cell>
          <cell r="I3216" t="str">
            <v>1</v>
          </cell>
        </row>
        <row r="3217">
          <cell r="B3217" t="str">
            <v>Minas Gerais</v>
          </cell>
          <cell r="I3217" t="str">
            <v>1</v>
          </cell>
        </row>
        <row r="3218">
          <cell r="B3218" t="str">
            <v>Paraná</v>
          </cell>
          <cell r="I3218" t="str">
            <v>1</v>
          </cell>
        </row>
        <row r="3219">
          <cell r="B3219" t="str">
            <v>Bahia</v>
          </cell>
          <cell r="I3219" t="str">
            <v>1</v>
          </cell>
        </row>
        <row r="3220">
          <cell r="B3220" t="str">
            <v>Espírito Santo</v>
          </cell>
          <cell r="I3220" t="str">
            <v>1</v>
          </cell>
        </row>
        <row r="3221">
          <cell r="B3221" t="str">
            <v>Bahia</v>
          </cell>
          <cell r="I3221" t="str">
            <v>1</v>
          </cell>
        </row>
        <row r="3222">
          <cell r="B3222" t="str">
            <v>Espírito Santo</v>
          </cell>
          <cell r="I3222" t="str">
            <v>1</v>
          </cell>
        </row>
        <row r="3223">
          <cell r="B3223" t="str">
            <v>Minas Gerais</v>
          </cell>
          <cell r="I3223" t="str">
            <v>3</v>
          </cell>
        </row>
        <row r="3224">
          <cell r="B3224" t="str">
            <v>Sergipe</v>
          </cell>
          <cell r="I3224" t="str">
            <v>1</v>
          </cell>
        </row>
        <row r="3225">
          <cell r="B3225" t="str">
            <v>Alagoas</v>
          </cell>
          <cell r="I3225" t="str">
            <v>1</v>
          </cell>
        </row>
        <row r="3226">
          <cell r="B3226" t="str">
            <v>Piauí</v>
          </cell>
          <cell r="I3226" t="str">
            <v>1</v>
          </cell>
        </row>
        <row r="3227">
          <cell r="B3227" t="str">
            <v>Tocantins</v>
          </cell>
          <cell r="I3227" t="str">
            <v>1</v>
          </cell>
        </row>
        <row r="3228">
          <cell r="B3228" t="str">
            <v>Bahia</v>
          </cell>
          <cell r="I3228" t="str">
            <v>1</v>
          </cell>
        </row>
        <row r="3229">
          <cell r="B3229" t="str">
            <v>São Paulo</v>
          </cell>
          <cell r="I3229" t="str">
            <v>1</v>
          </cell>
        </row>
        <row r="3230">
          <cell r="B3230" t="str">
            <v>Bahia</v>
          </cell>
          <cell r="I3230" t="str">
            <v>1</v>
          </cell>
        </row>
        <row r="3231">
          <cell r="B3231" t="str">
            <v>Minas Gerais</v>
          </cell>
          <cell r="I3231" t="str">
            <v>1</v>
          </cell>
        </row>
        <row r="3232">
          <cell r="B3232" t="str">
            <v>Goiás</v>
          </cell>
          <cell r="I3232" t="str">
            <v>1</v>
          </cell>
        </row>
        <row r="3233">
          <cell r="B3233" t="str">
            <v>Minas Gerais</v>
          </cell>
          <cell r="I3233" t="str">
            <v>1</v>
          </cell>
        </row>
        <row r="3234">
          <cell r="B3234" t="str">
            <v>Minas Gerais</v>
          </cell>
          <cell r="I3234" t="str">
            <v>1</v>
          </cell>
        </row>
        <row r="3235">
          <cell r="B3235" t="str">
            <v>São Paulo</v>
          </cell>
          <cell r="I3235" t="str">
            <v>1</v>
          </cell>
        </row>
        <row r="3236">
          <cell r="B3236" t="str">
            <v>Minas Gerais</v>
          </cell>
          <cell r="I3236" t="str">
            <v>2</v>
          </cell>
        </row>
        <row r="3237">
          <cell r="B3237" t="str">
            <v>Rio Grande do Sul</v>
          </cell>
          <cell r="I3237" t="str">
            <v>1</v>
          </cell>
        </row>
        <row r="3238">
          <cell r="B3238" t="str">
            <v>Minas Gerais</v>
          </cell>
          <cell r="I3238" t="str">
            <v>1</v>
          </cell>
        </row>
        <row r="3239">
          <cell r="B3239" t="str">
            <v>São Paulo</v>
          </cell>
          <cell r="I3239" t="str">
            <v>1</v>
          </cell>
        </row>
        <row r="3240">
          <cell r="B3240" t="str">
            <v>Rio Grande do Norte</v>
          </cell>
          <cell r="I3240" t="str">
            <v>4</v>
          </cell>
        </row>
        <row r="3241">
          <cell r="B3241" t="str">
            <v>Minas Gerais</v>
          </cell>
          <cell r="I3241" t="str">
            <v>1</v>
          </cell>
        </row>
        <row r="3242">
          <cell r="B3242" t="str">
            <v>Minas Gerais</v>
          </cell>
          <cell r="I3242" t="str">
            <v>1</v>
          </cell>
        </row>
        <row r="3243">
          <cell r="B3243" t="str">
            <v>Rio de Janeiro</v>
          </cell>
          <cell r="I3243" t="str">
            <v>1</v>
          </cell>
        </row>
        <row r="3244">
          <cell r="B3244" t="str">
            <v>Tocantins</v>
          </cell>
          <cell r="I3244" t="str">
            <v>1</v>
          </cell>
        </row>
        <row r="3245">
          <cell r="B3245" t="str">
            <v>São Paulo</v>
          </cell>
          <cell r="I3245" t="str">
            <v>1</v>
          </cell>
        </row>
        <row r="3246">
          <cell r="B3246" t="str">
            <v>Paraíba</v>
          </cell>
          <cell r="I3246" t="str">
            <v>1</v>
          </cell>
        </row>
        <row r="3247">
          <cell r="B3247" t="str">
            <v>Santa Catarina</v>
          </cell>
          <cell r="I3247" t="str">
            <v>2</v>
          </cell>
        </row>
        <row r="3248">
          <cell r="B3248" t="str">
            <v>Mato Grosso do Sul</v>
          </cell>
          <cell r="I3248" t="str">
            <v>2</v>
          </cell>
        </row>
        <row r="3249">
          <cell r="B3249" t="str">
            <v>Bahia</v>
          </cell>
          <cell r="I3249" t="str">
            <v>1</v>
          </cell>
        </row>
        <row r="3250">
          <cell r="B3250" t="str">
            <v>Tocantins</v>
          </cell>
          <cell r="I3250" t="str">
            <v>1</v>
          </cell>
        </row>
        <row r="3251">
          <cell r="B3251" t="str">
            <v>Pernambuco</v>
          </cell>
          <cell r="I3251" t="str">
            <v>2</v>
          </cell>
        </row>
        <row r="3252">
          <cell r="B3252" t="str">
            <v>Piauí</v>
          </cell>
          <cell r="I3252" t="str">
            <v>1</v>
          </cell>
        </row>
        <row r="3253">
          <cell r="B3253" t="str">
            <v>São Paulo</v>
          </cell>
          <cell r="I3253" t="str">
            <v>1</v>
          </cell>
        </row>
        <row r="3254">
          <cell r="B3254" t="str">
            <v>Minas Gerais</v>
          </cell>
          <cell r="I3254" t="str">
            <v>1</v>
          </cell>
        </row>
        <row r="3255">
          <cell r="B3255" t="str">
            <v>Paraíba</v>
          </cell>
          <cell r="I3255" t="str">
            <v>1</v>
          </cell>
        </row>
        <row r="3256">
          <cell r="B3256" t="str">
            <v>Piauí</v>
          </cell>
          <cell r="I3256" t="str">
            <v>1</v>
          </cell>
        </row>
        <row r="3257">
          <cell r="B3257" t="str">
            <v>Goiás</v>
          </cell>
          <cell r="I3257" t="str">
            <v>1</v>
          </cell>
        </row>
        <row r="3258">
          <cell r="B3258" t="str">
            <v>Sergipe</v>
          </cell>
          <cell r="I3258" t="str">
            <v>1</v>
          </cell>
        </row>
        <row r="3259">
          <cell r="B3259" t="str">
            <v>Minas Gerais</v>
          </cell>
          <cell r="I3259" t="str">
            <v>1</v>
          </cell>
        </row>
        <row r="3260">
          <cell r="B3260" t="str">
            <v>Goiás</v>
          </cell>
          <cell r="I3260" t="str">
            <v>2</v>
          </cell>
        </row>
        <row r="3261">
          <cell r="B3261" t="str">
            <v>São Paulo</v>
          </cell>
          <cell r="I3261" t="str">
            <v>1</v>
          </cell>
        </row>
        <row r="3262">
          <cell r="B3262" t="str">
            <v>Amazonas</v>
          </cell>
          <cell r="I3262" t="str">
            <v>1</v>
          </cell>
        </row>
        <row r="3263">
          <cell r="B3263" t="str">
            <v>São Paulo</v>
          </cell>
          <cell r="I3263" t="str">
            <v>1</v>
          </cell>
        </row>
        <row r="3264">
          <cell r="B3264" t="str">
            <v>Rio Grande do Sul</v>
          </cell>
          <cell r="I3264" t="str">
            <v>1</v>
          </cell>
        </row>
        <row r="3265">
          <cell r="B3265" t="str">
            <v>Bahia</v>
          </cell>
          <cell r="I3265" t="str">
            <v>1</v>
          </cell>
        </row>
        <row r="3266">
          <cell r="B3266" t="str">
            <v>Rio de Janeiro</v>
          </cell>
          <cell r="I3266" t="str">
            <v>3</v>
          </cell>
        </row>
        <row r="3267">
          <cell r="B3267" t="str">
            <v>Maranhão</v>
          </cell>
          <cell r="I3267" t="str">
            <v>1</v>
          </cell>
        </row>
        <row r="3268">
          <cell r="B3268" t="str">
            <v>Minas Gerais</v>
          </cell>
          <cell r="I3268" t="str">
            <v>1</v>
          </cell>
        </row>
        <row r="3269">
          <cell r="B3269" t="str">
            <v>Mato Grosso do Sul</v>
          </cell>
          <cell r="I3269" t="str">
            <v>1</v>
          </cell>
        </row>
        <row r="3270">
          <cell r="B3270" t="str">
            <v>São Paulo</v>
          </cell>
          <cell r="I3270" t="str">
            <v>1</v>
          </cell>
        </row>
        <row r="3271">
          <cell r="B3271" t="str">
            <v>Goiás</v>
          </cell>
          <cell r="I3271" t="str">
            <v>2</v>
          </cell>
        </row>
        <row r="3272">
          <cell r="B3272" t="str">
            <v>Rio Grande do Norte</v>
          </cell>
          <cell r="I3272" t="str">
            <v>1</v>
          </cell>
        </row>
        <row r="3273">
          <cell r="B3273" t="str">
            <v>Rio de Janeiro</v>
          </cell>
          <cell r="I3273" t="str">
            <v>4</v>
          </cell>
        </row>
        <row r="3274">
          <cell r="B3274" t="str">
            <v>Mato Grosso</v>
          </cell>
          <cell r="I3274" t="str">
            <v>1</v>
          </cell>
        </row>
        <row r="3275">
          <cell r="B3275" t="str">
            <v>Rio Grande do Sul</v>
          </cell>
          <cell r="I3275" t="str">
            <v>1</v>
          </cell>
        </row>
        <row r="3276">
          <cell r="B3276" t="str">
            <v>Bahia</v>
          </cell>
          <cell r="I3276" t="str">
            <v>1</v>
          </cell>
        </row>
        <row r="3277">
          <cell r="B3277" t="str">
            <v>Roraima</v>
          </cell>
          <cell r="I3277" t="str">
            <v>1</v>
          </cell>
        </row>
        <row r="3278">
          <cell r="B3278" t="str">
            <v>Mato Grosso</v>
          </cell>
          <cell r="I3278" t="str">
            <v>1</v>
          </cell>
        </row>
        <row r="3279">
          <cell r="B3279" t="str">
            <v>Sergipe</v>
          </cell>
          <cell r="I3279" t="str">
            <v>1</v>
          </cell>
        </row>
        <row r="3280">
          <cell r="B3280" t="str">
            <v>Sergipe</v>
          </cell>
          <cell r="I3280" t="str">
            <v>2</v>
          </cell>
        </row>
        <row r="3281">
          <cell r="B3281" t="str">
            <v>Sergipe</v>
          </cell>
          <cell r="I3281" t="str">
            <v>1</v>
          </cell>
        </row>
        <row r="3282">
          <cell r="B3282" t="str">
            <v>Paraná</v>
          </cell>
          <cell r="I3282" t="str">
            <v>1</v>
          </cell>
        </row>
        <row r="3283">
          <cell r="B3283" t="str">
            <v>Sergipe</v>
          </cell>
          <cell r="I3283" t="str">
            <v>1</v>
          </cell>
        </row>
        <row r="3284">
          <cell r="B3284" t="str">
            <v>Piauí</v>
          </cell>
          <cell r="I3284" t="str">
            <v>1</v>
          </cell>
        </row>
        <row r="3285">
          <cell r="B3285" t="str">
            <v>Mato Grosso</v>
          </cell>
          <cell r="I3285" t="str">
            <v>1</v>
          </cell>
        </row>
        <row r="3286">
          <cell r="B3286" t="str">
            <v>Sergipe</v>
          </cell>
          <cell r="I3286" t="str">
            <v>3</v>
          </cell>
        </row>
        <row r="3287">
          <cell r="B3287" t="str">
            <v>Piauí</v>
          </cell>
          <cell r="I3287" t="str">
            <v>1</v>
          </cell>
        </row>
        <row r="3288">
          <cell r="B3288" t="str">
            <v>São Paulo</v>
          </cell>
          <cell r="I3288" t="str">
            <v>1</v>
          </cell>
        </row>
        <row r="3289">
          <cell r="B3289" t="str">
            <v>Paraná</v>
          </cell>
          <cell r="I3289" t="str">
            <v>1</v>
          </cell>
        </row>
        <row r="3290">
          <cell r="B3290" t="str">
            <v>Rio Grande do Sul</v>
          </cell>
          <cell r="I3290" t="str">
            <v>1</v>
          </cell>
        </row>
        <row r="3291">
          <cell r="B3291" t="str">
            <v>Mato Grosso do Sul</v>
          </cell>
          <cell r="I3291" t="str">
            <v>1</v>
          </cell>
        </row>
        <row r="3292">
          <cell r="B3292" t="str">
            <v>Goiás</v>
          </cell>
          <cell r="I3292" t="str">
            <v>1</v>
          </cell>
        </row>
        <row r="3293">
          <cell r="B3293" t="str">
            <v>Paraná</v>
          </cell>
          <cell r="I3293" t="str">
            <v>1</v>
          </cell>
        </row>
        <row r="3294">
          <cell r="B3294" t="str">
            <v>Mato Grosso do Sul</v>
          </cell>
          <cell r="I3294" t="str">
            <v>2</v>
          </cell>
        </row>
        <row r="3295">
          <cell r="B3295" t="str">
            <v>Rio Grande do Sul</v>
          </cell>
          <cell r="I3295" t="str">
            <v>1</v>
          </cell>
        </row>
        <row r="3296">
          <cell r="B3296" t="str">
            <v>Goiás</v>
          </cell>
          <cell r="I3296" t="str">
            <v>1</v>
          </cell>
        </row>
        <row r="3297">
          <cell r="B3297" t="str">
            <v>Paraná</v>
          </cell>
          <cell r="I3297" t="str">
            <v>1</v>
          </cell>
        </row>
        <row r="3298">
          <cell r="B3298" t="str">
            <v>Mato Grosso</v>
          </cell>
          <cell r="I3298" t="str">
            <v>1</v>
          </cell>
        </row>
        <row r="3299">
          <cell r="B3299" t="str">
            <v>Rio Grande do Sul</v>
          </cell>
          <cell r="I3299" t="str">
            <v>1</v>
          </cell>
        </row>
        <row r="3300">
          <cell r="B3300" t="str">
            <v>Minas Gerais</v>
          </cell>
          <cell r="I3300" t="str">
            <v>1</v>
          </cell>
        </row>
        <row r="3301">
          <cell r="B3301" t="str">
            <v>Rio Grande do Sul</v>
          </cell>
          <cell r="I3301" t="str">
            <v>1</v>
          </cell>
        </row>
        <row r="3302">
          <cell r="B3302" t="str">
            <v>Mato Grosso</v>
          </cell>
          <cell r="I3302" t="str">
            <v>1</v>
          </cell>
        </row>
        <row r="3303">
          <cell r="B3303" t="str">
            <v>Rondônia</v>
          </cell>
          <cell r="I3303" t="str">
            <v>1</v>
          </cell>
        </row>
        <row r="3304">
          <cell r="B3304" t="str">
            <v>Rio Grande do Sul</v>
          </cell>
          <cell r="I3304" t="str">
            <v>1</v>
          </cell>
        </row>
        <row r="3305">
          <cell r="B3305" t="str">
            <v>São Paulo</v>
          </cell>
          <cell r="I3305" t="str">
            <v>1</v>
          </cell>
        </row>
        <row r="3306">
          <cell r="B3306" t="str">
            <v>Bahia</v>
          </cell>
          <cell r="I3306" t="str">
            <v>1</v>
          </cell>
        </row>
        <row r="3307">
          <cell r="B3307" t="str">
            <v>Mato Grosso</v>
          </cell>
          <cell r="I3307" t="str">
            <v>1</v>
          </cell>
        </row>
        <row r="3308">
          <cell r="B3308" t="str">
            <v>São Paulo</v>
          </cell>
          <cell r="I3308" t="str">
            <v>1</v>
          </cell>
        </row>
        <row r="3309">
          <cell r="B3309" t="str">
            <v>Rio Grande do Sul</v>
          </cell>
          <cell r="I3309" t="str">
            <v>1</v>
          </cell>
        </row>
        <row r="3310">
          <cell r="B3310" t="str">
            <v>Paraná</v>
          </cell>
          <cell r="I3310" t="str">
            <v>1</v>
          </cell>
        </row>
        <row r="3311">
          <cell r="B3311" t="str">
            <v>São Paulo</v>
          </cell>
          <cell r="I3311" t="str">
            <v>1</v>
          </cell>
        </row>
        <row r="3312">
          <cell r="B3312" t="str">
            <v>Maranhão</v>
          </cell>
          <cell r="I3312" t="str">
            <v>1</v>
          </cell>
        </row>
        <row r="3313">
          <cell r="B3313" t="str">
            <v>Goiás</v>
          </cell>
          <cell r="I3313" t="str">
            <v>1</v>
          </cell>
        </row>
        <row r="3314">
          <cell r="B3314" t="str">
            <v>Rio Grande do Norte</v>
          </cell>
          <cell r="I3314" t="str">
            <v>2</v>
          </cell>
        </row>
        <row r="3315">
          <cell r="B3315" t="str">
            <v>Minas Gerais</v>
          </cell>
          <cell r="I3315" t="str">
            <v>1</v>
          </cell>
        </row>
        <row r="3316">
          <cell r="B3316" t="str">
            <v>Santa Catarina</v>
          </cell>
          <cell r="I3316" t="str">
            <v>1</v>
          </cell>
        </row>
        <row r="3317">
          <cell r="B3317" t="str">
            <v>Paraná</v>
          </cell>
          <cell r="I3317" t="str">
            <v>1</v>
          </cell>
        </row>
        <row r="3318">
          <cell r="B3318" t="str">
            <v>Pará</v>
          </cell>
          <cell r="I3318" t="str">
            <v>1</v>
          </cell>
        </row>
        <row r="3319">
          <cell r="B3319" t="str">
            <v>Paraná</v>
          </cell>
          <cell r="I3319" t="str">
            <v>1</v>
          </cell>
        </row>
        <row r="3320">
          <cell r="B3320" t="str">
            <v>Rio Grande do Sul</v>
          </cell>
          <cell r="I3320" t="str">
            <v>1</v>
          </cell>
        </row>
        <row r="3321">
          <cell r="B3321" t="str">
            <v>São Paulo</v>
          </cell>
          <cell r="I3321" t="str">
            <v>1</v>
          </cell>
        </row>
        <row r="3322">
          <cell r="B3322" t="str">
            <v>Bahia</v>
          </cell>
          <cell r="I3322" t="str">
            <v>1</v>
          </cell>
        </row>
        <row r="3323">
          <cell r="B3323" t="str">
            <v>Paraná</v>
          </cell>
          <cell r="I3323" t="str">
            <v>1</v>
          </cell>
        </row>
        <row r="3324">
          <cell r="B3324" t="str">
            <v>Paraíba</v>
          </cell>
          <cell r="I3324" t="str">
            <v>1</v>
          </cell>
        </row>
        <row r="3325">
          <cell r="B3325" t="str">
            <v>Rio de Janeiro</v>
          </cell>
          <cell r="I3325" t="str">
            <v>3</v>
          </cell>
        </row>
        <row r="3326">
          <cell r="B3326" t="str">
            <v>Goiás</v>
          </cell>
          <cell r="I3326" t="str">
            <v>1</v>
          </cell>
        </row>
        <row r="3327">
          <cell r="B3327" t="str">
            <v>São Paulo</v>
          </cell>
          <cell r="I3327" t="str">
            <v>1</v>
          </cell>
        </row>
        <row r="3328">
          <cell r="B3328" t="str">
            <v>Mato Grosso</v>
          </cell>
          <cell r="I3328" t="str">
            <v>1</v>
          </cell>
        </row>
        <row r="3329">
          <cell r="B3329" t="str">
            <v>São Paulo</v>
          </cell>
          <cell r="I3329" t="str">
            <v>1</v>
          </cell>
        </row>
        <row r="3330">
          <cell r="B3330" t="str">
            <v>Rio Grande do Sul</v>
          </cell>
          <cell r="I3330" t="str">
            <v>1</v>
          </cell>
        </row>
        <row r="3331">
          <cell r="B3331" t="str">
            <v>Bahia</v>
          </cell>
          <cell r="I3331" t="str">
            <v>1</v>
          </cell>
        </row>
        <row r="3332">
          <cell r="B3332" t="str">
            <v>Rio de Janeiro</v>
          </cell>
          <cell r="I3332" t="str">
            <v>4</v>
          </cell>
        </row>
        <row r="3333">
          <cell r="B3333" t="str">
            <v>Goiás</v>
          </cell>
          <cell r="I3333" t="str">
            <v>1</v>
          </cell>
        </row>
        <row r="3334">
          <cell r="B3334" t="str">
            <v>São Paulo</v>
          </cell>
          <cell r="I3334" t="str">
            <v>1</v>
          </cell>
        </row>
        <row r="3335">
          <cell r="B3335" t="str">
            <v>Maranhão</v>
          </cell>
          <cell r="I3335" t="str">
            <v>1</v>
          </cell>
        </row>
        <row r="3336">
          <cell r="B3336" t="str">
            <v>Pará</v>
          </cell>
          <cell r="I3336" t="str">
            <v>1</v>
          </cell>
        </row>
        <row r="3337">
          <cell r="B3337" t="str">
            <v>Santa Catarina</v>
          </cell>
          <cell r="I3337" t="str">
            <v>1</v>
          </cell>
        </row>
        <row r="3338">
          <cell r="B3338" t="str">
            <v>Bahia</v>
          </cell>
          <cell r="I3338" t="str">
            <v>1</v>
          </cell>
        </row>
        <row r="3339">
          <cell r="B3339" t="str">
            <v>Mato Grosso</v>
          </cell>
          <cell r="I3339" t="str">
            <v>1</v>
          </cell>
        </row>
        <row r="3340">
          <cell r="B3340" t="str">
            <v>Paraná</v>
          </cell>
          <cell r="I3340" t="str">
            <v>1</v>
          </cell>
        </row>
        <row r="3341">
          <cell r="B3341" t="str">
            <v>Minas Gerais</v>
          </cell>
          <cell r="I3341" t="str">
            <v>2</v>
          </cell>
        </row>
        <row r="3342">
          <cell r="B3342" t="str">
            <v>Paraná</v>
          </cell>
          <cell r="I3342" t="str">
            <v>1</v>
          </cell>
        </row>
        <row r="3343">
          <cell r="B3343" t="str">
            <v>São Paulo</v>
          </cell>
          <cell r="I3343" t="str">
            <v>1</v>
          </cell>
        </row>
        <row r="3344">
          <cell r="B3344" t="str">
            <v>Rondônia</v>
          </cell>
          <cell r="I3344" t="str">
            <v>2</v>
          </cell>
        </row>
        <row r="3345">
          <cell r="B3345" t="str">
            <v>Mato Grosso</v>
          </cell>
          <cell r="I3345" t="str">
            <v>1</v>
          </cell>
        </row>
        <row r="3346">
          <cell r="B3346" t="str">
            <v>Mato Grosso</v>
          </cell>
          <cell r="I3346" t="str">
            <v>1</v>
          </cell>
        </row>
        <row r="3347">
          <cell r="B3347" t="str">
            <v>Minas Gerais</v>
          </cell>
          <cell r="I3347" t="str">
            <v>1</v>
          </cell>
        </row>
        <row r="3348">
          <cell r="B3348" t="str">
            <v>Mato Grosso</v>
          </cell>
          <cell r="I3348" t="str">
            <v>1</v>
          </cell>
        </row>
        <row r="3349">
          <cell r="B3349" t="str">
            <v>Mato Grosso</v>
          </cell>
          <cell r="I3349" t="str">
            <v>2</v>
          </cell>
        </row>
        <row r="3350">
          <cell r="B3350" t="str">
            <v>Mato Grosso</v>
          </cell>
          <cell r="I3350" t="str">
            <v>1</v>
          </cell>
        </row>
        <row r="3351">
          <cell r="B3351" t="str">
            <v>São Paulo</v>
          </cell>
          <cell r="I3351" t="str">
            <v>2</v>
          </cell>
        </row>
        <row r="3352">
          <cell r="B3352" t="str">
            <v>Mato Grosso</v>
          </cell>
          <cell r="I3352" t="str">
            <v>1</v>
          </cell>
        </row>
        <row r="3353">
          <cell r="B3353" t="str">
            <v>Paraná</v>
          </cell>
          <cell r="I3353" t="str">
            <v>1</v>
          </cell>
        </row>
        <row r="3354">
          <cell r="B3354" t="str">
            <v>Ceará</v>
          </cell>
          <cell r="I3354" t="str">
            <v>1</v>
          </cell>
        </row>
        <row r="3355">
          <cell r="B3355" t="str">
            <v>Paraíba</v>
          </cell>
          <cell r="I3355" t="str">
            <v>1</v>
          </cell>
        </row>
        <row r="3356">
          <cell r="B3356" t="str">
            <v>Tocantins</v>
          </cell>
          <cell r="I3356" t="str">
            <v>1</v>
          </cell>
        </row>
        <row r="3357">
          <cell r="B3357" t="str">
            <v>Maranhão</v>
          </cell>
          <cell r="I3357" t="str">
            <v>1</v>
          </cell>
        </row>
        <row r="3358">
          <cell r="B3358" t="str">
            <v>Amazonas</v>
          </cell>
          <cell r="I3358" t="str">
            <v>2</v>
          </cell>
        </row>
        <row r="3359">
          <cell r="B3359" t="str">
            <v>Rio Grande do Sul</v>
          </cell>
          <cell r="I3359" t="str">
            <v>1</v>
          </cell>
        </row>
        <row r="3360">
          <cell r="B3360" t="str">
            <v>Rio Grande do Sul</v>
          </cell>
          <cell r="I3360" t="str">
            <v>1</v>
          </cell>
        </row>
        <row r="3361">
          <cell r="B3361" t="str">
            <v>Paraíba</v>
          </cell>
          <cell r="I3361" t="str">
            <v>1</v>
          </cell>
        </row>
        <row r="3362">
          <cell r="B3362" t="str">
            <v>Rio Grande do Sul</v>
          </cell>
          <cell r="I3362" t="str">
            <v>1</v>
          </cell>
        </row>
        <row r="3363">
          <cell r="B3363" t="str">
            <v>Minas Gerais</v>
          </cell>
          <cell r="I3363" t="str">
            <v>1</v>
          </cell>
        </row>
        <row r="3364">
          <cell r="B3364" t="str">
            <v>Minas Gerais</v>
          </cell>
          <cell r="I3364" t="str">
            <v>1</v>
          </cell>
        </row>
        <row r="3365">
          <cell r="B3365" t="str">
            <v>Rio Grande do Sul</v>
          </cell>
          <cell r="I3365" t="str">
            <v>1</v>
          </cell>
        </row>
        <row r="3366">
          <cell r="B3366" t="str">
            <v>Paraná</v>
          </cell>
          <cell r="I3366" t="str">
            <v>1</v>
          </cell>
        </row>
        <row r="3367">
          <cell r="B3367" t="str">
            <v>Rio Grande do Sul</v>
          </cell>
          <cell r="I3367" t="str">
            <v>1</v>
          </cell>
        </row>
        <row r="3368">
          <cell r="B3368" t="str">
            <v>Bahia</v>
          </cell>
          <cell r="I3368" t="str">
            <v>1</v>
          </cell>
        </row>
        <row r="3369">
          <cell r="B3369" t="str">
            <v>Minas Gerais</v>
          </cell>
          <cell r="I3369" t="str">
            <v>1</v>
          </cell>
        </row>
        <row r="3370">
          <cell r="B3370" t="str">
            <v>Goiás</v>
          </cell>
          <cell r="I3370" t="str">
            <v>1</v>
          </cell>
        </row>
        <row r="3371">
          <cell r="B3371" t="str">
            <v>Rio Grande do Sul</v>
          </cell>
          <cell r="I3371" t="str">
            <v>1</v>
          </cell>
        </row>
        <row r="3372">
          <cell r="B3372" t="str">
            <v>Tocantins</v>
          </cell>
          <cell r="I3372" t="str">
            <v>1</v>
          </cell>
        </row>
        <row r="3373">
          <cell r="B3373" t="str">
            <v>Ceará</v>
          </cell>
          <cell r="I3373" t="str">
            <v>2</v>
          </cell>
        </row>
        <row r="3374">
          <cell r="B3374" t="str">
            <v>Paraná</v>
          </cell>
          <cell r="I3374" t="str">
            <v>1</v>
          </cell>
        </row>
        <row r="3375">
          <cell r="B3375" t="str">
            <v>Mato Grosso</v>
          </cell>
          <cell r="I3375" t="str">
            <v>1</v>
          </cell>
        </row>
        <row r="3376">
          <cell r="B3376" t="str">
            <v>Piauí</v>
          </cell>
          <cell r="I3376" t="str">
            <v>1</v>
          </cell>
        </row>
        <row r="3377">
          <cell r="B3377" t="str">
            <v>Rio Grande do Sul</v>
          </cell>
          <cell r="I3377" t="str">
            <v>1</v>
          </cell>
        </row>
        <row r="3378">
          <cell r="B3378" t="str">
            <v>Paraná</v>
          </cell>
          <cell r="I3378" t="str">
            <v>1</v>
          </cell>
        </row>
        <row r="3379">
          <cell r="B3379" t="str">
            <v>Minas Gerais</v>
          </cell>
          <cell r="I3379" t="str">
            <v>3</v>
          </cell>
        </row>
        <row r="3380">
          <cell r="B3380" t="str">
            <v>Bahia</v>
          </cell>
          <cell r="I3380" t="str">
            <v>1</v>
          </cell>
        </row>
        <row r="3381">
          <cell r="B3381" t="str">
            <v>Paraná</v>
          </cell>
          <cell r="I3381" t="str">
            <v>1</v>
          </cell>
        </row>
        <row r="3382">
          <cell r="B3382" t="str">
            <v>Pará</v>
          </cell>
          <cell r="I3382" t="str">
            <v>1</v>
          </cell>
        </row>
        <row r="3383">
          <cell r="B3383" t="str">
            <v>Santa Catarina</v>
          </cell>
          <cell r="I3383" t="str">
            <v>1</v>
          </cell>
        </row>
        <row r="3384">
          <cell r="B3384" t="str">
            <v>Mato Grosso</v>
          </cell>
          <cell r="I3384" t="str">
            <v>1</v>
          </cell>
        </row>
        <row r="3385">
          <cell r="B3385" t="str">
            <v>Minas Gerais</v>
          </cell>
          <cell r="I3385" t="str">
            <v>1</v>
          </cell>
        </row>
        <row r="3386">
          <cell r="B3386" t="str">
            <v>Rondônia</v>
          </cell>
          <cell r="I3386" t="str">
            <v>1</v>
          </cell>
        </row>
        <row r="3387">
          <cell r="B3387" t="str">
            <v>Espírito Santo</v>
          </cell>
          <cell r="I3387" t="str">
            <v>2</v>
          </cell>
        </row>
        <row r="3388">
          <cell r="B3388" t="str">
            <v>Goiás</v>
          </cell>
          <cell r="I3388" t="str">
            <v>1</v>
          </cell>
        </row>
        <row r="3389">
          <cell r="B3389" t="str">
            <v>Santa Catarina</v>
          </cell>
          <cell r="I3389" t="str">
            <v>1</v>
          </cell>
        </row>
        <row r="3390">
          <cell r="B3390" t="str">
            <v>Bahia</v>
          </cell>
          <cell r="I3390" t="str">
            <v>2</v>
          </cell>
        </row>
        <row r="3391">
          <cell r="B3391" t="str">
            <v>Mato Grosso</v>
          </cell>
          <cell r="I3391" t="str">
            <v>1</v>
          </cell>
        </row>
        <row r="3392">
          <cell r="B3392" t="str">
            <v>São Paulo</v>
          </cell>
          <cell r="I3392" t="str">
            <v>1</v>
          </cell>
        </row>
        <row r="3393">
          <cell r="B3393" t="str">
            <v>Tocantins</v>
          </cell>
          <cell r="I3393" t="str">
            <v>1</v>
          </cell>
        </row>
        <row r="3394">
          <cell r="B3394" t="str">
            <v>Amazonas</v>
          </cell>
          <cell r="I3394" t="str">
            <v>1</v>
          </cell>
        </row>
        <row r="3395">
          <cell r="B3395" t="str">
            <v>Tocantins</v>
          </cell>
          <cell r="I3395" t="str">
            <v>1</v>
          </cell>
        </row>
        <row r="3396">
          <cell r="B3396" t="str">
            <v>Amazonas</v>
          </cell>
          <cell r="I3396" t="str">
            <v>1</v>
          </cell>
        </row>
        <row r="3397">
          <cell r="B3397" t="str">
            <v>Rio Grande do Sul</v>
          </cell>
          <cell r="I3397" t="str">
            <v>1</v>
          </cell>
        </row>
        <row r="3398">
          <cell r="B3398" t="str">
            <v>Goiás</v>
          </cell>
          <cell r="I3398" t="str">
            <v>1</v>
          </cell>
        </row>
        <row r="3399">
          <cell r="B3399" t="str">
            <v>Rio Grande do Sul</v>
          </cell>
          <cell r="I3399" t="str">
            <v>1</v>
          </cell>
        </row>
        <row r="3400">
          <cell r="B3400" t="str">
            <v>Minas Gerais</v>
          </cell>
          <cell r="I3400" t="str">
            <v>2</v>
          </cell>
        </row>
        <row r="3401">
          <cell r="B3401" t="str">
            <v>Goiás</v>
          </cell>
          <cell r="I3401" t="str">
            <v>3</v>
          </cell>
        </row>
        <row r="3402">
          <cell r="B3402" t="str">
            <v>Rio Grande do Sul</v>
          </cell>
          <cell r="I3402" t="str">
            <v>3</v>
          </cell>
        </row>
        <row r="3403">
          <cell r="B3403" t="str">
            <v>Bahia</v>
          </cell>
          <cell r="I3403" t="str">
            <v>1</v>
          </cell>
        </row>
        <row r="3404">
          <cell r="B3404" t="str">
            <v>Santa Catarina</v>
          </cell>
          <cell r="I3404" t="str">
            <v>1</v>
          </cell>
        </row>
        <row r="3405">
          <cell r="B3405" t="str">
            <v>São Paulo</v>
          </cell>
          <cell r="I3405" t="str">
            <v>2</v>
          </cell>
        </row>
        <row r="3406">
          <cell r="B3406" t="str">
            <v>Mato Grosso</v>
          </cell>
          <cell r="I3406" t="str">
            <v>1</v>
          </cell>
        </row>
        <row r="3407">
          <cell r="B3407" t="str">
            <v>Rondônia</v>
          </cell>
          <cell r="I3407" t="str">
            <v>1</v>
          </cell>
        </row>
        <row r="3408">
          <cell r="B3408" t="str">
            <v>Mato Grosso do Sul</v>
          </cell>
          <cell r="I3408" t="str">
            <v>1</v>
          </cell>
        </row>
        <row r="3409">
          <cell r="B3409" t="str">
            <v>Paraná</v>
          </cell>
          <cell r="I3409" t="str">
            <v>1</v>
          </cell>
        </row>
        <row r="3410">
          <cell r="B3410" t="str">
            <v>Tocantins</v>
          </cell>
          <cell r="I3410" t="str">
            <v>1</v>
          </cell>
        </row>
        <row r="3411">
          <cell r="B3411" t="str">
            <v>Alagoas</v>
          </cell>
          <cell r="I3411" t="str">
            <v>1</v>
          </cell>
        </row>
        <row r="3412">
          <cell r="B3412" t="str">
            <v>Rio Grande do Sul</v>
          </cell>
          <cell r="I3412" t="str">
            <v>1</v>
          </cell>
        </row>
        <row r="3413">
          <cell r="B3413" t="str">
            <v>Mato Grosso</v>
          </cell>
          <cell r="I3413" t="str">
            <v>1</v>
          </cell>
        </row>
        <row r="3414">
          <cell r="B3414" t="str">
            <v>Ceará</v>
          </cell>
          <cell r="I3414" t="str">
            <v>1</v>
          </cell>
        </row>
        <row r="3415">
          <cell r="B3415" t="str">
            <v>Minas Gerais</v>
          </cell>
          <cell r="I3415" t="str">
            <v>1</v>
          </cell>
        </row>
        <row r="3416">
          <cell r="B3416" t="str">
            <v>Piauí</v>
          </cell>
          <cell r="I3416" t="str">
            <v>1</v>
          </cell>
        </row>
        <row r="3417">
          <cell r="B3417" t="str">
            <v>Goiás</v>
          </cell>
          <cell r="I3417" t="str">
            <v>1</v>
          </cell>
        </row>
        <row r="3418">
          <cell r="B3418" t="str">
            <v>Pará</v>
          </cell>
          <cell r="I3418" t="str">
            <v>1</v>
          </cell>
        </row>
        <row r="3419">
          <cell r="B3419" t="str">
            <v>Pará</v>
          </cell>
          <cell r="I3419" t="str">
            <v>2</v>
          </cell>
        </row>
        <row r="3420">
          <cell r="B3420" t="str">
            <v>Mato Grosso</v>
          </cell>
          <cell r="I3420" t="str">
            <v>1</v>
          </cell>
        </row>
        <row r="3421">
          <cell r="B3421" t="str">
            <v>Piauí</v>
          </cell>
          <cell r="I3421" t="str">
            <v>1</v>
          </cell>
        </row>
        <row r="3422">
          <cell r="B3422" t="str">
            <v>Mato Grosso</v>
          </cell>
          <cell r="I3422" t="str">
            <v>1</v>
          </cell>
        </row>
        <row r="3423">
          <cell r="B3423" t="str">
            <v>Rio Grande do Sul</v>
          </cell>
          <cell r="I3423" t="str">
            <v>1</v>
          </cell>
        </row>
        <row r="3424">
          <cell r="B3424" t="str">
            <v>Bahia</v>
          </cell>
          <cell r="I3424" t="str">
            <v>1</v>
          </cell>
        </row>
        <row r="3425">
          <cell r="B3425" t="str">
            <v>Rio Grande do Sul</v>
          </cell>
          <cell r="I3425" t="str">
            <v>1</v>
          </cell>
        </row>
        <row r="3426">
          <cell r="B3426" t="str">
            <v>Minas Gerais</v>
          </cell>
          <cell r="I3426" t="str">
            <v>1</v>
          </cell>
        </row>
        <row r="3427">
          <cell r="B3427" t="str">
            <v>São Paulo</v>
          </cell>
          <cell r="I3427" t="str">
            <v>1</v>
          </cell>
        </row>
        <row r="3428">
          <cell r="B3428" t="str">
            <v>Pará</v>
          </cell>
          <cell r="I3428" t="str">
            <v>2</v>
          </cell>
        </row>
        <row r="3429">
          <cell r="B3429" t="str">
            <v>Ceará</v>
          </cell>
          <cell r="I3429" t="str">
            <v>1</v>
          </cell>
        </row>
        <row r="3430">
          <cell r="B3430" t="str">
            <v>São Paulo</v>
          </cell>
          <cell r="I3430" t="str">
            <v>1</v>
          </cell>
        </row>
        <row r="3431">
          <cell r="B3431" t="str">
            <v>Piauí</v>
          </cell>
          <cell r="I3431" t="str">
            <v>2</v>
          </cell>
        </row>
        <row r="3432">
          <cell r="B3432" t="str">
            <v>Pará</v>
          </cell>
          <cell r="I3432" t="str">
            <v>2</v>
          </cell>
        </row>
        <row r="3433">
          <cell r="B3433" t="str">
            <v>Amapá</v>
          </cell>
          <cell r="I3433" t="str">
            <v>1</v>
          </cell>
        </row>
        <row r="3434">
          <cell r="B3434" t="str">
            <v>Minas Gerais</v>
          </cell>
          <cell r="I3434" t="str">
            <v>1</v>
          </cell>
        </row>
        <row r="3435">
          <cell r="B3435" t="str">
            <v>São Paulo</v>
          </cell>
          <cell r="I3435" t="str">
            <v>1</v>
          </cell>
        </row>
        <row r="3436">
          <cell r="B3436" t="str">
            <v>Paraíba</v>
          </cell>
          <cell r="I3436" t="str">
            <v>1</v>
          </cell>
        </row>
        <row r="3437">
          <cell r="B3437" t="str">
            <v>Maranhão</v>
          </cell>
          <cell r="I3437" t="str">
            <v>1</v>
          </cell>
        </row>
        <row r="3438">
          <cell r="B3438" t="str">
            <v>Alagoas</v>
          </cell>
          <cell r="I3438" t="str">
            <v>1</v>
          </cell>
        </row>
        <row r="3439">
          <cell r="B3439" t="str">
            <v>Alagoas</v>
          </cell>
          <cell r="I3439" t="str">
            <v>1</v>
          </cell>
        </row>
        <row r="3440">
          <cell r="B3440" t="str">
            <v>Piauí</v>
          </cell>
          <cell r="I3440" t="str">
            <v>1</v>
          </cell>
        </row>
        <row r="3441">
          <cell r="B3441" t="str">
            <v>Alagoas</v>
          </cell>
          <cell r="I3441" t="str">
            <v>1</v>
          </cell>
        </row>
        <row r="3442">
          <cell r="B3442" t="str">
            <v>Rio Grande do Norte</v>
          </cell>
          <cell r="I3442" t="str">
            <v>1</v>
          </cell>
        </row>
        <row r="3443">
          <cell r="B3443" t="str">
            <v>Minas Gerais</v>
          </cell>
          <cell r="I3443" t="str">
            <v>1</v>
          </cell>
        </row>
        <row r="3444">
          <cell r="B3444" t="str">
            <v>São Paulo</v>
          </cell>
          <cell r="I3444" t="str">
            <v>2</v>
          </cell>
        </row>
        <row r="3445">
          <cell r="B3445" t="str">
            <v>Minas Gerais</v>
          </cell>
          <cell r="I3445" t="str">
            <v>1</v>
          </cell>
        </row>
        <row r="3446">
          <cell r="B3446" t="str">
            <v>Pernambuco</v>
          </cell>
          <cell r="I3446" t="str">
            <v>4</v>
          </cell>
        </row>
        <row r="3447">
          <cell r="B3447" t="str">
            <v>Maranhão</v>
          </cell>
          <cell r="I3447" t="str">
            <v>1</v>
          </cell>
        </row>
        <row r="3448">
          <cell r="B3448" t="str">
            <v>Bahia</v>
          </cell>
          <cell r="I3448" t="str">
            <v>1</v>
          </cell>
        </row>
        <row r="3449">
          <cell r="B3449" t="str">
            <v>Paraíba</v>
          </cell>
          <cell r="I3449" t="str">
            <v>1</v>
          </cell>
        </row>
        <row r="3450">
          <cell r="B3450" t="str">
            <v>Minas Gerais</v>
          </cell>
          <cell r="I3450" t="str">
            <v>2</v>
          </cell>
        </row>
        <row r="3451">
          <cell r="B3451" t="str">
            <v>Tocantins</v>
          </cell>
          <cell r="I3451" t="str">
            <v>1</v>
          </cell>
        </row>
        <row r="3452">
          <cell r="B3452" t="str">
            <v>Bahia</v>
          </cell>
          <cell r="I3452" t="str">
            <v>1</v>
          </cell>
        </row>
        <row r="3453">
          <cell r="B3453" t="str">
            <v>Minas Gerais</v>
          </cell>
          <cell r="I3453" t="str">
            <v>1</v>
          </cell>
        </row>
        <row r="3454">
          <cell r="B3454" t="str">
            <v>Alagoas</v>
          </cell>
          <cell r="I3454" t="str">
            <v>1</v>
          </cell>
        </row>
        <row r="3455">
          <cell r="B3455" t="str">
            <v>Minas Gerais</v>
          </cell>
          <cell r="I3455" t="str">
            <v>1</v>
          </cell>
        </row>
        <row r="3456">
          <cell r="B3456" t="str">
            <v>São Paulo</v>
          </cell>
          <cell r="I3456" t="str">
            <v>1</v>
          </cell>
        </row>
        <row r="3457">
          <cell r="B3457" t="str">
            <v>Minas Gerais</v>
          </cell>
          <cell r="I3457" t="str">
            <v>1</v>
          </cell>
        </row>
        <row r="3458">
          <cell r="B3458" t="str">
            <v>São Paulo</v>
          </cell>
          <cell r="I3458" t="str">
            <v>1</v>
          </cell>
        </row>
        <row r="3459">
          <cell r="B3459" t="str">
            <v>São Paulo</v>
          </cell>
          <cell r="I3459" t="str">
            <v>1</v>
          </cell>
        </row>
        <row r="3460">
          <cell r="B3460" t="str">
            <v>Pará</v>
          </cell>
          <cell r="I3460" t="str">
            <v>2</v>
          </cell>
        </row>
        <row r="3461">
          <cell r="B3461" t="str">
            <v>Minas Gerais</v>
          </cell>
          <cell r="I3461" t="str">
            <v>1</v>
          </cell>
        </row>
        <row r="3462">
          <cell r="B3462" t="str">
            <v>Goiás</v>
          </cell>
          <cell r="I3462" t="str">
            <v>1</v>
          </cell>
        </row>
        <row r="3463">
          <cell r="B3463" t="str">
            <v>São Paulo</v>
          </cell>
          <cell r="I3463" t="str">
            <v>2</v>
          </cell>
        </row>
        <row r="3464">
          <cell r="B3464" t="str">
            <v>Santa Catarina</v>
          </cell>
          <cell r="I3464" t="str">
            <v>1</v>
          </cell>
        </row>
        <row r="3465">
          <cell r="B3465" t="str">
            <v>Pernambuco</v>
          </cell>
          <cell r="I3465" t="str">
            <v>1</v>
          </cell>
        </row>
        <row r="3466">
          <cell r="B3466" t="str">
            <v>Pernambuco</v>
          </cell>
          <cell r="I3466" t="str">
            <v>1</v>
          </cell>
        </row>
        <row r="3467">
          <cell r="B3467" t="str">
            <v>Ceará</v>
          </cell>
          <cell r="I3467" t="str">
            <v>1</v>
          </cell>
        </row>
        <row r="3468">
          <cell r="B3468" t="str">
            <v>Paraná</v>
          </cell>
          <cell r="I3468" t="str">
            <v>1</v>
          </cell>
        </row>
        <row r="3469">
          <cell r="B3469" t="str">
            <v>São Paulo</v>
          </cell>
          <cell r="I3469" t="str">
            <v>4</v>
          </cell>
        </row>
        <row r="3470">
          <cell r="B3470" t="str">
            <v>São Paulo</v>
          </cell>
          <cell r="I3470" t="str">
            <v>1</v>
          </cell>
        </row>
        <row r="3471">
          <cell r="B3471" t="str">
            <v>Rio Grande do Sul</v>
          </cell>
          <cell r="I3471" t="str">
            <v>2</v>
          </cell>
        </row>
        <row r="3472">
          <cell r="B3472" t="str">
            <v>São Paulo</v>
          </cell>
          <cell r="I3472" t="str">
            <v>2</v>
          </cell>
        </row>
        <row r="3473">
          <cell r="B3473" t="str">
            <v>Santa Catarina</v>
          </cell>
          <cell r="I3473" t="str">
            <v>1</v>
          </cell>
        </row>
        <row r="3474">
          <cell r="B3474" t="str">
            <v>Pará</v>
          </cell>
          <cell r="I3474" t="str">
            <v>1</v>
          </cell>
        </row>
        <row r="3475">
          <cell r="B3475" t="str">
            <v>Bahia</v>
          </cell>
          <cell r="I3475" t="str">
            <v>1</v>
          </cell>
        </row>
        <row r="3476">
          <cell r="B3476" t="str">
            <v>Pernambuco</v>
          </cell>
          <cell r="I3476" t="str">
            <v>2</v>
          </cell>
        </row>
        <row r="3477">
          <cell r="B3477" t="str">
            <v>Pará</v>
          </cell>
          <cell r="I3477" t="str">
            <v>2</v>
          </cell>
        </row>
        <row r="3478">
          <cell r="B3478" t="str">
            <v>São Paulo</v>
          </cell>
          <cell r="I3478" t="str">
            <v>3</v>
          </cell>
        </row>
        <row r="3479">
          <cell r="B3479" t="str">
            <v>Paraná</v>
          </cell>
          <cell r="I3479" t="str">
            <v>1</v>
          </cell>
        </row>
        <row r="3480">
          <cell r="B3480" t="str">
            <v>Santa Catarina</v>
          </cell>
          <cell r="I3480" t="str">
            <v>1</v>
          </cell>
        </row>
        <row r="3481">
          <cell r="B3481" t="str">
            <v>Alagoas</v>
          </cell>
          <cell r="I3481" t="str">
            <v>1</v>
          </cell>
        </row>
        <row r="3482">
          <cell r="B3482" t="str">
            <v>Minas Gerais</v>
          </cell>
          <cell r="I3482" t="str">
            <v>2</v>
          </cell>
        </row>
        <row r="3483">
          <cell r="B3483" t="str">
            <v>Rio Grande do Norte</v>
          </cell>
          <cell r="I3483" t="str">
            <v>1</v>
          </cell>
        </row>
        <row r="3484">
          <cell r="B3484" t="str">
            <v>Minas Gerais</v>
          </cell>
          <cell r="I3484" t="str">
            <v>2</v>
          </cell>
        </row>
        <row r="3485">
          <cell r="B3485" t="str">
            <v>Minas Gerais</v>
          </cell>
          <cell r="I3485" t="str">
            <v>2</v>
          </cell>
        </row>
        <row r="3486">
          <cell r="B3486" t="str">
            <v>Rondônia</v>
          </cell>
          <cell r="I3486" t="str">
            <v>2</v>
          </cell>
        </row>
        <row r="3487">
          <cell r="B3487" t="str">
            <v>Paraíba</v>
          </cell>
          <cell r="I3487" t="str">
            <v>1</v>
          </cell>
        </row>
        <row r="3488">
          <cell r="B3488" t="str">
            <v>Santa Catarina</v>
          </cell>
          <cell r="I3488" t="str">
            <v>1</v>
          </cell>
        </row>
        <row r="3489">
          <cell r="B3489" t="str">
            <v>São Paulo</v>
          </cell>
          <cell r="I3489" t="str">
            <v>1</v>
          </cell>
        </row>
        <row r="3490">
          <cell r="B3490" t="str">
            <v>Goiás</v>
          </cell>
          <cell r="I3490" t="str">
            <v>1</v>
          </cell>
        </row>
        <row r="3491">
          <cell r="B3491" t="str">
            <v>Minas Gerais</v>
          </cell>
          <cell r="I3491" t="str">
            <v>1</v>
          </cell>
        </row>
        <row r="3492">
          <cell r="B3492" t="str">
            <v>Paraná</v>
          </cell>
          <cell r="I3492" t="str">
            <v>1</v>
          </cell>
        </row>
        <row r="3493">
          <cell r="B3493" t="str">
            <v>São Paulo</v>
          </cell>
          <cell r="I3493" t="str">
            <v>1</v>
          </cell>
        </row>
        <row r="3494">
          <cell r="B3494" t="str">
            <v>Bahia</v>
          </cell>
          <cell r="I3494" t="str">
            <v>1</v>
          </cell>
        </row>
        <row r="3495">
          <cell r="B3495" t="str">
            <v>Goiás</v>
          </cell>
          <cell r="I3495" t="str">
            <v>1</v>
          </cell>
        </row>
        <row r="3496">
          <cell r="B3496" t="str">
            <v>São Paulo</v>
          </cell>
          <cell r="I3496" t="str">
            <v>1</v>
          </cell>
        </row>
        <row r="3497">
          <cell r="B3497" t="str">
            <v>Pará</v>
          </cell>
          <cell r="I3497" t="str">
            <v>2</v>
          </cell>
        </row>
        <row r="3498">
          <cell r="B3498" t="str">
            <v>Ceará</v>
          </cell>
          <cell r="I3498" t="str">
            <v>2</v>
          </cell>
        </row>
        <row r="3499">
          <cell r="B3499" t="str">
            <v>Roraima</v>
          </cell>
          <cell r="I3499" t="str">
            <v>1</v>
          </cell>
        </row>
        <row r="3500">
          <cell r="B3500" t="str">
            <v>Ceará</v>
          </cell>
          <cell r="I3500" t="str">
            <v>2</v>
          </cell>
        </row>
        <row r="3501">
          <cell r="B3501" t="str">
            <v>Sergipe</v>
          </cell>
          <cell r="I3501" t="str">
            <v>1</v>
          </cell>
        </row>
        <row r="3502">
          <cell r="B3502" t="str">
            <v>Maranhão</v>
          </cell>
          <cell r="I3502" t="str">
            <v>3</v>
          </cell>
        </row>
        <row r="3503">
          <cell r="B3503" t="str">
            <v>Ceará</v>
          </cell>
          <cell r="I3503" t="str">
            <v>1</v>
          </cell>
        </row>
        <row r="3504">
          <cell r="B3504" t="str">
            <v>Ceará</v>
          </cell>
          <cell r="I3504" t="str">
            <v>1</v>
          </cell>
        </row>
        <row r="3505">
          <cell r="B3505" t="str">
            <v>Goiás</v>
          </cell>
          <cell r="I3505" t="str">
            <v>2</v>
          </cell>
        </row>
        <row r="3506">
          <cell r="B3506" t="str">
            <v>Minas Gerais</v>
          </cell>
          <cell r="I3506" t="str">
            <v>1</v>
          </cell>
        </row>
        <row r="3507">
          <cell r="B3507" t="str">
            <v>Piauí</v>
          </cell>
          <cell r="I3507" t="str">
            <v>1</v>
          </cell>
        </row>
        <row r="3508">
          <cell r="B3508" t="str">
            <v>Minas Gerais</v>
          </cell>
          <cell r="I3508" t="str">
            <v>1</v>
          </cell>
        </row>
        <row r="3509">
          <cell r="B3509" t="str">
            <v>Piauí</v>
          </cell>
          <cell r="I3509" t="str">
            <v>1</v>
          </cell>
        </row>
        <row r="3510">
          <cell r="B3510" t="str">
            <v>Minas Gerais</v>
          </cell>
          <cell r="I3510" t="str">
            <v>1</v>
          </cell>
        </row>
        <row r="3511">
          <cell r="B3511" t="str">
            <v>Santa Catarina</v>
          </cell>
          <cell r="I3511" t="str">
            <v>1</v>
          </cell>
        </row>
        <row r="3512">
          <cell r="B3512" t="str">
            <v>Paraná</v>
          </cell>
          <cell r="I3512" t="str">
            <v>2</v>
          </cell>
        </row>
        <row r="3513">
          <cell r="B3513" t="str">
            <v>Rio Grande do Sul</v>
          </cell>
          <cell r="I3513" t="str">
            <v>1</v>
          </cell>
        </row>
        <row r="3514">
          <cell r="B3514" t="str">
            <v>Minas Gerais</v>
          </cell>
          <cell r="I3514" t="str">
            <v>1</v>
          </cell>
        </row>
        <row r="3515">
          <cell r="B3515" t="str">
            <v>Santa Catarina</v>
          </cell>
          <cell r="I3515" t="str">
            <v>1</v>
          </cell>
        </row>
        <row r="3516">
          <cell r="B3516" t="str">
            <v>Minas Gerais</v>
          </cell>
          <cell r="I3516" t="str">
            <v>1</v>
          </cell>
        </row>
        <row r="3517">
          <cell r="B3517" t="str">
            <v>Minas Gerais</v>
          </cell>
          <cell r="I3517" t="str">
            <v>1</v>
          </cell>
        </row>
        <row r="3518">
          <cell r="B3518" t="str">
            <v>Piauí</v>
          </cell>
          <cell r="I3518" t="str">
            <v>1</v>
          </cell>
        </row>
        <row r="3519">
          <cell r="B3519" t="str">
            <v>Alagoas</v>
          </cell>
          <cell r="I3519" t="str">
            <v>1</v>
          </cell>
        </row>
        <row r="3520">
          <cell r="B3520" t="str">
            <v>São Paulo</v>
          </cell>
          <cell r="I3520" t="str">
            <v>1</v>
          </cell>
        </row>
        <row r="3521">
          <cell r="B3521" t="str">
            <v>Goiás</v>
          </cell>
          <cell r="I3521" t="str">
            <v>1</v>
          </cell>
        </row>
        <row r="3522">
          <cell r="B3522" t="str">
            <v>Pará</v>
          </cell>
          <cell r="I3522" t="str">
            <v>1</v>
          </cell>
        </row>
        <row r="3523">
          <cell r="B3523" t="str">
            <v>Ceará</v>
          </cell>
          <cell r="I3523" t="str">
            <v>1</v>
          </cell>
        </row>
        <row r="3524">
          <cell r="B3524" t="str">
            <v>Santa Catarina</v>
          </cell>
          <cell r="I3524" t="str">
            <v>3</v>
          </cell>
        </row>
        <row r="3525">
          <cell r="B3525" t="str">
            <v>Minas Gerais</v>
          </cell>
          <cell r="I3525" t="str">
            <v>1</v>
          </cell>
        </row>
        <row r="3526">
          <cell r="B3526" t="str">
            <v>Santa Catarina</v>
          </cell>
          <cell r="I3526" t="str">
            <v>1</v>
          </cell>
        </row>
        <row r="3527">
          <cell r="B3527" t="str">
            <v>Ceará</v>
          </cell>
          <cell r="I3527" t="str">
            <v>1</v>
          </cell>
        </row>
        <row r="3528">
          <cell r="B3528" t="str">
            <v>Pernambuco</v>
          </cell>
          <cell r="I3528" t="str">
            <v>2</v>
          </cell>
        </row>
        <row r="3529">
          <cell r="B3529" t="str">
            <v>Rio Grande do Sul</v>
          </cell>
          <cell r="I3529" t="str">
            <v>1</v>
          </cell>
        </row>
        <row r="3530">
          <cell r="B3530" t="str">
            <v>São Paulo</v>
          </cell>
          <cell r="I3530" t="str">
            <v>1</v>
          </cell>
        </row>
        <row r="3531">
          <cell r="B3531" t="str">
            <v>Paraná</v>
          </cell>
          <cell r="I3531" t="str">
            <v>2</v>
          </cell>
        </row>
        <row r="3532">
          <cell r="B3532" t="str">
            <v>Tocantins</v>
          </cell>
          <cell r="I3532" t="str">
            <v>4</v>
          </cell>
        </row>
        <row r="3533">
          <cell r="B3533" t="str">
            <v>Bahia</v>
          </cell>
          <cell r="I3533" t="str">
            <v>1</v>
          </cell>
        </row>
        <row r="3534">
          <cell r="B3534" t="str">
            <v>Paraná</v>
          </cell>
          <cell r="I3534" t="str">
            <v>2</v>
          </cell>
        </row>
        <row r="3535">
          <cell r="B3535" t="str">
            <v>Santa Catarina</v>
          </cell>
          <cell r="I3535" t="str">
            <v>1</v>
          </cell>
        </row>
        <row r="3536">
          <cell r="B3536" t="str">
            <v>Rio Grande do Sul</v>
          </cell>
          <cell r="I3536" t="str">
            <v>2</v>
          </cell>
        </row>
        <row r="3537">
          <cell r="B3537" t="str">
            <v>Piauí</v>
          </cell>
          <cell r="I3537" t="str">
            <v>1</v>
          </cell>
        </row>
        <row r="3538">
          <cell r="B3538" t="str">
            <v>São Paulo</v>
          </cell>
          <cell r="I3538" t="str">
            <v>1</v>
          </cell>
        </row>
        <row r="3539">
          <cell r="B3539" t="str">
            <v>Alagoas</v>
          </cell>
          <cell r="I3539" t="str">
            <v>2</v>
          </cell>
        </row>
        <row r="3540">
          <cell r="B3540" t="str">
            <v>Piauí</v>
          </cell>
          <cell r="I3540" t="str">
            <v>1</v>
          </cell>
        </row>
        <row r="3541">
          <cell r="B3541" t="str">
            <v>Maranhão</v>
          </cell>
          <cell r="I3541" t="str">
            <v>1</v>
          </cell>
        </row>
        <row r="3542">
          <cell r="B3542" t="str">
            <v>Tocantins</v>
          </cell>
          <cell r="I3542" t="str">
            <v>1</v>
          </cell>
        </row>
        <row r="3543">
          <cell r="B3543" t="str">
            <v>Bahia</v>
          </cell>
          <cell r="I3543" t="str">
            <v>1</v>
          </cell>
        </row>
        <row r="3544">
          <cell r="B3544" t="str">
            <v>Goiás</v>
          </cell>
          <cell r="I3544" t="str">
            <v>1</v>
          </cell>
        </row>
        <row r="3545">
          <cell r="B3545" t="str">
            <v>Tocantins</v>
          </cell>
          <cell r="I3545" t="str">
            <v>1</v>
          </cell>
        </row>
        <row r="3546">
          <cell r="B3546" t="str">
            <v>Pernambuco</v>
          </cell>
          <cell r="I3546" t="str">
            <v>1</v>
          </cell>
        </row>
        <row r="3547">
          <cell r="B3547" t="str">
            <v>Tocantins</v>
          </cell>
          <cell r="I3547" t="str">
            <v>1</v>
          </cell>
        </row>
        <row r="3548">
          <cell r="B3548" t="str">
            <v>Goiás</v>
          </cell>
          <cell r="I3548" t="str">
            <v>1</v>
          </cell>
        </row>
        <row r="3549">
          <cell r="B3549" t="str">
            <v>Goiás</v>
          </cell>
          <cell r="I3549" t="str">
            <v>1</v>
          </cell>
        </row>
        <row r="3550">
          <cell r="B3550" t="str">
            <v>Paraná</v>
          </cell>
          <cell r="I3550" t="str">
            <v>1</v>
          </cell>
        </row>
        <row r="3551">
          <cell r="B3551" t="str">
            <v>São Paulo</v>
          </cell>
          <cell r="I3551" t="str">
            <v>1</v>
          </cell>
        </row>
        <row r="3552">
          <cell r="B3552" t="str">
            <v>Rio Grande do Sul</v>
          </cell>
          <cell r="I3552" t="str">
            <v>1</v>
          </cell>
        </row>
        <row r="3553">
          <cell r="B3553" t="str">
            <v>Santa Catarina</v>
          </cell>
          <cell r="I3553" t="str">
            <v>1</v>
          </cell>
        </row>
        <row r="3554">
          <cell r="B3554" t="str">
            <v>Minas Gerais</v>
          </cell>
          <cell r="I3554" t="str">
            <v>1</v>
          </cell>
        </row>
        <row r="3555">
          <cell r="B3555" t="str">
            <v>Paraná</v>
          </cell>
          <cell r="I3555" t="str">
            <v>2</v>
          </cell>
        </row>
        <row r="3556">
          <cell r="B3556" t="str">
            <v>Goiás</v>
          </cell>
          <cell r="I3556" t="str">
            <v>1</v>
          </cell>
        </row>
        <row r="3557">
          <cell r="B3557" t="str">
            <v>Rio Grande do Sul</v>
          </cell>
          <cell r="I3557" t="str">
            <v>2</v>
          </cell>
        </row>
        <row r="3558">
          <cell r="B3558" t="str">
            <v>Espírito Santo</v>
          </cell>
          <cell r="I3558" t="str">
            <v>1</v>
          </cell>
        </row>
        <row r="3559">
          <cell r="B3559" t="str">
            <v>Pernambuco</v>
          </cell>
          <cell r="I3559" t="str">
            <v>1</v>
          </cell>
        </row>
        <row r="3560">
          <cell r="B3560" t="str">
            <v>São Paulo</v>
          </cell>
          <cell r="I3560" t="str">
            <v>1</v>
          </cell>
        </row>
        <row r="3561">
          <cell r="B3561" t="str">
            <v>Rio Grande do Sul</v>
          </cell>
          <cell r="I3561" t="str">
            <v>1</v>
          </cell>
        </row>
        <row r="3562">
          <cell r="B3562" t="str">
            <v>Alagoas</v>
          </cell>
          <cell r="I3562" t="str">
            <v>1</v>
          </cell>
        </row>
        <row r="3563">
          <cell r="B3563" t="str">
            <v>Minas Gerais</v>
          </cell>
          <cell r="I3563" t="str">
            <v>1</v>
          </cell>
        </row>
        <row r="3564">
          <cell r="B3564" t="str">
            <v>Santa Catarina</v>
          </cell>
          <cell r="I3564" t="str">
            <v>1</v>
          </cell>
        </row>
        <row r="3565">
          <cell r="B3565" t="str">
            <v>Piauí</v>
          </cell>
          <cell r="I3565" t="str">
            <v>1</v>
          </cell>
        </row>
        <row r="3566">
          <cell r="B3566" t="str">
            <v>Minas Gerais</v>
          </cell>
          <cell r="I3566" t="str">
            <v>2</v>
          </cell>
        </row>
        <row r="3567">
          <cell r="B3567" t="str">
            <v>Rio de Janeiro</v>
          </cell>
          <cell r="I3567" t="str">
            <v>2</v>
          </cell>
        </row>
        <row r="3568">
          <cell r="B3568" t="str">
            <v>Minas Gerais</v>
          </cell>
          <cell r="I3568" t="str">
            <v>2</v>
          </cell>
        </row>
        <row r="3569">
          <cell r="B3569" t="str">
            <v>Ceará</v>
          </cell>
          <cell r="I3569" t="str">
            <v>2</v>
          </cell>
        </row>
        <row r="3570">
          <cell r="B3570" t="str">
            <v>Pará</v>
          </cell>
          <cell r="I3570" t="str">
            <v>3</v>
          </cell>
        </row>
        <row r="3571">
          <cell r="B3571" t="str">
            <v>Minas Gerais</v>
          </cell>
          <cell r="I3571" t="str">
            <v>1</v>
          </cell>
        </row>
        <row r="3572">
          <cell r="B3572" t="str">
            <v>São Paulo</v>
          </cell>
          <cell r="I3572" t="str">
            <v>2</v>
          </cell>
        </row>
        <row r="3573">
          <cell r="B3573" t="str">
            <v>Rio Grande do Sul</v>
          </cell>
          <cell r="I3573" t="str">
            <v>1</v>
          </cell>
        </row>
        <row r="3574">
          <cell r="B3574" t="str">
            <v>Rio de Janeiro</v>
          </cell>
          <cell r="I3574" t="str">
            <v>2</v>
          </cell>
        </row>
        <row r="3575">
          <cell r="B3575" t="str">
            <v>Maranhão</v>
          </cell>
          <cell r="I3575" t="str">
            <v>1</v>
          </cell>
        </row>
        <row r="3576">
          <cell r="B3576" t="str">
            <v>São Paulo</v>
          </cell>
          <cell r="I3576" t="str">
            <v>1</v>
          </cell>
        </row>
        <row r="3577">
          <cell r="B3577" t="str">
            <v>Ceará</v>
          </cell>
          <cell r="I3577" t="str">
            <v>2</v>
          </cell>
        </row>
        <row r="3578">
          <cell r="B3578" t="str">
            <v>Santa Catarina</v>
          </cell>
          <cell r="I3578" t="str">
            <v>1</v>
          </cell>
        </row>
        <row r="3579">
          <cell r="B3579" t="str">
            <v>São Paulo</v>
          </cell>
          <cell r="I3579" t="str">
            <v>1</v>
          </cell>
        </row>
        <row r="3580">
          <cell r="B3580" t="str">
            <v>Mato Grosso do Sul</v>
          </cell>
          <cell r="I3580" t="str">
            <v>1</v>
          </cell>
        </row>
        <row r="3581">
          <cell r="B3581" t="str">
            <v>Paraná</v>
          </cell>
          <cell r="I3581" t="str">
            <v>1</v>
          </cell>
        </row>
        <row r="3582">
          <cell r="B3582" t="str">
            <v>Rio Grande do Sul</v>
          </cell>
          <cell r="I3582" t="str">
            <v>1</v>
          </cell>
        </row>
        <row r="3583">
          <cell r="B3583" t="str">
            <v>Tocantins</v>
          </cell>
          <cell r="I3583" t="str">
            <v>2</v>
          </cell>
        </row>
        <row r="3584">
          <cell r="B3584" t="str">
            <v>Minas Gerais</v>
          </cell>
          <cell r="I3584" t="str">
            <v>1</v>
          </cell>
        </row>
        <row r="3585">
          <cell r="B3585" t="str">
            <v>Ceará</v>
          </cell>
          <cell r="I3585" t="str">
            <v>2</v>
          </cell>
        </row>
        <row r="3586">
          <cell r="B3586" t="str">
            <v>Bahia</v>
          </cell>
          <cell r="I3586" t="str">
            <v>1</v>
          </cell>
        </row>
        <row r="3587">
          <cell r="B3587" t="str">
            <v>Ceará</v>
          </cell>
          <cell r="I3587" t="str">
            <v>1</v>
          </cell>
        </row>
        <row r="3588">
          <cell r="B3588" t="str">
            <v>Rio Grande do Norte</v>
          </cell>
          <cell r="I3588" t="str">
            <v>1</v>
          </cell>
        </row>
        <row r="3589">
          <cell r="B3589" t="str">
            <v>Tocantins</v>
          </cell>
          <cell r="I3589" t="str">
            <v>1</v>
          </cell>
        </row>
        <row r="3590">
          <cell r="B3590" t="str">
            <v>Paraná</v>
          </cell>
          <cell r="I3590" t="str">
            <v>1</v>
          </cell>
        </row>
        <row r="3591">
          <cell r="B3591" t="str">
            <v>Paraná</v>
          </cell>
          <cell r="I3591" t="str">
            <v>3</v>
          </cell>
        </row>
        <row r="3592">
          <cell r="B3592" t="str">
            <v>Mato Grosso do Sul</v>
          </cell>
          <cell r="I3592" t="str">
            <v>2</v>
          </cell>
        </row>
        <row r="3593">
          <cell r="B3593" t="str">
            <v>Goiás</v>
          </cell>
          <cell r="I3593" t="str">
            <v>1</v>
          </cell>
        </row>
        <row r="3594">
          <cell r="B3594" t="str">
            <v>Mato Grosso</v>
          </cell>
          <cell r="I3594" t="str">
            <v>1</v>
          </cell>
        </row>
        <row r="3595">
          <cell r="B3595" t="str">
            <v>São Paulo</v>
          </cell>
          <cell r="I3595" t="str">
            <v>1</v>
          </cell>
        </row>
        <row r="3596">
          <cell r="B3596" t="str">
            <v>Paraná</v>
          </cell>
          <cell r="I3596" t="str">
            <v>1</v>
          </cell>
        </row>
        <row r="3597">
          <cell r="B3597" t="str">
            <v>São Paulo</v>
          </cell>
          <cell r="I3597" t="str">
            <v>1</v>
          </cell>
        </row>
        <row r="3598">
          <cell r="B3598" t="str">
            <v>Pernambuco</v>
          </cell>
          <cell r="I3598" t="str">
            <v>1</v>
          </cell>
        </row>
        <row r="3599">
          <cell r="B3599" t="str">
            <v>Mato Grosso</v>
          </cell>
          <cell r="I3599" t="str">
            <v>1</v>
          </cell>
        </row>
        <row r="3600">
          <cell r="B3600" t="str">
            <v>Paraná</v>
          </cell>
          <cell r="I3600" t="str">
            <v>2</v>
          </cell>
        </row>
        <row r="3601">
          <cell r="B3601" t="str">
            <v>Mato Grosso do Sul</v>
          </cell>
          <cell r="I3601" t="str">
            <v>1</v>
          </cell>
        </row>
        <row r="3602">
          <cell r="B3602" t="str">
            <v>Minas Gerais</v>
          </cell>
          <cell r="I3602" t="str">
            <v>1</v>
          </cell>
        </row>
        <row r="3603">
          <cell r="B3603" t="str">
            <v>São Paulo</v>
          </cell>
          <cell r="I3603" t="str">
            <v>1</v>
          </cell>
        </row>
        <row r="3604">
          <cell r="B3604" t="str">
            <v>Paraíba</v>
          </cell>
          <cell r="I3604" t="str">
            <v>1</v>
          </cell>
        </row>
        <row r="3605">
          <cell r="B3605" t="str">
            <v>Bahia</v>
          </cell>
          <cell r="I3605" t="str">
            <v>2</v>
          </cell>
        </row>
        <row r="3606">
          <cell r="B3606" t="str">
            <v>Rio de Janeiro</v>
          </cell>
          <cell r="I3606" t="str">
            <v>2</v>
          </cell>
        </row>
        <row r="3607">
          <cell r="B3607" t="str">
            <v>Rio Grande do Norte</v>
          </cell>
          <cell r="I3607" t="str">
            <v>1</v>
          </cell>
        </row>
        <row r="3608">
          <cell r="B3608" t="str">
            <v>Pará</v>
          </cell>
          <cell r="I3608" t="str">
            <v>3</v>
          </cell>
        </row>
        <row r="3609">
          <cell r="B3609" t="str">
            <v>Goiás</v>
          </cell>
          <cell r="I3609" t="str">
            <v>1</v>
          </cell>
        </row>
        <row r="3610">
          <cell r="B3610" t="str">
            <v>Rio Grande do Norte</v>
          </cell>
          <cell r="I3610" t="str">
            <v>1</v>
          </cell>
        </row>
        <row r="3611">
          <cell r="B3611" t="str">
            <v>São Paulo</v>
          </cell>
          <cell r="I3611" t="str">
            <v>1</v>
          </cell>
        </row>
        <row r="3612">
          <cell r="B3612" t="str">
            <v>Rio Grande do Sul</v>
          </cell>
          <cell r="I3612" t="str">
            <v>1</v>
          </cell>
        </row>
        <row r="3613">
          <cell r="B3613" t="str">
            <v>Rondônia</v>
          </cell>
          <cell r="I3613" t="str">
            <v>1</v>
          </cell>
        </row>
        <row r="3614">
          <cell r="B3614" t="str">
            <v>Rio Grande do Norte</v>
          </cell>
          <cell r="I3614" t="str">
            <v>1</v>
          </cell>
        </row>
        <row r="3615">
          <cell r="B3615" t="str">
            <v>Alagoas</v>
          </cell>
          <cell r="I3615" t="str">
            <v>1</v>
          </cell>
        </row>
        <row r="3616">
          <cell r="B3616" t="str">
            <v>Amazonas</v>
          </cell>
          <cell r="I3616" t="str">
            <v>3</v>
          </cell>
        </row>
        <row r="3617">
          <cell r="B3617" t="str">
            <v>Bahia</v>
          </cell>
          <cell r="I3617" t="str">
            <v>1</v>
          </cell>
        </row>
        <row r="3618">
          <cell r="B3618" t="str">
            <v>Alagoas</v>
          </cell>
          <cell r="I3618" t="str">
            <v>1</v>
          </cell>
        </row>
        <row r="3619">
          <cell r="B3619" t="str">
            <v>São Paulo</v>
          </cell>
          <cell r="I3619" t="str">
            <v>1</v>
          </cell>
        </row>
        <row r="3620">
          <cell r="B3620" t="str">
            <v>São Paulo</v>
          </cell>
          <cell r="I3620" t="str">
            <v>1</v>
          </cell>
        </row>
        <row r="3621">
          <cell r="B3621" t="str">
            <v>Piauí</v>
          </cell>
          <cell r="I3621" t="str">
            <v>1</v>
          </cell>
        </row>
        <row r="3622">
          <cell r="B3622" t="str">
            <v>Piauí</v>
          </cell>
          <cell r="I3622" t="str">
            <v>3</v>
          </cell>
        </row>
        <row r="3623">
          <cell r="B3623" t="str">
            <v>Pernambuco</v>
          </cell>
          <cell r="I3623" t="str">
            <v>1</v>
          </cell>
        </row>
        <row r="3624">
          <cell r="B3624" t="str">
            <v>Rio Grande do Norte</v>
          </cell>
          <cell r="I3624" t="str">
            <v>4</v>
          </cell>
        </row>
        <row r="3625">
          <cell r="B3625" t="str">
            <v>Maranhão</v>
          </cell>
          <cell r="I3625" t="str">
            <v>2</v>
          </cell>
        </row>
        <row r="3626">
          <cell r="B3626" t="str">
            <v>Rio Grande do Sul</v>
          </cell>
          <cell r="I3626" t="str">
            <v>2</v>
          </cell>
        </row>
        <row r="3627">
          <cell r="B3627" t="str">
            <v>Rio Grande do Norte</v>
          </cell>
          <cell r="I3627" t="str">
            <v>1</v>
          </cell>
        </row>
        <row r="3628">
          <cell r="B3628" t="str">
            <v>Minas Gerais</v>
          </cell>
          <cell r="I3628" t="str">
            <v>1</v>
          </cell>
        </row>
        <row r="3629">
          <cell r="B3629" t="str">
            <v>Rio Grande do Sul</v>
          </cell>
          <cell r="I3629" t="str">
            <v>1</v>
          </cell>
        </row>
        <row r="3630">
          <cell r="B3630" t="str">
            <v>Minas Gerais</v>
          </cell>
          <cell r="I3630" t="str">
            <v>1</v>
          </cell>
        </row>
        <row r="3631">
          <cell r="B3631" t="str">
            <v>Minas Gerais</v>
          </cell>
          <cell r="I3631" t="str">
            <v>1</v>
          </cell>
        </row>
        <row r="3632">
          <cell r="B3632" t="str">
            <v>Paraíba</v>
          </cell>
          <cell r="I3632" t="str">
            <v>1</v>
          </cell>
        </row>
        <row r="3633">
          <cell r="B3633" t="str">
            <v>Rio Grande do Norte</v>
          </cell>
          <cell r="I3633" t="str">
            <v>1</v>
          </cell>
        </row>
        <row r="3634">
          <cell r="B3634" t="str">
            <v>Maranhão</v>
          </cell>
          <cell r="I3634" t="str">
            <v>1</v>
          </cell>
        </row>
        <row r="3635">
          <cell r="B3635" t="str">
            <v>Piauí</v>
          </cell>
          <cell r="I3635" t="str">
            <v>1</v>
          </cell>
        </row>
        <row r="3636">
          <cell r="B3636" t="str">
            <v>Minas Gerais</v>
          </cell>
          <cell r="I3636" t="str">
            <v>1</v>
          </cell>
        </row>
        <row r="3637">
          <cell r="B3637" t="str">
            <v>Pernambuco</v>
          </cell>
          <cell r="I3637" t="str">
            <v>1</v>
          </cell>
        </row>
        <row r="3638">
          <cell r="B3638" t="str">
            <v>Alagoas</v>
          </cell>
          <cell r="I3638" t="str">
            <v>1</v>
          </cell>
        </row>
        <row r="3639">
          <cell r="B3639" t="str">
            <v>Santa Catarina</v>
          </cell>
          <cell r="I3639" t="str">
            <v>1</v>
          </cell>
        </row>
        <row r="3640">
          <cell r="B3640" t="str">
            <v>Rio Grande do Sul</v>
          </cell>
          <cell r="I3640" t="str">
            <v>1</v>
          </cell>
        </row>
        <row r="3641">
          <cell r="B3641" t="str">
            <v>Rio Grande do Sul</v>
          </cell>
          <cell r="I3641" t="str">
            <v>3</v>
          </cell>
        </row>
        <row r="3642">
          <cell r="B3642" t="str">
            <v>Minas Gerais</v>
          </cell>
          <cell r="I3642" t="str">
            <v>3</v>
          </cell>
        </row>
        <row r="3643">
          <cell r="B3643" t="str">
            <v>Santa Catarina</v>
          </cell>
          <cell r="I3643" t="str">
            <v>1</v>
          </cell>
        </row>
        <row r="3644">
          <cell r="B3644" t="str">
            <v>Maranhão</v>
          </cell>
          <cell r="I3644" t="str">
            <v>1</v>
          </cell>
        </row>
        <row r="3645">
          <cell r="B3645" t="str">
            <v>Minas Gerais</v>
          </cell>
          <cell r="I3645" t="str">
            <v>1</v>
          </cell>
        </row>
        <row r="3646">
          <cell r="B3646" t="str">
            <v>Paraná</v>
          </cell>
          <cell r="I3646" t="str">
            <v>1</v>
          </cell>
        </row>
        <row r="3647">
          <cell r="B3647" t="str">
            <v>Paraná</v>
          </cell>
          <cell r="I3647" t="str">
            <v>2</v>
          </cell>
        </row>
        <row r="3648">
          <cell r="B3648" t="str">
            <v>Paraíba</v>
          </cell>
          <cell r="I3648" t="str">
            <v>3</v>
          </cell>
        </row>
        <row r="3649">
          <cell r="B3649" t="str">
            <v>Minas Gerais</v>
          </cell>
          <cell r="I3649" t="str">
            <v>3</v>
          </cell>
        </row>
        <row r="3650">
          <cell r="B3650" t="str">
            <v>Piauí</v>
          </cell>
          <cell r="I3650" t="str">
            <v>1</v>
          </cell>
        </row>
        <row r="3651">
          <cell r="B3651" t="str">
            <v>Minas Gerais</v>
          </cell>
          <cell r="I3651" t="str">
            <v>2</v>
          </cell>
        </row>
        <row r="3652">
          <cell r="B3652" t="str">
            <v>Minas Gerais</v>
          </cell>
          <cell r="I3652" t="str">
            <v>1</v>
          </cell>
        </row>
        <row r="3653">
          <cell r="B3653" t="str">
            <v>São Paulo</v>
          </cell>
          <cell r="I3653" t="str">
            <v>1</v>
          </cell>
        </row>
        <row r="3654">
          <cell r="B3654" t="str">
            <v>Rio Grande do Norte</v>
          </cell>
          <cell r="I3654" t="str">
            <v>1</v>
          </cell>
        </row>
        <row r="3655">
          <cell r="B3655" t="str">
            <v>Rio de Janeiro</v>
          </cell>
          <cell r="I3655" t="str">
            <v>1</v>
          </cell>
        </row>
        <row r="3656">
          <cell r="B3656" t="str">
            <v>Bahia</v>
          </cell>
          <cell r="I3656" t="str">
            <v>1</v>
          </cell>
        </row>
        <row r="3657">
          <cell r="B3657" t="str">
            <v>Pará</v>
          </cell>
          <cell r="I3657" t="str">
            <v>1</v>
          </cell>
        </row>
        <row r="3658">
          <cell r="B3658" t="str">
            <v>Tocantins</v>
          </cell>
          <cell r="I3658" t="str">
            <v>1</v>
          </cell>
        </row>
        <row r="3659">
          <cell r="B3659" t="str">
            <v>Piauí</v>
          </cell>
          <cell r="I3659" t="str">
            <v>1</v>
          </cell>
        </row>
        <row r="3660">
          <cell r="B3660" t="str">
            <v>Rio Grande do Norte</v>
          </cell>
          <cell r="I3660" t="str">
            <v>2</v>
          </cell>
        </row>
        <row r="3661">
          <cell r="B3661" t="str">
            <v>Pernambuco</v>
          </cell>
          <cell r="I3661" t="str">
            <v>2</v>
          </cell>
        </row>
        <row r="3662">
          <cell r="B3662" t="str">
            <v>Amazonas</v>
          </cell>
          <cell r="I3662" t="str">
            <v>1</v>
          </cell>
        </row>
        <row r="3663">
          <cell r="B3663" t="str">
            <v>Minas Gerais</v>
          </cell>
          <cell r="I3663" t="str">
            <v>1</v>
          </cell>
        </row>
        <row r="3664">
          <cell r="B3664" t="str">
            <v>Paraná</v>
          </cell>
          <cell r="I3664" t="str">
            <v>1</v>
          </cell>
        </row>
        <row r="3665">
          <cell r="B3665" t="str">
            <v>São Paulo</v>
          </cell>
          <cell r="I3665" t="str">
            <v>1</v>
          </cell>
        </row>
        <row r="3666">
          <cell r="B3666" t="str">
            <v>São Paulo</v>
          </cell>
          <cell r="I3666" t="str">
            <v>3</v>
          </cell>
        </row>
        <row r="3667">
          <cell r="B3667" t="str">
            <v>Maranhão</v>
          </cell>
          <cell r="I3667" t="str">
            <v>1</v>
          </cell>
        </row>
        <row r="3668">
          <cell r="B3668" t="str">
            <v>Paraíba</v>
          </cell>
          <cell r="I3668" t="str">
            <v>1</v>
          </cell>
        </row>
        <row r="3669">
          <cell r="B3669" t="str">
            <v>Pernambuco</v>
          </cell>
          <cell r="I3669" t="str">
            <v>4</v>
          </cell>
        </row>
        <row r="3670">
          <cell r="B3670" t="str">
            <v>Piauí</v>
          </cell>
          <cell r="I3670" t="str">
            <v>1</v>
          </cell>
        </row>
        <row r="3671">
          <cell r="B3671" t="str">
            <v>São Paulo</v>
          </cell>
          <cell r="I3671" t="str">
            <v>1</v>
          </cell>
        </row>
        <row r="3672">
          <cell r="B3672" t="str">
            <v>Minas Gerais</v>
          </cell>
          <cell r="I3672" t="str">
            <v>1</v>
          </cell>
        </row>
        <row r="3673">
          <cell r="B3673" t="str">
            <v>Bahia</v>
          </cell>
          <cell r="I3673" t="str">
            <v>3</v>
          </cell>
        </row>
        <row r="3674">
          <cell r="B3674" t="str">
            <v>Rio Grande do Sul</v>
          </cell>
          <cell r="I3674" t="str">
            <v>1</v>
          </cell>
        </row>
        <row r="3675">
          <cell r="B3675" t="str">
            <v>São Paulo</v>
          </cell>
          <cell r="I3675" t="str">
            <v>1</v>
          </cell>
        </row>
        <row r="3676">
          <cell r="B3676" t="str">
            <v>Paraná</v>
          </cell>
          <cell r="I3676" t="str">
            <v>1</v>
          </cell>
        </row>
        <row r="3677">
          <cell r="B3677" t="str">
            <v>Alagoas</v>
          </cell>
          <cell r="I3677" t="str">
            <v>1</v>
          </cell>
        </row>
        <row r="3678">
          <cell r="B3678" t="str">
            <v>Santa Catarina</v>
          </cell>
          <cell r="I3678" t="str">
            <v>1</v>
          </cell>
        </row>
        <row r="3679">
          <cell r="B3679" t="str">
            <v>Maranhão</v>
          </cell>
          <cell r="I3679" t="str">
            <v>1</v>
          </cell>
        </row>
        <row r="3680">
          <cell r="B3680" t="str">
            <v>Minas Gerais</v>
          </cell>
          <cell r="I3680" t="str">
            <v>1</v>
          </cell>
        </row>
        <row r="3681">
          <cell r="B3681" t="str">
            <v>Rio Grande do Sul</v>
          </cell>
          <cell r="I3681" t="str">
            <v>1</v>
          </cell>
        </row>
        <row r="3682">
          <cell r="B3682" t="str">
            <v>Piauí</v>
          </cell>
          <cell r="I3682" t="str">
            <v>1</v>
          </cell>
        </row>
        <row r="3683">
          <cell r="B3683" t="str">
            <v>Bahia</v>
          </cell>
          <cell r="I3683" t="str">
            <v>1</v>
          </cell>
        </row>
        <row r="3684">
          <cell r="B3684" t="str">
            <v>Paraná</v>
          </cell>
          <cell r="I3684" t="str">
            <v>1</v>
          </cell>
        </row>
        <row r="3685">
          <cell r="B3685" t="str">
            <v>Minas Gerais</v>
          </cell>
          <cell r="I3685" t="str">
            <v>1</v>
          </cell>
        </row>
        <row r="3686">
          <cell r="B3686" t="str">
            <v>São Paulo</v>
          </cell>
          <cell r="I3686" t="str">
            <v>2</v>
          </cell>
        </row>
        <row r="3687">
          <cell r="B3687" t="str">
            <v>Pernambuco</v>
          </cell>
          <cell r="I3687" t="str">
            <v>1</v>
          </cell>
        </row>
        <row r="3688">
          <cell r="B3688" t="str">
            <v>Minas Gerais</v>
          </cell>
          <cell r="I3688" t="str">
            <v>1</v>
          </cell>
        </row>
        <row r="3689">
          <cell r="B3689" t="str">
            <v>São Paulo</v>
          </cell>
          <cell r="I3689" t="str">
            <v>1</v>
          </cell>
        </row>
        <row r="3690">
          <cell r="B3690" t="str">
            <v>Minas Gerais</v>
          </cell>
          <cell r="I3690" t="str">
            <v>1</v>
          </cell>
        </row>
        <row r="3691">
          <cell r="B3691" t="str">
            <v>Ceará</v>
          </cell>
          <cell r="I3691" t="str">
            <v>2</v>
          </cell>
        </row>
        <row r="3692">
          <cell r="B3692" t="str">
            <v>Paraíba</v>
          </cell>
          <cell r="I3692" t="str">
            <v>1</v>
          </cell>
        </row>
        <row r="3693">
          <cell r="B3693" t="str">
            <v>Amapá</v>
          </cell>
          <cell r="I3693" t="str">
            <v>1</v>
          </cell>
        </row>
        <row r="3694">
          <cell r="B3694" t="str">
            <v>Minas Gerais</v>
          </cell>
          <cell r="I3694" t="str">
            <v>1</v>
          </cell>
        </row>
        <row r="3695">
          <cell r="B3695" t="str">
            <v>Minas Gerais</v>
          </cell>
          <cell r="I3695" t="str">
            <v>1</v>
          </cell>
        </row>
        <row r="3696">
          <cell r="B3696" t="str">
            <v>Minas Gerais</v>
          </cell>
          <cell r="I3696" t="str">
            <v>1</v>
          </cell>
        </row>
        <row r="3697">
          <cell r="B3697" t="str">
            <v>Rio Grande do Norte</v>
          </cell>
          <cell r="I3697" t="str">
            <v>1</v>
          </cell>
        </row>
        <row r="3698">
          <cell r="B3698" t="str">
            <v>Paraíba</v>
          </cell>
          <cell r="I3698" t="str">
            <v>1</v>
          </cell>
        </row>
        <row r="3699">
          <cell r="B3699" t="str">
            <v>Sergipe</v>
          </cell>
          <cell r="I3699" t="str">
            <v>1</v>
          </cell>
        </row>
        <row r="3700">
          <cell r="B3700" t="str">
            <v>Mato Grosso</v>
          </cell>
          <cell r="I3700" t="str">
            <v>1</v>
          </cell>
        </row>
        <row r="3701">
          <cell r="B3701" t="str">
            <v>Rio Grande do Norte</v>
          </cell>
          <cell r="I3701" t="str">
            <v>1</v>
          </cell>
        </row>
        <row r="3702">
          <cell r="B3702" t="str">
            <v>Minas Gerais</v>
          </cell>
          <cell r="I3702" t="str">
            <v>1</v>
          </cell>
        </row>
        <row r="3703">
          <cell r="B3703" t="str">
            <v>São Paulo</v>
          </cell>
          <cell r="I3703" t="str">
            <v>1</v>
          </cell>
        </row>
        <row r="3704">
          <cell r="B3704" t="str">
            <v>Bahia</v>
          </cell>
          <cell r="I3704" t="str">
            <v>1</v>
          </cell>
        </row>
        <row r="3705">
          <cell r="B3705" t="str">
            <v>Rio Grande do Sul</v>
          </cell>
          <cell r="I3705" t="str">
            <v>1</v>
          </cell>
        </row>
        <row r="3706">
          <cell r="B3706" t="str">
            <v>Paraíba</v>
          </cell>
          <cell r="I3706" t="str">
            <v>1</v>
          </cell>
        </row>
        <row r="3707">
          <cell r="B3707" t="str">
            <v>Minas Gerais</v>
          </cell>
          <cell r="I3707" t="str">
            <v>1</v>
          </cell>
        </row>
        <row r="3708">
          <cell r="B3708" t="str">
            <v>Santa Catarina</v>
          </cell>
          <cell r="I3708" t="str">
            <v>1</v>
          </cell>
        </row>
        <row r="3709">
          <cell r="B3709" t="str">
            <v>São Paulo</v>
          </cell>
          <cell r="I3709" t="str">
            <v>1</v>
          </cell>
        </row>
        <row r="3710">
          <cell r="B3710" t="str">
            <v>São Paulo</v>
          </cell>
          <cell r="I3710" t="str">
            <v>2</v>
          </cell>
        </row>
        <row r="3711">
          <cell r="B3711" t="str">
            <v>Maranhão</v>
          </cell>
          <cell r="I3711" t="str">
            <v>2</v>
          </cell>
        </row>
        <row r="3712">
          <cell r="B3712" t="str">
            <v>Sergipe</v>
          </cell>
          <cell r="I3712" t="str">
            <v>1</v>
          </cell>
        </row>
        <row r="3713">
          <cell r="B3713" t="str">
            <v>São Paulo</v>
          </cell>
          <cell r="I3713" t="str">
            <v>1</v>
          </cell>
        </row>
        <row r="3714">
          <cell r="B3714" t="str">
            <v>Minas Gerais</v>
          </cell>
          <cell r="I3714" t="str">
            <v>1</v>
          </cell>
        </row>
        <row r="3715">
          <cell r="B3715" t="str">
            <v>Tocantins</v>
          </cell>
          <cell r="I3715" t="str">
            <v>1</v>
          </cell>
        </row>
        <row r="3716">
          <cell r="B3716" t="str">
            <v>Bahia</v>
          </cell>
          <cell r="I3716" t="str">
            <v>1</v>
          </cell>
        </row>
        <row r="3717">
          <cell r="B3717" t="str">
            <v>Rio Grande do Norte</v>
          </cell>
          <cell r="I3717" t="str">
            <v>1</v>
          </cell>
        </row>
        <row r="3718">
          <cell r="B3718" t="str">
            <v>Espírito Santo</v>
          </cell>
          <cell r="I3718" t="str">
            <v>1</v>
          </cell>
        </row>
        <row r="3719">
          <cell r="B3719" t="str">
            <v>São Paulo</v>
          </cell>
          <cell r="I3719" t="str">
            <v>1</v>
          </cell>
        </row>
        <row r="3720">
          <cell r="B3720" t="str">
            <v>Maranhão</v>
          </cell>
          <cell r="I3720" t="str">
            <v>1</v>
          </cell>
        </row>
        <row r="3721">
          <cell r="B3721" t="str">
            <v>Mato Grosso do Sul</v>
          </cell>
          <cell r="I3721" t="str">
            <v>1</v>
          </cell>
        </row>
        <row r="3722">
          <cell r="B3722" t="str">
            <v>Piauí</v>
          </cell>
          <cell r="I3722" t="str">
            <v>2</v>
          </cell>
        </row>
        <row r="3723">
          <cell r="B3723" t="str">
            <v>Piauí</v>
          </cell>
          <cell r="I3723" t="str">
            <v>1</v>
          </cell>
        </row>
        <row r="3724">
          <cell r="B3724" t="str">
            <v>Minas Gerais</v>
          </cell>
          <cell r="I3724" t="str">
            <v>2</v>
          </cell>
        </row>
        <row r="3725">
          <cell r="B3725" t="str">
            <v>Rio Grande do Sul</v>
          </cell>
          <cell r="I3725" t="str">
            <v>1</v>
          </cell>
        </row>
        <row r="3726">
          <cell r="B3726" t="str">
            <v>Paraíba</v>
          </cell>
          <cell r="I3726" t="str">
            <v>1</v>
          </cell>
        </row>
        <row r="3727">
          <cell r="B3727" t="str">
            <v>Minas Gerais</v>
          </cell>
          <cell r="I3727" t="str">
            <v>1</v>
          </cell>
        </row>
        <row r="3728">
          <cell r="B3728" t="str">
            <v>Rio Grande do Norte</v>
          </cell>
          <cell r="I3728" t="str">
            <v>1</v>
          </cell>
        </row>
        <row r="3729">
          <cell r="B3729" t="str">
            <v>Tocantins</v>
          </cell>
          <cell r="I3729" t="str">
            <v>1</v>
          </cell>
        </row>
        <row r="3730">
          <cell r="B3730" t="str">
            <v>Pará</v>
          </cell>
          <cell r="I3730" t="str">
            <v>1</v>
          </cell>
        </row>
        <row r="3731">
          <cell r="B3731" t="str">
            <v>Mato Grosso</v>
          </cell>
          <cell r="I3731" t="str">
            <v>2</v>
          </cell>
        </row>
        <row r="3732">
          <cell r="B3732" t="str">
            <v>Rio Grande do Sul</v>
          </cell>
          <cell r="I3732" t="str">
            <v>1</v>
          </cell>
        </row>
        <row r="3733">
          <cell r="B3733" t="str">
            <v>Rio Grande do Sul</v>
          </cell>
          <cell r="I3733" t="str">
            <v>4</v>
          </cell>
        </row>
        <row r="3734">
          <cell r="B3734" t="str">
            <v>Ceará</v>
          </cell>
          <cell r="I3734" t="str">
            <v>1</v>
          </cell>
        </row>
        <row r="3735">
          <cell r="B3735" t="str">
            <v>Maranhão</v>
          </cell>
          <cell r="I3735" t="str">
            <v>2</v>
          </cell>
        </row>
        <row r="3736">
          <cell r="B3736" t="str">
            <v>São Paulo</v>
          </cell>
          <cell r="I3736" t="str">
            <v>2</v>
          </cell>
        </row>
        <row r="3737">
          <cell r="B3737" t="str">
            <v>Rio Grande do Norte</v>
          </cell>
          <cell r="I3737" t="str">
            <v>1</v>
          </cell>
        </row>
        <row r="3738">
          <cell r="B3738" t="str">
            <v>Alagoas</v>
          </cell>
          <cell r="I3738" t="str">
            <v>2</v>
          </cell>
        </row>
        <row r="3739">
          <cell r="B3739" t="str">
            <v>Santa Catarina</v>
          </cell>
          <cell r="I3739" t="str">
            <v>2</v>
          </cell>
        </row>
        <row r="3740">
          <cell r="B3740" t="str">
            <v>Ceará</v>
          </cell>
          <cell r="I3740" t="str">
            <v>2</v>
          </cell>
        </row>
        <row r="3741">
          <cell r="B3741" t="str">
            <v>Minas Gerais</v>
          </cell>
          <cell r="I3741" t="str">
            <v>1</v>
          </cell>
        </row>
        <row r="3742">
          <cell r="B3742" t="str">
            <v>Minas Gerais</v>
          </cell>
          <cell r="I3742" t="str">
            <v>1</v>
          </cell>
        </row>
        <row r="3743">
          <cell r="B3743" t="str">
            <v>Tocantins</v>
          </cell>
          <cell r="I3743" t="str">
            <v>1</v>
          </cell>
        </row>
        <row r="3744">
          <cell r="B3744" t="str">
            <v>Minas Gerais</v>
          </cell>
          <cell r="I3744" t="str">
            <v>1</v>
          </cell>
        </row>
        <row r="3745">
          <cell r="B3745" t="str">
            <v>Minas Gerais</v>
          </cell>
          <cell r="I3745" t="str">
            <v>1</v>
          </cell>
        </row>
        <row r="3746">
          <cell r="B3746" t="str">
            <v>Minas Gerais</v>
          </cell>
          <cell r="I3746" t="str">
            <v>1</v>
          </cell>
        </row>
        <row r="3747">
          <cell r="B3747" t="str">
            <v>São Paulo</v>
          </cell>
          <cell r="I3747" t="str">
            <v>1</v>
          </cell>
        </row>
        <row r="3748">
          <cell r="B3748" t="str">
            <v>São Paulo</v>
          </cell>
          <cell r="I3748" t="str">
            <v>1</v>
          </cell>
        </row>
        <row r="3749">
          <cell r="B3749" t="str">
            <v>Ceará</v>
          </cell>
          <cell r="I3749" t="str">
            <v>1</v>
          </cell>
        </row>
        <row r="3750">
          <cell r="B3750" t="str">
            <v>Maranhão</v>
          </cell>
          <cell r="I3750" t="str">
            <v>1</v>
          </cell>
        </row>
        <row r="3751">
          <cell r="B3751" t="str">
            <v>Minas Gerais</v>
          </cell>
          <cell r="I3751" t="str">
            <v>1</v>
          </cell>
        </row>
        <row r="3752">
          <cell r="B3752" t="str">
            <v>Santa Catarina</v>
          </cell>
          <cell r="I3752" t="str">
            <v>1</v>
          </cell>
        </row>
        <row r="3753">
          <cell r="B3753" t="str">
            <v>Maranhão</v>
          </cell>
          <cell r="I3753" t="str">
            <v>1</v>
          </cell>
        </row>
        <row r="3754">
          <cell r="B3754" t="str">
            <v>Paraná</v>
          </cell>
          <cell r="I3754" t="str">
            <v>1</v>
          </cell>
        </row>
        <row r="3755">
          <cell r="B3755" t="str">
            <v>Paraná</v>
          </cell>
          <cell r="I3755" t="str">
            <v>1</v>
          </cell>
        </row>
        <row r="3756">
          <cell r="B3756" t="str">
            <v>Paraná</v>
          </cell>
          <cell r="I3756" t="str">
            <v>1</v>
          </cell>
        </row>
        <row r="3757">
          <cell r="B3757" t="str">
            <v>Goiás</v>
          </cell>
          <cell r="I3757" t="str">
            <v>1</v>
          </cell>
        </row>
        <row r="3758">
          <cell r="B3758" t="str">
            <v>São Paulo</v>
          </cell>
          <cell r="I3758" t="str">
            <v>2</v>
          </cell>
        </row>
        <row r="3759">
          <cell r="B3759" t="str">
            <v>Minas Gerais</v>
          </cell>
          <cell r="I3759" t="str">
            <v>1</v>
          </cell>
        </row>
        <row r="3760">
          <cell r="B3760" t="str">
            <v>Santa Catarina</v>
          </cell>
          <cell r="I3760" t="str">
            <v>1</v>
          </cell>
        </row>
        <row r="3761">
          <cell r="B3761" t="str">
            <v>Pernambuco</v>
          </cell>
          <cell r="I3761" t="str">
            <v>2</v>
          </cell>
        </row>
        <row r="3762">
          <cell r="B3762" t="str">
            <v>Pernambuco</v>
          </cell>
          <cell r="I3762" t="str">
            <v>2</v>
          </cell>
        </row>
        <row r="3763">
          <cell r="B3763" t="str">
            <v>Santa Catarina</v>
          </cell>
          <cell r="I3763" t="str">
            <v>1</v>
          </cell>
        </row>
        <row r="3764">
          <cell r="B3764" t="str">
            <v>Pernambuco</v>
          </cell>
          <cell r="I3764" t="str">
            <v>4</v>
          </cell>
        </row>
        <row r="3765">
          <cell r="B3765" t="str">
            <v>Goiás</v>
          </cell>
          <cell r="I3765" t="str">
            <v>1</v>
          </cell>
        </row>
        <row r="3766">
          <cell r="B3766" t="str">
            <v>Rio de Janeiro</v>
          </cell>
          <cell r="I3766" t="str">
            <v>4</v>
          </cell>
        </row>
        <row r="3767">
          <cell r="B3767" t="str">
            <v>Alagoas</v>
          </cell>
          <cell r="I3767" t="str">
            <v>1</v>
          </cell>
        </row>
        <row r="3768">
          <cell r="B3768" t="str">
            <v>São Paulo</v>
          </cell>
          <cell r="I3768" t="str">
            <v>1</v>
          </cell>
        </row>
        <row r="3769">
          <cell r="B3769" t="str">
            <v>Paraíba</v>
          </cell>
          <cell r="I3769" t="str">
            <v>1</v>
          </cell>
        </row>
        <row r="3770">
          <cell r="B3770" t="str">
            <v>Bahia</v>
          </cell>
          <cell r="I3770" t="str">
            <v>1</v>
          </cell>
        </row>
        <row r="3771">
          <cell r="B3771" t="str">
            <v>Minas Gerais</v>
          </cell>
          <cell r="I3771" t="str">
            <v>1</v>
          </cell>
        </row>
        <row r="3772">
          <cell r="B3772" t="str">
            <v>Rio Grande do Sul</v>
          </cell>
          <cell r="I3772" t="str">
            <v>1</v>
          </cell>
        </row>
        <row r="3773">
          <cell r="B3773" t="str">
            <v>Pará</v>
          </cell>
          <cell r="I3773" t="str">
            <v>1</v>
          </cell>
        </row>
        <row r="3774">
          <cell r="B3774" t="str">
            <v>Piauí</v>
          </cell>
          <cell r="I3774" t="str">
            <v>2</v>
          </cell>
        </row>
        <row r="3775">
          <cell r="B3775" t="str">
            <v>Paraíba</v>
          </cell>
          <cell r="I3775" t="str">
            <v>1</v>
          </cell>
        </row>
        <row r="3776">
          <cell r="B3776" t="str">
            <v>São Paulo</v>
          </cell>
          <cell r="I3776" t="str">
            <v>2</v>
          </cell>
        </row>
        <row r="3777">
          <cell r="B3777" t="str">
            <v>Minas Gerais</v>
          </cell>
          <cell r="I3777" t="str">
            <v>1</v>
          </cell>
        </row>
        <row r="3778">
          <cell r="B3778" t="str">
            <v>Minas Gerais</v>
          </cell>
          <cell r="I3778" t="str">
            <v>1</v>
          </cell>
        </row>
        <row r="3779">
          <cell r="B3779" t="str">
            <v>Minas Gerais</v>
          </cell>
          <cell r="I3779" t="str">
            <v>1</v>
          </cell>
        </row>
        <row r="3780">
          <cell r="B3780" t="str">
            <v>Minas Gerais</v>
          </cell>
          <cell r="I3780" t="str">
            <v>1</v>
          </cell>
        </row>
        <row r="3781">
          <cell r="B3781" t="str">
            <v>Paraná</v>
          </cell>
          <cell r="I3781" t="str">
            <v>1</v>
          </cell>
        </row>
        <row r="3782">
          <cell r="B3782" t="str">
            <v>Bahia</v>
          </cell>
          <cell r="I3782" t="str">
            <v>2</v>
          </cell>
        </row>
        <row r="3783">
          <cell r="B3783" t="str">
            <v>Alagoas</v>
          </cell>
          <cell r="I3783" t="str">
            <v>2</v>
          </cell>
        </row>
        <row r="3784">
          <cell r="B3784" t="str">
            <v>Paraíba</v>
          </cell>
          <cell r="I3784" t="str">
            <v>1</v>
          </cell>
        </row>
        <row r="3785">
          <cell r="B3785" t="str">
            <v>Goiás</v>
          </cell>
          <cell r="I3785" t="str">
            <v>1</v>
          </cell>
        </row>
        <row r="3786">
          <cell r="B3786" t="str">
            <v>São Paulo</v>
          </cell>
          <cell r="I3786" t="str">
            <v>1</v>
          </cell>
        </row>
        <row r="3787">
          <cell r="B3787" t="str">
            <v>Paraíba</v>
          </cell>
          <cell r="I3787" t="str">
            <v>1</v>
          </cell>
        </row>
        <row r="3788">
          <cell r="B3788" t="str">
            <v>Rio Grande do Norte</v>
          </cell>
          <cell r="I3788" t="str">
            <v>1</v>
          </cell>
        </row>
        <row r="3789">
          <cell r="B3789" t="str">
            <v>Paraíba</v>
          </cell>
          <cell r="I3789" t="str">
            <v>1</v>
          </cell>
        </row>
        <row r="3790">
          <cell r="B3790" t="str">
            <v>Minas Gerais</v>
          </cell>
          <cell r="I3790" t="str">
            <v>1</v>
          </cell>
        </row>
        <row r="3791">
          <cell r="B3791" t="str">
            <v>Rondônia</v>
          </cell>
          <cell r="I3791" t="str">
            <v>2</v>
          </cell>
        </row>
        <row r="3792">
          <cell r="B3792" t="str">
            <v>Piauí</v>
          </cell>
          <cell r="I3792" t="str">
            <v>1</v>
          </cell>
        </row>
        <row r="3793">
          <cell r="B3793" t="str">
            <v>Rondônia</v>
          </cell>
          <cell r="I3793" t="str">
            <v>1</v>
          </cell>
        </row>
        <row r="3794">
          <cell r="B3794" t="str">
            <v>Bahia</v>
          </cell>
          <cell r="I3794" t="str">
            <v>1</v>
          </cell>
        </row>
        <row r="3795">
          <cell r="B3795" t="str">
            <v>São Paulo</v>
          </cell>
          <cell r="I3795" t="str">
            <v>3</v>
          </cell>
        </row>
        <row r="3796">
          <cell r="B3796" t="str">
            <v>Maranhão</v>
          </cell>
          <cell r="I3796" t="str">
            <v>2</v>
          </cell>
        </row>
        <row r="3797">
          <cell r="B3797" t="str">
            <v>Alagoas</v>
          </cell>
          <cell r="I3797" t="str">
            <v>1</v>
          </cell>
        </row>
        <row r="3798">
          <cell r="B3798" t="str">
            <v>Bahia</v>
          </cell>
          <cell r="I3798" t="str">
            <v>1</v>
          </cell>
        </row>
        <row r="3799">
          <cell r="B3799" t="str">
            <v>São Paulo</v>
          </cell>
          <cell r="I3799" t="str">
            <v>1</v>
          </cell>
        </row>
        <row r="3800">
          <cell r="B3800" t="str">
            <v>Tocantins</v>
          </cell>
          <cell r="I3800" t="str">
            <v>1</v>
          </cell>
        </row>
        <row r="3801">
          <cell r="B3801" t="str">
            <v>Ceará</v>
          </cell>
          <cell r="I3801" t="str">
            <v>1</v>
          </cell>
        </row>
        <row r="3802">
          <cell r="B3802" t="str">
            <v>Minas Gerais</v>
          </cell>
          <cell r="I3802" t="str">
            <v>1</v>
          </cell>
        </row>
        <row r="3803">
          <cell r="B3803" t="str">
            <v>Paraná</v>
          </cell>
          <cell r="I3803" t="str">
            <v>3</v>
          </cell>
        </row>
        <row r="3804">
          <cell r="B3804" t="str">
            <v>Rio Grande do Sul</v>
          </cell>
          <cell r="I3804" t="str">
            <v>1</v>
          </cell>
        </row>
        <row r="3805">
          <cell r="B3805" t="str">
            <v>Rio Grande do Sul</v>
          </cell>
          <cell r="I3805" t="str">
            <v>1</v>
          </cell>
        </row>
        <row r="3806">
          <cell r="B3806" t="str">
            <v>Paraná</v>
          </cell>
          <cell r="I3806" t="str">
            <v>1</v>
          </cell>
        </row>
        <row r="3807">
          <cell r="B3807" t="str">
            <v>Rio Grande do Sul</v>
          </cell>
          <cell r="I3807" t="str">
            <v>1</v>
          </cell>
        </row>
        <row r="3808">
          <cell r="B3808" t="str">
            <v>Paraná</v>
          </cell>
          <cell r="I3808" t="str">
            <v>1</v>
          </cell>
        </row>
        <row r="3809">
          <cell r="B3809" t="str">
            <v>Santa Catarina</v>
          </cell>
          <cell r="I3809" t="str">
            <v>1</v>
          </cell>
        </row>
        <row r="3810">
          <cell r="B3810" t="str">
            <v>São Paulo</v>
          </cell>
          <cell r="I3810" t="str">
            <v>1</v>
          </cell>
        </row>
        <row r="3811">
          <cell r="B3811" t="str">
            <v>Paraná</v>
          </cell>
          <cell r="I3811" t="str">
            <v>2</v>
          </cell>
        </row>
        <row r="3812">
          <cell r="B3812" t="str">
            <v>Sergipe</v>
          </cell>
          <cell r="I3812" t="str">
            <v>1</v>
          </cell>
        </row>
        <row r="3813">
          <cell r="B3813" t="str">
            <v>Rio de Janeiro</v>
          </cell>
          <cell r="I3813" t="str">
            <v>1</v>
          </cell>
        </row>
        <row r="3814">
          <cell r="B3814" t="str">
            <v>Rio Grande do Sul</v>
          </cell>
          <cell r="I3814" t="str">
            <v>1</v>
          </cell>
        </row>
        <row r="3815">
          <cell r="B3815" t="str">
            <v>Maranhão</v>
          </cell>
          <cell r="I3815" t="str">
            <v>2</v>
          </cell>
        </row>
        <row r="3816">
          <cell r="B3816" t="str">
            <v>Rio Grande do Sul</v>
          </cell>
          <cell r="I3816" t="str">
            <v>1</v>
          </cell>
        </row>
        <row r="3817">
          <cell r="B3817" t="str">
            <v>Santa Catarina</v>
          </cell>
          <cell r="I3817" t="str">
            <v>1</v>
          </cell>
        </row>
        <row r="3818">
          <cell r="B3818" t="str">
            <v>Espírito Santo</v>
          </cell>
          <cell r="I3818" t="str">
            <v>1</v>
          </cell>
        </row>
        <row r="3819">
          <cell r="B3819" t="str">
            <v>Bahia</v>
          </cell>
          <cell r="I3819" t="str">
            <v>1</v>
          </cell>
        </row>
        <row r="3820">
          <cell r="B3820" t="str">
            <v>Rio Grande do Sul</v>
          </cell>
          <cell r="I3820" t="str">
            <v>1</v>
          </cell>
        </row>
        <row r="3821">
          <cell r="B3821" t="str">
            <v>Minas Gerais</v>
          </cell>
          <cell r="I3821" t="str">
            <v>1</v>
          </cell>
        </row>
        <row r="3822">
          <cell r="B3822" t="str">
            <v>Piauí</v>
          </cell>
          <cell r="I3822" t="str">
            <v>1</v>
          </cell>
        </row>
        <row r="3823">
          <cell r="B3823" t="str">
            <v>Maranhão</v>
          </cell>
          <cell r="I3823" t="str">
            <v>1</v>
          </cell>
        </row>
        <row r="3824">
          <cell r="B3824" t="str">
            <v>São Paulo</v>
          </cell>
          <cell r="I3824" t="str">
            <v>1</v>
          </cell>
        </row>
        <row r="3825">
          <cell r="B3825" t="str">
            <v>Ceará</v>
          </cell>
          <cell r="I3825" t="str">
            <v>1</v>
          </cell>
        </row>
        <row r="3826">
          <cell r="B3826" t="str">
            <v>São Paulo</v>
          </cell>
          <cell r="I3826" t="str">
            <v>1</v>
          </cell>
        </row>
        <row r="3827">
          <cell r="B3827" t="str">
            <v>São Paulo</v>
          </cell>
          <cell r="I3827" t="str">
            <v>1</v>
          </cell>
        </row>
        <row r="3828">
          <cell r="B3828" t="str">
            <v>Goiás</v>
          </cell>
          <cell r="I3828" t="str">
            <v>1</v>
          </cell>
        </row>
        <row r="3829">
          <cell r="B3829" t="str">
            <v>Minas Gerais</v>
          </cell>
          <cell r="I3829" t="str">
            <v>1</v>
          </cell>
        </row>
        <row r="3830">
          <cell r="B3830" t="str">
            <v>São Paulo</v>
          </cell>
          <cell r="I3830" t="str">
            <v>4</v>
          </cell>
        </row>
        <row r="3831">
          <cell r="B3831" t="str">
            <v>Piauí</v>
          </cell>
          <cell r="I3831" t="str">
            <v>1</v>
          </cell>
        </row>
        <row r="3832">
          <cell r="B3832" t="str">
            <v>Rio de Janeiro</v>
          </cell>
          <cell r="I3832" t="str">
            <v>1</v>
          </cell>
        </row>
        <row r="3833">
          <cell r="B3833" t="str">
            <v>Bahia</v>
          </cell>
          <cell r="I3833" t="str">
            <v>1</v>
          </cell>
        </row>
        <row r="3834">
          <cell r="B3834" t="str">
            <v>Paraná</v>
          </cell>
          <cell r="I3834" t="str">
            <v>1</v>
          </cell>
        </row>
        <row r="3835">
          <cell r="B3835" t="str">
            <v>São Paulo</v>
          </cell>
          <cell r="I3835" t="str">
            <v>1</v>
          </cell>
        </row>
        <row r="3836">
          <cell r="B3836" t="str">
            <v>Minas Gerais</v>
          </cell>
          <cell r="I3836" t="str">
            <v>1</v>
          </cell>
        </row>
        <row r="3837">
          <cell r="B3837" t="str">
            <v>São Paulo</v>
          </cell>
          <cell r="I3837" t="str">
            <v>1</v>
          </cell>
        </row>
        <row r="3838">
          <cell r="B3838" t="str">
            <v>Sergipe</v>
          </cell>
          <cell r="I3838" t="str">
            <v>1</v>
          </cell>
        </row>
        <row r="3839">
          <cell r="B3839" t="str">
            <v>Minas Gerais</v>
          </cell>
          <cell r="I3839" t="str">
            <v>1</v>
          </cell>
        </row>
        <row r="3840">
          <cell r="B3840" t="str">
            <v>São Paulo</v>
          </cell>
          <cell r="I3840" t="str">
            <v>1</v>
          </cell>
        </row>
        <row r="3841">
          <cell r="B3841" t="str">
            <v>Minas Gerais</v>
          </cell>
          <cell r="I3841" t="str">
            <v>1</v>
          </cell>
        </row>
        <row r="3842">
          <cell r="B3842" t="str">
            <v>Minas Gerais</v>
          </cell>
          <cell r="I3842" t="str">
            <v>1</v>
          </cell>
        </row>
        <row r="3843">
          <cell r="B3843" t="str">
            <v>Alagoas</v>
          </cell>
          <cell r="I3843" t="str">
            <v>1</v>
          </cell>
        </row>
        <row r="3844">
          <cell r="B3844" t="str">
            <v>Goiás</v>
          </cell>
          <cell r="I3844" t="str">
            <v>1</v>
          </cell>
        </row>
        <row r="3845">
          <cell r="B3845" t="str">
            <v>Maranhão</v>
          </cell>
          <cell r="I3845" t="str">
            <v>1</v>
          </cell>
        </row>
        <row r="3846">
          <cell r="B3846" t="str">
            <v>Minas Gerais</v>
          </cell>
          <cell r="I3846" t="str">
            <v>1</v>
          </cell>
        </row>
        <row r="3847">
          <cell r="B3847" t="str">
            <v>Rio Grande do Sul</v>
          </cell>
          <cell r="I3847" t="str">
            <v>1</v>
          </cell>
        </row>
        <row r="3848">
          <cell r="B3848" t="str">
            <v>Minas Gerais</v>
          </cell>
          <cell r="I3848" t="str">
            <v>2</v>
          </cell>
        </row>
        <row r="3849">
          <cell r="B3849" t="str">
            <v>São Paulo</v>
          </cell>
          <cell r="I3849" t="str">
            <v>1</v>
          </cell>
        </row>
        <row r="3850">
          <cell r="B3850" t="str">
            <v>São Paulo</v>
          </cell>
          <cell r="I3850" t="str">
            <v>1</v>
          </cell>
        </row>
        <row r="3851">
          <cell r="B3851" t="str">
            <v>Paraná</v>
          </cell>
          <cell r="I3851" t="str">
            <v>3</v>
          </cell>
        </row>
        <row r="3852">
          <cell r="B3852" t="str">
            <v>Tocantins</v>
          </cell>
          <cell r="I3852" t="str">
            <v>1</v>
          </cell>
        </row>
        <row r="3853">
          <cell r="B3853" t="str">
            <v>São Paulo</v>
          </cell>
          <cell r="I3853" t="str">
            <v>2</v>
          </cell>
        </row>
        <row r="3854">
          <cell r="B3854" t="str">
            <v>Rio Grande do Sul</v>
          </cell>
          <cell r="I3854" t="str">
            <v>1</v>
          </cell>
        </row>
        <row r="3855">
          <cell r="B3855" t="str">
            <v>São Paulo</v>
          </cell>
          <cell r="I3855" t="str">
            <v>1</v>
          </cell>
        </row>
        <row r="3856">
          <cell r="B3856" t="str">
            <v>Santa Catarina</v>
          </cell>
          <cell r="I3856" t="str">
            <v>1</v>
          </cell>
        </row>
        <row r="3857">
          <cell r="B3857" t="str">
            <v>Minas Gerais</v>
          </cell>
          <cell r="I3857" t="str">
            <v>1</v>
          </cell>
        </row>
        <row r="3858">
          <cell r="B3858" t="str">
            <v>Goiás</v>
          </cell>
          <cell r="I3858" t="str">
            <v>1</v>
          </cell>
        </row>
        <row r="3859">
          <cell r="B3859" t="str">
            <v>Goiás</v>
          </cell>
          <cell r="I3859" t="str">
            <v>2</v>
          </cell>
        </row>
        <row r="3860">
          <cell r="B3860" t="str">
            <v>Ceará</v>
          </cell>
          <cell r="I3860" t="str">
            <v>1</v>
          </cell>
        </row>
        <row r="3861">
          <cell r="B3861" t="str">
            <v>Bahia</v>
          </cell>
          <cell r="I3861" t="str">
            <v>1</v>
          </cell>
        </row>
        <row r="3862">
          <cell r="B3862" t="str">
            <v>Piauí</v>
          </cell>
          <cell r="I3862" t="str">
            <v>2</v>
          </cell>
        </row>
        <row r="3863">
          <cell r="B3863" t="str">
            <v>Bahia</v>
          </cell>
          <cell r="I3863" t="str">
            <v>1</v>
          </cell>
        </row>
        <row r="3864">
          <cell r="B3864" t="str">
            <v>Paraíba</v>
          </cell>
          <cell r="I3864" t="str">
            <v>1</v>
          </cell>
        </row>
        <row r="3865">
          <cell r="B3865" t="str">
            <v>Paraná</v>
          </cell>
          <cell r="I3865" t="str">
            <v>1</v>
          </cell>
        </row>
        <row r="3866">
          <cell r="B3866" t="str">
            <v>Paraná</v>
          </cell>
          <cell r="I3866" t="str">
            <v>1</v>
          </cell>
        </row>
        <row r="3867">
          <cell r="B3867" t="str">
            <v>São Paulo</v>
          </cell>
          <cell r="I3867" t="str">
            <v>2</v>
          </cell>
        </row>
        <row r="3868">
          <cell r="B3868" t="str">
            <v>Minas Gerais</v>
          </cell>
          <cell r="I3868" t="str">
            <v>1</v>
          </cell>
        </row>
        <row r="3869">
          <cell r="B3869" t="str">
            <v>Paraíba</v>
          </cell>
          <cell r="I3869" t="str">
            <v>1</v>
          </cell>
        </row>
        <row r="3870">
          <cell r="B3870" t="str">
            <v>Tocantins</v>
          </cell>
          <cell r="I3870" t="str">
            <v>1</v>
          </cell>
        </row>
        <row r="3871">
          <cell r="B3871" t="str">
            <v>Espírito Santo</v>
          </cell>
          <cell r="I3871" t="str">
            <v>1</v>
          </cell>
        </row>
        <row r="3872">
          <cell r="B3872" t="str">
            <v>Minas Gerais</v>
          </cell>
          <cell r="I3872" t="str">
            <v>2</v>
          </cell>
        </row>
        <row r="3873">
          <cell r="B3873" t="str">
            <v>Pará</v>
          </cell>
          <cell r="I3873" t="str">
            <v>2</v>
          </cell>
        </row>
        <row r="3874">
          <cell r="B3874" t="str">
            <v>Acre</v>
          </cell>
          <cell r="I3874" t="str">
            <v>1</v>
          </cell>
        </row>
        <row r="3875">
          <cell r="B3875" t="str">
            <v>Goiás</v>
          </cell>
          <cell r="I3875" t="str">
            <v>2</v>
          </cell>
        </row>
        <row r="3876">
          <cell r="B3876" t="str">
            <v>Paraná</v>
          </cell>
          <cell r="I3876" t="str">
            <v>1</v>
          </cell>
        </row>
        <row r="3877">
          <cell r="B3877" t="str">
            <v>Bahia</v>
          </cell>
          <cell r="I3877" t="str">
            <v>1</v>
          </cell>
        </row>
        <row r="3878">
          <cell r="B3878" t="str">
            <v>Bahia</v>
          </cell>
          <cell r="I3878" t="str">
            <v>1</v>
          </cell>
        </row>
        <row r="3879">
          <cell r="B3879" t="str">
            <v>Paraná</v>
          </cell>
          <cell r="I3879" t="str">
            <v>1</v>
          </cell>
        </row>
        <row r="3880">
          <cell r="B3880" t="str">
            <v>Rio Grande do Sul</v>
          </cell>
          <cell r="I3880" t="str">
            <v>1</v>
          </cell>
        </row>
        <row r="3881">
          <cell r="B3881" t="str">
            <v>São Paulo</v>
          </cell>
          <cell r="I3881" t="str">
            <v>1</v>
          </cell>
        </row>
        <row r="3882">
          <cell r="B3882" t="str">
            <v>Santa Catarina</v>
          </cell>
          <cell r="I3882" t="str">
            <v>1</v>
          </cell>
        </row>
        <row r="3883">
          <cell r="B3883" t="str">
            <v>Mato Grosso</v>
          </cell>
          <cell r="I3883" t="str">
            <v>1</v>
          </cell>
        </row>
        <row r="3884">
          <cell r="B3884" t="str">
            <v>Minas Gerais</v>
          </cell>
          <cell r="I3884" t="str">
            <v>1</v>
          </cell>
        </row>
        <row r="3885">
          <cell r="B3885" t="str">
            <v>São Paulo</v>
          </cell>
          <cell r="I3885" t="str">
            <v>1</v>
          </cell>
        </row>
        <row r="3886">
          <cell r="B3886" t="str">
            <v>São Paulo</v>
          </cell>
          <cell r="I3886" t="str">
            <v>3</v>
          </cell>
        </row>
        <row r="3887">
          <cell r="B3887" t="str">
            <v>Pernambuco</v>
          </cell>
          <cell r="I3887" t="str">
            <v>1</v>
          </cell>
        </row>
        <row r="3888">
          <cell r="B3888" t="str">
            <v>Maranhão</v>
          </cell>
          <cell r="I3888" t="str">
            <v>1</v>
          </cell>
        </row>
        <row r="3889">
          <cell r="B3889" t="str">
            <v>Paraíba</v>
          </cell>
          <cell r="I3889" t="str">
            <v>1</v>
          </cell>
        </row>
        <row r="3890">
          <cell r="B3890" t="str">
            <v>Rio Grande do Norte</v>
          </cell>
          <cell r="I3890" t="str">
            <v>1</v>
          </cell>
        </row>
        <row r="3891">
          <cell r="B3891" t="str">
            <v>Paraíba</v>
          </cell>
          <cell r="I3891" t="str">
            <v>1</v>
          </cell>
        </row>
        <row r="3892">
          <cell r="B3892" t="str">
            <v>Rio Grande do Sul</v>
          </cell>
          <cell r="I3892" t="str">
            <v>1</v>
          </cell>
        </row>
        <row r="3893">
          <cell r="B3893" t="str">
            <v>Alagoas</v>
          </cell>
          <cell r="I3893" t="str">
            <v>1</v>
          </cell>
        </row>
        <row r="3894">
          <cell r="B3894" t="str">
            <v>Paraíba</v>
          </cell>
          <cell r="I3894" t="str">
            <v>1</v>
          </cell>
        </row>
        <row r="3895">
          <cell r="B3895" t="str">
            <v>Minas Gerais</v>
          </cell>
          <cell r="I3895" t="str">
            <v>1</v>
          </cell>
        </row>
        <row r="3896">
          <cell r="B3896" t="str">
            <v>Sergipe</v>
          </cell>
          <cell r="I3896" t="str">
            <v>2</v>
          </cell>
        </row>
        <row r="3897">
          <cell r="B3897" t="str">
            <v>Sergipe</v>
          </cell>
          <cell r="I3897" t="str">
            <v>1</v>
          </cell>
        </row>
        <row r="3898">
          <cell r="B3898" t="str">
            <v>Bahia</v>
          </cell>
          <cell r="I3898" t="str">
            <v>2</v>
          </cell>
        </row>
        <row r="3899">
          <cell r="B3899" t="str">
            <v>Mato Grosso</v>
          </cell>
          <cell r="I3899" t="str">
            <v>2</v>
          </cell>
        </row>
        <row r="3900">
          <cell r="B3900" t="str">
            <v>Minas Gerais</v>
          </cell>
          <cell r="I3900" t="str">
            <v>3</v>
          </cell>
        </row>
        <row r="3901">
          <cell r="B3901" t="str">
            <v>Minas Gerais</v>
          </cell>
          <cell r="I3901" t="str">
            <v>1</v>
          </cell>
        </row>
        <row r="3902">
          <cell r="B3902" t="str">
            <v>Bahia</v>
          </cell>
          <cell r="I3902" t="str">
            <v>2</v>
          </cell>
        </row>
        <row r="3903">
          <cell r="B3903" t="str">
            <v>São Paulo</v>
          </cell>
          <cell r="I3903" t="str">
            <v>1</v>
          </cell>
        </row>
        <row r="3904">
          <cell r="B3904" t="str">
            <v>Paraíba</v>
          </cell>
          <cell r="I3904" t="str">
            <v>2</v>
          </cell>
        </row>
        <row r="3905">
          <cell r="B3905" t="str">
            <v>Pernambuco</v>
          </cell>
          <cell r="I3905" t="str">
            <v>1</v>
          </cell>
        </row>
        <row r="3906">
          <cell r="B3906" t="str">
            <v>Santa Catarina</v>
          </cell>
          <cell r="I3906" t="str">
            <v>2</v>
          </cell>
        </row>
        <row r="3907">
          <cell r="B3907" t="str">
            <v>São Paulo</v>
          </cell>
          <cell r="I3907" t="str">
            <v>1</v>
          </cell>
        </row>
        <row r="3908">
          <cell r="B3908" t="str">
            <v>Minas Gerais</v>
          </cell>
          <cell r="I3908" t="str">
            <v>2</v>
          </cell>
        </row>
        <row r="3909">
          <cell r="B3909" t="str">
            <v>São Paulo</v>
          </cell>
          <cell r="I3909" t="str">
            <v>1</v>
          </cell>
        </row>
        <row r="3910">
          <cell r="B3910" t="str">
            <v>Pará</v>
          </cell>
          <cell r="I3910" t="str">
            <v>2</v>
          </cell>
        </row>
        <row r="3911">
          <cell r="B3911" t="str">
            <v>Paraná</v>
          </cell>
          <cell r="I3911" t="str">
            <v>4</v>
          </cell>
        </row>
        <row r="3912">
          <cell r="B3912" t="str">
            <v>Mato Grosso do Sul</v>
          </cell>
          <cell r="I3912" t="str">
            <v>2</v>
          </cell>
        </row>
        <row r="3913">
          <cell r="B3913" t="str">
            <v>São Paulo</v>
          </cell>
          <cell r="I3913" t="str">
            <v>2</v>
          </cell>
        </row>
        <row r="3914">
          <cell r="B3914" t="str">
            <v>Mato Grosso</v>
          </cell>
          <cell r="I3914" t="str">
            <v>1</v>
          </cell>
        </row>
        <row r="3915">
          <cell r="B3915" t="str">
            <v>Paraná</v>
          </cell>
          <cell r="I3915" t="str">
            <v>1</v>
          </cell>
        </row>
        <row r="3916">
          <cell r="B3916" t="str">
            <v>Goiás</v>
          </cell>
          <cell r="I3916" t="str">
            <v>1</v>
          </cell>
        </row>
        <row r="3917">
          <cell r="B3917" t="str">
            <v>São Paulo</v>
          </cell>
          <cell r="I3917" t="str">
            <v>1</v>
          </cell>
        </row>
        <row r="3918">
          <cell r="B3918" t="str">
            <v>Rio Grande do Sul</v>
          </cell>
          <cell r="I3918" t="str">
            <v>1</v>
          </cell>
        </row>
        <row r="3919">
          <cell r="B3919" t="str">
            <v>Santa Catarina</v>
          </cell>
          <cell r="I3919" t="str">
            <v>1</v>
          </cell>
        </row>
        <row r="3920">
          <cell r="B3920" t="str">
            <v>Tocantins</v>
          </cell>
          <cell r="I3920" t="str">
            <v>1</v>
          </cell>
        </row>
        <row r="3921">
          <cell r="B3921" t="str">
            <v>Santa Catarina</v>
          </cell>
          <cell r="I3921" t="str">
            <v>1</v>
          </cell>
        </row>
        <row r="3922">
          <cell r="B3922" t="str">
            <v>Tocantins</v>
          </cell>
          <cell r="I3922" t="str">
            <v>1</v>
          </cell>
        </row>
        <row r="3923">
          <cell r="B3923" t="str">
            <v>Mato Grosso</v>
          </cell>
          <cell r="I3923" t="str">
            <v>1</v>
          </cell>
        </row>
        <row r="3924">
          <cell r="B3924" t="str">
            <v>Minas Gerais</v>
          </cell>
          <cell r="I3924" t="str">
            <v>2</v>
          </cell>
        </row>
        <row r="3925">
          <cell r="B3925" t="str">
            <v>Rio Grande do Sul</v>
          </cell>
          <cell r="I3925" t="str">
            <v>1</v>
          </cell>
        </row>
        <row r="3926">
          <cell r="B3926" t="str">
            <v>Santa Catarina</v>
          </cell>
          <cell r="I3926" t="str">
            <v>1</v>
          </cell>
        </row>
        <row r="3927">
          <cell r="B3927" t="str">
            <v>Mato Grosso</v>
          </cell>
          <cell r="I3927" t="str">
            <v>2</v>
          </cell>
        </row>
        <row r="3928">
          <cell r="B3928" t="str">
            <v>São Paulo</v>
          </cell>
          <cell r="I3928" t="str">
            <v>1</v>
          </cell>
        </row>
        <row r="3929">
          <cell r="B3929" t="str">
            <v>Espírito Santo</v>
          </cell>
          <cell r="I3929" t="str">
            <v>1</v>
          </cell>
        </row>
        <row r="3930">
          <cell r="B3930" t="str">
            <v>Minas Gerais</v>
          </cell>
          <cell r="I3930" t="str">
            <v>1</v>
          </cell>
        </row>
        <row r="3931">
          <cell r="B3931" t="str">
            <v>Minas Gerais</v>
          </cell>
          <cell r="I3931" t="str">
            <v>1</v>
          </cell>
        </row>
        <row r="3932">
          <cell r="B3932" t="str">
            <v>Bahia</v>
          </cell>
          <cell r="I3932" t="str">
            <v>1</v>
          </cell>
        </row>
        <row r="3933">
          <cell r="B3933" t="str">
            <v>São Paulo</v>
          </cell>
          <cell r="I3933" t="str">
            <v>1</v>
          </cell>
        </row>
        <row r="3934">
          <cell r="B3934" t="str">
            <v>Ceará</v>
          </cell>
          <cell r="I3934" t="str">
            <v>1</v>
          </cell>
        </row>
        <row r="3935">
          <cell r="B3935" t="str">
            <v>São Paulo</v>
          </cell>
          <cell r="I3935" t="str">
            <v>1</v>
          </cell>
        </row>
        <row r="3936">
          <cell r="B3936" t="str">
            <v>Goiás</v>
          </cell>
          <cell r="I3936" t="str">
            <v>2</v>
          </cell>
        </row>
        <row r="3937">
          <cell r="B3937" t="str">
            <v>Rio de Janeiro</v>
          </cell>
          <cell r="I3937" t="str">
            <v>1</v>
          </cell>
        </row>
        <row r="3938">
          <cell r="B3938" t="str">
            <v>Paraná</v>
          </cell>
          <cell r="I3938" t="str">
            <v>1</v>
          </cell>
        </row>
        <row r="3939">
          <cell r="B3939" t="str">
            <v>Rio Grande do Norte</v>
          </cell>
          <cell r="I3939" t="str">
            <v>1</v>
          </cell>
        </row>
        <row r="3940">
          <cell r="B3940" t="str">
            <v>Rio Grande do Sul</v>
          </cell>
          <cell r="I3940" t="str">
            <v>2</v>
          </cell>
        </row>
        <row r="3941">
          <cell r="B3941" t="str">
            <v>Goiás</v>
          </cell>
          <cell r="I3941" t="str">
            <v>1</v>
          </cell>
        </row>
        <row r="3942">
          <cell r="B3942" t="str">
            <v>Ceará</v>
          </cell>
          <cell r="I3942" t="str">
            <v>1</v>
          </cell>
        </row>
        <row r="3943">
          <cell r="B3943" t="str">
            <v>Minas Gerais</v>
          </cell>
          <cell r="I3943" t="str">
            <v>2</v>
          </cell>
        </row>
        <row r="3944">
          <cell r="B3944" t="str">
            <v>Pará</v>
          </cell>
          <cell r="I3944" t="str">
            <v>2</v>
          </cell>
        </row>
        <row r="3945">
          <cell r="B3945" t="str">
            <v>Goiás</v>
          </cell>
          <cell r="I3945" t="str">
            <v>1</v>
          </cell>
        </row>
        <row r="3946">
          <cell r="B3946" t="str">
            <v>Piauí</v>
          </cell>
          <cell r="I3946" t="str">
            <v>1</v>
          </cell>
        </row>
        <row r="3947">
          <cell r="B3947" t="str">
            <v>Acre</v>
          </cell>
          <cell r="I3947" t="str">
            <v>1</v>
          </cell>
        </row>
        <row r="3948">
          <cell r="B3948" t="str">
            <v>Rio Grande do Sul</v>
          </cell>
          <cell r="I3948" t="str">
            <v>5</v>
          </cell>
        </row>
        <row r="3949">
          <cell r="B3949" t="str">
            <v>Mato Grosso</v>
          </cell>
          <cell r="I3949" t="str">
            <v>1</v>
          </cell>
        </row>
        <row r="3950">
          <cell r="B3950" t="str">
            <v>Piauí</v>
          </cell>
          <cell r="I3950" t="str">
            <v>1</v>
          </cell>
        </row>
        <row r="3951">
          <cell r="B3951" t="str">
            <v>Tocantins</v>
          </cell>
          <cell r="I3951" t="str">
            <v>1</v>
          </cell>
        </row>
        <row r="3952">
          <cell r="B3952" t="str">
            <v>Paraná</v>
          </cell>
          <cell r="I3952" t="str">
            <v>1</v>
          </cell>
        </row>
        <row r="3953">
          <cell r="B3953" t="str">
            <v>Paraná</v>
          </cell>
          <cell r="I3953" t="str">
            <v>1</v>
          </cell>
        </row>
        <row r="3954">
          <cell r="B3954" t="str">
            <v>Santa Catarina</v>
          </cell>
          <cell r="I3954" t="str">
            <v>1</v>
          </cell>
        </row>
        <row r="3955">
          <cell r="B3955" t="str">
            <v>Alagoas</v>
          </cell>
          <cell r="I3955" t="str">
            <v>1</v>
          </cell>
        </row>
        <row r="3956">
          <cell r="B3956" t="str">
            <v>Sergipe</v>
          </cell>
          <cell r="I3956" t="str">
            <v>1</v>
          </cell>
        </row>
        <row r="3957">
          <cell r="B3957" t="str">
            <v>Pará</v>
          </cell>
          <cell r="I3957" t="str">
            <v>2</v>
          </cell>
        </row>
        <row r="3958">
          <cell r="B3958" t="str">
            <v>Alagoas</v>
          </cell>
          <cell r="I3958" t="str">
            <v>1</v>
          </cell>
        </row>
        <row r="3959">
          <cell r="B3959" t="str">
            <v>Rio Grande do Norte</v>
          </cell>
          <cell r="I3959" t="str">
            <v>1</v>
          </cell>
        </row>
        <row r="3960">
          <cell r="B3960" t="str">
            <v>Mato Grosso</v>
          </cell>
          <cell r="I3960" t="str">
            <v>1</v>
          </cell>
        </row>
        <row r="3961">
          <cell r="B3961" t="str">
            <v>Mato Grosso</v>
          </cell>
          <cell r="I3961" t="str">
            <v>1</v>
          </cell>
        </row>
        <row r="3962">
          <cell r="B3962" t="str">
            <v>Mato Grosso</v>
          </cell>
          <cell r="I3962" t="str">
            <v>1</v>
          </cell>
        </row>
        <row r="3963">
          <cell r="B3963" t="str">
            <v>São Paulo</v>
          </cell>
          <cell r="I3963" t="str">
            <v>2</v>
          </cell>
        </row>
        <row r="3964">
          <cell r="B3964" t="str">
            <v>São Paulo</v>
          </cell>
          <cell r="I3964" t="str">
            <v>2</v>
          </cell>
        </row>
        <row r="3965">
          <cell r="B3965" t="str">
            <v>Minas Gerais</v>
          </cell>
          <cell r="I3965" t="str">
            <v>1</v>
          </cell>
        </row>
        <row r="3966">
          <cell r="B3966" t="str">
            <v>Maranhão</v>
          </cell>
          <cell r="I3966" t="str">
            <v>1</v>
          </cell>
        </row>
        <row r="3967">
          <cell r="B3967" t="str">
            <v>Amapá</v>
          </cell>
          <cell r="I3967" t="str">
            <v>1</v>
          </cell>
        </row>
        <row r="3968">
          <cell r="B3968" t="str">
            <v>Rio Grande do Sul</v>
          </cell>
          <cell r="I3968" t="str">
            <v>1</v>
          </cell>
        </row>
        <row r="3969">
          <cell r="B3969" t="str">
            <v>Rio Grande do Sul</v>
          </cell>
          <cell r="I3969" t="str">
            <v>1</v>
          </cell>
        </row>
        <row r="3970">
          <cell r="B3970" t="str">
            <v>Mato Grosso do Sul</v>
          </cell>
          <cell r="I3970" t="str">
            <v>1</v>
          </cell>
        </row>
        <row r="3971">
          <cell r="B3971" t="str">
            <v>Tocantins</v>
          </cell>
          <cell r="I3971" t="str">
            <v>2</v>
          </cell>
        </row>
        <row r="3972">
          <cell r="B3972" t="str">
            <v>Rio de Janeiro</v>
          </cell>
          <cell r="I3972" t="str">
            <v>1</v>
          </cell>
        </row>
        <row r="3973">
          <cell r="B3973" t="str">
            <v>Alagoas</v>
          </cell>
          <cell r="I3973" t="str">
            <v>1</v>
          </cell>
        </row>
        <row r="3974">
          <cell r="B3974" t="str">
            <v>Paraná</v>
          </cell>
          <cell r="I3974" t="str">
            <v>1</v>
          </cell>
        </row>
        <row r="3975">
          <cell r="B3975" t="str">
            <v>Maranhão</v>
          </cell>
          <cell r="I3975" t="str">
            <v>1</v>
          </cell>
        </row>
        <row r="3976">
          <cell r="B3976" t="str">
            <v>Bahia</v>
          </cell>
          <cell r="I3976" t="str">
            <v>3</v>
          </cell>
        </row>
        <row r="3977">
          <cell r="B3977" t="str">
            <v>Santa Catarina</v>
          </cell>
          <cell r="I3977" t="str">
            <v>2</v>
          </cell>
        </row>
        <row r="3978">
          <cell r="B3978" t="str">
            <v>Rondônia</v>
          </cell>
          <cell r="I3978" t="str">
            <v>4</v>
          </cell>
        </row>
        <row r="3979">
          <cell r="B3979" t="str">
            <v>Rio Grande do Sul</v>
          </cell>
          <cell r="I3979" t="str">
            <v>1</v>
          </cell>
        </row>
        <row r="3980">
          <cell r="B3980" t="str">
            <v>Paraná</v>
          </cell>
          <cell r="I3980" t="str">
            <v>1</v>
          </cell>
        </row>
        <row r="3981">
          <cell r="B3981" t="str">
            <v>Acre</v>
          </cell>
          <cell r="I3981" t="str">
            <v>1</v>
          </cell>
        </row>
        <row r="3982">
          <cell r="B3982" t="str">
            <v>Rio Grande do Sul</v>
          </cell>
          <cell r="I3982" t="str">
            <v>1</v>
          </cell>
        </row>
        <row r="3983">
          <cell r="B3983" t="str">
            <v>Goiás</v>
          </cell>
          <cell r="I3983" t="str">
            <v>2</v>
          </cell>
        </row>
        <row r="3984">
          <cell r="B3984" t="str">
            <v>Minas Gerais</v>
          </cell>
          <cell r="I3984" t="str">
            <v>1</v>
          </cell>
        </row>
        <row r="3985">
          <cell r="B3985" t="str">
            <v>Ceará</v>
          </cell>
          <cell r="I3985" t="str">
            <v>1</v>
          </cell>
        </row>
        <row r="3986">
          <cell r="B3986" t="str">
            <v>São Paulo</v>
          </cell>
          <cell r="I3986" t="str">
            <v>1</v>
          </cell>
        </row>
        <row r="3987">
          <cell r="B3987" t="str">
            <v>Bahia</v>
          </cell>
          <cell r="I3987" t="str">
            <v>1</v>
          </cell>
        </row>
        <row r="3988">
          <cell r="B3988" t="str">
            <v>São Paulo</v>
          </cell>
          <cell r="I3988" t="str">
            <v>1</v>
          </cell>
        </row>
        <row r="3989">
          <cell r="B3989" t="str">
            <v>Ceará</v>
          </cell>
          <cell r="I3989" t="str">
            <v>1</v>
          </cell>
        </row>
        <row r="3990">
          <cell r="B3990" t="str">
            <v>Minas Gerais</v>
          </cell>
          <cell r="I3990" t="str">
            <v>3</v>
          </cell>
        </row>
        <row r="3991">
          <cell r="B3991" t="str">
            <v>Minas Gerais</v>
          </cell>
          <cell r="I3991" t="str">
            <v>1</v>
          </cell>
        </row>
        <row r="3992">
          <cell r="B3992" t="str">
            <v>Rio Grande do Sul</v>
          </cell>
          <cell r="I3992" t="str">
            <v>1</v>
          </cell>
        </row>
        <row r="3993">
          <cell r="B3993" t="str">
            <v>Santa Catarina</v>
          </cell>
          <cell r="I3993" t="str">
            <v>1</v>
          </cell>
        </row>
        <row r="3994">
          <cell r="B3994" t="str">
            <v>Mato Grosso</v>
          </cell>
          <cell r="I3994" t="str">
            <v>1</v>
          </cell>
        </row>
        <row r="3995">
          <cell r="B3995" t="str">
            <v>São Paulo</v>
          </cell>
          <cell r="I3995" t="str">
            <v>1</v>
          </cell>
        </row>
        <row r="3996">
          <cell r="B3996" t="str">
            <v>Amapá</v>
          </cell>
          <cell r="I3996" t="str">
            <v>1</v>
          </cell>
        </row>
        <row r="3997">
          <cell r="B3997" t="str">
            <v>Bahia</v>
          </cell>
          <cell r="I3997" t="str">
            <v>1</v>
          </cell>
        </row>
        <row r="3998">
          <cell r="B3998" t="str">
            <v>Paraná</v>
          </cell>
          <cell r="I3998" t="str">
            <v>1</v>
          </cell>
        </row>
        <row r="3999">
          <cell r="B3999" t="str">
            <v>São Paulo</v>
          </cell>
          <cell r="I3999" t="str">
            <v>1</v>
          </cell>
        </row>
        <row r="4000">
          <cell r="B4000" t="str">
            <v>Minas Gerais</v>
          </cell>
          <cell r="I4000" t="str">
            <v>1</v>
          </cell>
        </row>
        <row r="4001">
          <cell r="B4001" t="str">
            <v>Santa Catarina</v>
          </cell>
          <cell r="I4001" t="str">
            <v>1</v>
          </cell>
        </row>
        <row r="4002">
          <cell r="B4002" t="str">
            <v>São Paulo</v>
          </cell>
          <cell r="I4002" t="str">
            <v>4</v>
          </cell>
        </row>
        <row r="4003">
          <cell r="B4003" t="str">
            <v>Tocantins</v>
          </cell>
          <cell r="I4003" t="str">
            <v>1</v>
          </cell>
        </row>
        <row r="4004">
          <cell r="B4004" t="str">
            <v>Pará</v>
          </cell>
          <cell r="I4004" t="str">
            <v>1</v>
          </cell>
        </row>
        <row r="4005">
          <cell r="B4005" t="str">
            <v>Paraná</v>
          </cell>
          <cell r="I4005" t="str">
            <v>1</v>
          </cell>
        </row>
        <row r="4006">
          <cell r="B4006" t="str">
            <v>Minas Gerais</v>
          </cell>
          <cell r="I4006" t="str">
            <v>1</v>
          </cell>
        </row>
        <row r="4007">
          <cell r="B4007" t="str">
            <v>Paraíba</v>
          </cell>
          <cell r="I4007" t="str">
            <v>1</v>
          </cell>
        </row>
        <row r="4008">
          <cell r="B4008" t="str">
            <v>Piauí</v>
          </cell>
          <cell r="I4008" t="str">
            <v>1</v>
          </cell>
        </row>
        <row r="4009">
          <cell r="B4009" t="str">
            <v>São Paulo</v>
          </cell>
          <cell r="I4009" t="str">
            <v>1</v>
          </cell>
        </row>
        <row r="4010">
          <cell r="B4010" t="str">
            <v>Minas Gerais</v>
          </cell>
          <cell r="I4010" t="str">
            <v>1</v>
          </cell>
        </row>
        <row r="4011">
          <cell r="B4011" t="str">
            <v>Minas Gerais</v>
          </cell>
          <cell r="I4011" t="str">
            <v>1</v>
          </cell>
        </row>
        <row r="4012">
          <cell r="B4012" t="str">
            <v>São Paulo</v>
          </cell>
          <cell r="I4012" t="str">
            <v>1</v>
          </cell>
        </row>
        <row r="4013">
          <cell r="B4013" t="str">
            <v>Minas Gerais</v>
          </cell>
          <cell r="I4013" t="str">
            <v>1</v>
          </cell>
        </row>
        <row r="4014">
          <cell r="B4014" t="str">
            <v>São Paulo</v>
          </cell>
          <cell r="I4014" t="str">
            <v>1</v>
          </cell>
        </row>
        <row r="4015">
          <cell r="B4015" t="str">
            <v>Santa Catarina</v>
          </cell>
          <cell r="I4015" t="str">
            <v>1</v>
          </cell>
        </row>
        <row r="4016">
          <cell r="B4016" t="str">
            <v>Paraná</v>
          </cell>
          <cell r="I4016" t="str">
            <v>1</v>
          </cell>
        </row>
        <row r="4017">
          <cell r="B4017" t="str">
            <v>Bahia</v>
          </cell>
          <cell r="I4017" t="str">
            <v>1</v>
          </cell>
        </row>
        <row r="4018">
          <cell r="B4018" t="str">
            <v>Maranhão</v>
          </cell>
          <cell r="I4018" t="str">
            <v>2</v>
          </cell>
        </row>
        <row r="4019">
          <cell r="B4019" t="str">
            <v>São Paulo</v>
          </cell>
          <cell r="I4019" t="str">
            <v>2</v>
          </cell>
        </row>
        <row r="4020">
          <cell r="B4020" t="str">
            <v>Amazonas</v>
          </cell>
          <cell r="I4020" t="str">
            <v>2</v>
          </cell>
        </row>
        <row r="4021">
          <cell r="B4021" t="str">
            <v>Santa Catarina</v>
          </cell>
          <cell r="I4021" t="str">
            <v>1</v>
          </cell>
        </row>
        <row r="4022">
          <cell r="B4022" t="str">
            <v>Bahia</v>
          </cell>
          <cell r="I4022" t="str">
            <v>1</v>
          </cell>
        </row>
        <row r="4023">
          <cell r="B4023" t="str">
            <v>Maranhão</v>
          </cell>
          <cell r="I4023" t="str">
            <v>1</v>
          </cell>
        </row>
        <row r="4024">
          <cell r="B4024" t="str">
            <v>Minas Gerais</v>
          </cell>
          <cell r="I4024" t="str">
            <v>1</v>
          </cell>
        </row>
        <row r="4025">
          <cell r="B4025" t="str">
            <v>Rio Grande do Norte</v>
          </cell>
          <cell r="I4025" t="str">
            <v>1</v>
          </cell>
        </row>
        <row r="4026">
          <cell r="B4026" t="str">
            <v>Espírito Santo</v>
          </cell>
          <cell r="I4026" t="str">
            <v>1</v>
          </cell>
        </row>
        <row r="4027">
          <cell r="B4027" t="str">
            <v>Tocantins</v>
          </cell>
          <cell r="I4027" t="str">
            <v>1</v>
          </cell>
        </row>
        <row r="4028">
          <cell r="B4028" t="str">
            <v>Minas Gerais</v>
          </cell>
          <cell r="I4028" t="str">
            <v>1</v>
          </cell>
        </row>
        <row r="4029">
          <cell r="B4029" t="str">
            <v>Rio Grande do Sul</v>
          </cell>
          <cell r="I4029" t="str">
            <v>1</v>
          </cell>
        </row>
        <row r="4030">
          <cell r="B4030" t="str">
            <v>Maranhão</v>
          </cell>
          <cell r="I4030" t="str">
            <v>1</v>
          </cell>
        </row>
        <row r="4031">
          <cell r="B4031" t="str">
            <v>Rondônia</v>
          </cell>
          <cell r="I4031" t="str">
            <v>1</v>
          </cell>
        </row>
        <row r="4032">
          <cell r="B4032" t="str">
            <v>Santa Catarina</v>
          </cell>
          <cell r="I4032" t="str">
            <v>1</v>
          </cell>
        </row>
        <row r="4033">
          <cell r="B4033" t="str">
            <v>Minas Gerais</v>
          </cell>
          <cell r="I4033" t="str">
            <v>1</v>
          </cell>
        </row>
        <row r="4034">
          <cell r="B4034" t="str">
            <v>São Paulo</v>
          </cell>
          <cell r="I4034" t="str">
            <v>3</v>
          </cell>
        </row>
        <row r="4035">
          <cell r="B4035" t="str">
            <v>Maranhão</v>
          </cell>
          <cell r="I4035" t="str">
            <v>1</v>
          </cell>
        </row>
        <row r="4036">
          <cell r="B4036" t="str">
            <v>Bahia</v>
          </cell>
          <cell r="I4036" t="str">
            <v>1</v>
          </cell>
        </row>
        <row r="4037">
          <cell r="B4037" t="str">
            <v>Maranhão</v>
          </cell>
          <cell r="I4037" t="str">
            <v>1</v>
          </cell>
        </row>
        <row r="4038">
          <cell r="B4038" t="str">
            <v>São Paulo</v>
          </cell>
          <cell r="I4038" t="str">
            <v>2</v>
          </cell>
        </row>
        <row r="4039">
          <cell r="B4039" t="str">
            <v>Pará</v>
          </cell>
          <cell r="I4039" t="str">
            <v>1</v>
          </cell>
        </row>
        <row r="4040">
          <cell r="B4040" t="str">
            <v>Pernambuco</v>
          </cell>
          <cell r="I4040" t="str">
            <v>1</v>
          </cell>
        </row>
        <row r="4041">
          <cell r="B4041" t="str">
            <v>Rondônia</v>
          </cell>
          <cell r="I4041" t="str">
            <v>1</v>
          </cell>
        </row>
        <row r="4042">
          <cell r="B4042" t="str">
            <v>Mato Grosso</v>
          </cell>
          <cell r="I4042" t="str">
            <v>2</v>
          </cell>
        </row>
        <row r="4043">
          <cell r="B4043" t="str">
            <v>Maranhão</v>
          </cell>
          <cell r="I4043" t="str">
            <v>1</v>
          </cell>
        </row>
        <row r="4044">
          <cell r="B4044" t="str">
            <v>Paraná</v>
          </cell>
          <cell r="I4044" t="str">
            <v>1</v>
          </cell>
        </row>
        <row r="4045">
          <cell r="B4045" t="str">
            <v>Santa Catarina</v>
          </cell>
          <cell r="I4045" t="str">
            <v>1</v>
          </cell>
        </row>
        <row r="4046">
          <cell r="B4046" t="str">
            <v>Paraíba</v>
          </cell>
          <cell r="I4046" t="str">
            <v>1</v>
          </cell>
        </row>
        <row r="4047">
          <cell r="B4047" t="str">
            <v>Goiás</v>
          </cell>
          <cell r="I4047" t="str">
            <v>1</v>
          </cell>
        </row>
        <row r="4048">
          <cell r="B4048" t="str">
            <v>Rio Grande do Sul</v>
          </cell>
          <cell r="I4048" t="str">
            <v>1</v>
          </cell>
        </row>
        <row r="4049">
          <cell r="B4049" t="str">
            <v>São Paulo</v>
          </cell>
          <cell r="I4049" t="str">
            <v>2</v>
          </cell>
        </row>
        <row r="4050">
          <cell r="B4050" t="str">
            <v>Sergipe</v>
          </cell>
          <cell r="I4050" t="str">
            <v>1</v>
          </cell>
        </row>
        <row r="4051">
          <cell r="B4051" t="str">
            <v>Rio Grande do Sul</v>
          </cell>
          <cell r="I4051" t="str">
            <v>1</v>
          </cell>
        </row>
        <row r="4052">
          <cell r="B4052" t="str">
            <v>Minas Gerais</v>
          </cell>
          <cell r="I4052" t="str">
            <v>1</v>
          </cell>
        </row>
        <row r="4053">
          <cell r="B4053" t="str">
            <v>Paraná</v>
          </cell>
          <cell r="I4053" t="str">
            <v>2</v>
          </cell>
        </row>
        <row r="4054">
          <cell r="B4054" t="str">
            <v>Tocantins</v>
          </cell>
          <cell r="I4054" t="str">
            <v>1</v>
          </cell>
        </row>
        <row r="4055">
          <cell r="B4055" t="str">
            <v>Rio Grande do Norte</v>
          </cell>
          <cell r="I4055" t="str">
            <v>1</v>
          </cell>
        </row>
        <row r="4056">
          <cell r="B4056" t="str">
            <v>Rio Grande do Sul</v>
          </cell>
          <cell r="I4056" t="str">
            <v>1</v>
          </cell>
        </row>
        <row r="4057">
          <cell r="B4057" t="str">
            <v>Paraíba</v>
          </cell>
          <cell r="I4057" t="str">
            <v>1</v>
          </cell>
        </row>
        <row r="4058">
          <cell r="B4058" t="str">
            <v>São Paulo</v>
          </cell>
          <cell r="I4058" t="str">
            <v>1</v>
          </cell>
        </row>
        <row r="4059">
          <cell r="B4059" t="str">
            <v>Rio Grande do Sul</v>
          </cell>
          <cell r="I4059" t="str">
            <v>1</v>
          </cell>
        </row>
        <row r="4060">
          <cell r="B4060" t="str">
            <v>Minas Gerais</v>
          </cell>
          <cell r="I4060" t="str">
            <v>1</v>
          </cell>
        </row>
        <row r="4061">
          <cell r="B4061" t="str">
            <v>Paraná</v>
          </cell>
          <cell r="I4061" t="str">
            <v>1</v>
          </cell>
        </row>
        <row r="4062">
          <cell r="B4062" t="str">
            <v>São Paulo</v>
          </cell>
          <cell r="I4062" t="str">
            <v>1</v>
          </cell>
        </row>
        <row r="4063">
          <cell r="B4063" t="str">
            <v>Paraná</v>
          </cell>
          <cell r="I4063" t="str">
            <v>1</v>
          </cell>
        </row>
        <row r="4064">
          <cell r="B4064" t="str">
            <v>Pará</v>
          </cell>
          <cell r="I4064" t="str">
            <v>1</v>
          </cell>
        </row>
        <row r="4065">
          <cell r="B4065" t="str">
            <v>Rio de Janeiro</v>
          </cell>
          <cell r="I4065" t="str">
            <v>1</v>
          </cell>
        </row>
        <row r="4066">
          <cell r="B4066" t="str">
            <v>Paraná</v>
          </cell>
          <cell r="I4066" t="str">
            <v>1</v>
          </cell>
        </row>
        <row r="4067">
          <cell r="B4067" t="str">
            <v>Rio Grande do Sul</v>
          </cell>
          <cell r="I4067" t="str">
            <v>1</v>
          </cell>
        </row>
        <row r="4068">
          <cell r="B4068" t="str">
            <v>Paraná</v>
          </cell>
          <cell r="I4068" t="str">
            <v>1</v>
          </cell>
        </row>
        <row r="4069">
          <cell r="B4069" t="str">
            <v>Alagoas</v>
          </cell>
          <cell r="I4069" t="str">
            <v>1</v>
          </cell>
        </row>
        <row r="4070">
          <cell r="B4070" t="str">
            <v>Paraná</v>
          </cell>
          <cell r="I4070" t="str">
            <v>2</v>
          </cell>
        </row>
        <row r="4071">
          <cell r="B4071" t="str">
            <v>Piauí</v>
          </cell>
          <cell r="I4071" t="str">
            <v>1</v>
          </cell>
        </row>
        <row r="4072">
          <cell r="B4072" t="str">
            <v>Bahia</v>
          </cell>
          <cell r="I4072" t="str">
            <v>1</v>
          </cell>
        </row>
        <row r="4073">
          <cell r="B4073" t="str">
            <v>Paraíba</v>
          </cell>
          <cell r="I4073" t="str">
            <v>2</v>
          </cell>
        </row>
        <row r="4074">
          <cell r="B4074" t="str">
            <v>Rio de Janeiro</v>
          </cell>
          <cell r="I4074" t="str">
            <v>3</v>
          </cell>
        </row>
        <row r="4075">
          <cell r="B4075" t="str">
            <v>São Paulo</v>
          </cell>
          <cell r="I4075" t="str">
            <v>1</v>
          </cell>
        </row>
        <row r="4076">
          <cell r="B4076" t="str">
            <v>São Paulo</v>
          </cell>
          <cell r="I4076" t="str">
            <v>1</v>
          </cell>
        </row>
        <row r="4077">
          <cell r="B4077" t="str">
            <v>Minas Gerais</v>
          </cell>
          <cell r="I4077" t="str">
            <v>1</v>
          </cell>
        </row>
        <row r="4078">
          <cell r="B4078" t="str">
            <v>Mato Grosso</v>
          </cell>
          <cell r="I4078" t="str">
            <v>1</v>
          </cell>
        </row>
        <row r="4079">
          <cell r="B4079" t="str">
            <v>Paraná</v>
          </cell>
          <cell r="I4079" t="str">
            <v>1</v>
          </cell>
        </row>
        <row r="4080">
          <cell r="B4080" t="str">
            <v>Rio Grande do Sul</v>
          </cell>
          <cell r="I4080" t="str">
            <v>1</v>
          </cell>
        </row>
        <row r="4081">
          <cell r="B4081" t="str">
            <v>Bahia</v>
          </cell>
          <cell r="I4081" t="str">
            <v>1</v>
          </cell>
        </row>
        <row r="4082">
          <cell r="B4082" t="str">
            <v>Santa Catarina</v>
          </cell>
          <cell r="I4082" t="str">
            <v>1</v>
          </cell>
        </row>
        <row r="4083">
          <cell r="B4083" t="str">
            <v>Paraná</v>
          </cell>
          <cell r="I4083" t="str">
            <v>1</v>
          </cell>
        </row>
        <row r="4084">
          <cell r="B4084" t="str">
            <v>São Paulo</v>
          </cell>
          <cell r="I4084" t="str">
            <v>1</v>
          </cell>
        </row>
        <row r="4085">
          <cell r="B4085" t="str">
            <v>Rio Grande do Sul</v>
          </cell>
          <cell r="I4085" t="str">
            <v>1</v>
          </cell>
        </row>
        <row r="4086">
          <cell r="B4086" t="str">
            <v>Pernambuco</v>
          </cell>
          <cell r="I4086" t="str">
            <v>1</v>
          </cell>
        </row>
        <row r="4087">
          <cell r="B4087" t="str">
            <v>Goiás</v>
          </cell>
          <cell r="I4087" t="str">
            <v>2</v>
          </cell>
        </row>
        <row r="4088">
          <cell r="B4088" t="str">
            <v>Rio de Janeiro</v>
          </cell>
          <cell r="I4088" t="str">
            <v>1</v>
          </cell>
        </row>
        <row r="4089">
          <cell r="B4089" t="str">
            <v>Paraná</v>
          </cell>
          <cell r="I4089" t="str">
            <v>1</v>
          </cell>
        </row>
        <row r="4090">
          <cell r="B4090" t="str">
            <v>Ceará</v>
          </cell>
          <cell r="I4090" t="str">
            <v>1</v>
          </cell>
        </row>
        <row r="4091">
          <cell r="B4091" t="str">
            <v>Pernambuco</v>
          </cell>
          <cell r="I4091" t="str">
            <v>1</v>
          </cell>
        </row>
        <row r="4092">
          <cell r="B4092" t="str">
            <v>Paraíba</v>
          </cell>
          <cell r="I4092" t="str">
            <v>1</v>
          </cell>
        </row>
        <row r="4093">
          <cell r="B4093" t="str">
            <v>Bahia</v>
          </cell>
          <cell r="I4093" t="str">
            <v>1</v>
          </cell>
        </row>
        <row r="4094">
          <cell r="B4094" t="str">
            <v>Ceará</v>
          </cell>
          <cell r="I4094" t="str">
            <v>2</v>
          </cell>
        </row>
        <row r="4095">
          <cell r="B4095" t="str">
            <v>Ceará</v>
          </cell>
          <cell r="I4095" t="str">
            <v>1</v>
          </cell>
        </row>
        <row r="4096">
          <cell r="B4096" t="str">
            <v>Ceará</v>
          </cell>
          <cell r="I4096" t="str">
            <v>2</v>
          </cell>
        </row>
        <row r="4097">
          <cell r="B4097" t="str">
            <v>Ceará</v>
          </cell>
          <cell r="I4097" t="str">
            <v>1</v>
          </cell>
        </row>
        <row r="4098">
          <cell r="B4098" t="str">
            <v>Rio Grande do Norte</v>
          </cell>
          <cell r="I4098" t="str">
            <v>1</v>
          </cell>
        </row>
        <row r="4099">
          <cell r="B4099" t="str">
            <v>Rio Grande do Norte</v>
          </cell>
          <cell r="I4099" t="str">
            <v>1</v>
          </cell>
        </row>
        <row r="4100">
          <cell r="B4100" t="str">
            <v>Bahia</v>
          </cell>
          <cell r="I4100" t="str">
            <v>1</v>
          </cell>
        </row>
        <row r="4101">
          <cell r="B4101" t="str">
            <v>São Paulo</v>
          </cell>
          <cell r="I4101" t="str">
            <v>1</v>
          </cell>
        </row>
        <row r="4102">
          <cell r="B4102" t="str">
            <v>Paraná</v>
          </cell>
          <cell r="I4102" t="str">
            <v>1</v>
          </cell>
        </row>
        <row r="4103">
          <cell r="B4103" t="str">
            <v>São Paulo</v>
          </cell>
          <cell r="I4103" t="str">
            <v>1</v>
          </cell>
        </row>
        <row r="4104">
          <cell r="B4104" t="str">
            <v>Paraná</v>
          </cell>
          <cell r="I4104" t="str">
            <v>1</v>
          </cell>
        </row>
        <row r="4105">
          <cell r="B4105" t="str">
            <v>Paraná</v>
          </cell>
          <cell r="I4105" t="str">
            <v>1</v>
          </cell>
        </row>
        <row r="4106">
          <cell r="B4106" t="str">
            <v>Santa Catarina</v>
          </cell>
          <cell r="I4106" t="str">
            <v>1</v>
          </cell>
        </row>
        <row r="4107">
          <cell r="B4107" t="str">
            <v>Maranhão</v>
          </cell>
          <cell r="I4107" t="str">
            <v>2</v>
          </cell>
        </row>
        <row r="4108">
          <cell r="B4108" t="str">
            <v>Minas Gerais</v>
          </cell>
          <cell r="I4108" t="str">
            <v>1</v>
          </cell>
        </row>
        <row r="4109">
          <cell r="B4109" t="str">
            <v>Minas Gerais</v>
          </cell>
          <cell r="I4109" t="str">
            <v>1</v>
          </cell>
        </row>
        <row r="4110">
          <cell r="B4110" t="str">
            <v>Paraná</v>
          </cell>
          <cell r="I4110" t="str">
            <v>1</v>
          </cell>
        </row>
        <row r="4111">
          <cell r="B4111" t="str">
            <v>Paraná</v>
          </cell>
          <cell r="I4111" t="str">
            <v>1</v>
          </cell>
        </row>
        <row r="4112">
          <cell r="B4112" t="str">
            <v>Pernambuco</v>
          </cell>
          <cell r="I4112" t="str">
            <v>5</v>
          </cell>
        </row>
        <row r="4113">
          <cell r="B4113" t="str">
            <v>Minas Gerais</v>
          </cell>
          <cell r="I4113" t="str">
            <v>1</v>
          </cell>
        </row>
        <row r="4114">
          <cell r="B4114" t="str">
            <v>Tocantins</v>
          </cell>
          <cell r="I4114" t="str">
            <v>1</v>
          </cell>
        </row>
        <row r="4115">
          <cell r="B4115" t="str">
            <v>Ceará</v>
          </cell>
          <cell r="I4115" t="str">
            <v>1</v>
          </cell>
        </row>
        <row r="4116">
          <cell r="B4116" t="str">
            <v>Pará</v>
          </cell>
          <cell r="I4116" t="str">
            <v>2</v>
          </cell>
        </row>
        <row r="4117">
          <cell r="B4117" t="str">
            <v>São Paulo</v>
          </cell>
          <cell r="I4117" t="str">
            <v>1</v>
          </cell>
        </row>
        <row r="4118">
          <cell r="B4118" t="str">
            <v>Piauí</v>
          </cell>
          <cell r="I4118" t="str">
            <v>1</v>
          </cell>
        </row>
        <row r="4119">
          <cell r="B4119" t="str">
            <v>Rio Grande do Sul</v>
          </cell>
          <cell r="I4119" t="str">
            <v>1</v>
          </cell>
        </row>
        <row r="4120">
          <cell r="B4120" t="str">
            <v>Minas Gerais</v>
          </cell>
          <cell r="I4120" t="str">
            <v>1</v>
          </cell>
        </row>
        <row r="4121">
          <cell r="B4121" t="str">
            <v>Piauí</v>
          </cell>
          <cell r="I4121" t="str">
            <v>1</v>
          </cell>
        </row>
        <row r="4122">
          <cell r="B4122" t="str">
            <v>São Paulo</v>
          </cell>
          <cell r="I4122" t="str">
            <v>1</v>
          </cell>
        </row>
        <row r="4123">
          <cell r="B4123" t="str">
            <v>São Paulo</v>
          </cell>
          <cell r="I4123" t="str">
            <v>1</v>
          </cell>
        </row>
        <row r="4124">
          <cell r="B4124" t="str">
            <v>São Paulo</v>
          </cell>
          <cell r="I4124" t="str">
            <v>2</v>
          </cell>
        </row>
        <row r="4125">
          <cell r="B4125" t="str">
            <v>Rio Grande do Sul</v>
          </cell>
          <cell r="I4125" t="str">
            <v>1</v>
          </cell>
        </row>
        <row r="4126">
          <cell r="B4126" t="str">
            <v>Bahia</v>
          </cell>
          <cell r="I4126" t="str">
            <v>2</v>
          </cell>
        </row>
        <row r="4127">
          <cell r="B4127" t="str">
            <v>Paraíba</v>
          </cell>
          <cell r="I4127" t="str">
            <v>1</v>
          </cell>
        </row>
        <row r="4128">
          <cell r="B4128" t="str">
            <v>Paraná</v>
          </cell>
          <cell r="I4128" t="str">
            <v>1</v>
          </cell>
        </row>
        <row r="4129">
          <cell r="B4129" t="str">
            <v>Ceará</v>
          </cell>
          <cell r="I4129" t="str">
            <v>1</v>
          </cell>
        </row>
        <row r="4130">
          <cell r="B4130" t="str">
            <v>Rio de Janeiro</v>
          </cell>
          <cell r="I4130" t="str">
            <v>3</v>
          </cell>
        </row>
        <row r="4131">
          <cell r="B4131" t="str">
            <v>Minas Gerais</v>
          </cell>
          <cell r="I4131" t="str">
            <v>1</v>
          </cell>
        </row>
        <row r="4132">
          <cell r="B4132" t="str">
            <v>Paraná</v>
          </cell>
          <cell r="I4132" t="str">
            <v>1</v>
          </cell>
        </row>
        <row r="4133">
          <cell r="B4133" t="str">
            <v>Mato Grosso</v>
          </cell>
          <cell r="I4133" t="str">
            <v>1</v>
          </cell>
        </row>
        <row r="4134">
          <cell r="B4134" t="str">
            <v>Paraná</v>
          </cell>
          <cell r="I4134" t="str">
            <v>1</v>
          </cell>
        </row>
        <row r="4135">
          <cell r="B4135" t="str">
            <v>Minas Gerais</v>
          </cell>
          <cell r="I4135" t="str">
            <v>1</v>
          </cell>
        </row>
        <row r="4136">
          <cell r="B4136" t="str">
            <v>Minas Gerais</v>
          </cell>
          <cell r="I4136" t="str">
            <v>1</v>
          </cell>
        </row>
        <row r="4137">
          <cell r="B4137" t="str">
            <v>São Paulo</v>
          </cell>
          <cell r="I4137" t="str">
            <v>1</v>
          </cell>
        </row>
        <row r="4138">
          <cell r="B4138" t="str">
            <v>Rio Grande do Sul</v>
          </cell>
          <cell r="I4138" t="str">
            <v>1</v>
          </cell>
        </row>
        <row r="4139">
          <cell r="B4139" t="str">
            <v>Bahia</v>
          </cell>
          <cell r="I4139" t="str">
            <v>1</v>
          </cell>
        </row>
        <row r="4140">
          <cell r="B4140" t="str">
            <v>Maranhão</v>
          </cell>
          <cell r="I4140" t="str">
            <v>1</v>
          </cell>
        </row>
        <row r="4141">
          <cell r="B4141" t="str">
            <v>Paraíba</v>
          </cell>
          <cell r="I4141" t="str">
            <v>1</v>
          </cell>
        </row>
        <row r="4142">
          <cell r="B4142" t="str">
            <v>Bahia</v>
          </cell>
          <cell r="I4142" t="str">
            <v>1</v>
          </cell>
        </row>
        <row r="4143">
          <cell r="B4143" t="str">
            <v>Paraíba</v>
          </cell>
          <cell r="I4143" t="str">
            <v>1</v>
          </cell>
        </row>
        <row r="4144">
          <cell r="B4144" t="str">
            <v>Sergipe</v>
          </cell>
          <cell r="I4144" t="str">
            <v>1</v>
          </cell>
        </row>
        <row r="4145">
          <cell r="B4145" t="str">
            <v>Bahia</v>
          </cell>
          <cell r="I4145" t="str">
            <v>2</v>
          </cell>
        </row>
        <row r="4146">
          <cell r="B4146" t="str">
            <v>Paraíba</v>
          </cell>
          <cell r="I4146" t="str">
            <v>1</v>
          </cell>
        </row>
        <row r="4147">
          <cell r="B4147" t="str">
            <v>Minas Gerais</v>
          </cell>
          <cell r="I4147" t="str">
            <v>1</v>
          </cell>
        </row>
        <row r="4148">
          <cell r="B4148" t="str">
            <v>Tocantins</v>
          </cell>
          <cell r="I4148" t="str">
            <v>1</v>
          </cell>
        </row>
        <row r="4149">
          <cell r="B4149" t="str">
            <v>Rio Grande do Norte</v>
          </cell>
          <cell r="I4149" t="str">
            <v>1</v>
          </cell>
        </row>
        <row r="4150">
          <cell r="B4150" t="str">
            <v>Pernambuco</v>
          </cell>
          <cell r="I4150" t="str">
            <v>1</v>
          </cell>
        </row>
        <row r="4151">
          <cell r="B4151" t="str">
            <v>Bahia</v>
          </cell>
          <cell r="I4151" t="str">
            <v>2</v>
          </cell>
        </row>
        <row r="4152">
          <cell r="B4152" t="str">
            <v>Rio Grande do Norte</v>
          </cell>
          <cell r="I4152" t="str">
            <v>1</v>
          </cell>
        </row>
        <row r="4153">
          <cell r="B4153" t="str">
            <v>Paraíba</v>
          </cell>
          <cell r="I4153" t="str">
            <v>1</v>
          </cell>
        </row>
        <row r="4154">
          <cell r="B4154" t="str">
            <v>Paraíba</v>
          </cell>
          <cell r="I4154" t="str">
            <v>1</v>
          </cell>
        </row>
        <row r="4155">
          <cell r="B4155" t="str">
            <v>Minas Gerais</v>
          </cell>
          <cell r="I4155" t="str">
            <v>1</v>
          </cell>
        </row>
        <row r="4156">
          <cell r="B4156" t="str">
            <v>Piauí</v>
          </cell>
          <cell r="I4156" t="str">
            <v>1</v>
          </cell>
        </row>
        <row r="4157">
          <cell r="B4157" t="str">
            <v>Rio Grande do Norte</v>
          </cell>
          <cell r="I4157" t="str">
            <v>1</v>
          </cell>
        </row>
        <row r="4158">
          <cell r="B4158" t="str">
            <v>Sergipe</v>
          </cell>
          <cell r="I4158" t="str">
            <v>1</v>
          </cell>
        </row>
        <row r="4159">
          <cell r="B4159" t="str">
            <v>Goiás</v>
          </cell>
          <cell r="I4159" t="str">
            <v>1</v>
          </cell>
        </row>
        <row r="4160">
          <cell r="B4160" t="str">
            <v>Goiás</v>
          </cell>
          <cell r="I4160" t="str">
            <v>1</v>
          </cell>
        </row>
        <row r="4161">
          <cell r="B4161" t="str">
            <v>Maranhão</v>
          </cell>
          <cell r="I4161" t="str">
            <v>1</v>
          </cell>
        </row>
        <row r="4162">
          <cell r="B4162" t="str">
            <v>Mato Grosso do Sul</v>
          </cell>
          <cell r="I4162" t="str">
            <v>1</v>
          </cell>
        </row>
        <row r="4163">
          <cell r="B4163" t="str">
            <v>São Paulo</v>
          </cell>
          <cell r="I4163" t="str">
            <v>1</v>
          </cell>
        </row>
        <row r="4164">
          <cell r="B4164" t="str">
            <v>Bahia</v>
          </cell>
          <cell r="I4164" t="str">
            <v>1</v>
          </cell>
        </row>
        <row r="4165">
          <cell r="B4165" t="str">
            <v>Piauí</v>
          </cell>
          <cell r="I4165" t="str">
            <v>1</v>
          </cell>
        </row>
        <row r="4166">
          <cell r="B4166" t="str">
            <v>Bahia</v>
          </cell>
          <cell r="I4166" t="str">
            <v>2</v>
          </cell>
        </row>
        <row r="4167">
          <cell r="B4167" t="str">
            <v>Pernambuco</v>
          </cell>
          <cell r="I4167" t="str">
            <v>2</v>
          </cell>
        </row>
        <row r="4168">
          <cell r="B4168" t="str">
            <v>São Paulo</v>
          </cell>
          <cell r="I4168" t="str">
            <v>1</v>
          </cell>
        </row>
        <row r="4169">
          <cell r="B4169" t="str">
            <v>São Paulo</v>
          </cell>
          <cell r="I4169" t="str">
            <v>1</v>
          </cell>
        </row>
        <row r="4170">
          <cell r="B4170" t="str">
            <v>Mato Grosso</v>
          </cell>
          <cell r="I4170" t="str">
            <v>1</v>
          </cell>
        </row>
        <row r="4171">
          <cell r="B4171" t="str">
            <v>Paraná</v>
          </cell>
          <cell r="I4171" t="str">
            <v>1</v>
          </cell>
        </row>
        <row r="4172">
          <cell r="B4172" t="str">
            <v>São Paulo</v>
          </cell>
          <cell r="I4172" t="str">
            <v>1</v>
          </cell>
        </row>
        <row r="4173">
          <cell r="B4173" t="str">
            <v>Minas Gerais</v>
          </cell>
          <cell r="I4173" t="str">
            <v>4</v>
          </cell>
        </row>
        <row r="4174">
          <cell r="B4174" t="str">
            <v>Bahia</v>
          </cell>
          <cell r="I4174" t="str">
            <v>1</v>
          </cell>
        </row>
        <row r="4175">
          <cell r="B4175" t="str">
            <v>Paraná</v>
          </cell>
          <cell r="I4175" t="str">
            <v>1</v>
          </cell>
        </row>
        <row r="4176">
          <cell r="B4176" t="str">
            <v>São Paulo</v>
          </cell>
          <cell r="I4176" t="str">
            <v>1</v>
          </cell>
        </row>
        <row r="4177">
          <cell r="B4177" t="str">
            <v>São Paulo</v>
          </cell>
          <cell r="I4177" t="str">
            <v>1</v>
          </cell>
        </row>
        <row r="4178">
          <cell r="B4178" t="str">
            <v>São Paulo</v>
          </cell>
          <cell r="I4178" t="str">
            <v>1</v>
          </cell>
        </row>
        <row r="4179">
          <cell r="B4179" t="str">
            <v>São Paulo</v>
          </cell>
          <cell r="I4179" t="str">
            <v>3</v>
          </cell>
        </row>
        <row r="4180">
          <cell r="B4180" t="str">
            <v>São Paulo</v>
          </cell>
          <cell r="I4180" t="str">
            <v>4</v>
          </cell>
        </row>
        <row r="4181">
          <cell r="B4181" t="str">
            <v>Minas Gerais</v>
          </cell>
          <cell r="I4181" t="str">
            <v>1</v>
          </cell>
        </row>
        <row r="4182">
          <cell r="B4182" t="str">
            <v>Mato Grosso</v>
          </cell>
          <cell r="I4182" t="str">
            <v>1</v>
          </cell>
        </row>
        <row r="4183">
          <cell r="B4183" t="str">
            <v>Piauí</v>
          </cell>
          <cell r="I4183" t="str">
            <v>1</v>
          </cell>
        </row>
        <row r="4184">
          <cell r="B4184" t="str">
            <v>Sergipe</v>
          </cell>
          <cell r="I4184" t="str">
            <v>1</v>
          </cell>
        </row>
        <row r="4185">
          <cell r="B4185" t="str">
            <v>São Paulo</v>
          </cell>
          <cell r="I4185" t="str">
            <v>1</v>
          </cell>
        </row>
        <row r="4186">
          <cell r="B4186" t="str">
            <v>São Paulo</v>
          </cell>
          <cell r="I4186" t="str">
            <v>1</v>
          </cell>
        </row>
        <row r="4187">
          <cell r="B4187" t="str">
            <v>São Paulo</v>
          </cell>
          <cell r="I4187" t="str">
            <v>1</v>
          </cell>
        </row>
        <row r="4188">
          <cell r="B4188" t="str">
            <v>Minas Gerais</v>
          </cell>
          <cell r="I4188" t="str">
            <v>1</v>
          </cell>
        </row>
        <row r="4189">
          <cell r="B4189" t="str">
            <v>Paraná</v>
          </cell>
          <cell r="I4189" t="str">
            <v>1</v>
          </cell>
        </row>
        <row r="4190">
          <cell r="B4190" t="str">
            <v>Espírito Santo</v>
          </cell>
          <cell r="I4190" t="str">
            <v>1</v>
          </cell>
        </row>
        <row r="4191">
          <cell r="B4191" t="str">
            <v>Paraná</v>
          </cell>
          <cell r="I4191" t="str">
            <v>1</v>
          </cell>
        </row>
        <row r="4192">
          <cell r="B4192" t="str">
            <v>Rio de Janeiro</v>
          </cell>
          <cell r="I4192" t="str">
            <v>2</v>
          </cell>
        </row>
        <row r="4193">
          <cell r="B4193" t="str">
            <v>Paraná</v>
          </cell>
          <cell r="I4193" t="str">
            <v>1</v>
          </cell>
        </row>
        <row r="4194">
          <cell r="B4194" t="str">
            <v>Acre</v>
          </cell>
          <cell r="I4194" t="str">
            <v>4</v>
          </cell>
        </row>
        <row r="4195">
          <cell r="B4195" t="str">
            <v>Mato Grosso</v>
          </cell>
          <cell r="I4195" t="str">
            <v>1</v>
          </cell>
        </row>
        <row r="4196">
          <cell r="B4196" t="str">
            <v>Paraná</v>
          </cell>
          <cell r="I4196" t="str">
            <v>1</v>
          </cell>
        </row>
        <row r="4197">
          <cell r="B4197" t="str">
            <v>Paraná</v>
          </cell>
          <cell r="I4197" t="str">
            <v>2</v>
          </cell>
        </row>
        <row r="4198">
          <cell r="B4198" t="str">
            <v>Mato Grosso do Sul</v>
          </cell>
          <cell r="I4198" t="str">
            <v>2</v>
          </cell>
        </row>
        <row r="4199">
          <cell r="B4199" t="str">
            <v>Minas Gerais</v>
          </cell>
          <cell r="I4199" t="str">
            <v>1</v>
          </cell>
        </row>
        <row r="4200">
          <cell r="B4200" t="str">
            <v>Rio de Janeiro</v>
          </cell>
          <cell r="I4200" t="str">
            <v>1</v>
          </cell>
        </row>
        <row r="4201">
          <cell r="B4201" t="str">
            <v>São Paulo</v>
          </cell>
          <cell r="I4201" t="str">
            <v>3</v>
          </cell>
        </row>
        <row r="4202">
          <cell r="B4202" t="str">
            <v>Rondônia</v>
          </cell>
          <cell r="I4202" t="str">
            <v>1</v>
          </cell>
        </row>
        <row r="4203">
          <cell r="B4203" t="str">
            <v>Tocantins</v>
          </cell>
          <cell r="I4203" t="str">
            <v>1</v>
          </cell>
        </row>
        <row r="4204">
          <cell r="B4204" t="str">
            <v>Santa Catarina</v>
          </cell>
          <cell r="I4204" t="str">
            <v>1</v>
          </cell>
        </row>
        <row r="4205">
          <cell r="B4205" t="str">
            <v>Rio de Janeiro</v>
          </cell>
          <cell r="I4205" t="str">
            <v>1</v>
          </cell>
        </row>
        <row r="4206">
          <cell r="B4206" t="str">
            <v>Rio de Janeiro</v>
          </cell>
          <cell r="I4206" t="str">
            <v>3</v>
          </cell>
        </row>
        <row r="4207">
          <cell r="B4207" t="str">
            <v>São Paulo</v>
          </cell>
          <cell r="I4207" t="str">
            <v>2</v>
          </cell>
        </row>
        <row r="4208">
          <cell r="B4208" t="str">
            <v>Bahia</v>
          </cell>
          <cell r="I4208" t="str">
            <v>1</v>
          </cell>
        </row>
        <row r="4209">
          <cell r="B4209" t="str">
            <v>Rio de Janeiro</v>
          </cell>
          <cell r="I4209" t="str">
            <v>6</v>
          </cell>
        </row>
        <row r="4210">
          <cell r="B4210" t="str">
            <v>Bahia</v>
          </cell>
          <cell r="I4210" t="str">
            <v>1</v>
          </cell>
        </row>
        <row r="4211">
          <cell r="B4211" t="str">
            <v>Santa Catarina</v>
          </cell>
          <cell r="I4211" t="str">
            <v>1</v>
          </cell>
        </row>
        <row r="4212">
          <cell r="B4212" t="str">
            <v>Rio Grande do Norte</v>
          </cell>
          <cell r="I4212" t="str">
            <v>1</v>
          </cell>
        </row>
        <row r="4213">
          <cell r="B4213" t="str">
            <v>Santa Catarina</v>
          </cell>
          <cell r="I4213" t="str">
            <v>1</v>
          </cell>
        </row>
        <row r="4214">
          <cell r="B4214" t="str">
            <v>Bahia</v>
          </cell>
          <cell r="I4214" t="str">
            <v>1</v>
          </cell>
        </row>
        <row r="4215">
          <cell r="B4215" t="str">
            <v>Minas Gerais</v>
          </cell>
          <cell r="I4215" t="str">
            <v>1</v>
          </cell>
        </row>
        <row r="4216">
          <cell r="B4216" t="str">
            <v>Santa Catarina</v>
          </cell>
          <cell r="I4216" t="str">
            <v>2</v>
          </cell>
        </row>
        <row r="4217">
          <cell r="B4217" t="str">
            <v>Minas Gerais</v>
          </cell>
          <cell r="I4217" t="str">
            <v>1</v>
          </cell>
        </row>
        <row r="4218">
          <cell r="B4218" t="str">
            <v>Tocantins</v>
          </cell>
          <cell r="I4218" t="str">
            <v>1</v>
          </cell>
        </row>
        <row r="4219">
          <cell r="B4219" t="str">
            <v>Santa Catarina</v>
          </cell>
          <cell r="I4219" t="str">
            <v>1</v>
          </cell>
        </row>
        <row r="4220">
          <cell r="B4220" t="str">
            <v>Rio Grande do Sul</v>
          </cell>
          <cell r="I4220" t="str">
            <v>1</v>
          </cell>
        </row>
        <row r="4221">
          <cell r="B4221" t="str">
            <v>Minas Gerais</v>
          </cell>
          <cell r="I4221" t="str">
            <v>1</v>
          </cell>
        </row>
        <row r="4222">
          <cell r="B4222" t="str">
            <v>Pernambuco</v>
          </cell>
          <cell r="I4222" t="str">
            <v>1</v>
          </cell>
        </row>
        <row r="4223">
          <cell r="B4223" t="str">
            <v>Santa Catarina</v>
          </cell>
          <cell r="I4223" t="str">
            <v>1</v>
          </cell>
        </row>
        <row r="4224">
          <cell r="B4224" t="str">
            <v>Rio Grande do Sul</v>
          </cell>
          <cell r="I4224" t="str">
            <v>3</v>
          </cell>
        </row>
        <row r="4225">
          <cell r="B4225" t="str">
            <v>São Paulo</v>
          </cell>
          <cell r="I4225" t="str">
            <v>2</v>
          </cell>
        </row>
        <row r="4226">
          <cell r="B4226" t="str">
            <v>Piauí</v>
          </cell>
          <cell r="I4226" t="str">
            <v>1</v>
          </cell>
        </row>
        <row r="4227">
          <cell r="B4227" t="str">
            <v>Alagoas</v>
          </cell>
          <cell r="I4227" t="str">
            <v>2</v>
          </cell>
        </row>
        <row r="4228">
          <cell r="B4228" t="str">
            <v>Minas Gerais</v>
          </cell>
          <cell r="I4228" t="str">
            <v>1</v>
          </cell>
        </row>
        <row r="4229">
          <cell r="B4229" t="str">
            <v>Pará</v>
          </cell>
          <cell r="I4229" t="str">
            <v>1</v>
          </cell>
        </row>
        <row r="4230">
          <cell r="B4230" t="str">
            <v>Santa Catarina</v>
          </cell>
          <cell r="I4230" t="str">
            <v>2</v>
          </cell>
        </row>
        <row r="4231">
          <cell r="B4231" t="str">
            <v>Mato Grosso do Sul</v>
          </cell>
          <cell r="I4231" t="str">
            <v>1</v>
          </cell>
        </row>
        <row r="4232">
          <cell r="B4232" t="str">
            <v>Paraná</v>
          </cell>
          <cell r="I4232" t="str">
            <v>2</v>
          </cell>
        </row>
        <row r="4233">
          <cell r="B4233" t="str">
            <v>Minas Gerais</v>
          </cell>
          <cell r="I4233" t="str">
            <v>1</v>
          </cell>
        </row>
        <row r="4234">
          <cell r="B4234" t="str">
            <v>Espírito Santo</v>
          </cell>
          <cell r="I4234" t="str">
            <v>1</v>
          </cell>
        </row>
        <row r="4235">
          <cell r="B4235" t="str">
            <v>Minas Gerais</v>
          </cell>
          <cell r="I4235" t="str">
            <v>1</v>
          </cell>
        </row>
        <row r="4236">
          <cell r="B4236" t="str">
            <v>Rio Grande do Sul</v>
          </cell>
          <cell r="I4236" t="str">
            <v>2</v>
          </cell>
        </row>
        <row r="4237">
          <cell r="B4237" t="str">
            <v>Minas Gerais</v>
          </cell>
          <cell r="I4237" t="str">
            <v>2</v>
          </cell>
        </row>
        <row r="4238">
          <cell r="B4238" t="str">
            <v>Minas Gerais</v>
          </cell>
          <cell r="I4238" t="str">
            <v>1</v>
          </cell>
        </row>
        <row r="4239">
          <cell r="B4239" t="str">
            <v>Minas Gerais</v>
          </cell>
          <cell r="I4239" t="str">
            <v>1</v>
          </cell>
        </row>
        <row r="4240">
          <cell r="B4240" t="str">
            <v>Minas Gerais</v>
          </cell>
          <cell r="I4240" t="str">
            <v>1</v>
          </cell>
        </row>
        <row r="4241">
          <cell r="B4241" t="str">
            <v>Amazonas</v>
          </cell>
          <cell r="I4241" t="str">
            <v>2</v>
          </cell>
        </row>
        <row r="4242">
          <cell r="B4242" t="str">
            <v>Goiás</v>
          </cell>
          <cell r="I4242" t="str">
            <v>1</v>
          </cell>
        </row>
        <row r="4243">
          <cell r="B4243" t="str">
            <v>Bahia</v>
          </cell>
          <cell r="I4243" t="str">
            <v>2</v>
          </cell>
        </row>
        <row r="4244">
          <cell r="B4244" t="str">
            <v>Santa Catarina</v>
          </cell>
          <cell r="I4244" t="str">
            <v>1</v>
          </cell>
        </row>
        <row r="4245">
          <cell r="B4245" t="str">
            <v>Tocantins</v>
          </cell>
          <cell r="I4245" t="str">
            <v>1</v>
          </cell>
        </row>
        <row r="4246">
          <cell r="B4246" t="str">
            <v>Paraíba</v>
          </cell>
          <cell r="I4246" t="str">
            <v>1</v>
          </cell>
        </row>
        <row r="4247">
          <cell r="B4247" t="str">
            <v>Goiás</v>
          </cell>
          <cell r="I4247" t="str">
            <v>3</v>
          </cell>
        </row>
        <row r="4248">
          <cell r="B4248" t="str">
            <v>Mato Grosso do Sul</v>
          </cell>
          <cell r="I4248" t="str">
            <v>1</v>
          </cell>
        </row>
        <row r="4249">
          <cell r="B4249" t="str">
            <v>Minas Gerais</v>
          </cell>
          <cell r="I4249" t="str">
            <v>1</v>
          </cell>
        </row>
        <row r="4250">
          <cell r="B4250" t="str">
            <v>São Paulo</v>
          </cell>
          <cell r="I4250" t="str">
            <v>1</v>
          </cell>
        </row>
        <row r="4251">
          <cell r="B4251" t="str">
            <v>Rio Grande do Sul</v>
          </cell>
          <cell r="I4251" t="str">
            <v>1</v>
          </cell>
        </row>
        <row r="4252">
          <cell r="B4252" t="str">
            <v>Santa Catarina</v>
          </cell>
          <cell r="I4252" t="str">
            <v>1</v>
          </cell>
        </row>
        <row r="4253">
          <cell r="B4253" t="str">
            <v>Minas Gerais</v>
          </cell>
          <cell r="I4253" t="str">
            <v>1</v>
          </cell>
        </row>
        <row r="4254">
          <cell r="B4254" t="str">
            <v>São Paulo</v>
          </cell>
          <cell r="I4254" t="str">
            <v>1</v>
          </cell>
        </row>
        <row r="4255">
          <cell r="B4255" t="str">
            <v>Rio Grande do Sul</v>
          </cell>
          <cell r="I4255" t="str">
            <v>1</v>
          </cell>
        </row>
        <row r="4256">
          <cell r="B4256" t="str">
            <v>Mato Grosso do Sul</v>
          </cell>
          <cell r="I4256" t="str">
            <v>1</v>
          </cell>
        </row>
        <row r="4257">
          <cell r="B4257" t="str">
            <v>Minas Gerais</v>
          </cell>
          <cell r="I4257" t="str">
            <v>1</v>
          </cell>
        </row>
        <row r="4258">
          <cell r="B4258" t="str">
            <v>Santa Catarina</v>
          </cell>
          <cell r="I4258" t="str">
            <v>1</v>
          </cell>
        </row>
        <row r="4259">
          <cell r="B4259" t="str">
            <v>Rio Grande do Sul</v>
          </cell>
          <cell r="I4259" t="str">
            <v>1</v>
          </cell>
        </row>
        <row r="4260">
          <cell r="B4260" t="str">
            <v>Minas Gerais</v>
          </cell>
          <cell r="I4260" t="str">
            <v>1</v>
          </cell>
        </row>
        <row r="4261">
          <cell r="B4261" t="str">
            <v>Bahia</v>
          </cell>
          <cell r="I4261" t="str">
            <v>1</v>
          </cell>
        </row>
        <row r="4262">
          <cell r="B4262" t="str">
            <v>Rio Grande do Norte</v>
          </cell>
          <cell r="I4262" t="str">
            <v>1</v>
          </cell>
        </row>
        <row r="4263">
          <cell r="B4263" t="str">
            <v>Acre</v>
          </cell>
          <cell r="I4263" t="str">
            <v>1</v>
          </cell>
        </row>
        <row r="4264">
          <cell r="B4264" t="str">
            <v>Rio Grande do Sul</v>
          </cell>
          <cell r="I4264" t="str">
            <v>1</v>
          </cell>
        </row>
        <row r="4265">
          <cell r="B4265" t="str">
            <v>Paraná</v>
          </cell>
          <cell r="I4265" t="str">
            <v>2</v>
          </cell>
        </row>
        <row r="4266">
          <cell r="B4266" t="str">
            <v>Rio Grande do Sul</v>
          </cell>
          <cell r="I4266" t="str">
            <v>1</v>
          </cell>
        </row>
        <row r="4267">
          <cell r="B4267" t="str">
            <v>Rondônia</v>
          </cell>
          <cell r="I4267" t="str">
            <v>2</v>
          </cell>
        </row>
        <row r="4268">
          <cell r="B4268" t="str">
            <v>Minas Gerais</v>
          </cell>
          <cell r="I4268" t="str">
            <v>1</v>
          </cell>
        </row>
        <row r="4269">
          <cell r="B4269" t="str">
            <v>Santa Catarina</v>
          </cell>
          <cell r="I4269" t="str">
            <v>1</v>
          </cell>
        </row>
        <row r="4270">
          <cell r="B4270" t="str">
            <v>Paraná</v>
          </cell>
          <cell r="I4270" t="str">
            <v>1</v>
          </cell>
        </row>
        <row r="4271">
          <cell r="B4271" t="str">
            <v>Rio Grande do Sul</v>
          </cell>
          <cell r="I4271" t="str">
            <v>1</v>
          </cell>
        </row>
        <row r="4272">
          <cell r="B4272" t="str">
            <v>Rio Grande do Sul</v>
          </cell>
          <cell r="I4272" t="str">
            <v>1</v>
          </cell>
        </row>
        <row r="4273">
          <cell r="B4273" t="str">
            <v>Mato Grosso</v>
          </cell>
          <cell r="I4273" t="str">
            <v>1</v>
          </cell>
        </row>
        <row r="4274">
          <cell r="B4274" t="str">
            <v>Paraná</v>
          </cell>
          <cell r="I4274" t="str">
            <v>1</v>
          </cell>
        </row>
        <row r="4275">
          <cell r="B4275" t="str">
            <v>Pará</v>
          </cell>
          <cell r="I4275" t="str">
            <v>2</v>
          </cell>
        </row>
        <row r="4276">
          <cell r="B4276" t="str">
            <v>Mato Grosso</v>
          </cell>
          <cell r="I4276" t="str">
            <v>3</v>
          </cell>
        </row>
        <row r="4277">
          <cell r="B4277" t="str">
            <v>Rio Grande do Sul</v>
          </cell>
          <cell r="I4277" t="str">
            <v>1</v>
          </cell>
        </row>
        <row r="4278">
          <cell r="B4278" t="str">
            <v>Roraima</v>
          </cell>
          <cell r="I4278" t="str">
            <v>2</v>
          </cell>
        </row>
        <row r="4279">
          <cell r="B4279" t="str">
            <v>São Paulo</v>
          </cell>
          <cell r="I4279" t="str">
            <v>1</v>
          </cell>
        </row>
        <row r="4280">
          <cell r="B4280" t="str">
            <v>Maranhão</v>
          </cell>
          <cell r="I4280" t="str">
            <v>2</v>
          </cell>
        </row>
        <row r="4281">
          <cell r="B4281" t="str">
            <v>Minas Gerais</v>
          </cell>
          <cell r="I4281" t="str">
            <v>1</v>
          </cell>
        </row>
        <row r="4282">
          <cell r="B4282" t="str">
            <v>Sergipe</v>
          </cell>
          <cell r="I4282" t="str">
            <v>1</v>
          </cell>
        </row>
        <row r="4283">
          <cell r="B4283" t="str">
            <v>Paraná</v>
          </cell>
          <cell r="I4283" t="str">
            <v>1</v>
          </cell>
        </row>
        <row r="4284">
          <cell r="B4284" t="str">
            <v>Rio Grande do Sul</v>
          </cell>
          <cell r="I4284" t="str">
            <v>2</v>
          </cell>
        </row>
        <row r="4285">
          <cell r="B4285" t="str">
            <v>Mato Grosso</v>
          </cell>
          <cell r="I4285" t="str">
            <v>1</v>
          </cell>
        </row>
        <row r="4286">
          <cell r="B4286" t="str">
            <v>São Paulo</v>
          </cell>
          <cell r="I4286" t="str">
            <v>1</v>
          </cell>
        </row>
        <row r="4287">
          <cell r="B4287" t="str">
            <v>Alagoas</v>
          </cell>
          <cell r="I4287" t="str">
            <v>1</v>
          </cell>
        </row>
        <row r="4288">
          <cell r="B4288" t="str">
            <v>Minas Gerais</v>
          </cell>
          <cell r="I4288" t="str">
            <v>1</v>
          </cell>
        </row>
        <row r="4289">
          <cell r="B4289" t="str">
            <v>São Paulo</v>
          </cell>
          <cell r="I4289" t="str">
            <v>1</v>
          </cell>
        </row>
        <row r="4290">
          <cell r="B4290" t="str">
            <v>Goiás</v>
          </cell>
          <cell r="I4290" t="str">
            <v>1</v>
          </cell>
        </row>
        <row r="4291">
          <cell r="B4291" t="str">
            <v>Minas Gerais</v>
          </cell>
          <cell r="I4291" t="str">
            <v>1</v>
          </cell>
        </row>
        <row r="4292">
          <cell r="B4292" t="str">
            <v>São Paulo</v>
          </cell>
          <cell r="I4292" t="str">
            <v>1</v>
          </cell>
        </row>
        <row r="4293">
          <cell r="B4293" t="str">
            <v>Pará</v>
          </cell>
          <cell r="I4293" t="str">
            <v>2</v>
          </cell>
        </row>
        <row r="4294">
          <cell r="B4294" t="str">
            <v>Ceará</v>
          </cell>
          <cell r="I4294" t="str">
            <v>2</v>
          </cell>
        </row>
        <row r="4295">
          <cell r="B4295" t="str">
            <v>Bahia</v>
          </cell>
          <cell r="I4295" t="str">
            <v>2</v>
          </cell>
        </row>
        <row r="4296">
          <cell r="B4296" t="str">
            <v>Rio Grande do Norte</v>
          </cell>
          <cell r="I4296" t="str">
            <v>1</v>
          </cell>
        </row>
        <row r="4297">
          <cell r="B4297" t="str">
            <v>Minas Gerais</v>
          </cell>
          <cell r="I4297" t="str">
            <v>3</v>
          </cell>
        </row>
        <row r="4298">
          <cell r="B4298" t="str">
            <v>Paraná</v>
          </cell>
          <cell r="I4298" t="str">
            <v>1</v>
          </cell>
        </row>
        <row r="4299">
          <cell r="B4299" t="str">
            <v>São Paulo</v>
          </cell>
          <cell r="I4299" t="str">
            <v>1</v>
          </cell>
        </row>
        <row r="4300">
          <cell r="B4300" t="str">
            <v>Minas Gerais</v>
          </cell>
          <cell r="I4300" t="str">
            <v>1</v>
          </cell>
        </row>
        <row r="4301">
          <cell r="B4301" t="str">
            <v>Ceará</v>
          </cell>
          <cell r="I4301" t="str">
            <v>1</v>
          </cell>
        </row>
        <row r="4302">
          <cell r="B4302" t="str">
            <v>Minas Gerais</v>
          </cell>
          <cell r="I4302" t="str">
            <v>1</v>
          </cell>
        </row>
        <row r="4303">
          <cell r="B4303" t="str">
            <v>Rio Grande do Sul</v>
          </cell>
          <cell r="I4303" t="str">
            <v>1</v>
          </cell>
        </row>
        <row r="4304">
          <cell r="B4304" t="str">
            <v>São Paulo</v>
          </cell>
          <cell r="I4304" t="str">
            <v>1</v>
          </cell>
        </row>
        <row r="4305">
          <cell r="B4305" t="str">
            <v>Pernambuco</v>
          </cell>
          <cell r="I4305" t="str">
            <v>1</v>
          </cell>
        </row>
        <row r="4306">
          <cell r="B4306" t="str">
            <v>Rio Grande do Sul</v>
          </cell>
          <cell r="I4306" t="str">
            <v>1</v>
          </cell>
        </row>
        <row r="4307">
          <cell r="B4307" t="str">
            <v>São Paulo</v>
          </cell>
          <cell r="I4307" t="str">
            <v>1</v>
          </cell>
        </row>
        <row r="4308">
          <cell r="B4308" t="str">
            <v>São Paulo</v>
          </cell>
          <cell r="I4308" t="str">
            <v>1</v>
          </cell>
        </row>
        <row r="4309">
          <cell r="B4309" t="str">
            <v>São Paulo</v>
          </cell>
          <cell r="I4309" t="str">
            <v>1</v>
          </cell>
        </row>
        <row r="4310">
          <cell r="B4310" t="str">
            <v>Santa Catarina</v>
          </cell>
          <cell r="I4310" t="str">
            <v>1</v>
          </cell>
        </row>
        <row r="4311">
          <cell r="B4311" t="str">
            <v>Paraíba</v>
          </cell>
          <cell r="I4311" t="str">
            <v>1</v>
          </cell>
        </row>
        <row r="4312">
          <cell r="B4312" t="str">
            <v>Pernambuco</v>
          </cell>
          <cell r="I4312" t="str">
            <v>1</v>
          </cell>
        </row>
        <row r="4313">
          <cell r="B4313" t="str">
            <v>Sergipe</v>
          </cell>
          <cell r="I4313" t="str">
            <v>1</v>
          </cell>
        </row>
        <row r="4314">
          <cell r="B4314" t="str">
            <v>Paraíba</v>
          </cell>
          <cell r="I4314" t="str">
            <v>1</v>
          </cell>
        </row>
        <row r="4315">
          <cell r="B4315" t="str">
            <v>Paraná</v>
          </cell>
          <cell r="I4315" t="str">
            <v>1</v>
          </cell>
        </row>
        <row r="4316">
          <cell r="B4316" t="str">
            <v>Pernambuco</v>
          </cell>
          <cell r="I4316" t="str">
            <v>2</v>
          </cell>
        </row>
        <row r="4317">
          <cell r="B4317" t="str">
            <v>Minas Gerais</v>
          </cell>
          <cell r="I4317" t="str">
            <v>2</v>
          </cell>
        </row>
        <row r="4318">
          <cell r="B4318" t="str">
            <v>Bahia</v>
          </cell>
          <cell r="I4318" t="str">
            <v>1</v>
          </cell>
        </row>
        <row r="4319">
          <cell r="B4319" t="str">
            <v>Pará</v>
          </cell>
          <cell r="I4319" t="str">
            <v>2</v>
          </cell>
        </row>
        <row r="4320">
          <cell r="B4320" t="str">
            <v>Ceará</v>
          </cell>
          <cell r="I4320" t="str">
            <v>1</v>
          </cell>
        </row>
        <row r="4321">
          <cell r="B4321" t="str">
            <v>São Paulo</v>
          </cell>
          <cell r="I4321" t="str">
            <v>1</v>
          </cell>
        </row>
        <row r="4322">
          <cell r="B4322" t="str">
            <v>Pernambuco</v>
          </cell>
          <cell r="I4322" t="str">
            <v>1</v>
          </cell>
        </row>
        <row r="4323">
          <cell r="B4323" t="str">
            <v>Santa Catarina</v>
          </cell>
          <cell r="I4323" t="str">
            <v>1</v>
          </cell>
        </row>
        <row r="4324">
          <cell r="B4324" t="str">
            <v>São Paulo</v>
          </cell>
          <cell r="I4324" t="str">
            <v>1</v>
          </cell>
        </row>
        <row r="4325">
          <cell r="B4325" t="str">
            <v>São Paulo</v>
          </cell>
          <cell r="I4325" t="str">
            <v>3</v>
          </cell>
        </row>
        <row r="4326">
          <cell r="B4326" t="str">
            <v>Minas Gerais</v>
          </cell>
          <cell r="I4326" t="str">
            <v>1</v>
          </cell>
        </row>
        <row r="4327">
          <cell r="B4327" t="str">
            <v>São Paulo</v>
          </cell>
          <cell r="I4327" t="str">
            <v>2</v>
          </cell>
        </row>
        <row r="4328">
          <cell r="B4328" t="str">
            <v>Mato Grosso</v>
          </cell>
          <cell r="I4328" t="str">
            <v>1</v>
          </cell>
        </row>
        <row r="4329">
          <cell r="B4329" t="str">
            <v>Paraná</v>
          </cell>
          <cell r="I4329" t="str">
            <v>1</v>
          </cell>
        </row>
        <row r="4330">
          <cell r="B4330" t="str">
            <v>Rio Grande do Sul</v>
          </cell>
          <cell r="I4330" t="str">
            <v>1</v>
          </cell>
        </row>
        <row r="4331">
          <cell r="B4331" t="str">
            <v>Paraná</v>
          </cell>
          <cell r="I4331" t="str">
            <v>1</v>
          </cell>
        </row>
        <row r="4332">
          <cell r="B4332" t="str">
            <v>São Paulo</v>
          </cell>
          <cell r="I4332" t="str">
            <v>1</v>
          </cell>
        </row>
        <row r="4333">
          <cell r="B4333" t="str">
            <v>Santa Catarina</v>
          </cell>
          <cell r="I4333" t="str">
            <v>1</v>
          </cell>
        </row>
        <row r="4334">
          <cell r="B4334" t="str">
            <v>Bahia</v>
          </cell>
          <cell r="I4334" t="str">
            <v>5</v>
          </cell>
        </row>
        <row r="4335">
          <cell r="B4335" t="str">
            <v>Rio Grande do Sul</v>
          </cell>
          <cell r="I4335" t="str">
            <v>1</v>
          </cell>
        </row>
        <row r="4336">
          <cell r="B4336" t="str">
            <v>Rio Grande do Sul</v>
          </cell>
          <cell r="I4336" t="str">
            <v>1</v>
          </cell>
        </row>
        <row r="4337">
          <cell r="B4337" t="str">
            <v>Pará</v>
          </cell>
          <cell r="I4337" t="str">
            <v>1</v>
          </cell>
        </row>
        <row r="4338">
          <cell r="B4338" t="str">
            <v>Maranhão</v>
          </cell>
          <cell r="I4338" t="str">
            <v>1</v>
          </cell>
        </row>
        <row r="4339">
          <cell r="B4339" t="str">
            <v>Tocantins</v>
          </cell>
          <cell r="I4339" t="str">
            <v>1</v>
          </cell>
        </row>
        <row r="4340">
          <cell r="B4340" t="str">
            <v>Rio Grande do Sul</v>
          </cell>
          <cell r="I4340" t="str">
            <v>1</v>
          </cell>
        </row>
        <row r="4341">
          <cell r="B4341" t="str">
            <v>Goiás</v>
          </cell>
          <cell r="I4341" t="str">
            <v>1</v>
          </cell>
        </row>
        <row r="4342">
          <cell r="B4342" t="str">
            <v>Tocantins</v>
          </cell>
          <cell r="I4342" t="str">
            <v>1</v>
          </cell>
        </row>
        <row r="4343">
          <cell r="B4343" t="str">
            <v>São Paulo</v>
          </cell>
          <cell r="I4343" t="str">
            <v>1</v>
          </cell>
        </row>
        <row r="4344">
          <cell r="B4344" t="str">
            <v>Santa Catarina</v>
          </cell>
          <cell r="I4344" t="str">
            <v>1</v>
          </cell>
        </row>
        <row r="4345">
          <cell r="B4345" t="str">
            <v>Pernambuco</v>
          </cell>
          <cell r="I4345" t="str">
            <v>1</v>
          </cell>
        </row>
        <row r="4346">
          <cell r="B4346" t="str">
            <v>São Paulo</v>
          </cell>
          <cell r="I4346" t="str">
            <v>1</v>
          </cell>
        </row>
        <row r="4347">
          <cell r="B4347" t="str">
            <v>São Paulo</v>
          </cell>
          <cell r="I4347" t="str">
            <v>1</v>
          </cell>
        </row>
        <row r="4348">
          <cell r="B4348" t="str">
            <v>Paraná</v>
          </cell>
          <cell r="I4348" t="str">
            <v>1</v>
          </cell>
        </row>
        <row r="4349">
          <cell r="B4349" t="str">
            <v>Bahia</v>
          </cell>
          <cell r="I4349" t="str">
            <v>1</v>
          </cell>
        </row>
        <row r="4350">
          <cell r="B4350" t="str">
            <v>Minas Gerais</v>
          </cell>
          <cell r="I4350" t="str">
            <v>2</v>
          </cell>
        </row>
        <row r="4351">
          <cell r="B4351" t="str">
            <v>Goiás</v>
          </cell>
          <cell r="I4351" t="str">
            <v>1</v>
          </cell>
        </row>
        <row r="4352">
          <cell r="B4352" t="str">
            <v>Minas Gerais</v>
          </cell>
          <cell r="I4352" t="str">
            <v>1</v>
          </cell>
        </row>
        <row r="4353">
          <cell r="B4353" t="str">
            <v>Minas Gerais</v>
          </cell>
          <cell r="I4353" t="str">
            <v>1</v>
          </cell>
        </row>
        <row r="4354">
          <cell r="B4354" t="str">
            <v>Pará</v>
          </cell>
          <cell r="I4354" t="str">
            <v>1</v>
          </cell>
        </row>
        <row r="4355">
          <cell r="B4355" t="str">
            <v>Rio Grande do Sul</v>
          </cell>
          <cell r="I4355" t="str">
            <v>1</v>
          </cell>
        </row>
        <row r="4356">
          <cell r="B4356" t="str">
            <v>Minas Gerais</v>
          </cell>
          <cell r="I4356" t="str">
            <v>1</v>
          </cell>
        </row>
        <row r="4357">
          <cell r="B4357" t="str">
            <v>São Paulo</v>
          </cell>
          <cell r="I4357" t="str">
            <v>3</v>
          </cell>
        </row>
        <row r="4358">
          <cell r="B4358" t="str">
            <v>São Paulo</v>
          </cell>
          <cell r="I4358" t="str">
            <v>1</v>
          </cell>
        </row>
        <row r="4359">
          <cell r="B4359" t="str">
            <v>Bahia</v>
          </cell>
          <cell r="I4359" t="str">
            <v>1</v>
          </cell>
        </row>
        <row r="4360">
          <cell r="B4360" t="str">
            <v>Mato Grosso</v>
          </cell>
          <cell r="I4360" t="str">
            <v>1</v>
          </cell>
        </row>
        <row r="4361">
          <cell r="B4361" t="str">
            <v>Paraíba</v>
          </cell>
          <cell r="I4361" t="str">
            <v>1</v>
          </cell>
        </row>
        <row r="4362">
          <cell r="B4362" t="str">
            <v>Santa Catarina</v>
          </cell>
          <cell r="I4362" t="str">
            <v>1</v>
          </cell>
        </row>
        <row r="4363">
          <cell r="B4363" t="str">
            <v>Paraná</v>
          </cell>
          <cell r="I4363" t="str">
            <v>1</v>
          </cell>
        </row>
        <row r="4364">
          <cell r="B4364" t="str">
            <v>Rio Grande do Sul</v>
          </cell>
          <cell r="I4364" t="str">
            <v>1</v>
          </cell>
        </row>
        <row r="4365">
          <cell r="B4365" t="str">
            <v>Rio Grande do Sul</v>
          </cell>
          <cell r="I4365" t="str">
            <v>1</v>
          </cell>
        </row>
        <row r="4366">
          <cell r="B4366" t="str">
            <v>São Paulo</v>
          </cell>
          <cell r="I4366" t="str">
            <v>1</v>
          </cell>
        </row>
        <row r="4367">
          <cell r="B4367" t="str">
            <v>Paraíba</v>
          </cell>
          <cell r="I4367" t="str">
            <v>1</v>
          </cell>
        </row>
        <row r="4368">
          <cell r="B4368" t="str">
            <v>Pernambuco</v>
          </cell>
          <cell r="I4368" t="str">
            <v>1</v>
          </cell>
        </row>
        <row r="4369">
          <cell r="B4369" t="str">
            <v>Rio Grande do Norte</v>
          </cell>
          <cell r="I4369" t="str">
            <v>2</v>
          </cell>
        </row>
        <row r="4370">
          <cell r="B4370" t="str">
            <v>Bahia</v>
          </cell>
          <cell r="I4370" t="str">
            <v>1</v>
          </cell>
        </row>
        <row r="4371">
          <cell r="B4371" t="str">
            <v>Pernambuco</v>
          </cell>
          <cell r="I4371" t="str">
            <v>1</v>
          </cell>
        </row>
        <row r="4372">
          <cell r="B4372" t="str">
            <v>São Paulo</v>
          </cell>
          <cell r="I4372" t="str">
            <v>1</v>
          </cell>
        </row>
        <row r="4373">
          <cell r="B4373" t="str">
            <v>São Paulo</v>
          </cell>
          <cell r="I4373" t="str">
            <v>1</v>
          </cell>
        </row>
        <row r="4374">
          <cell r="B4374" t="str">
            <v>Bahia</v>
          </cell>
          <cell r="I4374" t="str">
            <v>1</v>
          </cell>
        </row>
        <row r="4375">
          <cell r="B4375" t="str">
            <v>São Paulo</v>
          </cell>
          <cell r="I4375" t="str">
            <v>2</v>
          </cell>
        </row>
        <row r="4376">
          <cell r="B4376" t="str">
            <v>Goiás</v>
          </cell>
          <cell r="I4376" t="str">
            <v>1</v>
          </cell>
        </row>
        <row r="4377">
          <cell r="B4377" t="str">
            <v>Minas Gerais</v>
          </cell>
          <cell r="I4377" t="str">
            <v>1</v>
          </cell>
        </row>
        <row r="4378">
          <cell r="B4378" t="str">
            <v>Paraná</v>
          </cell>
          <cell r="I4378" t="str">
            <v>1</v>
          </cell>
        </row>
        <row r="4379">
          <cell r="B4379" t="str">
            <v>Minas Gerais</v>
          </cell>
          <cell r="I4379" t="str">
            <v>1</v>
          </cell>
        </row>
        <row r="4380">
          <cell r="B4380" t="str">
            <v>Pará</v>
          </cell>
          <cell r="I4380" t="str">
            <v>1</v>
          </cell>
        </row>
        <row r="4381">
          <cell r="B4381" t="str">
            <v>Pernambuco</v>
          </cell>
          <cell r="I4381" t="str">
            <v>3</v>
          </cell>
        </row>
        <row r="4382">
          <cell r="B4382" t="str">
            <v>Minas Gerais</v>
          </cell>
          <cell r="I4382" t="str">
            <v>1</v>
          </cell>
        </row>
        <row r="4383">
          <cell r="B4383" t="str">
            <v>Piauí</v>
          </cell>
          <cell r="I4383" t="str">
            <v>1</v>
          </cell>
        </row>
        <row r="4384">
          <cell r="B4384" t="str">
            <v>São Paulo</v>
          </cell>
          <cell r="I4384" t="str">
            <v>2</v>
          </cell>
        </row>
        <row r="4385">
          <cell r="B4385" t="str">
            <v>Rio Grande do Sul</v>
          </cell>
          <cell r="I4385" t="str">
            <v>3</v>
          </cell>
        </row>
        <row r="4386">
          <cell r="B4386" t="str">
            <v>Mato Grosso</v>
          </cell>
          <cell r="I4386" t="str">
            <v>1</v>
          </cell>
        </row>
        <row r="4387">
          <cell r="B4387" t="str">
            <v>Piauí</v>
          </cell>
          <cell r="I4387" t="str">
            <v>1</v>
          </cell>
        </row>
        <row r="4388">
          <cell r="B4388" t="str">
            <v>Minas Gerais</v>
          </cell>
          <cell r="I4388" t="str">
            <v>1</v>
          </cell>
        </row>
        <row r="4389">
          <cell r="B4389" t="str">
            <v>São Paulo</v>
          </cell>
          <cell r="I4389" t="str">
            <v>1</v>
          </cell>
        </row>
        <row r="4390">
          <cell r="B4390" t="str">
            <v>Paraná</v>
          </cell>
          <cell r="I4390" t="str">
            <v>1</v>
          </cell>
        </row>
        <row r="4391">
          <cell r="B4391" t="str">
            <v>Goiás</v>
          </cell>
          <cell r="I4391" t="str">
            <v>1</v>
          </cell>
        </row>
        <row r="4392">
          <cell r="B4392" t="str">
            <v>Minas Gerais</v>
          </cell>
          <cell r="I4392" t="str">
            <v>1</v>
          </cell>
        </row>
        <row r="4393">
          <cell r="B4393" t="str">
            <v>Tocantins</v>
          </cell>
          <cell r="I4393" t="str">
            <v>1</v>
          </cell>
        </row>
        <row r="4394">
          <cell r="B4394" t="str">
            <v>São Paulo</v>
          </cell>
          <cell r="I4394" t="str">
            <v>2</v>
          </cell>
        </row>
        <row r="4395">
          <cell r="B4395" t="str">
            <v>Pernambuco</v>
          </cell>
          <cell r="I4395" t="str">
            <v>1</v>
          </cell>
        </row>
        <row r="4396">
          <cell r="B4396" t="str">
            <v>Piauí</v>
          </cell>
          <cell r="I4396" t="str">
            <v>1</v>
          </cell>
        </row>
        <row r="4397">
          <cell r="B4397" t="str">
            <v>Maranhão</v>
          </cell>
          <cell r="I4397" t="str">
            <v>1</v>
          </cell>
        </row>
        <row r="4398">
          <cell r="B4398" t="str">
            <v>São Paulo</v>
          </cell>
          <cell r="I4398" t="str">
            <v>1</v>
          </cell>
        </row>
        <row r="4399">
          <cell r="B4399" t="str">
            <v>Maranhão</v>
          </cell>
          <cell r="I4399" t="str">
            <v>2</v>
          </cell>
        </row>
        <row r="4400">
          <cell r="B4400" t="str">
            <v>Paraíba</v>
          </cell>
          <cell r="I4400" t="str">
            <v>1</v>
          </cell>
        </row>
        <row r="4401">
          <cell r="B4401" t="str">
            <v>Paraná</v>
          </cell>
          <cell r="I4401" t="str">
            <v>1</v>
          </cell>
        </row>
        <row r="4402">
          <cell r="B4402" t="str">
            <v>Santa Catarina</v>
          </cell>
          <cell r="I4402" t="str">
            <v>1</v>
          </cell>
        </row>
        <row r="4403">
          <cell r="B4403" t="str">
            <v>Goiás</v>
          </cell>
          <cell r="I4403" t="str">
            <v>2</v>
          </cell>
        </row>
        <row r="4404">
          <cell r="B4404" t="str">
            <v>Minas Gerais</v>
          </cell>
          <cell r="I4404" t="str">
            <v>1</v>
          </cell>
        </row>
        <row r="4405">
          <cell r="B4405" t="str">
            <v>Bahia</v>
          </cell>
          <cell r="I4405" t="str">
            <v>1</v>
          </cell>
        </row>
        <row r="4406">
          <cell r="B4406" t="str">
            <v>Maranhão</v>
          </cell>
          <cell r="I4406" t="str">
            <v>2</v>
          </cell>
        </row>
        <row r="4407">
          <cell r="B4407" t="str">
            <v>Paraíba</v>
          </cell>
          <cell r="I4407" t="str">
            <v>1</v>
          </cell>
        </row>
        <row r="4408">
          <cell r="B4408" t="str">
            <v>Paraná</v>
          </cell>
          <cell r="I4408" t="str">
            <v>1</v>
          </cell>
        </row>
        <row r="4409">
          <cell r="B4409" t="str">
            <v>Goiás</v>
          </cell>
          <cell r="I4409" t="str">
            <v>1</v>
          </cell>
        </row>
        <row r="4410">
          <cell r="B4410" t="str">
            <v>São Paulo</v>
          </cell>
          <cell r="I4410" t="str">
            <v>2</v>
          </cell>
        </row>
        <row r="4411">
          <cell r="B4411" t="str">
            <v>Paraná</v>
          </cell>
          <cell r="I4411" t="str">
            <v>1</v>
          </cell>
        </row>
        <row r="4412">
          <cell r="B4412" t="str">
            <v>Pará</v>
          </cell>
          <cell r="I4412" t="str">
            <v>2</v>
          </cell>
        </row>
        <row r="4413">
          <cell r="B4413" t="str">
            <v>Amazonas</v>
          </cell>
          <cell r="I4413" t="str">
            <v>1</v>
          </cell>
        </row>
        <row r="4414">
          <cell r="B4414" t="str">
            <v>Paraná</v>
          </cell>
          <cell r="I4414" t="str">
            <v>1</v>
          </cell>
        </row>
        <row r="4415">
          <cell r="B4415" t="str">
            <v>Minas Gerais</v>
          </cell>
          <cell r="I4415" t="str">
            <v>1</v>
          </cell>
        </row>
        <row r="4416">
          <cell r="B4416" t="str">
            <v>Espírito Santo</v>
          </cell>
          <cell r="I4416" t="str">
            <v>1</v>
          </cell>
        </row>
        <row r="4417">
          <cell r="B4417" t="str">
            <v>Paraná</v>
          </cell>
          <cell r="I4417" t="str">
            <v>1</v>
          </cell>
        </row>
        <row r="4418">
          <cell r="B4418" t="str">
            <v>São Paulo</v>
          </cell>
          <cell r="I4418" t="str">
            <v>1</v>
          </cell>
        </row>
        <row r="4419">
          <cell r="B4419" t="str">
            <v>Piauí</v>
          </cell>
          <cell r="I4419" t="str">
            <v>1</v>
          </cell>
        </row>
        <row r="4420">
          <cell r="B4420" t="str">
            <v>Bahia</v>
          </cell>
          <cell r="I4420" t="str">
            <v>1</v>
          </cell>
        </row>
        <row r="4421">
          <cell r="B4421" t="str">
            <v>Maranhão</v>
          </cell>
          <cell r="I4421" t="str">
            <v>2</v>
          </cell>
        </row>
        <row r="4422">
          <cell r="B4422" t="str">
            <v>Minas Gerais</v>
          </cell>
          <cell r="I4422" t="str">
            <v>3</v>
          </cell>
        </row>
        <row r="4423">
          <cell r="B4423" t="str">
            <v>Paraíba</v>
          </cell>
          <cell r="I4423" t="str">
            <v>1</v>
          </cell>
        </row>
        <row r="4424">
          <cell r="B4424" t="str">
            <v>Sergipe</v>
          </cell>
          <cell r="I4424" t="str">
            <v>1</v>
          </cell>
        </row>
        <row r="4425">
          <cell r="B4425" t="str">
            <v>Alagoas</v>
          </cell>
          <cell r="I4425" t="str">
            <v>1</v>
          </cell>
        </row>
        <row r="4426">
          <cell r="B4426" t="str">
            <v>Pará</v>
          </cell>
          <cell r="I4426" t="str">
            <v>1</v>
          </cell>
        </row>
        <row r="4427">
          <cell r="B4427" t="str">
            <v>Maranhão</v>
          </cell>
          <cell r="I4427" t="str">
            <v>1</v>
          </cell>
        </row>
        <row r="4428">
          <cell r="B4428" t="str">
            <v>Rondônia</v>
          </cell>
          <cell r="I4428" t="str">
            <v>1</v>
          </cell>
        </row>
        <row r="4429">
          <cell r="B4429" t="str">
            <v>Minas Gerais</v>
          </cell>
          <cell r="I4429" t="str">
            <v>1</v>
          </cell>
        </row>
        <row r="4430">
          <cell r="B4430" t="str">
            <v>Rio Grande do Sul</v>
          </cell>
          <cell r="I4430" t="str">
            <v>1</v>
          </cell>
        </row>
        <row r="4431">
          <cell r="B4431" t="str">
            <v>Rio Grande do Norte</v>
          </cell>
          <cell r="I4431" t="str">
            <v>1</v>
          </cell>
        </row>
        <row r="4432">
          <cell r="B4432" t="str">
            <v>Rio Grande do Sul</v>
          </cell>
          <cell r="I4432" t="str">
            <v>4</v>
          </cell>
        </row>
        <row r="4433">
          <cell r="B4433" t="str">
            <v>Pernambuco</v>
          </cell>
          <cell r="I4433" t="str">
            <v>2</v>
          </cell>
        </row>
        <row r="4434">
          <cell r="B4434" t="str">
            <v>São Paulo</v>
          </cell>
          <cell r="I4434" t="str">
            <v>1</v>
          </cell>
        </row>
        <row r="4435">
          <cell r="B4435" t="str">
            <v>Bahia</v>
          </cell>
          <cell r="I4435" t="str">
            <v>2</v>
          </cell>
        </row>
        <row r="4436">
          <cell r="B4436" t="str">
            <v>Pará</v>
          </cell>
          <cell r="I4436" t="str">
            <v>1</v>
          </cell>
        </row>
        <row r="4437">
          <cell r="B4437" t="str">
            <v>Minas Gerais</v>
          </cell>
          <cell r="I4437" t="str">
            <v>1</v>
          </cell>
        </row>
        <row r="4438">
          <cell r="B4438" t="str">
            <v>Espírito Santo</v>
          </cell>
          <cell r="I4438" t="str">
            <v>2</v>
          </cell>
        </row>
        <row r="4439">
          <cell r="B4439" t="str">
            <v>Pernambuco</v>
          </cell>
          <cell r="I4439" t="str">
            <v>1</v>
          </cell>
        </row>
        <row r="4440">
          <cell r="B4440" t="str">
            <v>Rio Grande do Sul</v>
          </cell>
          <cell r="I4440" t="str">
            <v>1</v>
          </cell>
        </row>
        <row r="4441">
          <cell r="B4441" t="str">
            <v>Paraná</v>
          </cell>
          <cell r="I4441" t="str">
            <v>1</v>
          </cell>
        </row>
        <row r="4442">
          <cell r="B4442" t="str">
            <v>Pará</v>
          </cell>
          <cell r="I4442" t="str">
            <v>1</v>
          </cell>
        </row>
        <row r="4443">
          <cell r="B4443" t="str">
            <v>Minas Gerais</v>
          </cell>
          <cell r="I4443" t="str">
            <v>1</v>
          </cell>
        </row>
        <row r="4444">
          <cell r="B4444" t="str">
            <v>Minas Gerais</v>
          </cell>
          <cell r="I4444" t="str">
            <v>1</v>
          </cell>
        </row>
        <row r="4445">
          <cell r="B4445" t="str">
            <v>Tocantins</v>
          </cell>
          <cell r="I4445" t="str">
            <v>1</v>
          </cell>
        </row>
        <row r="4446">
          <cell r="B4446" t="str">
            <v>Rio de Janeiro</v>
          </cell>
          <cell r="I4446" t="str">
            <v>1</v>
          </cell>
        </row>
        <row r="4447">
          <cell r="B4447" t="str">
            <v>Paraná</v>
          </cell>
          <cell r="I4447" t="str">
            <v>1</v>
          </cell>
        </row>
        <row r="4448">
          <cell r="B4448" t="str">
            <v>São Paulo</v>
          </cell>
          <cell r="I4448" t="str">
            <v>1</v>
          </cell>
        </row>
        <row r="4449">
          <cell r="B4449" t="str">
            <v>Paraná</v>
          </cell>
          <cell r="I4449" t="str">
            <v>1</v>
          </cell>
        </row>
        <row r="4450">
          <cell r="B4450" t="str">
            <v>Ceará</v>
          </cell>
          <cell r="I4450" t="str">
            <v>2</v>
          </cell>
        </row>
        <row r="4451">
          <cell r="B4451" t="str">
            <v>Maranhão</v>
          </cell>
          <cell r="I4451" t="str">
            <v>1</v>
          </cell>
        </row>
        <row r="4452">
          <cell r="B4452" t="str">
            <v>Maranhão</v>
          </cell>
          <cell r="I4452" t="str">
            <v>2</v>
          </cell>
        </row>
        <row r="4453">
          <cell r="B4453" t="str">
            <v>Paraíba</v>
          </cell>
          <cell r="I4453" t="str">
            <v>3</v>
          </cell>
        </row>
        <row r="4454">
          <cell r="B4454" t="str">
            <v>Minas Gerais</v>
          </cell>
          <cell r="I4454" t="str">
            <v>1</v>
          </cell>
        </row>
        <row r="4455">
          <cell r="B4455" t="str">
            <v>Bahia</v>
          </cell>
          <cell r="I4455" t="str">
            <v>1</v>
          </cell>
        </row>
        <row r="4456">
          <cell r="B4456" t="str">
            <v>Minas Gerais</v>
          </cell>
          <cell r="I4456" t="str">
            <v>1</v>
          </cell>
        </row>
        <row r="4457">
          <cell r="B4457" t="str">
            <v>Minas Gerais</v>
          </cell>
          <cell r="I4457" t="str">
            <v>1</v>
          </cell>
        </row>
        <row r="4458">
          <cell r="B4458" t="str">
            <v>Minas Gerais</v>
          </cell>
          <cell r="I4458" t="str">
            <v>1</v>
          </cell>
        </row>
        <row r="4459">
          <cell r="B4459" t="str">
            <v>Goiás</v>
          </cell>
          <cell r="I4459" t="str">
            <v>1</v>
          </cell>
        </row>
        <row r="4460">
          <cell r="B4460" t="str">
            <v>Minas Gerais</v>
          </cell>
          <cell r="I4460" t="str">
            <v>1</v>
          </cell>
        </row>
        <row r="4461">
          <cell r="B4461" t="str">
            <v>Goiás</v>
          </cell>
          <cell r="I4461" t="str">
            <v>1</v>
          </cell>
        </row>
        <row r="4462">
          <cell r="B4462" t="str">
            <v>Mato Grosso do Sul</v>
          </cell>
          <cell r="I4462" t="str">
            <v>1</v>
          </cell>
        </row>
        <row r="4463">
          <cell r="B4463" t="str">
            <v>São Paulo</v>
          </cell>
          <cell r="I4463" t="str">
            <v>1</v>
          </cell>
        </row>
        <row r="4464">
          <cell r="B4464" t="str">
            <v>Minas Gerais</v>
          </cell>
          <cell r="I4464" t="str">
            <v>2</v>
          </cell>
        </row>
        <row r="4465">
          <cell r="B4465" t="str">
            <v>Tocantins</v>
          </cell>
          <cell r="I4465" t="str">
            <v>1</v>
          </cell>
        </row>
        <row r="4466">
          <cell r="B4466" t="str">
            <v>Mato Grosso</v>
          </cell>
          <cell r="I4466" t="str">
            <v>1</v>
          </cell>
        </row>
        <row r="4467">
          <cell r="B4467" t="str">
            <v>São Paulo</v>
          </cell>
          <cell r="I4467" t="str">
            <v>1</v>
          </cell>
        </row>
        <row r="4468">
          <cell r="B4468" t="str">
            <v>Rio Grande do Sul</v>
          </cell>
          <cell r="I4468" t="str">
            <v>2</v>
          </cell>
        </row>
        <row r="4469">
          <cell r="B4469" t="str">
            <v>Minas Gerais</v>
          </cell>
          <cell r="I4469" t="str">
            <v>1</v>
          </cell>
        </row>
        <row r="4470">
          <cell r="B4470" t="str">
            <v>Goiás</v>
          </cell>
          <cell r="I4470" t="str">
            <v>1</v>
          </cell>
        </row>
        <row r="4471">
          <cell r="B4471" t="str">
            <v>Santa Catarina</v>
          </cell>
          <cell r="I4471" t="str">
            <v>1</v>
          </cell>
        </row>
        <row r="4472">
          <cell r="B4472" t="str">
            <v>Sergipe</v>
          </cell>
          <cell r="I4472" t="str">
            <v>1</v>
          </cell>
        </row>
        <row r="4473">
          <cell r="B4473" t="str">
            <v>São Paulo</v>
          </cell>
          <cell r="I4473" t="str">
            <v>1</v>
          </cell>
        </row>
        <row r="4474">
          <cell r="B4474" t="str">
            <v>Piauí</v>
          </cell>
          <cell r="I4474" t="str">
            <v>1</v>
          </cell>
        </row>
        <row r="4475">
          <cell r="B4475" t="str">
            <v>Acre</v>
          </cell>
          <cell r="I4475" t="str">
            <v>1</v>
          </cell>
        </row>
        <row r="4476">
          <cell r="B4476" t="str">
            <v>Santa Catarina</v>
          </cell>
          <cell r="I4476" t="str">
            <v>1</v>
          </cell>
        </row>
        <row r="4477">
          <cell r="B4477" t="str">
            <v>Tocantins</v>
          </cell>
          <cell r="I4477" t="str">
            <v>1</v>
          </cell>
        </row>
        <row r="4478">
          <cell r="B4478" t="str">
            <v>São Paulo</v>
          </cell>
          <cell r="I4478" t="str">
            <v>1</v>
          </cell>
        </row>
        <row r="4479">
          <cell r="B4479" t="str">
            <v>Espírito Santo</v>
          </cell>
          <cell r="I4479" t="str">
            <v>1</v>
          </cell>
        </row>
        <row r="4480">
          <cell r="B4480" t="str">
            <v>Bahia</v>
          </cell>
          <cell r="I4480" t="str">
            <v>1</v>
          </cell>
        </row>
        <row r="4481">
          <cell r="B4481" t="str">
            <v>Paraíba</v>
          </cell>
          <cell r="I4481" t="str">
            <v>1</v>
          </cell>
        </row>
        <row r="4482">
          <cell r="B4482" t="str">
            <v>Rio Grande do Sul</v>
          </cell>
          <cell r="I4482" t="str">
            <v>1</v>
          </cell>
        </row>
        <row r="4483">
          <cell r="B4483" t="str">
            <v>Goiás</v>
          </cell>
          <cell r="I4483" t="str">
            <v>1</v>
          </cell>
        </row>
        <row r="4484">
          <cell r="B4484" t="str">
            <v>Paraná</v>
          </cell>
          <cell r="I4484" t="str">
            <v>1</v>
          </cell>
        </row>
        <row r="4485">
          <cell r="B4485" t="str">
            <v>Tocantins</v>
          </cell>
          <cell r="I4485" t="str">
            <v>1</v>
          </cell>
        </row>
        <row r="4486">
          <cell r="B4486" t="str">
            <v>Mato Grosso</v>
          </cell>
          <cell r="I4486" t="str">
            <v>1</v>
          </cell>
        </row>
        <row r="4487">
          <cell r="B4487" t="str">
            <v>Pernambuco</v>
          </cell>
          <cell r="I4487" t="str">
            <v>1</v>
          </cell>
        </row>
        <row r="4488">
          <cell r="B4488" t="str">
            <v>Santa Catarina</v>
          </cell>
          <cell r="I4488" t="str">
            <v>1</v>
          </cell>
        </row>
        <row r="4489">
          <cell r="B4489" t="str">
            <v>Goiás</v>
          </cell>
          <cell r="I4489" t="str">
            <v>1</v>
          </cell>
        </row>
        <row r="4490">
          <cell r="B4490" t="str">
            <v>Paraná</v>
          </cell>
          <cell r="I4490" t="str">
            <v>1</v>
          </cell>
        </row>
        <row r="4491">
          <cell r="B4491" t="str">
            <v>Santa Catarina</v>
          </cell>
          <cell r="I4491" t="str">
            <v>1</v>
          </cell>
        </row>
        <row r="4492">
          <cell r="B4492" t="str">
            <v>Tocantins</v>
          </cell>
          <cell r="I4492" t="str">
            <v>1</v>
          </cell>
        </row>
        <row r="4493">
          <cell r="B4493" t="str">
            <v>Minas Gerais</v>
          </cell>
          <cell r="I4493" t="str">
            <v>1</v>
          </cell>
        </row>
        <row r="4494">
          <cell r="B4494" t="str">
            <v>Rio Grande do Sul</v>
          </cell>
          <cell r="I4494" t="str">
            <v>1</v>
          </cell>
        </row>
        <row r="4495">
          <cell r="B4495" t="str">
            <v>Bahia</v>
          </cell>
          <cell r="I4495" t="str">
            <v>2</v>
          </cell>
        </row>
        <row r="4496">
          <cell r="B4496" t="str">
            <v>Amapá</v>
          </cell>
          <cell r="I4496" t="str">
            <v>3</v>
          </cell>
        </row>
        <row r="4497">
          <cell r="B4497" t="str">
            <v>Bahia</v>
          </cell>
          <cell r="I4497" t="str">
            <v>1</v>
          </cell>
        </row>
        <row r="4498">
          <cell r="B4498" t="str">
            <v>Rio Grande do Sul</v>
          </cell>
          <cell r="I4498" t="str">
            <v>1</v>
          </cell>
        </row>
        <row r="4499">
          <cell r="B4499" t="str">
            <v>São Paulo</v>
          </cell>
          <cell r="I4499" t="str">
            <v>1</v>
          </cell>
        </row>
        <row r="4500">
          <cell r="B4500" t="str">
            <v>Minas Gerais</v>
          </cell>
          <cell r="I4500" t="str">
            <v>1</v>
          </cell>
        </row>
        <row r="4501">
          <cell r="B4501" t="str">
            <v>Minas Gerais</v>
          </cell>
          <cell r="I4501" t="str">
            <v>1</v>
          </cell>
        </row>
        <row r="4502">
          <cell r="B4502" t="str">
            <v>Paraíba</v>
          </cell>
          <cell r="I4502" t="str">
            <v>1</v>
          </cell>
        </row>
        <row r="4503">
          <cell r="B4503" t="str">
            <v>São Paulo</v>
          </cell>
          <cell r="I4503" t="str">
            <v>3</v>
          </cell>
        </row>
        <row r="4504">
          <cell r="B4504" t="str">
            <v>Minas Gerais</v>
          </cell>
          <cell r="I4504" t="str">
            <v>1</v>
          </cell>
        </row>
        <row r="4505">
          <cell r="B4505" t="str">
            <v>Ceará</v>
          </cell>
          <cell r="I4505" t="str">
            <v>2</v>
          </cell>
        </row>
        <row r="4506">
          <cell r="B4506" t="str">
            <v>Pará</v>
          </cell>
          <cell r="I4506" t="str">
            <v>2</v>
          </cell>
        </row>
        <row r="4507">
          <cell r="B4507" t="str">
            <v>Ceará</v>
          </cell>
          <cell r="I4507" t="str">
            <v>1</v>
          </cell>
        </row>
        <row r="4508">
          <cell r="B4508" t="str">
            <v>Minas Gerais</v>
          </cell>
          <cell r="I4508" t="str">
            <v>1</v>
          </cell>
        </row>
        <row r="4509">
          <cell r="B4509" t="str">
            <v>Minas Gerais</v>
          </cell>
          <cell r="I4509" t="str">
            <v>1</v>
          </cell>
        </row>
        <row r="4510">
          <cell r="B4510" t="str">
            <v>Alagoas</v>
          </cell>
          <cell r="I4510" t="str">
            <v>2</v>
          </cell>
        </row>
        <row r="4511">
          <cell r="B4511" t="str">
            <v>Paraná</v>
          </cell>
          <cell r="I4511" t="str">
            <v>1</v>
          </cell>
        </row>
        <row r="4512">
          <cell r="B4512" t="str">
            <v>Minas Gerais</v>
          </cell>
          <cell r="I4512" t="str">
            <v>1</v>
          </cell>
        </row>
        <row r="4513">
          <cell r="B4513" t="str">
            <v>Rio Grande do Sul</v>
          </cell>
          <cell r="I4513" t="str">
            <v>2</v>
          </cell>
        </row>
        <row r="4514">
          <cell r="B4514" t="str">
            <v>Minas Gerais</v>
          </cell>
          <cell r="I4514" t="str">
            <v>1</v>
          </cell>
        </row>
        <row r="4515">
          <cell r="B4515" t="str">
            <v>Maranhão</v>
          </cell>
          <cell r="I4515" t="str">
            <v>1</v>
          </cell>
        </row>
        <row r="4516">
          <cell r="B4516" t="str">
            <v>Rio Grande do Norte</v>
          </cell>
          <cell r="I4516" t="str">
            <v>1</v>
          </cell>
        </row>
        <row r="4517">
          <cell r="B4517" t="str">
            <v>Alagoas</v>
          </cell>
          <cell r="I4517" t="str">
            <v>1</v>
          </cell>
        </row>
        <row r="4518">
          <cell r="B4518" t="str">
            <v>Minas Gerais</v>
          </cell>
          <cell r="I4518" t="str">
            <v>2</v>
          </cell>
        </row>
        <row r="4519">
          <cell r="B4519" t="str">
            <v>Piauí</v>
          </cell>
          <cell r="I4519" t="str">
            <v>1</v>
          </cell>
        </row>
        <row r="4520">
          <cell r="B4520" t="str">
            <v>Minas Gerais</v>
          </cell>
          <cell r="I4520" t="str">
            <v>1</v>
          </cell>
        </row>
        <row r="4521">
          <cell r="B4521" t="str">
            <v>Sergipe</v>
          </cell>
          <cell r="I4521" t="str">
            <v>1</v>
          </cell>
        </row>
        <row r="4522">
          <cell r="B4522" t="str">
            <v>Rio Grande do Norte</v>
          </cell>
          <cell r="I4522" t="str">
            <v>1</v>
          </cell>
        </row>
        <row r="4523">
          <cell r="B4523" t="str">
            <v>Paraíba</v>
          </cell>
          <cell r="I4523" t="str">
            <v>1</v>
          </cell>
        </row>
        <row r="4524">
          <cell r="B4524" t="str">
            <v>Minas Gerais</v>
          </cell>
          <cell r="I4524" t="str">
            <v>1</v>
          </cell>
        </row>
        <row r="4525">
          <cell r="B4525" t="str">
            <v>Bahia</v>
          </cell>
          <cell r="I4525" t="str">
            <v>1</v>
          </cell>
        </row>
        <row r="4526">
          <cell r="B4526" t="str">
            <v>Pará</v>
          </cell>
          <cell r="I4526" t="str">
            <v>4</v>
          </cell>
        </row>
        <row r="4527">
          <cell r="B4527" t="str">
            <v>Paraíba</v>
          </cell>
          <cell r="I4527" t="str">
            <v>1</v>
          </cell>
        </row>
        <row r="4528">
          <cell r="B4528" t="str">
            <v>Pará</v>
          </cell>
          <cell r="I4528" t="str">
            <v>1</v>
          </cell>
        </row>
        <row r="4529">
          <cell r="B4529" t="str">
            <v>Rio Grande do Sul</v>
          </cell>
          <cell r="I4529" t="str">
            <v>2</v>
          </cell>
        </row>
        <row r="4530">
          <cell r="B4530" t="str">
            <v>Santa Catarina</v>
          </cell>
          <cell r="I4530" t="str">
            <v>1</v>
          </cell>
        </row>
        <row r="4531">
          <cell r="B4531" t="str">
            <v>Mato Grosso</v>
          </cell>
          <cell r="I4531" t="str">
            <v>1</v>
          </cell>
        </row>
        <row r="4532">
          <cell r="B4532" t="str">
            <v>Bahia</v>
          </cell>
          <cell r="I4532" t="str">
            <v>2</v>
          </cell>
        </row>
        <row r="4533">
          <cell r="B4533" t="str">
            <v>Santa Catarina</v>
          </cell>
          <cell r="I4533" t="str">
            <v>1</v>
          </cell>
        </row>
        <row r="4534">
          <cell r="B4534" t="str">
            <v>Sergipe</v>
          </cell>
          <cell r="I4534" t="str">
            <v>1</v>
          </cell>
        </row>
        <row r="4535">
          <cell r="B4535" t="str">
            <v>Maranhão</v>
          </cell>
          <cell r="I4535" t="str">
            <v>1</v>
          </cell>
        </row>
        <row r="4536">
          <cell r="B4536" t="str">
            <v>São Paulo</v>
          </cell>
          <cell r="I4536" t="str">
            <v>1</v>
          </cell>
        </row>
        <row r="4537">
          <cell r="B4537" t="str">
            <v>Paraíba</v>
          </cell>
          <cell r="I4537" t="str">
            <v>1</v>
          </cell>
        </row>
        <row r="4538">
          <cell r="B4538" t="str">
            <v>São Paulo</v>
          </cell>
          <cell r="I4538" t="str">
            <v>4</v>
          </cell>
        </row>
        <row r="4539">
          <cell r="B4539" t="str">
            <v>Rio Grande do Sul</v>
          </cell>
          <cell r="I4539" t="str">
            <v>2</v>
          </cell>
        </row>
        <row r="4540">
          <cell r="B4540" t="str">
            <v>Rio Grande do Norte</v>
          </cell>
          <cell r="I4540" t="str">
            <v>1</v>
          </cell>
        </row>
        <row r="4541">
          <cell r="B4541" t="str">
            <v>São Paulo</v>
          </cell>
          <cell r="I4541" t="str">
            <v>1</v>
          </cell>
        </row>
        <row r="4542">
          <cell r="B4542" t="str">
            <v>Goiás</v>
          </cell>
          <cell r="I4542" t="str">
            <v>1</v>
          </cell>
        </row>
        <row r="4543">
          <cell r="B4543" t="str">
            <v>Rio Grande do Sul</v>
          </cell>
          <cell r="I4543" t="str">
            <v>2</v>
          </cell>
        </row>
        <row r="4544">
          <cell r="B4544" t="str">
            <v>Paraná</v>
          </cell>
          <cell r="I4544" t="str">
            <v>2</v>
          </cell>
        </row>
        <row r="4545">
          <cell r="B4545" t="str">
            <v>Rio Grande do Sul</v>
          </cell>
          <cell r="I4545" t="str">
            <v>1</v>
          </cell>
        </row>
        <row r="4546">
          <cell r="B4546" t="str">
            <v>Goiás</v>
          </cell>
          <cell r="I4546" t="str">
            <v>1</v>
          </cell>
        </row>
        <row r="4547">
          <cell r="B4547" t="str">
            <v>Bahia</v>
          </cell>
          <cell r="I4547" t="str">
            <v>3</v>
          </cell>
        </row>
        <row r="4548">
          <cell r="B4548" t="str">
            <v>Piauí</v>
          </cell>
          <cell r="I4548" t="str">
            <v>1</v>
          </cell>
        </row>
        <row r="4549">
          <cell r="B4549" t="str">
            <v>Rio de Janeiro</v>
          </cell>
          <cell r="I4549" t="str">
            <v>2</v>
          </cell>
        </row>
        <row r="4550">
          <cell r="B4550" t="str">
            <v>São Paulo</v>
          </cell>
          <cell r="I4550" t="str">
            <v>1</v>
          </cell>
        </row>
        <row r="4551">
          <cell r="B4551" t="str">
            <v>Minas Gerais</v>
          </cell>
          <cell r="I4551" t="str">
            <v>1</v>
          </cell>
        </row>
        <row r="4552">
          <cell r="B4552" t="str">
            <v>São Paulo</v>
          </cell>
          <cell r="I4552" t="str">
            <v>1</v>
          </cell>
        </row>
        <row r="4553">
          <cell r="B4553" t="str">
            <v>Minas Gerais</v>
          </cell>
          <cell r="I4553" t="str">
            <v>1</v>
          </cell>
        </row>
        <row r="4554">
          <cell r="B4554" t="str">
            <v>Paraná</v>
          </cell>
          <cell r="I4554" t="str">
            <v>1</v>
          </cell>
        </row>
        <row r="4555">
          <cell r="B4555" t="str">
            <v>Goiás</v>
          </cell>
          <cell r="I4555" t="str">
            <v>2</v>
          </cell>
        </row>
        <row r="4556">
          <cell r="B4556" t="str">
            <v>Minas Gerais</v>
          </cell>
          <cell r="I4556" t="str">
            <v>1</v>
          </cell>
        </row>
        <row r="4557">
          <cell r="B4557" t="str">
            <v>Amazonas</v>
          </cell>
          <cell r="I4557" t="str">
            <v>1</v>
          </cell>
        </row>
        <row r="4558">
          <cell r="B4558" t="str">
            <v>Minas Gerais</v>
          </cell>
          <cell r="I4558" t="str">
            <v>1</v>
          </cell>
        </row>
        <row r="4559">
          <cell r="B4559" t="str">
            <v>Minas Gerais</v>
          </cell>
          <cell r="I4559" t="str">
            <v>1</v>
          </cell>
        </row>
        <row r="4560">
          <cell r="B4560" t="str">
            <v>São Paulo</v>
          </cell>
          <cell r="I4560" t="str">
            <v>1</v>
          </cell>
        </row>
        <row r="4561">
          <cell r="B4561" t="str">
            <v>Mato Grosso</v>
          </cell>
          <cell r="I4561" t="str">
            <v>1</v>
          </cell>
        </row>
        <row r="4562">
          <cell r="B4562" t="str">
            <v>Mato Grosso</v>
          </cell>
          <cell r="I4562" t="str">
            <v>1</v>
          </cell>
        </row>
        <row r="4563">
          <cell r="B4563" t="str">
            <v>Minas Gerais</v>
          </cell>
          <cell r="I4563" t="str">
            <v>1</v>
          </cell>
        </row>
        <row r="4564">
          <cell r="B4564" t="str">
            <v>Rio Grande do Sul</v>
          </cell>
          <cell r="I4564" t="str">
            <v>1</v>
          </cell>
        </row>
        <row r="4565">
          <cell r="B4565" t="str">
            <v>Paraná</v>
          </cell>
          <cell r="I4565" t="str">
            <v>1</v>
          </cell>
        </row>
        <row r="4566">
          <cell r="B4566" t="str">
            <v>São Paulo</v>
          </cell>
          <cell r="I4566" t="str">
            <v>1</v>
          </cell>
        </row>
        <row r="4567">
          <cell r="B4567" t="str">
            <v>Rio Grande do Sul</v>
          </cell>
          <cell r="I4567" t="str">
            <v>1</v>
          </cell>
        </row>
        <row r="4568">
          <cell r="B4568" t="str">
            <v>Minas Gerais</v>
          </cell>
          <cell r="I4568" t="str">
            <v>1</v>
          </cell>
        </row>
        <row r="4569">
          <cell r="B4569" t="str">
            <v>Minas Gerais</v>
          </cell>
          <cell r="I4569" t="str">
            <v>1</v>
          </cell>
        </row>
        <row r="4570">
          <cell r="B4570" t="str">
            <v>Paraná</v>
          </cell>
          <cell r="I4570" t="str">
            <v>1</v>
          </cell>
        </row>
        <row r="4571">
          <cell r="B4571" t="str">
            <v>Pará</v>
          </cell>
          <cell r="I4571" t="str">
            <v>2</v>
          </cell>
        </row>
        <row r="4572">
          <cell r="B4572" t="str">
            <v>Maranhão</v>
          </cell>
          <cell r="I4572" t="str">
            <v>1</v>
          </cell>
        </row>
        <row r="4573">
          <cell r="B4573" t="str">
            <v>Piauí</v>
          </cell>
          <cell r="I4573" t="str">
            <v>1</v>
          </cell>
        </row>
        <row r="4574">
          <cell r="B4574" t="str">
            <v>Rio Grande do Sul</v>
          </cell>
          <cell r="I4574" t="str">
            <v>1</v>
          </cell>
        </row>
        <row r="4575">
          <cell r="B4575" t="str">
            <v>Rio Grande do Sul</v>
          </cell>
          <cell r="I4575" t="str">
            <v>1</v>
          </cell>
        </row>
        <row r="4576">
          <cell r="B4576" t="str">
            <v>Bahia</v>
          </cell>
          <cell r="I4576" t="str">
            <v>2</v>
          </cell>
        </row>
        <row r="4577">
          <cell r="B4577" t="str">
            <v>São Paulo</v>
          </cell>
          <cell r="I4577" t="str">
            <v>1</v>
          </cell>
        </row>
        <row r="4578">
          <cell r="B4578" t="str">
            <v>Rio Grande do Sul</v>
          </cell>
          <cell r="I4578" t="str">
            <v>1</v>
          </cell>
        </row>
        <row r="4579">
          <cell r="B4579" t="str">
            <v>Minas Gerais</v>
          </cell>
          <cell r="I4579" t="str">
            <v>1</v>
          </cell>
        </row>
        <row r="4580">
          <cell r="B4580" t="str">
            <v>Paraná</v>
          </cell>
          <cell r="I4580" t="str">
            <v>1</v>
          </cell>
        </row>
        <row r="4581">
          <cell r="B4581" t="str">
            <v>Piauí</v>
          </cell>
          <cell r="I4581" t="str">
            <v>1</v>
          </cell>
        </row>
        <row r="4582">
          <cell r="B4582" t="str">
            <v>São Paulo</v>
          </cell>
          <cell r="I4582" t="str">
            <v>1</v>
          </cell>
        </row>
        <row r="4583">
          <cell r="B4583" t="str">
            <v>São Paulo</v>
          </cell>
          <cell r="I4583" t="str">
            <v>4</v>
          </cell>
        </row>
        <row r="4584">
          <cell r="B4584" t="str">
            <v>Minas Gerais</v>
          </cell>
          <cell r="I4584" t="str">
            <v>2</v>
          </cell>
        </row>
        <row r="4585">
          <cell r="B4585" t="str">
            <v>Ceará</v>
          </cell>
          <cell r="I4585" t="str">
            <v>2</v>
          </cell>
        </row>
        <row r="4586">
          <cell r="B4586" t="str">
            <v>Maranhão</v>
          </cell>
          <cell r="I4586" t="str">
            <v>1</v>
          </cell>
        </row>
        <row r="4587">
          <cell r="B4587" t="str">
            <v>Pernambuco</v>
          </cell>
          <cell r="I4587" t="str">
            <v>1</v>
          </cell>
        </row>
        <row r="4588">
          <cell r="B4588" t="str">
            <v>Paraíba</v>
          </cell>
          <cell r="I4588" t="str">
            <v>1</v>
          </cell>
        </row>
        <row r="4589">
          <cell r="B4589" t="str">
            <v>Maranhão</v>
          </cell>
          <cell r="I4589" t="str">
            <v>2</v>
          </cell>
        </row>
        <row r="4590">
          <cell r="B4590" t="str">
            <v>Paraíba</v>
          </cell>
          <cell r="I4590" t="str">
            <v>2</v>
          </cell>
        </row>
        <row r="4591">
          <cell r="B4591" t="str">
            <v>Minas Gerais</v>
          </cell>
          <cell r="I4591" t="str">
            <v>1</v>
          </cell>
        </row>
        <row r="4592">
          <cell r="B4592" t="str">
            <v>Rio Grande do Norte</v>
          </cell>
          <cell r="I4592" t="str">
            <v>1</v>
          </cell>
        </row>
        <row r="4593">
          <cell r="B4593" t="str">
            <v>São Paulo</v>
          </cell>
          <cell r="I4593" t="str">
            <v>1</v>
          </cell>
        </row>
        <row r="4594">
          <cell r="B4594" t="str">
            <v>Santa Catarina</v>
          </cell>
          <cell r="I4594" t="str">
            <v>2</v>
          </cell>
        </row>
        <row r="4595">
          <cell r="B4595" t="str">
            <v>Tocantins</v>
          </cell>
          <cell r="I4595" t="str">
            <v>1</v>
          </cell>
        </row>
        <row r="4596">
          <cell r="B4596" t="str">
            <v>Rio Grande do Norte</v>
          </cell>
          <cell r="I4596" t="str">
            <v>1</v>
          </cell>
        </row>
        <row r="4597">
          <cell r="B4597" t="str">
            <v>Pernambuco</v>
          </cell>
          <cell r="I4597" t="str">
            <v>2</v>
          </cell>
        </row>
        <row r="4598">
          <cell r="B4598" t="str">
            <v>Santa Catarina</v>
          </cell>
          <cell r="I4598" t="str">
            <v>1</v>
          </cell>
        </row>
        <row r="4599">
          <cell r="B4599" t="str">
            <v>Maranhão</v>
          </cell>
          <cell r="I4599" t="str">
            <v>1</v>
          </cell>
        </row>
        <row r="4600">
          <cell r="B4600" t="str">
            <v>São Paulo</v>
          </cell>
          <cell r="I4600" t="str">
            <v>4</v>
          </cell>
        </row>
        <row r="4601">
          <cell r="B4601" t="str">
            <v>Santa Catarina</v>
          </cell>
          <cell r="I4601" t="str">
            <v>1</v>
          </cell>
        </row>
        <row r="4602">
          <cell r="B4602" t="str">
            <v>Rio Grande do Sul</v>
          </cell>
          <cell r="I4602" t="str">
            <v>2</v>
          </cell>
        </row>
        <row r="4603">
          <cell r="B4603" t="str">
            <v>Alagoas</v>
          </cell>
          <cell r="I4603" t="str">
            <v>1</v>
          </cell>
        </row>
        <row r="4604">
          <cell r="B4604" t="str">
            <v>Minas Gerais</v>
          </cell>
          <cell r="I4604" t="str">
            <v>1</v>
          </cell>
        </row>
        <row r="4605">
          <cell r="B4605" t="str">
            <v>Piauí</v>
          </cell>
          <cell r="I4605" t="str">
            <v>1</v>
          </cell>
        </row>
        <row r="4606">
          <cell r="B4606" t="str">
            <v>Pará</v>
          </cell>
          <cell r="I4606" t="str">
            <v>1</v>
          </cell>
        </row>
        <row r="4607">
          <cell r="B4607" t="str">
            <v>São Paulo</v>
          </cell>
          <cell r="I4607" t="str">
            <v>3</v>
          </cell>
        </row>
        <row r="4608">
          <cell r="B4608" t="str">
            <v>Pernambuco</v>
          </cell>
          <cell r="I4608" t="str">
            <v>2</v>
          </cell>
        </row>
        <row r="4609">
          <cell r="B4609" t="str">
            <v>Santa Catarina</v>
          </cell>
          <cell r="I4609" t="str">
            <v>1</v>
          </cell>
        </row>
        <row r="4610">
          <cell r="B4610" t="str">
            <v>São Paulo</v>
          </cell>
          <cell r="I4610" t="str">
            <v>4</v>
          </cell>
        </row>
        <row r="4611">
          <cell r="B4611" t="str">
            <v>Paraná</v>
          </cell>
          <cell r="I4611" t="str">
            <v>1</v>
          </cell>
        </row>
        <row r="4612">
          <cell r="B4612" t="str">
            <v>Sergipe</v>
          </cell>
          <cell r="I4612" t="str">
            <v>2</v>
          </cell>
        </row>
        <row r="4613">
          <cell r="B4613" t="str">
            <v>Santa Catarina</v>
          </cell>
          <cell r="I4613" t="str">
            <v>1</v>
          </cell>
        </row>
        <row r="4614">
          <cell r="B4614" t="str">
            <v>Bahia</v>
          </cell>
          <cell r="I4614" t="str">
            <v>2</v>
          </cell>
        </row>
        <row r="4615">
          <cell r="B4615" t="str">
            <v>Bahia</v>
          </cell>
          <cell r="I4615" t="str">
            <v>1</v>
          </cell>
        </row>
        <row r="4616">
          <cell r="B4616" t="str">
            <v>Goiás</v>
          </cell>
          <cell r="I4616" t="str">
            <v>1</v>
          </cell>
        </row>
        <row r="4617">
          <cell r="B4617" t="str">
            <v>Paraíba</v>
          </cell>
          <cell r="I4617" t="str">
            <v>1</v>
          </cell>
        </row>
        <row r="4618">
          <cell r="B4618" t="str">
            <v>Santa Catarina</v>
          </cell>
          <cell r="I4618" t="str">
            <v>1</v>
          </cell>
        </row>
        <row r="4619">
          <cell r="B4619" t="str">
            <v>Sergipe</v>
          </cell>
          <cell r="I4619" t="str">
            <v>1</v>
          </cell>
        </row>
        <row r="4620">
          <cell r="B4620" t="str">
            <v>Minas Gerais</v>
          </cell>
          <cell r="I4620" t="str">
            <v>1</v>
          </cell>
        </row>
        <row r="4621">
          <cell r="B4621" t="str">
            <v>Pará</v>
          </cell>
          <cell r="I4621" t="str">
            <v>1</v>
          </cell>
        </row>
        <row r="4622">
          <cell r="B4622" t="str">
            <v>Maranhão</v>
          </cell>
          <cell r="I4622" t="str">
            <v>1</v>
          </cell>
        </row>
        <row r="4623">
          <cell r="B4623" t="str">
            <v>Pará</v>
          </cell>
          <cell r="I4623" t="str">
            <v>2</v>
          </cell>
        </row>
        <row r="4624">
          <cell r="B4624" t="str">
            <v>Paraíba</v>
          </cell>
          <cell r="I4624" t="str">
            <v>1</v>
          </cell>
        </row>
        <row r="4625">
          <cell r="B4625" t="str">
            <v>Maranhão</v>
          </cell>
          <cell r="I4625" t="str">
            <v>2</v>
          </cell>
        </row>
        <row r="4626">
          <cell r="B4626" t="str">
            <v>Espírito Santo</v>
          </cell>
          <cell r="I4626" t="str">
            <v>1</v>
          </cell>
        </row>
        <row r="4627">
          <cell r="B4627" t="str">
            <v>Minas Gerais</v>
          </cell>
          <cell r="I4627" t="str">
            <v>1</v>
          </cell>
        </row>
        <row r="4628">
          <cell r="B4628" t="str">
            <v>Rio Grande do Sul</v>
          </cell>
          <cell r="I4628" t="str">
            <v>1</v>
          </cell>
        </row>
        <row r="4629">
          <cell r="B4629" t="str">
            <v>Bahia</v>
          </cell>
          <cell r="I4629" t="str">
            <v>1</v>
          </cell>
        </row>
        <row r="4630">
          <cell r="B4630" t="str">
            <v>Rondônia</v>
          </cell>
          <cell r="I4630" t="str">
            <v>1</v>
          </cell>
        </row>
        <row r="4631">
          <cell r="B4631" t="str">
            <v>Bahia</v>
          </cell>
          <cell r="I4631" t="str">
            <v>1</v>
          </cell>
        </row>
        <row r="4632">
          <cell r="B4632" t="str">
            <v>Maranhão</v>
          </cell>
          <cell r="I4632" t="str">
            <v>1</v>
          </cell>
        </row>
        <row r="4633">
          <cell r="B4633" t="str">
            <v>Minas Gerais</v>
          </cell>
          <cell r="I4633" t="str">
            <v>1</v>
          </cell>
        </row>
        <row r="4634">
          <cell r="B4634" t="str">
            <v>Mato Grosso</v>
          </cell>
          <cell r="I4634" t="str">
            <v>1</v>
          </cell>
        </row>
        <row r="4635">
          <cell r="B4635" t="str">
            <v>Bahia</v>
          </cell>
          <cell r="I4635" t="str">
            <v>1</v>
          </cell>
        </row>
        <row r="4636">
          <cell r="B4636" t="str">
            <v>Piauí</v>
          </cell>
          <cell r="I4636" t="str">
            <v>1</v>
          </cell>
        </row>
        <row r="4637">
          <cell r="B4637" t="str">
            <v>Tocantins</v>
          </cell>
          <cell r="I4637" t="str">
            <v>1</v>
          </cell>
        </row>
        <row r="4638">
          <cell r="B4638" t="str">
            <v>Pará</v>
          </cell>
          <cell r="I4638" t="str">
            <v>3</v>
          </cell>
        </row>
        <row r="4639">
          <cell r="B4639" t="str">
            <v>Rio Grande do Norte</v>
          </cell>
          <cell r="I4639" t="str">
            <v>1</v>
          </cell>
        </row>
        <row r="4640">
          <cell r="B4640" t="str">
            <v>Rio de Janeiro</v>
          </cell>
          <cell r="I4640" t="str">
            <v>2</v>
          </cell>
        </row>
        <row r="4641">
          <cell r="B4641" t="str">
            <v>Minas Gerais</v>
          </cell>
          <cell r="I4641" t="str">
            <v>2</v>
          </cell>
        </row>
        <row r="4642">
          <cell r="B4642" t="str">
            <v>Paraíba</v>
          </cell>
          <cell r="I4642" t="str">
            <v>1</v>
          </cell>
        </row>
        <row r="4643">
          <cell r="B4643" t="str">
            <v>Sergipe</v>
          </cell>
          <cell r="I4643" t="str">
            <v>1</v>
          </cell>
        </row>
        <row r="4644">
          <cell r="B4644" t="str">
            <v>São Paulo</v>
          </cell>
          <cell r="I4644" t="str">
            <v>1</v>
          </cell>
        </row>
        <row r="4645">
          <cell r="B4645" t="str">
            <v>Rio Grande do Sul</v>
          </cell>
          <cell r="I4645" t="str">
            <v>1</v>
          </cell>
        </row>
        <row r="4646">
          <cell r="B4646" t="str">
            <v>Piauí</v>
          </cell>
          <cell r="I4646" t="str">
            <v>1</v>
          </cell>
        </row>
        <row r="4647">
          <cell r="B4647" t="str">
            <v>Goiás</v>
          </cell>
          <cell r="I4647" t="str">
            <v>1</v>
          </cell>
        </row>
        <row r="4648">
          <cell r="B4648" t="str">
            <v>Rio de Janeiro</v>
          </cell>
          <cell r="I4648" t="str">
            <v>2</v>
          </cell>
        </row>
        <row r="4649">
          <cell r="B4649" t="str">
            <v>Minas Gerais</v>
          </cell>
          <cell r="I4649" t="str">
            <v>1</v>
          </cell>
        </row>
        <row r="4650">
          <cell r="B4650" t="str">
            <v>Rio Grande do Sul</v>
          </cell>
          <cell r="I4650" t="str">
            <v>1</v>
          </cell>
        </row>
        <row r="4651">
          <cell r="B4651" t="str">
            <v>Minas Gerais</v>
          </cell>
          <cell r="I4651" t="str">
            <v>1</v>
          </cell>
        </row>
        <row r="4652">
          <cell r="B4652" t="str">
            <v>Maranhão</v>
          </cell>
          <cell r="I4652" t="str">
            <v>1</v>
          </cell>
        </row>
        <row r="4653">
          <cell r="B4653" t="str">
            <v>Bahia</v>
          </cell>
          <cell r="I4653" t="str">
            <v>2</v>
          </cell>
        </row>
        <row r="4654">
          <cell r="B4654" t="str">
            <v>Minas Gerais</v>
          </cell>
          <cell r="I4654" t="str">
            <v>1</v>
          </cell>
        </row>
        <row r="4655">
          <cell r="B4655" t="str">
            <v>Rondônia</v>
          </cell>
          <cell r="I4655" t="str">
            <v>1</v>
          </cell>
        </row>
        <row r="4656">
          <cell r="B4656" t="str">
            <v>Maranhão</v>
          </cell>
          <cell r="I4656" t="str">
            <v>1</v>
          </cell>
        </row>
        <row r="4657">
          <cell r="B4657" t="str">
            <v>Rio Grande do Norte</v>
          </cell>
          <cell r="I4657" t="str">
            <v>1</v>
          </cell>
        </row>
        <row r="4658">
          <cell r="B4658" t="str">
            <v>Pará</v>
          </cell>
          <cell r="I4658" t="str">
            <v>1</v>
          </cell>
        </row>
        <row r="4659">
          <cell r="B4659" t="str">
            <v>Piauí</v>
          </cell>
          <cell r="I4659" t="str">
            <v>1</v>
          </cell>
        </row>
        <row r="4660">
          <cell r="B4660" t="str">
            <v>Santa Catarina</v>
          </cell>
          <cell r="I4660" t="str">
            <v>2</v>
          </cell>
        </row>
        <row r="4661">
          <cell r="B4661" t="str">
            <v>Bahia</v>
          </cell>
          <cell r="I4661" t="str">
            <v>1</v>
          </cell>
        </row>
        <row r="4662">
          <cell r="B4662" t="str">
            <v>Rio Grande do Sul</v>
          </cell>
          <cell r="I4662" t="str">
            <v>2</v>
          </cell>
        </row>
        <row r="4663">
          <cell r="B4663" t="str">
            <v>Amazonas</v>
          </cell>
          <cell r="I4663" t="str">
            <v>2</v>
          </cell>
        </row>
        <row r="4664">
          <cell r="B4664" t="str">
            <v>Espírito Santo</v>
          </cell>
          <cell r="I4664" t="str">
            <v>2</v>
          </cell>
        </row>
        <row r="4665">
          <cell r="B4665" t="str">
            <v>Mato Grosso do Sul</v>
          </cell>
          <cell r="I4665" t="str">
            <v>1</v>
          </cell>
        </row>
        <row r="4666">
          <cell r="B4666" t="str">
            <v>Minas Gerais</v>
          </cell>
          <cell r="I4666" t="str">
            <v>1</v>
          </cell>
        </row>
        <row r="4667">
          <cell r="B4667" t="str">
            <v>Minas Gerais</v>
          </cell>
          <cell r="I4667" t="str">
            <v>1</v>
          </cell>
        </row>
        <row r="4668">
          <cell r="B4668" t="str">
            <v>Pará</v>
          </cell>
          <cell r="I4668" t="str">
            <v>1</v>
          </cell>
        </row>
        <row r="4669">
          <cell r="B4669" t="str">
            <v>Minas Gerais</v>
          </cell>
          <cell r="I4669" t="str">
            <v>1</v>
          </cell>
        </row>
        <row r="4670">
          <cell r="B4670" t="str">
            <v>Rio de Janeiro</v>
          </cell>
          <cell r="I4670" t="str">
            <v>5</v>
          </cell>
        </row>
        <row r="4671">
          <cell r="B4671" t="str">
            <v>Minas Gerais</v>
          </cell>
          <cell r="I4671" t="str">
            <v>1</v>
          </cell>
        </row>
        <row r="4672">
          <cell r="B4672" t="str">
            <v>Ceará</v>
          </cell>
          <cell r="I4672" t="str">
            <v>2</v>
          </cell>
        </row>
        <row r="4673">
          <cell r="B4673" t="str">
            <v>Rio Grande do Norte</v>
          </cell>
          <cell r="I4673" t="str">
            <v>3</v>
          </cell>
        </row>
        <row r="4674">
          <cell r="B4674" t="str">
            <v>Piauí</v>
          </cell>
          <cell r="I4674" t="str">
            <v>1</v>
          </cell>
        </row>
        <row r="4675">
          <cell r="B4675" t="str">
            <v>Minas Gerais</v>
          </cell>
          <cell r="I4675" t="str">
            <v>1</v>
          </cell>
        </row>
        <row r="4676">
          <cell r="B4676" t="str">
            <v>Piauí</v>
          </cell>
          <cell r="I4676" t="str">
            <v>1</v>
          </cell>
        </row>
        <row r="4677">
          <cell r="B4677" t="str">
            <v>Minas Gerais</v>
          </cell>
          <cell r="I4677" t="str">
            <v>1</v>
          </cell>
        </row>
        <row r="4678">
          <cell r="B4678" t="str">
            <v>Minas Gerais</v>
          </cell>
          <cell r="I4678" t="str">
            <v>1</v>
          </cell>
        </row>
        <row r="4679">
          <cell r="B4679" t="str">
            <v>Minas Gerais</v>
          </cell>
          <cell r="I4679" t="str">
            <v>1</v>
          </cell>
        </row>
        <row r="4680">
          <cell r="B4680" t="str">
            <v>Bahia</v>
          </cell>
          <cell r="I4680" t="str">
            <v>2</v>
          </cell>
        </row>
        <row r="4681">
          <cell r="B4681" t="str">
            <v>Minas Gerais</v>
          </cell>
          <cell r="I4681" t="str">
            <v>2</v>
          </cell>
        </row>
        <row r="4682">
          <cell r="B4682" t="str">
            <v>Rio Grande do Sul</v>
          </cell>
          <cell r="I4682" t="str">
            <v>1</v>
          </cell>
        </row>
        <row r="4683">
          <cell r="B4683" t="str">
            <v>Paraná</v>
          </cell>
          <cell r="I4683" t="str">
            <v>1</v>
          </cell>
        </row>
        <row r="4684">
          <cell r="B4684" t="str">
            <v>Pernambuco</v>
          </cell>
          <cell r="I4684" t="str">
            <v>1</v>
          </cell>
        </row>
        <row r="4685">
          <cell r="B4685" t="str">
            <v>Paraná</v>
          </cell>
          <cell r="I4685" t="str">
            <v>1</v>
          </cell>
        </row>
        <row r="4686">
          <cell r="B4686" t="str">
            <v>Maranhão</v>
          </cell>
          <cell r="I4686" t="str">
            <v>1</v>
          </cell>
        </row>
        <row r="4687">
          <cell r="B4687" t="str">
            <v>Santa Catarina</v>
          </cell>
          <cell r="I4687" t="str">
            <v>2</v>
          </cell>
        </row>
        <row r="4688">
          <cell r="B4688" t="str">
            <v>Minas Gerais</v>
          </cell>
          <cell r="I4688" t="str">
            <v>1</v>
          </cell>
        </row>
        <row r="4689">
          <cell r="B4689" t="str">
            <v>Roraima</v>
          </cell>
          <cell r="I4689" t="str">
            <v>1</v>
          </cell>
        </row>
        <row r="4690">
          <cell r="B4690" t="str">
            <v>Rio de Janeiro</v>
          </cell>
          <cell r="I4690" t="str">
            <v>2</v>
          </cell>
        </row>
        <row r="4691">
          <cell r="B4691" t="str">
            <v>São Paulo</v>
          </cell>
          <cell r="I4691" t="str">
            <v>2</v>
          </cell>
        </row>
        <row r="4692">
          <cell r="B4692" t="str">
            <v>Piauí</v>
          </cell>
          <cell r="I4692" t="str">
            <v>1</v>
          </cell>
        </row>
        <row r="4693">
          <cell r="B4693" t="str">
            <v>Piauí</v>
          </cell>
          <cell r="I4693" t="str">
            <v>1</v>
          </cell>
        </row>
        <row r="4694">
          <cell r="B4694" t="str">
            <v>Minas Gerais</v>
          </cell>
          <cell r="I4694" t="str">
            <v>1</v>
          </cell>
        </row>
        <row r="4695">
          <cell r="B4695" t="str">
            <v>Minas Gerais</v>
          </cell>
          <cell r="I4695" t="str">
            <v>1</v>
          </cell>
        </row>
        <row r="4696">
          <cell r="B4696" t="str">
            <v>Goiás</v>
          </cell>
          <cell r="I4696" t="str">
            <v>1</v>
          </cell>
        </row>
        <row r="4697">
          <cell r="B4697" t="str">
            <v>Pará</v>
          </cell>
          <cell r="I4697" t="str">
            <v>1</v>
          </cell>
        </row>
        <row r="4698">
          <cell r="B4698" t="str">
            <v>Minas Gerais</v>
          </cell>
          <cell r="I4698" t="str">
            <v>1</v>
          </cell>
        </row>
        <row r="4699">
          <cell r="B4699" t="str">
            <v>Piauí</v>
          </cell>
          <cell r="I4699" t="str">
            <v>1</v>
          </cell>
        </row>
        <row r="4700">
          <cell r="B4700" t="str">
            <v>Rio Grande do Sul</v>
          </cell>
          <cell r="I4700" t="str">
            <v>1</v>
          </cell>
        </row>
        <row r="4701">
          <cell r="B4701" t="str">
            <v>Piauí</v>
          </cell>
          <cell r="I4701" t="str">
            <v>1</v>
          </cell>
        </row>
        <row r="4702">
          <cell r="B4702" t="str">
            <v>Goiás</v>
          </cell>
          <cell r="I4702" t="str">
            <v>1</v>
          </cell>
        </row>
        <row r="4703">
          <cell r="B4703" t="str">
            <v>São Paulo</v>
          </cell>
          <cell r="I4703" t="str">
            <v>1</v>
          </cell>
        </row>
        <row r="4704">
          <cell r="B4704" t="str">
            <v>Minas Gerais</v>
          </cell>
          <cell r="I4704" t="str">
            <v>1</v>
          </cell>
        </row>
        <row r="4705">
          <cell r="B4705" t="str">
            <v>São Paulo</v>
          </cell>
          <cell r="I4705" t="str">
            <v>1</v>
          </cell>
        </row>
        <row r="4706">
          <cell r="B4706" t="str">
            <v>Rio de Janeiro</v>
          </cell>
          <cell r="I4706" t="str">
            <v>4</v>
          </cell>
        </row>
        <row r="4707">
          <cell r="B4707" t="str">
            <v>Pará</v>
          </cell>
          <cell r="I4707" t="str">
            <v>1</v>
          </cell>
        </row>
        <row r="4708">
          <cell r="B4708" t="str">
            <v>Minas Gerais</v>
          </cell>
          <cell r="I4708" t="str">
            <v>2</v>
          </cell>
        </row>
        <row r="4709">
          <cell r="B4709" t="str">
            <v>Pará</v>
          </cell>
          <cell r="I4709" t="str">
            <v>1</v>
          </cell>
        </row>
        <row r="4710">
          <cell r="B4710" t="str">
            <v>Piauí</v>
          </cell>
          <cell r="I4710" t="str">
            <v>1</v>
          </cell>
        </row>
        <row r="4711">
          <cell r="B4711" t="str">
            <v>Paraná</v>
          </cell>
          <cell r="I4711" t="str">
            <v>1</v>
          </cell>
        </row>
        <row r="4712">
          <cell r="B4712" t="str">
            <v>Paraíba</v>
          </cell>
          <cell r="I4712" t="str">
            <v>1</v>
          </cell>
        </row>
        <row r="4713">
          <cell r="B4713" t="str">
            <v>Maranhão</v>
          </cell>
          <cell r="I4713" t="str">
            <v>1</v>
          </cell>
        </row>
        <row r="4714">
          <cell r="B4714" t="str">
            <v>Santa Catarina</v>
          </cell>
          <cell r="I4714" t="str">
            <v>1</v>
          </cell>
        </row>
        <row r="4715">
          <cell r="B4715" t="str">
            <v>Paraná</v>
          </cell>
          <cell r="I4715" t="str">
            <v>1</v>
          </cell>
        </row>
        <row r="4716">
          <cell r="B4716" t="str">
            <v>Ceará</v>
          </cell>
          <cell r="I4716" t="str">
            <v>1</v>
          </cell>
        </row>
        <row r="4717">
          <cell r="B4717" t="str">
            <v>Minas Gerais</v>
          </cell>
          <cell r="I4717" t="str">
            <v>1</v>
          </cell>
        </row>
        <row r="4718">
          <cell r="B4718" t="str">
            <v>Minas Gerais</v>
          </cell>
          <cell r="I4718" t="str">
            <v>1</v>
          </cell>
        </row>
        <row r="4719">
          <cell r="B4719" t="str">
            <v>Santa Catarina</v>
          </cell>
          <cell r="I4719" t="str">
            <v>1</v>
          </cell>
        </row>
        <row r="4720">
          <cell r="B4720" t="str">
            <v>Minas Gerais</v>
          </cell>
          <cell r="I4720" t="str">
            <v>1</v>
          </cell>
        </row>
        <row r="4721">
          <cell r="B4721" t="str">
            <v>Minas Gerais</v>
          </cell>
          <cell r="I4721" t="str">
            <v>1</v>
          </cell>
        </row>
        <row r="4722">
          <cell r="B4722" t="str">
            <v>Maranhão</v>
          </cell>
          <cell r="I4722" t="str">
            <v>1</v>
          </cell>
        </row>
        <row r="4723">
          <cell r="B4723" t="str">
            <v>Minas Gerais</v>
          </cell>
          <cell r="I4723" t="str">
            <v>1</v>
          </cell>
        </row>
        <row r="4724">
          <cell r="B4724" t="str">
            <v>São Paulo</v>
          </cell>
          <cell r="I4724" t="str">
            <v>1</v>
          </cell>
        </row>
        <row r="4725">
          <cell r="B4725" t="str">
            <v>Piauí</v>
          </cell>
          <cell r="I4725" t="str">
            <v>1</v>
          </cell>
        </row>
        <row r="4726">
          <cell r="B4726" t="str">
            <v>Rio Grande do Sul</v>
          </cell>
          <cell r="I4726" t="str">
            <v>1</v>
          </cell>
        </row>
        <row r="4727">
          <cell r="B4727" t="str">
            <v>Paraíba</v>
          </cell>
          <cell r="I4727" t="str">
            <v>1</v>
          </cell>
        </row>
        <row r="4728">
          <cell r="B4728" t="str">
            <v>Rio Grande do Norte</v>
          </cell>
          <cell r="I4728" t="str">
            <v>1</v>
          </cell>
        </row>
        <row r="4729">
          <cell r="B4729" t="str">
            <v>Maranhão</v>
          </cell>
          <cell r="I4729" t="str">
            <v>1</v>
          </cell>
        </row>
        <row r="4730">
          <cell r="B4730" t="str">
            <v>Santa Catarina</v>
          </cell>
          <cell r="I4730" t="str">
            <v>1</v>
          </cell>
        </row>
        <row r="4731">
          <cell r="B4731" t="str">
            <v>Paraíba</v>
          </cell>
          <cell r="I4731" t="str">
            <v>1</v>
          </cell>
        </row>
        <row r="4732">
          <cell r="B4732" t="str">
            <v>Paraná</v>
          </cell>
          <cell r="I4732" t="str">
            <v>1</v>
          </cell>
        </row>
        <row r="4733">
          <cell r="B4733" t="str">
            <v>Maranhão</v>
          </cell>
          <cell r="I4733" t="str">
            <v>1</v>
          </cell>
        </row>
        <row r="4734">
          <cell r="B4734" t="str">
            <v>Minas Gerais</v>
          </cell>
          <cell r="I4734" t="str">
            <v>1</v>
          </cell>
        </row>
        <row r="4735">
          <cell r="B4735" t="str">
            <v>Minas Gerais</v>
          </cell>
          <cell r="I4735" t="str">
            <v>1</v>
          </cell>
        </row>
        <row r="4736">
          <cell r="B4736" t="str">
            <v>Santa Catarina</v>
          </cell>
          <cell r="I4736" t="str">
            <v>1</v>
          </cell>
        </row>
        <row r="4737">
          <cell r="B4737" t="str">
            <v>São Paulo</v>
          </cell>
          <cell r="I4737" t="str">
            <v>2</v>
          </cell>
        </row>
        <row r="4738">
          <cell r="B4738" t="str">
            <v>Minas Gerais</v>
          </cell>
          <cell r="I4738" t="str">
            <v>2</v>
          </cell>
        </row>
        <row r="4739">
          <cell r="B4739" t="str">
            <v>Pernambuco</v>
          </cell>
          <cell r="I4739" t="str">
            <v>1</v>
          </cell>
        </row>
        <row r="4740">
          <cell r="B4740" t="str">
            <v>Rio Grande do Sul</v>
          </cell>
          <cell r="I4740" t="str">
            <v>1</v>
          </cell>
        </row>
        <row r="4741">
          <cell r="B4741" t="str">
            <v>Paraná</v>
          </cell>
          <cell r="I4741" t="str">
            <v>1</v>
          </cell>
        </row>
        <row r="4742">
          <cell r="B4742" t="str">
            <v>Paraná</v>
          </cell>
          <cell r="I4742" t="str">
            <v>1</v>
          </cell>
        </row>
        <row r="4743">
          <cell r="B4743" t="str">
            <v>Paraná</v>
          </cell>
          <cell r="I4743" t="str">
            <v>1</v>
          </cell>
        </row>
        <row r="4744">
          <cell r="B4744" t="str">
            <v>Santa Catarina</v>
          </cell>
          <cell r="I4744" t="str">
            <v>4</v>
          </cell>
        </row>
        <row r="4745">
          <cell r="B4745" t="str">
            <v>Minas Gerais</v>
          </cell>
          <cell r="I4745" t="str">
            <v>1</v>
          </cell>
        </row>
        <row r="4746">
          <cell r="B4746" t="str">
            <v>São Paulo</v>
          </cell>
          <cell r="I4746" t="str">
            <v>1</v>
          </cell>
        </row>
        <row r="4747">
          <cell r="B4747" t="str">
            <v>Paraná</v>
          </cell>
          <cell r="I4747" t="str">
            <v>1</v>
          </cell>
        </row>
        <row r="4748">
          <cell r="B4748" t="str">
            <v>Pernambuco</v>
          </cell>
          <cell r="I4748" t="str">
            <v>1</v>
          </cell>
        </row>
        <row r="4749">
          <cell r="B4749" t="str">
            <v>Paraíba</v>
          </cell>
          <cell r="I4749" t="str">
            <v>1</v>
          </cell>
        </row>
        <row r="4750">
          <cell r="B4750" t="str">
            <v>Alagoas</v>
          </cell>
          <cell r="I4750" t="str">
            <v>1</v>
          </cell>
        </row>
        <row r="4751">
          <cell r="B4751" t="str">
            <v>Minas Gerais</v>
          </cell>
          <cell r="I4751" t="str">
            <v>1</v>
          </cell>
        </row>
        <row r="4752">
          <cell r="B4752" t="str">
            <v>Minas Gerais</v>
          </cell>
          <cell r="I4752" t="str">
            <v>1</v>
          </cell>
        </row>
        <row r="4753">
          <cell r="B4753" t="str">
            <v>Alagoas</v>
          </cell>
          <cell r="I4753" t="str">
            <v>2</v>
          </cell>
        </row>
        <row r="4754">
          <cell r="B4754" t="str">
            <v>Minas Gerais</v>
          </cell>
          <cell r="I4754" t="str">
            <v>1</v>
          </cell>
        </row>
        <row r="4755">
          <cell r="B4755" t="str">
            <v>Bahia</v>
          </cell>
          <cell r="I4755" t="str">
            <v>1</v>
          </cell>
        </row>
        <row r="4756">
          <cell r="B4756" t="str">
            <v>Rio Grande do Sul</v>
          </cell>
          <cell r="I4756" t="str">
            <v>1</v>
          </cell>
        </row>
        <row r="4757">
          <cell r="B4757" t="str">
            <v>Paraná</v>
          </cell>
          <cell r="I4757" t="str">
            <v>1</v>
          </cell>
        </row>
        <row r="4758">
          <cell r="B4758" t="str">
            <v>Paraíba</v>
          </cell>
          <cell r="I4758" t="str">
            <v>1</v>
          </cell>
        </row>
        <row r="4759">
          <cell r="B4759" t="str">
            <v>Paraíba</v>
          </cell>
          <cell r="I4759" t="str">
            <v>1</v>
          </cell>
        </row>
        <row r="4760">
          <cell r="B4760" t="str">
            <v>Rio Grande do Norte</v>
          </cell>
          <cell r="I4760" t="str">
            <v>2</v>
          </cell>
        </row>
        <row r="4761">
          <cell r="B4761" t="str">
            <v>Paraíba</v>
          </cell>
          <cell r="I4761" t="str">
            <v>1</v>
          </cell>
        </row>
        <row r="4762">
          <cell r="B4762" t="str">
            <v>Paraíba</v>
          </cell>
          <cell r="I4762" t="str">
            <v>1</v>
          </cell>
        </row>
        <row r="4763">
          <cell r="B4763" t="str">
            <v>Maranhão</v>
          </cell>
          <cell r="I4763" t="str">
            <v>3</v>
          </cell>
        </row>
        <row r="4764">
          <cell r="B4764" t="str">
            <v>Rio de Janeiro</v>
          </cell>
          <cell r="I4764" t="str">
            <v>1</v>
          </cell>
        </row>
        <row r="4765">
          <cell r="B4765" t="str">
            <v>Minas Gerais</v>
          </cell>
          <cell r="I4765" t="str">
            <v>1</v>
          </cell>
        </row>
        <row r="4766">
          <cell r="B4766" t="str">
            <v>São Paulo</v>
          </cell>
          <cell r="I4766" t="str">
            <v>1</v>
          </cell>
        </row>
        <row r="4767">
          <cell r="B4767" t="str">
            <v>Pernambuco</v>
          </cell>
          <cell r="I4767" t="str">
            <v>2</v>
          </cell>
        </row>
        <row r="4768">
          <cell r="B4768" t="str">
            <v>Paraíba</v>
          </cell>
          <cell r="I4768" t="str">
            <v>1</v>
          </cell>
        </row>
        <row r="4769">
          <cell r="B4769" t="str">
            <v>Paraíba</v>
          </cell>
          <cell r="I4769" t="str">
            <v>1</v>
          </cell>
        </row>
        <row r="4770">
          <cell r="B4770" t="str">
            <v>Espírito Santo</v>
          </cell>
          <cell r="I4770" t="str">
            <v>1</v>
          </cell>
        </row>
        <row r="4771">
          <cell r="B4771" t="str">
            <v>Rio Grande do Norte</v>
          </cell>
          <cell r="I4771" t="str">
            <v>1</v>
          </cell>
        </row>
        <row r="4772">
          <cell r="B4772" t="str">
            <v>Santa Catarina</v>
          </cell>
          <cell r="I4772" t="str">
            <v>1</v>
          </cell>
        </row>
        <row r="4773">
          <cell r="B4773" t="str">
            <v>Santa Catarina</v>
          </cell>
          <cell r="I4773" t="str">
            <v>1</v>
          </cell>
        </row>
        <row r="4774">
          <cell r="B4774" t="str">
            <v>Minas Gerais</v>
          </cell>
          <cell r="I4774" t="str">
            <v>1</v>
          </cell>
        </row>
        <row r="4775">
          <cell r="B4775" t="str">
            <v>Piauí</v>
          </cell>
          <cell r="I4775" t="str">
            <v>1</v>
          </cell>
        </row>
        <row r="4776">
          <cell r="B4776" t="str">
            <v>Pernambuco</v>
          </cell>
          <cell r="I4776" t="str">
            <v>2</v>
          </cell>
        </row>
        <row r="4777">
          <cell r="B4777" t="str">
            <v>Minas Gerais</v>
          </cell>
          <cell r="I4777" t="str">
            <v>1</v>
          </cell>
        </row>
        <row r="4778">
          <cell r="B4778" t="str">
            <v>Rio Grande do Sul</v>
          </cell>
          <cell r="I4778" t="str">
            <v>1</v>
          </cell>
        </row>
        <row r="4779">
          <cell r="B4779" t="str">
            <v>Rio Grande do Sul</v>
          </cell>
          <cell r="I4779" t="str">
            <v>1</v>
          </cell>
        </row>
        <row r="4780">
          <cell r="B4780" t="str">
            <v>Rio Grande do Sul</v>
          </cell>
          <cell r="I4780" t="str">
            <v>1</v>
          </cell>
        </row>
        <row r="4781">
          <cell r="B4781" t="str">
            <v>Bahia</v>
          </cell>
          <cell r="I4781" t="str">
            <v>1</v>
          </cell>
        </row>
        <row r="4782">
          <cell r="B4782" t="str">
            <v>Minas Gerais</v>
          </cell>
          <cell r="I4782" t="str">
            <v>1</v>
          </cell>
        </row>
        <row r="4783">
          <cell r="B4783" t="str">
            <v>Minas Gerais</v>
          </cell>
          <cell r="I4783" t="str">
            <v>1</v>
          </cell>
        </row>
        <row r="4784">
          <cell r="B4784" t="str">
            <v>Rio Grande do Sul</v>
          </cell>
          <cell r="I4784" t="str">
            <v>1</v>
          </cell>
        </row>
        <row r="4785">
          <cell r="B4785" t="str">
            <v>Rio Grande do Sul</v>
          </cell>
          <cell r="I4785" t="str">
            <v>1</v>
          </cell>
        </row>
        <row r="4786">
          <cell r="B4786" t="str">
            <v>Piauí</v>
          </cell>
          <cell r="I4786" t="str">
            <v>1</v>
          </cell>
        </row>
        <row r="4787">
          <cell r="B4787" t="str">
            <v>Piauí</v>
          </cell>
          <cell r="I4787" t="str">
            <v>1</v>
          </cell>
        </row>
        <row r="4788">
          <cell r="B4788" t="str">
            <v>Mato Grosso</v>
          </cell>
          <cell r="I4788" t="str">
            <v>1</v>
          </cell>
        </row>
        <row r="4789">
          <cell r="B4789" t="str">
            <v>Mato Grosso</v>
          </cell>
          <cell r="I4789" t="str">
            <v>1</v>
          </cell>
        </row>
        <row r="4790">
          <cell r="B4790" t="str">
            <v>São Paulo</v>
          </cell>
          <cell r="I4790" t="str">
            <v>2</v>
          </cell>
        </row>
        <row r="4791">
          <cell r="B4791" t="str">
            <v>São Paulo</v>
          </cell>
          <cell r="I4791" t="str">
            <v>4</v>
          </cell>
        </row>
        <row r="4792">
          <cell r="B4792" t="str">
            <v>Paraíba</v>
          </cell>
          <cell r="I4792" t="str">
            <v>1</v>
          </cell>
        </row>
        <row r="4793">
          <cell r="B4793" t="str">
            <v>Rio Grande do Norte</v>
          </cell>
          <cell r="I4793" t="str">
            <v>1</v>
          </cell>
        </row>
        <row r="4794">
          <cell r="B4794" t="str">
            <v>Rio Grande do Sul</v>
          </cell>
          <cell r="I4794" t="str">
            <v>1</v>
          </cell>
        </row>
        <row r="4795">
          <cell r="B4795" t="str">
            <v>Rio de Janeiro</v>
          </cell>
          <cell r="I4795" t="str">
            <v>1</v>
          </cell>
        </row>
        <row r="4796">
          <cell r="B4796" t="str">
            <v>Mato Grosso</v>
          </cell>
          <cell r="I4796" t="str">
            <v>1</v>
          </cell>
        </row>
        <row r="4797">
          <cell r="B4797" t="str">
            <v>Rio Grande do Sul</v>
          </cell>
          <cell r="I4797" t="str">
            <v>1</v>
          </cell>
        </row>
        <row r="4798">
          <cell r="B4798" t="str">
            <v>Maranhão</v>
          </cell>
          <cell r="I4798" t="str">
            <v>1</v>
          </cell>
        </row>
        <row r="4799">
          <cell r="B4799" t="str">
            <v>São Paulo</v>
          </cell>
          <cell r="I4799" t="str">
            <v>4</v>
          </cell>
        </row>
        <row r="4800">
          <cell r="B4800" t="str">
            <v>Paraíba</v>
          </cell>
          <cell r="I4800" t="str">
            <v>1</v>
          </cell>
        </row>
        <row r="4801">
          <cell r="B4801" t="str">
            <v>Paraná</v>
          </cell>
          <cell r="I4801" t="str">
            <v>4</v>
          </cell>
        </row>
        <row r="4802">
          <cell r="B4802" t="str">
            <v>Mato Grosso</v>
          </cell>
          <cell r="I4802" t="str">
            <v>1</v>
          </cell>
        </row>
        <row r="4803">
          <cell r="B4803" t="str">
            <v>Paraíba</v>
          </cell>
          <cell r="I4803" t="str">
            <v>1</v>
          </cell>
        </row>
        <row r="4804">
          <cell r="B4804" t="str">
            <v>Piauí</v>
          </cell>
          <cell r="I4804" t="str">
            <v>1</v>
          </cell>
        </row>
        <row r="4805">
          <cell r="B4805" t="str">
            <v>Rio Grande do Sul</v>
          </cell>
          <cell r="I4805" t="str">
            <v>3</v>
          </cell>
        </row>
        <row r="4806">
          <cell r="B4806" t="str">
            <v>Minas Gerais</v>
          </cell>
          <cell r="I4806" t="str">
            <v>2</v>
          </cell>
        </row>
        <row r="4807">
          <cell r="B4807" t="str">
            <v>Pernambuco</v>
          </cell>
          <cell r="I4807" t="str">
            <v>3</v>
          </cell>
        </row>
        <row r="4808">
          <cell r="B4808" t="str">
            <v>São Paulo</v>
          </cell>
          <cell r="I4808" t="str">
            <v>1</v>
          </cell>
        </row>
        <row r="4809">
          <cell r="B4809" t="str">
            <v>Santa Catarina</v>
          </cell>
          <cell r="I4809" t="str">
            <v>1</v>
          </cell>
        </row>
        <row r="4810">
          <cell r="B4810" t="str">
            <v>Piauí</v>
          </cell>
          <cell r="I4810" t="str">
            <v>1</v>
          </cell>
        </row>
        <row r="4811">
          <cell r="B4811" t="str">
            <v>Rio Grande do Sul</v>
          </cell>
          <cell r="I4811" t="str">
            <v>2</v>
          </cell>
        </row>
        <row r="4812">
          <cell r="B4812" t="str">
            <v>Santa Catarina</v>
          </cell>
          <cell r="I4812" t="str">
            <v>1</v>
          </cell>
        </row>
        <row r="4813">
          <cell r="B4813" t="str">
            <v>Maranhão</v>
          </cell>
          <cell r="I4813" t="str">
            <v>5</v>
          </cell>
        </row>
        <row r="4814">
          <cell r="B4814" t="str">
            <v>Goiás</v>
          </cell>
          <cell r="I4814" t="str">
            <v>2</v>
          </cell>
        </row>
        <row r="4815">
          <cell r="B4815" t="str">
            <v>Ceará</v>
          </cell>
          <cell r="I4815" t="str">
            <v>1</v>
          </cell>
        </row>
        <row r="4816">
          <cell r="B4816" t="str">
            <v>São Paulo</v>
          </cell>
          <cell r="I4816" t="str">
            <v>1</v>
          </cell>
        </row>
        <row r="4817">
          <cell r="B4817" t="str">
            <v>Piauí</v>
          </cell>
          <cell r="I4817" t="str">
            <v>1</v>
          </cell>
        </row>
        <row r="4818">
          <cell r="B4818" t="str">
            <v>Alagoas</v>
          </cell>
          <cell r="I4818" t="str">
            <v>2</v>
          </cell>
        </row>
        <row r="4819">
          <cell r="B4819" t="str">
            <v>Maranhão</v>
          </cell>
          <cell r="I4819" t="str">
            <v>1</v>
          </cell>
        </row>
        <row r="4820">
          <cell r="B4820" t="str">
            <v>Roraima</v>
          </cell>
          <cell r="I4820" t="str">
            <v>1</v>
          </cell>
        </row>
        <row r="4821">
          <cell r="B4821" t="str">
            <v>Goiás</v>
          </cell>
          <cell r="I4821" t="str">
            <v>1</v>
          </cell>
        </row>
        <row r="4822">
          <cell r="B4822" t="str">
            <v>Rio Grande do Sul</v>
          </cell>
          <cell r="I4822" t="str">
            <v>2</v>
          </cell>
        </row>
        <row r="4823">
          <cell r="B4823" t="str">
            <v>Paraíba</v>
          </cell>
          <cell r="I4823" t="str">
            <v>1</v>
          </cell>
        </row>
        <row r="4824">
          <cell r="B4824" t="str">
            <v>Paraná</v>
          </cell>
          <cell r="I4824" t="str">
            <v>1</v>
          </cell>
        </row>
        <row r="4825">
          <cell r="B4825" t="str">
            <v>São Paulo</v>
          </cell>
          <cell r="I4825" t="str">
            <v>2</v>
          </cell>
        </row>
        <row r="4826">
          <cell r="B4826" t="str">
            <v>Rio Grande do Sul</v>
          </cell>
          <cell r="I4826" t="str">
            <v>1</v>
          </cell>
        </row>
        <row r="4827">
          <cell r="B4827" t="str">
            <v>Rio Grande do Sul</v>
          </cell>
          <cell r="I4827" t="str">
            <v>1</v>
          </cell>
        </row>
        <row r="4828">
          <cell r="B4828" t="str">
            <v>Santa Catarina</v>
          </cell>
          <cell r="I4828" t="str">
            <v>1</v>
          </cell>
        </row>
        <row r="4829">
          <cell r="B4829" t="str">
            <v>Rio Grande do Sul</v>
          </cell>
          <cell r="I4829" t="str">
            <v>1</v>
          </cell>
        </row>
        <row r="4830">
          <cell r="B4830" t="str">
            <v>Espírito Santo</v>
          </cell>
          <cell r="I4830" t="str">
            <v>3</v>
          </cell>
        </row>
        <row r="4831">
          <cell r="B4831" t="str">
            <v>Maranhão</v>
          </cell>
          <cell r="I4831" t="str">
            <v>2</v>
          </cell>
        </row>
        <row r="4832">
          <cell r="B4832" t="str">
            <v>Paraná</v>
          </cell>
          <cell r="I4832" t="str">
            <v>2</v>
          </cell>
        </row>
        <row r="4833">
          <cell r="B4833" t="str">
            <v>Rio Grande do Norte</v>
          </cell>
          <cell r="I4833" t="str">
            <v>1</v>
          </cell>
        </row>
        <row r="4834">
          <cell r="B4834" t="str">
            <v>São Paulo</v>
          </cell>
          <cell r="I4834" t="str">
            <v>2</v>
          </cell>
        </row>
        <row r="4835">
          <cell r="B4835" t="str">
            <v>Piauí</v>
          </cell>
          <cell r="I4835" t="str">
            <v>1</v>
          </cell>
        </row>
        <row r="4836">
          <cell r="B4836" t="str">
            <v>Santa Catarina</v>
          </cell>
          <cell r="I4836" t="str">
            <v>1</v>
          </cell>
        </row>
        <row r="4837">
          <cell r="B4837" t="str">
            <v>Bahia</v>
          </cell>
          <cell r="I4837" t="str">
            <v>1</v>
          </cell>
        </row>
        <row r="4838">
          <cell r="B4838" t="str">
            <v>Rio Grande do Sul</v>
          </cell>
          <cell r="I4838" t="str">
            <v>1</v>
          </cell>
        </row>
        <row r="4839">
          <cell r="B4839" t="str">
            <v>Paraíba</v>
          </cell>
          <cell r="I4839" t="str">
            <v>1</v>
          </cell>
        </row>
        <row r="4840">
          <cell r="B4840" t="str">
            <v>Sergipe</v>
          </cell>
          <cell r="I4840" t="str">
            <v>1</v>
          </cell>
        </row>
        <row r="4841">
          <cell r="B4841" t="str">
            <v>Minas Gerais</v>
          </cell>
          <cell r="I4841" t="str">
            <v>1</v>
          </cell>
        </row>
        <row r="4842">
          <cell r="B4842" t="str">
            <v>Goiás</v>
          </cell>
          <cell r="I4842" t="str">
            <v>1</v>
          </cell>
        </row>
        <row r="4843">
          <cell r="B4843" t="str">
            <v>Piauí</v>
          </cell>
          <cell r="I4843" t="str">
            <v>1</v>
          </cell>
        </row>
        <row r="4844">
          <cell r="B4844" t="str">
            <v>Rio Grande do Norte</v>
          </cell>
          <cell r="I4844" t="str">
            <v>1</v>
          </cell>
        </row>
        <row r="4845">
          <cell r="B4845" t="str">
            <v>Pará</v>
          </cell>
          <cell r="I4845" t="str">
            <v>2</v>
          </cell>
        </row>
        <row r="4846">
          <cell r="B4846" t="str">
            <v>Rondônia</v>
          </cell>
          <cell r="I4846" t="str">
            <v>1</v>
          </cell>
        </row>
        <row r="4847">
          <cell r="B4847" t="str">
            <v>Paraná</v>
          </cell>
          <cell r="I4847" t="str">
            <v>1</v>
          </cell>
        </row>
        <row r="4848">
          <cell r="B4848" t="str">
            <v>Santa Catarina</v>
          </cell>
          <cell r="I4848" t="str">
            <v>2</v>
          </cell>
        </row>
        <row r="4849">
          <cell r="B4849" t="str">
            <v>Goiás</v>
          </cell>
          <cell r="I4849" t="str">
            <v>1</v>
          </cell>
        </row>
        <row r="4850">
          <cell r="B4850" t="str">
            <v>Piauí</v>
          </cell>
          <cell r="I4850" t="str">
            <v>1</v>
          </cell>
        </row>
        <row r="4851">
          <cell r="B4851" t="str">
            <v>Tocantins</v>
          </cell>
          <cell r="I4851" t="str">
            <v>1</v>
          </cell>
        </row>
        <row r="4852">
          <cell r="B4852" t="str">
            <v>Alagoas</v>
          </cell>
          <cell r="I4852" t="str">
            <v>2</v>
          </cell>
        </row>
        <row r="4853">
          <cell r="B4853" t="str">
            <v>Alagoas</v>
          </cell>
          <cell r="I4853" t="str">
            <v>1</v>
          </cell>
        </row>
        <row r="4854">
          <cell r="B4854" t="str">
            <v>Rio Grande do Sul</v>
          </cell>
          <cell r="I4854" t="str">
            <v>1</v>
          </cell>
        </row>
        <row r="4855">
          <cell r="B4855" t="str">
            <v>Goiás</v>
          </cell>
          <cell r="I4855" t="str">
            <v>1</v>
          </cell>
        </row>
        <row r="4856">
          <cell r="B4856" t="str">
            <v>São Paulo</v>
          </cell>
          <cell r="I4856" t="str">
            <v>6</v>
          </cell>
        </row>
        <row r="4857">
          <cell r="B4857" t="str">
            <v>Rio Grande do Sul</v>
          </cell>
          <cell r="I4857" t="str">
            <v>1</v>
          </cell>
        </row>
        <row r="4858">
          <cell r="B4858" t="str">
            <v>Amazonas</v>
          </cell>
          <cell r="I4858" t="str">
            <v>2</v>
          </cell>
        </row>
        <row r="4859">
          <cell r="B4859" t="str">
            <v>Rio Grande do Norte</v>
          </cell>
          <cell r="I4859" t="str">
            <v>1</v>
          </cell>
        </row>
        <row r="4860">
          <cell r="B4860" t="str">
            <v>Rio Grande do Norte</v>
          </cell>
          <cell r="I4860" t="str">
            <v>1</v>
          </cell>
        </row>
        <row r="4861">
          <cell r="B4861" t="str">
            <v>São Paulo</v>
          </cell>
          <cell r="I4861" t="str">
            <v>2</v>
          </cell>
        </row>
        <row r="4862">
          <cell r="B4862" t="str">
            <v>Maranhão</v>
          </cell>
          <cell r="I4862" t="str">
            <v>1</v>
          </cell>
        </row>
        <row r="4863">
          <cell r="B4863" t="str">
            <v>Rio de Janeiro</v>
          </cell>
          <cell r="I4863" t="str">
            <v>3</v>
          </cell>
        </row>
        <row r="4864">
          <cell r="B4864" t="str">
            <v>Mato Grosso</v>
          </cell>
          <cell r="I4864" t="str">
            <v>1</v>
          </cell>
        </row>
        <row r="4865">
          <cell r="B4865" t="str">
            <v>Rio Grande do Sul</v>
          </cell>
          <cell r="I4865" t="str">
            <v>1</v>
          </cell>
        </row>
        <row r="4866">
          <cell r="B4866" t="str">
            <v>Minas Gerais</v>
          </cell>
          <cell r="I4866" t="str">
            <v>1</v>
          </cell>
        </row>
        <row r="4867">
          <cell r="B4867" t="str">
            <v>Rio Grande do Sul</v>
          </cell>
          <cell r="I4867" t="str">
            <v>1</v>
          </cell>
        </row>
        <row r="4868">
          <cell r="B4868" t="str">
            <v>Santa Catarina</v>
          </cell>
          <cell r="I4868" t="str">
            <v>1</v>
          </cell>
        </row>
        <row r="4869">
          <cell r="B4869" t="str">
            <v>Rio Grande do Sul</v>
          </cell>
          <cell r="I4869" t="str">
            <v>1</v>
          </cell>
        </row>
        <row r="4870">
          <cell r="B4870" t="str">
            <v>Paraná</v>
          </cell>
          <cell r="I4870" t="str">
            <v>1</v>
          </cell>
        </row>
        <row r="4871">
          <cell r="B4871" t="str">
            <v>Paraná</v>
          </cell>
          <cell r="I4871" t="str">
            <v>1</v>
          </cell>
        </row>
        <row r="4872">
          <cell r="B4872" t="str">
            <v>Paraná</v>
          </cell>
          <cell r="I4872" t="str">
            <v>1</v>
          </cell>
        </row>
        <row r="4873">
          <cell r="B4873" t="str">
            <v>Piauí</v>
          </cell>
          <cell r="I4873" t="str">
            <v>1</v>
          </cell>
        </row>
        <row r="4874">
          <cell r="B4874" t="str">
            <v>Minas Gerais</v>
          </cell>
          <cell r="I4874" t="str">
            <v>1</v>
          </cell>
        </row>
        <row r="4875">
          <cell r="B4875" t="str">
            <v>Rio Grande do Sul</v>
          </cell>
          <cell r="I4875" t="str">
            <v>1</v>
          </cell>
        </row>
        <row r="4876">
          <cell r="B4876" t="str">
            <v>São Paulo</v>
          </cell>
          <cell r="I4876" t="str">
            <v>1</v>
          </cell>
        </row>
        <row r="4877">
          <cell r="B4877" t="str">
            <v>Maranhão</v>
          </cell>
          <cell r="I4877" t="str">
            <v>1</v>
          </cell>
        </row>
        <row r="4878">
          <cell r="B4878" t="str">
            <v>Minas Gerais</v>
          </cell>
          <cell r="I4878" t="str">
            <v>1</v>
          </cell>
        </row>
        <row r="4879">
          <cell r="B4879" t="str">
            <v>Rio Grande do Norte</v>
          </cell>
          <cell r="I4879" t="str">
            <v>1</v>
          </cell>
        </row>
        <row r="4880">
          <cell r="B4880" t="str">
            <v>Maranhão</v>
          </cell>
          <cell r="I4880" t="str">
            <v>1</v>
          </cell>
        </row>
        <row r="4881">
          <cell r="B4881" t="str">
            <v>Maranhão</v>
          </cell>
          <cell r="I4881" t="str">
            <v>1</v>
          </cell>
        </row>
        <row r="4882">
          <cell r="B4882" t="str">
            <v>Piauí</v>
          </cell>
          <cell r="I4882" t="str">
            <v>2</v>
          </cell>
        </row>
        <row r="4883">
          <cell r="B4883" t="str">
            <v>Maranhão</v>
          </cell>
          <cell r="I4883" t="str">
            <v>1</v>
          </cell>
        </row>
        <row r="4884">
          <cell r="B4884" t="str">
            <v>Minas Gerais</v>
          </cell>
          <cell r="I4884" t="str">
            <v>1</v>
          </cell>
        </row>
        <row r="4885">
          <cell r="B4885" t="str">
            <v>São Paulo</v>
          </cell>
          <cell r="I4885" t="str">
            <v>2</v>
          </cell>
        </row>
        <row r="4886">
          <cell r="B4886" t="str">
            <v>Minas Gerais</v>
          </cell>
          <cell r="I4886" t="str">
            <v>1</v>
          </cell>
        </row>
        <row r="4887">
          <cell r="B4887" t="str">
            <v>Espírito Santo</v>
          </cell>
          <cell r="I4887" t="str">
            <v>1</v>
          </cell>
        </row>
        <row r="4888">
          <cell r="B4888" t="str">
            <v>Tocantins</v>
          </cell>
          <cell r="I4888" t="str">
            <v>1</v>
          </cell>
        </row>
        <row r="4889">
          <cell r="B4889" t="str">
            <v>Alagoas</v>
          </cell>
          <cell r="I4889" t="str">
            <v>2</v>
          </cell>
        </row>
        <row r="4890">
          <cell r="B4890" t="str">
            <v>São Paulo</v>
          </cell>
          <cell r="I4890" t="str">
            <v>2</v>
          </cell>
        </row>
        <row r="4891">
          <cell r="B4891" t="str">
            <v>Paraná</v>
          </cell>
          <cell r="I4891" t="str">
            <v>1</v>
          </cell>
        </row>
        <row r="4892">
          <cell r="B4892" t="str">
            <v>Minas Gerais</v>
          </cell>
          <cell r="I4892" t="str">
            <v>1</v>
          </cell>
        </row>
        <row r="4893">
          <cell r="B4893" t="str">
            <v>Pará</v>
          </cell>
          <cell r="I4893" t="str">
            <v>1</v>
          </cell>
        </row>
        <row r="4894">
          <cell r="B4894" t="str">
            <v>São Paulo</v>
          </cell>
          <cell r="I4894" t="str">
            <v>1</v>
          </cell>
        </row>
        <row r="4895">
          <cell r="B4895" t="str">
            <v>Minas Gerais</v>
          </cell>
          <cell r="I4895" t="str">
            <v>1</v>
          </cell>
        </row>
        <row r="4896">
          <cell r="B4896" t="str">
            <v>Paraíba</v>
          </cell>
          <cell r="I4896" t="str">
            <v>1</v>
          </cell>
        </row>
        <row r="4897">
          <cell r="B4897" t="str">
            <v>Rio de Janeiro</v>
          </cell>
          <cell r="I4897" t="str">
            <v>1</v>
          </cell>
        </row>
        <row r="4898">
          <cell r="B4898" t="str">
            <v>Minas Gerais</v>
          </cell>
          <cell r="I4898" t="str">
            <v>1</v>
          </cell>
        </row>
        <row r="4899">
          <cell r="B4899" t="str">
            <v>Rio Grande do Sul</v>
          </cell>
          <cell r="I4899" t="str">
            <v>1</v>
          </cell>
        </row>
        <row r="4900">
          <cell r="B4900" t="str">
            <v>Minas Gerais</v>
          </cell>
          <cell r="I4900" t="str">
            <v>1</v>
          </cell>
        </row>
        <row r="4901">
          <cell r="B4901" t="str">
            <v>Minas Gerais</v>
          </cell>
          <cell r="I4901" t="str">
            <v>1</v>
          </cell>
        </row>
        <row r="4902">
          <cell r="B4902" t="str">
            <v>Minas Gerais</v>
          </cell>
          <cell r="I4902" t="str">
            <v>2</v>
          </cell>
        </row>
        <row r="4903">
          <cell r="B4903" t="str">
            <v>Bahia</v>
          </cell>
          <cell r="I4903" t="str">
            <v>2</v>
          </cell>
        </row>
        <row r="4904">
          <cell r="B4904" t="str">
            <v>Minas Gerais</v>
          </cell>
          <cell r="I4904" t="str">
            <v>1</v>
          </cell>
        </row>
        <row r="4905">
          <cell r="B4905" t="str">
            <v>Minas Gerais</v>
          </cell>
          <cell r="I4905" t="str">
            <v>1</v>
          </cell>
        </row>
        <row r="4906">
          <cell r="B4906" t="str">
            <v>Tocantins</v>
          </cell>
          <cell r="I4906" t="str">
            <v>1</v>
          </cell>
        </row>
        <row r="4907">
          <cell r="B4907" t="str">
            <v>Amazonas</v>
          </cell>
          <cell r="I4907" t="str">
            <v>1</v>
          </cell>
        </row>
        <row r="4908">
          <cell r="B4908" t="str">
            <v>Paraíba</v>
          </cell>
          <cell r="I4908" t="str">
            <v>1</v>
          </cell>
        </row>
        <row r="4909">
          <cell r="B4909" t="str">
            <v>Rio Grande do Sul</v>
          </cell>
          <cell r="I4909" t="str">
            <v>1</v>
          </cell>
        </row>
        <row r="4910">
          <cell r="B4910" t="str">
            <v>Goiás</v>
          </cell>
          <cell r="I4910" t="str">
            <v>1</v>
          </cell>
        </row>
        <row r="4911">
          <cell r="B4911" t="str">
            <v>São Paulo</v>
          </cell>
          <cell r="I4911" t="str">
            <v>1</v>
          </cell>
        </row>
        <row r="4912">
          <cell r="B4912" t="str">
            <v>Minas Gerais</v>
          </cell>
          <cell r="I4912" t="str">
            <v>1</v>
          </cell>
        </row>
        <row r="4913">
          <cell r="B4913" t="str">
            <v>Minas Gerais</v>
          </cell>
          <cell r="I4913" t="str">
            <v>1</v>
          </cell>
        </row>
        <row r="4914">
          <cell r="B4914" t="str">
            <v>Minas Gerais</v>
          </cell>
          <cell r="I4914" t="str">
            <v>1</v>
          </cell>
        </row>
        <row r="4915">
          <cell r="B4915" t="str">
            <v>Paraná</v>
          </cell>
          <cell r="I4915" t="str">
            <v>1</v>
          </cell>
        </row>
        <row r="4916">
          <cell r="B4916" t="str">
            <v>Rio Grande do Norte</v>
          </cell>
          <cell r="I4916" t="str">
            <v>1</v>
          </cell>
        </row>
        <row r="4917">
          <cell r="B4917" t="str">
            <v>Rio Grande do Sul</v>
          </cell>
          <cell r="I4917" t="str">
            <v>1</v>
          </cell>
        </row>
        <row r="4918">
          <cell r="B4918" t="str">
            <v>Rio Grande do Sul</v>
          </cell>
          <cell r="I4918" t="str">
            <v>1</v>
          </cell>
        </row>
        <row r="4919">
          <cell r="B4919" t="str">
            <v>Tocantins</v>
          </cell>
          <cell r="I4919" t="str">
            <v>1</v>
          </cell>
        </row>
        <row r="4920">
          <cell r="B4920" t="str">
            <v>Rio Grande do Sul</v>
          </cell>
          <cell r="I4920" t="str">
            <v>1</v>
          </cell>
        </row>
        <row r="4921">
          <cell r="B4921" t="str">
            <v>Rio Grande do Sul</v>
          </cell>
          <cell r="I4921" t="str">
            <v>1</v>
          </cell>
        </row>
        <row r="4922">
          <cell r="B4922" t="str">
            <v>Rio Grande do Norte</v>
          </cell>
          <cell r="I4922" t="str">
            <v>1</v>
          </cell>
        </row>
        <row r="4923">
          <cell r="B4923" t="str">
            <v>São Paulo</v>
          </cell>
          <cell r="I4923" t="str">
            <v>4</v>
          </cell>
        </row>
        <row r="4924">
          <cell r="B4924" t="str">
            <v>Minas Gerais</v>
          </cell>
          <cell r="I4924" t="str">
            <v>1</v>
          </cell>
        </row>
        <row r="4925">
          <cell r="B4925" t="str">
            <v>Rio Grande do Sul</v>
          </cell>
          <cell r="I4925" t="str">
            <v>1</v>
          </cell>
        </row>
        <row r="4926">
          <cell r="B4926" t="str">
            <v>Maranhão</v>
          </cell>
          <cell r="I4926" t="str">
            <v>1</v>
          </cell>
        </row>
        <row r="4927">
          <cell r="B4927" t="str">
            <v>Pernambuco</v>
          </cell>
          <cell r="I4927" t="str">
            <v>1</v>
          </cell>
        </row>
        <row r="4928">
          <cell r="B4928" t="str">
            <v>Paraíba</v>
          </cell>
          <cell r="I4928" t="str">
            <v>2</v>
          </cell>
        </row>
        <row r="4929">
          <cell r="B4929" t="str">
            <v>Bahia</v>
          </cell>
          <cell r="I4929" t="str">
            <v>1</v>
          </cell>
        </row>
        <row r="4930">
          <cell r="B4930" t="str">
            <v>Mato Grosso</v>
          </cell>
          <cell r="I4930" t="str">
            <v>1</v>
          </cell>
        </row>
        <row r="4931">
          <cell r="B4931" t="str">
            <v>Rio Grande do Sul</v>
          </cell>
          <cell r="I4931" t="str">
            <v>2</v>
          </cell>
        </row>
        <row r="4932">
          <cell r="B4932" t="str">
            <v>Paraná</v>
          </cell>
          <cell r="I4932" t="str">
            <v>1</v>
          </cell>
        </row>
        <row r="4933">
          <cell r="B4933" t="str">
            <v>Pará</v>
          </cell>
          <cell r="I4933" t="str">
            <v>1</v>
          </cell>
        </row>
        <row r="4934">
          <cell r="B4934" t="str">
            <v>Rio de Janeiro</v>
          </cell>
          <cell r="I4934" t="str">
            <v>1</v>
          </cell>
        </row>
        <row r="4935">
          <cell r="B4935" t="str">
            <v>Rio Grande do Sul</v>
          </cell>
          <cell r="I4935" t="str">
            <v>3</v>
          </cell>
        </row>
        <row r="4936">
          <cell r="B4936" t="str">
            <v>Minas Gerais</v>
          </cell>
          <cell r="I4936" t="str">
            <v>1</v>
          </cell>
        </row>
        <row r="4937">
          <cell r="B4937" t="str">
            <v>Rio de Janeiro</v>
          </cell>
          <cell r="I4937" t="str">
            <v>2</v>
          </cell>
        </row>
        <row r="4938">
          <cell r="B4938" t="str">
            <v>Paraná</v>
          </cell>
          <cell r="I4938" t="str">
            <v>2</v>
          </cell>
        </row>
        <row r="4939">
          <cell r="B4939" t="str">
            <v>Rio Grande do Sul</v>
          </cell>
          <cell r="I4939" t="str">
            <v>1</v>
          </cell>
        </row>
        <row r="4940">
          <cell r="B4940" t="str">
            <v>São Paulo</v>
          </cell>
          <cell r="I4940" t="str">
            <v>1</v>
          </cell>
        </row>
        <row r="4941">
          <cell r="B4941" t="str">
            <v>Minas Gerais</v>
          </cell>
          <cell r="I4941" t="str">
            <v>1</v>
          </cell>
        </row>
        <row r="4942">
          <cell r="B4942" t="str">
            <v>São Paulo</v>
          </cell>
          <cell r="I4942" t="str">
            <v>1</v>
          </cell>
        </row>
        <row r="4943">
          <cell r="B4943" t="str">
            <v>Minas Gerais</v>
          </cell>
          <cell r="I4943" t="str">
            <v>2</v>
          </cell>
        </row>
        <row r="4944">
          <cell r="B4944" t="str">
            <v>Bahia</v>
          </cell>
          <cell r="I4944" t="str">
            <v>1</v>
          </cell>
        </row>
        <row r="4945">
          <cell r="B4945" t="str">
            <v>Alagoas</v>
          </cell>
          <cell r="I4945" t="str">
            <v>1</v>
          </cell>
        </row>
        <row r="4946">
          <cell r="B4946" t="str">
            <v>Maranhão</v>
          </cell>
          <cell r="I4946" t="str">
            <v>1</v>
          </cell>
        </row>
        <row r="4947">
          <cell r="B4947" t="str">
            <v>Bahia</v>
          </cell>
          <cell r="I4947" t="str">
            <v>1</v>
          </cell>
        </row>
        <row r="4948">
          <cell r="B4948" t="str">
            <v>Paraná</v>
          </cell>
          <cell r="I4948" t="str">
            <v>1</v>
          </cell>
        </row>
        <row r="4949">
          <cell r="B4949" t="str">
            <v>Santa Catarina</v>
          </cell>
          <cell r="I4949" t="str">
            <v>1</v>
          </cell>
        </row>
        <row r="4950">
          <cell r="B4950" t="str">
            <v>Bahia</v>
          </cell>
          <cell r="I4950" t="str">
            <v>1</v>
          </cell>
        </row>
        <row r="4951">
          <cell r="B4951" t="str">
            <v>Santa Catarina</v>
          </cell>
          <cell r="I4951" t="str">
            <v>1</v>
          </cell>
        </row>
        <row r="4952">
          <cell r="B4952" t="str">
            <v>Bahia</v>
          </cell>
          <cell r="I4952" t="str">
            <v>2</v>
          </cell>
        </row>
        <row r="4953">
          <cell r="B4953" t="str">
            <v>Santa Catarina</v>
          </cell>
          <cell r="I4953" t="str">
            <v>1</v>
          </cell>
        </row>
        <row r="4954">
          <cell r="B4954" t="str">
            <v>São Paulo</v>
          </cell>
          <cell r="I4954" t="str">
            <v>1</v>
          </cell>
        </row>
        <row r="4955">
          <cell r="B4955" t="str">
            <v>Piauí</v>
          </cell>
          <cell r="I4955" t="str">
            <v>1</v>
          </cell>
        </row>
        <row r="4956">
          <cell r="B4956" t="str">
            <v>Bahia</v>
          </cell>
          <cell r="I4956" t="str">
            <v>1</v>
          </cell>
        </row>
        <row r="4957">
          <cell r="B4957" t="str">
            <v>Piauí</v>
          </cell>
          <cell r="I4957" t="str">
            <v>1</v>
          </cell>
        </row>
        <row r="4958">
          <cell r="B4958" t="str">
            <v>Rio Grande do Sul</v>
          </cell>
          <cell r="I4958" t="str">
            <v>1</v>
          </cell>
        </row>
        <row r="4959">
          <cell r="B4959" t="str">
            <v>Rio Grande do Sul</v>
          </cell>
          <cell r="I4959" t="str">
            <v>1</v>
          </cell>
        </row>
        <row r="4960">
          <cell r="B4960" t="str">
            <v>Rio Grande do Sul</v>
          </cell>
          <cell r="I4960" t="str">
            <v>1</v>
          </cell>
        </row>
        <row r="4961">
          <cell r="B4961" t="str">
            <v>Rio Grande do Sul</v>
          </cell>
          <cell r="I4961" t="str">
            <v>1</v>
          </cell>
        </row>
        <row r="4962">
          <cell r="B4962" t="str">
            <v>Mato Grosso do Sul</v>
          </cell>
          <cell r="I4962" t="str">
            <v>1</v>
          </cell>
        </row>
        <row r="4963">
          <cell r="B4963" t="str">
            <v>Minas Gerais</v>
          </cell>
          <cell r="I4963" t="str">
            <v>1</v>
          </cell>
        </row>
        <row r="4964">
          <cell r="B4964" t="str">
            <v>Acre</v>
          </cell>
          <cell r="I4964" t="str">
            <v>2</v>
          </cell>
        </row>
        <row r="4965">
          <cell r="B4965" t="str">
            <v>Maranhão</v>
          </cell>
          <cell r="I4965" t="str">
            <v>1</v>
          </cell>
        </row>
        <row r="4966">
          <cell r="B4966" t="str">
            <v>Minas Gerais</v>
          </cell>
          <cell r="I4966" t="str">
            <v>1</v>
          </cell>
        </row>
        <row r="4967">
          <cell r="B4967" t="str">
            <v>Goiás</v>
          </cell>
          <cell r="I4967" t="str">
            <v>3</v>
          </cell>
        </row>
        <row r="4968">
          <cell r="B4968" t="str">
            <v>Minas Gerais</v>
          </cell>
          <cell r="I4968" t="str">
            <v>1</v>
          </cell>
        </row>
        <row r="4969">
          <cell r="B4969" t="str">
            <v>Rio Grande do Norte</v>
          </cell>
          <cell r="I4969" t="str">
            <v>1</v>
          </cell>
        </row>
        <row r="4970">
          <cell r="B4970" t="str">
            <v>Minas Gerais</v>
          </cell>
          <cell r="I4970" t="str">
            <v>1</v>
          </cell>
        </row>
        <row r="4971">
          <cell r="B4971" t="str">
            <v>Rio Grande do Norte</v>
          </cell>
          <cell r="I4971" t="str">
            <v>1</v>
          </cell>
        </row>
        <row r="4972">
          <cell r="B4972" t="str">
            <v>Acre</v>
          </cell>
          <cell r="I4972" t="str">
            <v>1</v>
          </cell>
        </row>
        <row r="4973">
          <cell r="B4973" t="str">
            <v>Minas Gerais</v>
          </cell>
          <cell r="I4973" t="str">
            <v>1</v>
          </cell>
        </row>
        <row r="4974">
          <cell r="B4974" t="str">
            <v>Pará</v>
          </cell>
          <cell r="I4974" t="str">
            <v>1</v>
          </cell>
        </row>
        <row r="4975">
          <cell r="B4975" t="str">
            <v>Maranhão</v>
          </cell>
          <cell r="I4975" t="str">
            <v>1</v>
          </cell>
        </row>
        <row r="4976">
          <cell r="B4976" t="str">
            <v>Minas Gerais</v>
          </cell>
          <cell r="I4976" t="str">
            <v>1</v>
          </cell>
        </row>
        <row r="4977">
          <cell r="B4977" t="str">
            <v>Ceará</v>
          </cell>
          <cell r="I4977" t="str">
            <v>1</v>
          </cell>
        </row>
        <row r="4978">
          <cell r="B4978" t="str">
            <v>Alagoas</v>
          </cell>
          <cell r="I4978" t="str">
            <v>1</v>
          </cell>
        </row>
        <row r="4979">
          <cell r="B4979" t="str">
            <v>Ceará</v>
          </cell>
          <cell r="I4979" t="str">
            <v>1</v>
          </cell>
        </row>
        <row r="4980">
          <cell r="B4980" t="str">
            <v>Rio Grande do Sul</v>
          </cell>
          <cell r="I4980" t="str">
            <v>1</v>
          </cell>
        </row>
        <row r="4981">
          <cell r="B4981" t="str">
            <v>Paraná</v>
          </cell>
          <cell r="I4981" t="str">
            <v>1</v>
          </cell>
        </row>
        <row r="4982">
          <cell r="B4982" t="str">
            <v>Bahia</v>
          </cell>
          <cell r="I4982" t="str">
            <v>2</v>
          </cell>
        </row>
        <row r="4983">
          <cell r="B4983" t="str">
            <v>Minas Gerais</v>
          </cell>
          <cell r="I4983" t="str">
            <v>1</v>
          </cell>
        </row>
        <row r="4984">
          <cell r="B4984" t="str">
            <v>Minas Gerais</v>
          </cell>
          <cell r="I4984" t="str">
            <v>1</v>
          </cell>
        </row>
        <row r="4985">
          <cell r="B4985" t="str">
            <v>Minas Gerais</v>
          </cell>
          <cell r="I4985" t="str">
            <v>1</v>
          </cell>
        </row>
        <row r="4986">
          <cell r="B4986" t="str">
            <v>Rio Grande do Sul</v>
          </cell>
          <cell r="I4986" t="str">
            <v>1</v>
          </cell>
        </row>
        <row r="4987">
          <cell r="B4987" t="str">
            <v>Bahia</v>
          </cell>
          <cell r="I4987" t="str">
            <v>2</v>
          </cell>
        </row>
        <row r="4988">
          <cell r="B4988" t="str">
            <v>Rio Grande do Sul</v>
          </cell>
          <cell r="I4988" t="str">
            <v>1</v>
          </cell>
        </row>
        <row r="4989">
          <cell r="B4989" t="str">
            <v>Minas Gerais</v>
          </cell>
          <cell r="I4989" t="str">
            <v>1</v>
          </cell>
        </row>
        <row r="4990">
          <cell r="B4990" t="str">
            <v>Paraíba</v>
          </cell>
          <cell r="I4990" t="str">
            <v>1</v>
          </cell>
        </row>
        <row r="4991">
          <cell r="B4991" t="str">
            <v>Rondônia</v>
          </cell>
          <cell r="I4991" t="str">
            <v>1</v>
          </cell>
        </row>
        <row r="4992">
          <cell r="B4992" t="str">
            <v>Rio Grande do Sul</v>
          </cell>
          <cell r="I4992" t="str">
            <v>1</v>
          </cell>
        </row>
        <row r="4993">
          <cell r="B4993" t="str">
            <v>Minas Gerais</v>
          </cell>
          <cell r="I4993" t="str">
            <v>1</v>
          </cell>
        </row>
        <row r="4994">
          <cell r="B4994" t="str">
            <v>Rio de Janeiro</v>
          </cell>
          <cell r="I4994" t="str">
            <v>2</v>
          </cell>
        </row>
        <row r="4995">
          <cell r="B4995" t="str">
            <v>Espírito Santo</v>
          </cell>
          <cell r="I4995" t="str">
            <v>4</v>
          </cell>
        </row>
        <row r="4996">
          <cell r="B4996" t="str">
            <v>Santa Catarina</v>
          </cell>
          <cell r="I4996" t="str">
            <v>1</v>
          </cell>
        </row>
        <row r="4997">
          <cell r="B4997" t="str">
            <v>São Paulo</v>
          </cell>
          <cell r="I4997" t="str">
            <v>1</v>
          </cell>
        </row>
        <row r="4998">
          <cell r="B4998" t="str">
            <v>Minas Gerais</v>
          </cell>
          <cell r="I4998" t="str">
            <v>1</v>
          </cell>
        </row>
        <row r="4999">
          <cell r="B4999" t="str">
            <v>Paraíba</v>
          </cell>
          <cell r="I4999" t="str">
            <v>1</v>
          </cell>
        </row>
        <row r="5000">
          <cell r="B5000" t="str">
            <v>Paraíba</v>
          </cell>
          <cell r="I5000" t="str">
            <v>1</v>
          </cell>
        </row>
        <row r="5001">
          <cell r="B5001" t="str">
            <v>Minas Gerais</v>
          </cell>
          <cell r="I5001" t="str">
            <v>1</v>
          </cell>
        </row>
        <row r="5002">
          <cell r="B5002" t="str">
            <v>Rio Grande do Norte</v>
          </cell>
          <cell r="I5002" t="str">
            <v>1</v>
          </cell>
        </row>
        <row r="5003">
          <cell r="B5003" t="str">
            <v>Rio Grande do Norte</v>
          </cell>
          <cell r="I5003" t="str">
            <v>1</v>
          </cell>
        </row>
        <row r="5004">
          <cell r="B5004" t="str">
            <v>Amapá</v>
          </cell>
          <cell r="I5004" t="str">
            <v>1</v>
          </cell>
        </row>
        <row r="5005">
          <cell r="B5005" t="str">
            <v>Bahia</v>
          </cell>
          <cell r="I5005" t="str">
            <v>2</v>
          </cell>
        </row>
        <row r="5006">
          <cell r="B5006" t="str">
            <v>Minas Gerais</v>
          </cell>
          <cell r="I5006" t="str">
            <v>1</v>
          </cell>
        </row>
        <row r="5007">
          <cell r="B5007" t="str">
            <v>Minas Gerais</v>
          </cell>
          <cell r="I5007" t="str">
            <v>1</v>
          </cell>
        </row>
        <row r="5008">
          <cell r="B5008" t="str">
            <v>Bahia</v>
          </cell>
          <cell r="I5008" t="str">
            <v>1</v>
          </cell>
        </row>
        <row r="5009">
          <cell r="B5009" t="str">
            <v>Paraíba</v>
          </cell>
          <cell r="I5009" t="str">
            <v>1</v>
          </cell>
        </row>
        <row r="5010">
          <cell r="B5010" t="str">
            <v>São Paulo</v>
          </cell>
          <cell r="I5010" t="str">
            <v>1</v>
          </cell>
        </row>
        <row r="5011">
          <cell r="B5011" t="str">
            <v>Rio Grande do Norte</v>
          </cell>
          <cell r="I5011" t="str">
            <v>1</v>
          </cell>
        </row>
        <row r="5012">
          <cell r="B5012" t="str">
            <v>Mato Grosso</v>
          </cell>
          <cell r="I5012" t="str">
            <v>1</v>
          </cell>
        </row>
        <row r="5013">
          <cell r="B5013" t="str">
            <v>Bahia</v>
          </cell>
          <cell r="I5013" t="str">
            <v>1</v>
          </cell>
        </row>
        <row r="5014">
          <cell r="B5014" t="str">
            <v>Paraíba</v>
          </cell>
          <cell r="I5014" t="str">
            <v>1</v>
          </cell>
        </row>
        <row r="5015">
          <cell r="B5015" t="str">
            <v>Pernambuco</v>
          </cell>
          <cell r="I5015" t="str">
            <v>2</v>
          </cell>
        </row>
        <row r="5016">
          <cell r="B5016" t="str">
            <v>São Paulo</v>
          </cell>
          <cell r="I5016" t="str">
            <v>2</v>
          </cell>
        </row>
        <row r="5017">
          <cell r="B5017" t="str">
            <v>Minas Gerais</v>
          </cell>
          <cell r="I5017" t="str">
            <v>1</v>
          </cell>
        </row>
        <row r="5018">
          <cell r="B5018" t="str">
            <v>Maranhão</v>
          </cell>
          <cell r="I5018" t="str">
            <v>1</v>
          </cell>
        </row>
        <row r="5019">
          <cell r="B5019" t="str">
            <v>Goiás</v>
          </cell>
          <cell r="I5019" t="str">
            <v>1</v>
          </cell>
        </row>
        <row r="5020">
          <cell r="B5020" t="str">
            <v>Minas Gerais</v>
          </cell>
          <cell r="I5020" t="str">
            <v>1</v>
          </cell>
        </row>
        <row r="5021">
          <cell r="B5021" t="str">
            <v>Paraná</v>
          </cell>
          <cell r="I5021" t="str">
            <v>1</v>
          </cell>
        </row>
        <row r="5022">
          <cell r="B5022" t="str">
            <v>Minas Gerais</v>
          </cell>
          <cell r="I5022" t="str">
            <v>1</v>
          </cell>
        </row>
        <row r="5023">
          <cell r="B5023" t="str">
            <v>Paraíba</v>
          </cell>
          <cell r="I5023" t="str">
            <v>1</v>
          </cell>
        </row>
        <row r="5024">
          <cell r="B5024" t="str">
            <v>Bahia</v>
          </cell>
          <cell r="I5024" t="str">
            <v>2</v>
          </cell>
        </row>
        <row r="5025">
          <cell r="B5025" t="str">
            <v>Rio Grande do Norte</v>
          </cell>
          <cell r="I5025" t="str">
            <v>1</v>
          </cell>
        </row>
        <row r="5026">
          <cell r="B5026" t="str">
            <v>Rio Grande do Norte</v>
          </cell>
          <cell r="I5026" t="str">
            <v>1</v>
          </cell>
        </row>
        <row r="5027">
          <cell r="B5027" t="str">
            <v>Pernambuco</v>
          </cell>
          <cell r="I5027" t="str">
            <v>1</v>
          </cell>
        </row>
        <row r="5028">
          <cell r="B5028" t="str">
            <v>Minas Gerais</v>
          </cell>
          <cell r="I5028" t="str">
            <v>1</v>
          </cell>
        </row>
        <row r="5029">
          <cell r="B5029" t="str">
            <v>Bahia</v>
          </cell>
          <cell r="I5029" t="str">
            <v>1</v>
          </cell>
        </row>
        <row r="5030">
          <cell r="B5030" t="str">
            <v>Paraná</v>
          </cell>
          <cell r="I5030" t="str">
            <v>1</v>
          </cell>
        </row>
        <row r="5031">
          <cell r="B5031" t="str">
            <v>Pernambuco</v>
          </cell>
          <cell r="I5031" t="str">
            <v>2</v>
          </cell>
        </row>
        <row r="5032">
          <cell r="B5032" t="str">
            <v>Paraná</v>
          </cell>
          <cell r="I5032" t="str">
            <v>1</v>
          </cell>
        </row>
        <row r="5033">
          <cell r="B5033" t="str">
            <v>Rio Grande do Sul</v>
          </cell>
          <cell r="I5033" t="str">
            <v>1</v>
          </cell>
        </row>
        <row r="5034">
          <cell r="B5034" t="str">
            <v>Rio Grande do Sul</v>
          </cell>
          <cell r="I5034" t="str">
            <v>1</v>
          </cell>
        </row>
        <row r="5035">
          <cell r="B5035" t="str">
            <v>Paraíba</v>
          </cell>
          <cell r="I5035" t="str">
            <v>1</v>
          </cell>
        </row>
        <row r="5036">
          <cell r="B5036" t="str">
            <v>São Paulo</v>
          </cell>
          <cell r="I5036" t="str">
            <v>3</v>
          </cell>
        </row>
        <row r="5037">
          <cell r="B5037" t="str">
            <v>São Paulo</v>
          </cell>
          <cell r="I5037" t="str">
            <v>1</v>
          </cell>
        </row>
        <row r="5038">
          <cell r="B5038" t="str">
            <v>Rio Grande do Sul</v>
          </cell>
          <cell r="I5038" t="str">
            <v>1</v>
          </cell>
        </row>
        <row r="5039">
          <cell r="B5039" t="str">
            <v>Minas Gerais</v>
          </cell>
          <cell r="I5039" t="str">
            <v>3</v>
          </cell>
        </row>
        <row r="5040">
          <cell r="B5040" t="str">
            <v>Mato Grosso do Sul</v>
          </cell>
          <cell r="I5040" t="str">
            <v>1</v>
          </cell>
        </row>
        <row r="5041">
          <cell r="B5041" t="str">
            <v>Minas Gerais</v>
          </cell>
          <cell r="I5041" t="str">
            <v>1</v>
          </cell>
        </row>
        <row r="5042">
          <cell r="B5042" t="str">
            <v>Rio Grande do Sul</v>
          </cell>
          <cell r="I5042" t="str">
            <v>1</v>
          </cell>
        </row>
        <row r="5043">
          <cell r="B5043" t="str">
            <v>Rio Grande do Norte</v>
          </cell>
          <cell r="I5043" t="str">
            <v>1</v>
          </cell>
        </row>
        <row r="5044">
          <cell r="B5044" t="str">
            <v>São Paulo</v>
          </cell>
          <cell r="I5044" t="str">
            <v>1</v>
          </cell>
        </row>
        <row r="5045">
          <cell r="B5045" t="str">
            <v>Santa Catarina</v>
          </cell>
          <cell r="I5045" t="str">
            <v>1</v>
          </cell>
        </row>
        <row r="5046">
          <cell r="B5046" t="str">
            <v>Mato Grosso do Sul</v>
          </cell>
          <cell r="I5046" t="str">
            <v>2</v>
          </cell>
        </row>
        <row r="5047">
          <cell r="B5047" t="str">
            <v>Piauí</v>
          </cell>
          <cell r="I5047" t="str">
            <v>1</v>
          </cell>
        </row>
        <row r="5048">
          <cell r="B5048" t="str">
            <v>Rio de Janeiro</v>
          </cell>
          <cell r="I5048" t="str">
            <v>1</v>
          </cell>
        </row>
        <row r="5049">
          <cell r="B5049" t="str">
            <v>Goiás</v>
          </cell>
          <cell r="I5049" t="str">
            <v>1</v>
          </cell>
        </row>
        <row r="5050">
          <cell r="B5050" t="str">
            <v>Tocantins</v>
          </cell>
          <cell r="I5050" t="str">
            <v>1</v>
          </cell>
        </row>
        <row r="5051">
          <cell r="B5051" t="str">
            <v>Rio Grande do Sul</v>
          </cell>
          <cell r="I5051" t="str">
            <v>1</v>
          </cell>
        </row>
        <row r="5052">
          <cell r="B5052" t="str">
            <v>Minas Gerais</v>
          </cell>
          <cell r="I5052" t="str">
            <v>1</v>
          </cell>
        </row>
        <row r="5053">
          <cell r="B5053" t="str">
            <v>São Paulo</v>
          </cell>
          <cell r="I5053" t="str">
            <v>1</v>
          </cell>
        </row>
        <row r="5054">
          <cell r="B5054" t="str">
            <v>Amazonas</v>
          </cell>
          <cell r="I5054" t="str">
            <v>1</v>
          </cell>
        </row>
        <row r="5055">
          <cell r="B5055" t="str">
            <v>Minas Gerais</v>
          </cell>
          <cell r="I5055" t="str">
            <v>1</v>
          </cell>
        </row>
        <row r="5056">
          <cell r="B5056" t="str">
            <v>Sergipe</v>
          </cell>
          <cell r="I5056" t="str">
            <v>2</v>
          </cell>
        </row>
        <row r="5057">
          <cell r="B5057" t="str">
            <v>Minas Gerais</v>
          </cell>
          <cell r="I5057" t="str">
            <v>1</v>
          </cell>
        </row>
        <row r="5058">
          <cell r="B5058" t="str">
            <v>Piauí</v>
          </cell>
          <cell r="I5058" t="str">
            <v>1</v>
          </cell>
        </row>
        <row r="5059">
          <cell r="B5059" t="str">
            <v>Bahia</v>
          </cell>
          <cell r="I5059" t="str">
            <v>3</v>
          </cell>
        </row>
        <row r="5060">
          <cell r="B5060" t="str">
            <v>Goiás</v>
          </cell>
          <cell r="I5060" t="str">
            <v>1</v>
          </cell>
        </row>
        <row r="5061">
          <cell r="B5061" t="str">
            <v>Minas Gerais</v>
          </cell>
          <cell r="I5061" t="str">
            <v>1</v>
          </cell>
        </row>
        <row r="5062">
          <cell r="B5062" t="str">
            <v>Piauí</v>
          </cell>
          <cell r="I5062" t="str">
            <v>1</v>
          </cell>
        </row>
        <row r="5063">
          <cell r="B5063" t="str">
            <v>Rio Grande do Sul</v>
          </cell>
          <cell r="I5063" t="str">
            <v>1</v>
          </cell>
        </row>
        <row r="5064">
          <cell r="B5064" t="str">
            <v>Mato Grosso</v>
          </cell>
          <cell r="I5064" t="str">
            <v>3</v>
          </cell>
        </row>
        <row r="5065">
          <cell r="B5065" t="str">
            <v>Paraná</v>
          </cell>
          <cell r="I5065" t="str">
            <v>1</v>
          </cell>
        </row>
        <row r="5066">
          <cell r="B5066" t="str">
            <v>Pernambuco</v>
          </cell>
          <cell r="I5066" t="str">
            <v>2</v>
          </cell>
        </row>
        <row r="5067">
          <cell r="B5067" t="str">
            <v>Sergipe</v>
          </cell>
          <cell r="I5067" t="str">
            <v>1</v>
          </cell>
        </row>
        <row r="5068">
          <cell r="B5068" t="str">
            <v>Goiás</v>
          </cell>
          <cell r="I5068" t="str">
            <v>1</v>
          </cell>
        </row>
        <row r="5069">
          <cell r="B5069" t="str">
            <v>Bahia</v>
          </cell>
          <cell r="I5069" t="str">
            <v>1</v>
          </cell>
        </row>
        <row r="5070">
          <cell r="B5070" t="str">
            <v>Bahia</v>
          </cell>
          <cell r="I5070" t="str">
            <v>1</v>
          </cell>
        </row>
        <row r="5071">
          <cell r="B5071" t="str">
            <v>Maranhão</v>
          </cell>
          <cell r="I5071" t="str">
            <v>1</v>
          </cell>
        </row>
        <row r="5072">
          <cell r="B5072" t="str">
            <v>Rio Grande do Norte</v>
          </cell>
          <cell r="I5072" t="str">
            <v>1</v>
          </cell>
        </row>
        <row r="5073">
          <cell r="B5073" t="str">
            <v>Tocantins</v>
          </cell>
          <cell r="I5073" t="str">
            <v>1</v>
          </cell>
        </row>
        <row r="5074">
          <cell r="B5074" t="str">
            <v>Bahia</v>
          </cell>
          <cell r="I5074" t="str">
            <v>1</v>
          </cell>
        </row>
        <row r="5075">
          <cell r="B5075" t="str">
            <v>Rio Grande do Sul</v>
          </cell>
          <cell r="I5075" t="str">
            <v>1</v>
          </cell>
        </row>
        <row r="5076">
          <cell r="B5076" t="str">
            <v>Paraíba</v>
          </cell>
          <cell r="I5076" t="str">
            <v>1</v>
          </cell>
        </row>
        <row r="5077">
          <cell r="B5077" t="str">
            <v>Ceará</v>
          </cell>
          <cell r="I5077" t="str">
            <v>3</v>
          </cell>
        </row>
        <row r="5078">
          <cell r="B5078" t="str">
            <v>Minas Gerais</v>
          </cell>
          <cell r="I5078" t="str">
            <v>1</v>
          </cell>
        </row>
        <row r="5079">
          <cell r="B5079" t="str">
            <v>São Paulo</v>
          </cell>
          <cell r="I5079" t="str">
            <v>2</v>
          </cell>
        </row>
        <row r="5080">
          <cell r="B5080" t="str">
            <v>Piauí</v>
          </cell>
          <cell r="I5080" t="str">
            <v>1</v>
          </cell>
        </row>
        <row r="5081">
          <cell r="B5081" t="str">
            <v>Paraíba</v>
          </cell>
          <cell r="I5081" t="str">
            <v>1</v>
          </cell>
        </row>
        <row r="5082">
          <cell r="B5082" t="str">
            <v>Paraíba</v>
          </cell>
          <cell r="I5082" t="str">
            <v>1</v>
          </cell>
        </row>
        <row r="5083">
          <cell r="B5083" t="str">
            <v>Rio Grande do Sul</v>
          </cell>
          <cell r="I5083" t="str">
            <v>2</v>
          </cell>
        </row>
        <row r="5084">
          <cell r="B5084" t="str">
            <v>Minas Gerais</v>
          </cell>
          <cell r="I5084" t="str">
            <v>1</v>
          </cell>
        </row>
        <row r="5085">
          <cell r="B5085" t="str">
            <v>Pernambuco</v>
          </cell>
          <cell r="I5085" t="str">
            <v>1</v>
          </cell>
        </row>
        <row r="5086">
          <cell r="B5086" t="str">
            <v>Ceará</v>
          </cell>
          <cell r="I5086" t="str">
            <v>1</v>
          </cell>
        </row>
        <row r="5087">
          <cell r="B5087" t="str">
            <v>Santa Catarina</v>
          </cell>
          <cell r="I5087" t="str">
            <v>2</v>
          </cell>
        </row>
        <row r="5088">
          <cell r="B5088" t="str">
            <v>Mato Grosso do Sul</v>
          </cell>
          <cell r="I5088" t="str">
            <v>1</v>
          </cell>
        </row>
        <row r="5089">
          <cell r="B5089" t="str">
            <v>Espírito Santo</v>
          </cell>
          <cell r="I5089" t="str">
            <v>2</v>
          </cell>
        </row>
        <row r="5090">
          <cell r="B5090" t="str">
            <v>São Paulo</v>
          </cell>
          <cell r="I5090" t="str">
            <v>4</v>
          </cell>
        </row>
        <row r="5091">
          <cell r="B5091" t="str">
            <v>Mato Grosso</v>
          </cell>
          <cell r="I5091" t="str">
            <v>2</v>
          </cell>
        </row>
        <row r="5092">
          <cell r="B5092" t="str">
            <v>Paraíba</v>
          </cell>
          <cell r="I5092" t="str">
            <v>1</v>
          </cell>
        </row>
        <row r="5093">
          <cell r="B5093" t="str">
            <v>Pará</v>
          </cell>
          <cell r="I5093" t="str">
            <v>1</v>
          </cell>
        </row>
        <row r="5094">
          <cell r="B5094" t="str">
            <v>Paraíba</v>
          </cell>
          <cell r="I5094" t="str">
            <v>2</v>
          </cell>
        </row>
        <row r="5095">
          <cell r="B5095" t="str">
            <v>Bahia</v>
          </cell>
          <cell r="I5095" t="str">
            <v>1</v>
          </cell>
        </row>
        <row r="5096">
          <cell r="B5096" t="str">
            <v>Tocantins</v>
          </cell>
          <cell r="I5096" t="str">
            <v>1</v>
          </cell>
        </row>
        <row r="5097">
          <cell r="B5097" t="str">
            <v>Maranhão</v>
          </cell>
          <cell r="I5097" t="str">
            <v>1</v>
          </cell>
        </row>
        <row r="5098">
          <cell r="B5098" t="str">
            <v>Maranhão</v>
          </cell>
          <cell r="I5098" t="str">
            <v>1</v>
          </cell>
        </row>
        <row r="5099">
          <cell r="B5099" t="str">
            <v>São Paulo</v>
          </cell>
          <cell r="I5099" t="str">
            <v>1</v>
          </cell>
        </row>
        <row r="5100">
          <cell r="B5100" t="str">
            <v>Santa Catarina</v>
          </cell>
          <cell r="I5100" t="str">
            <v>1</v>
          </cell>
        </row>
        <row r="5101">
          <cell r="B5101" t="str">
            <v>Paraná</v>
          </cell>
          <cell r="I5101" t="str">
            <v>1</v>
          </cell>
        </row>
        <row r="5102">
          <cell r="B5102" t="str">
            <v>São Paulo</v>
          </cell>
          <cell r="I5102" t="str">
            <v>4</v>
          </cell>
        </row>
        <row r="5103">
          <cell r="B5103" t="str">
            <v>Paraíba</v>
          </cell>
          <cell r="I5103" t="str">
            <v>1</v>
          </cell>
        </row>
        <row r="5104">
          <cell r="B5104" t="str">
            <v>Rio de Janeiro</v>
          </cell>
          <cell r="I5104" t="str">
            <v>1</v>
          </cell>
        </row>
        <row r="5105">
          <cell r="B5105" t="str">
            <v>Pernambuco</v>
          </cell>
          <cell r="I5105" t="str">
            <v>2</v>
          </cell>
        </row>
        <row r="5106">
          <cell r="B5106" t="str">
            <v>Piauí</v>
          </cell>
          <cell r="I5106" t="str">
            <v>1</v>
          </cell>
        </row>
        <row r="5107">
          <cell r="B5107" t="str">
            <v>São Paulo</v>
          </cell>
          <cell r="I5107" t="str">
            <v>1</v>
          </cell>
        </row>
        <row r="5108">
          <cell r="B5108" t="str">
            <v>São Paulo</v>
          </cell>
          <cell r="I5108" t="str">
            <v>4</v>
          </cell>
        </row>
        <row r="5109">
          <cell r="B5109" t="str">
            <v>Rio Grande do Sul</v>
          </cell>
          <cell r="I5109" t="str">
            <v>1</v>
          </cell>
        </row>
        <row r="5110">
          <cell r="B5110" t="str">
            <v>Mato Grosso</v>
          </cell>
          <cell r="I5110" t="str">
            <v>1</v>
          </cell>
        </row>
        <row r="5111">
          <cell r="B5111" t="str">
            <v>São Paulo</v>
          </cell>
          <cell r="I5111" t="str">
            <v>1</v>
          </cell>
        </row>
        <row r="5112">
          <cell r="B5112" t="str">
            <v>Amazonas</v>
          </cell>
          <cell r="I5112" t="str">
            <v>2</v>
          </cell>
        </row>
        <row r="5113">
          <cell r="B5113" t="str">
            <v>São Paulo</v>
          </cell>
          <cell r="I5113" t="str">
            <v>1</v>
          </cell>
        </row>
        <row r="5114">
          <cell r="B5114" t="str">
            <v>Pernambuco</v>
          </cell>
          <cell r="I5114" t="str">
            <v>1</v>
          </cell>
        </row>
        <row r="5115">
          <cell r="B5115" t="str">
            <v>São Paulo</v>
          </cell>
          <cell r="I5115" t="str">
            <v>4</v>
          </cell>
        </row>
        <row r="5116">
          <cell r="B5116" t="str">
            <v>Bahia</v>
          </cell>
          <cell r="I5116" t="str">
            <v>1</v>
          </cell>
        </row>
        <row r="5117">
          <cell r="B5117" t="str">
            <v>Rio Grande do Norte</v>
          </cell>
          <cell r="I5117" t="str">
            <v>1</v>
          </cell>
        </row>
        <row r="5118">
          <cell r="B5118" t="str">
            <v>Minas Gerais</v>
          </cell>
          <cell r="I5118" t="str">
            <v>1</v>
          </cell>
        </row>
        <row r="5119">
          <cell r="B5119" t="str">
            <v>Ceará</v>
          </cell>
          <cell r="I5119" t="str">
            <v>2</v>
          </cell>
        </row>
        <row r="5120">
          <cell r="B5120" t="str">
            <v>Pernambuco</v>
          </cell>
          <cell r="I5120" t="str">
            <v>1</v>
          </cell>
        </row>
        <row r="5121">
          <cell r="B5121" t="str">
            <v>Pernambuco</v>
          </cell>
          <cell r="I5121" t="str">
            <v>1</v>
          </cell>
        </row>
        <row r="5122">
          <cell r="B5122" t="str">
            <v>São Paulo</v>
          </cell>
          <cell r="I5122" t="str">
            <v>1</v>
          </cell>
        </row>
        <row r="5123">
          <cell r="B5123" t="str">
            <v>Paraíba</v>
          </cell>
          <cell r="I5123" t="str">
            <v>1</v>
          </cell>
        </row>
        <row r="5124">
          <cell r="B5124" t="str">
            <v>Mato Grosso do Sul</v>
          </cell>
          <cell r="I5124" t="str">
            <v>1</v>
          </cell>
        </row>
        <row r="5125">
          <cell r="B5125" t="str">
            <v>São Paulo</v>
          </cell>
          <cell r="I5125" t="str">
            <v>1</v>
          </cell>
        </row>
        <row r="5126">
          <cell r="B5126" t="str">
            <v>Tocantins</v>
          </cell>
          <cell r="I5126" t="str">
            <v>1</v>
          </cell>
        </row>
        <row r="5127">
          <cell r="B5127" t="str">
            <v>São Paulo</v>
          </cell>
          <cell r="I5127" t="str">
            <v>1</v>
          </cell>
        </row>
        <row r="5128">
          <cell r="B5128" t="str">
            <v>Pará</v>
          </cell>
          <cell r="I5128" t="str">
            <v>3</v>
          </cell>
        </row>
        <row r="5129">
          <cell r="B5129" t="str">
            <v>Santa Catarina</v>
          </cell>
          <cell r="I5129" t="str">
            <v>1</v>
          </cell>
        </row>
        <row r="5130">
          <cell r="B5130" t="str">
            <v>Minas Gerais</v>
          </cell>
          <cell r="I5130" t="str">
            <v>2</v>
          </cell>
        </row>
        <row r="5131">
          <cell r="B5131" t="str">
            <v>Tocantins</v>
          </cell>
          <cell r="I5131" t="str">
            <v>1</v>
          </cell>
        </row>
        <row r="5132">
          <cell r="B5132" t="str">
            <v>Rio Grande do Norte</v>
          </cell>
          <cell r="I5132" t="str">
            <v>1</v>
          </cell>
        </row>
        <row r="5133">
          <cell r="B5133" t="str">
            <v>São Paulo</v>
          </cell>
          <cell r="I5133" t="str">
            <v>1</v>
          </cell>
        </row>
        <row r="5134">
          <cell r="B5134" t="str">
            <v>Tocantins</v>
          </cell>
          <cell r="I5134" t="str">
            <v>1</v>
          </cell>
        </row>
        <row r="5135">
          <cell r="B5135" t="str">
            <v>Pernambuco</v>
          </cell>
          <cell r="I5135" t="str">
            <v>1</v>
          </cell>
        </row>
        <row r="5136">
          <cell r="B5136" t="str">
            <v>Paraná</v>
          </cell>
          <cell r="I5136" t="str">
            <v>1</v>
          </cell>
        </row>
        <row r="5137">
          <cell r="B5137" t="str">
            <v>São Paulo</v>
          </cell>
          <cell r="I5137" t="str">
            <v>1</v>
          </cell>
        </row>
        <row r="5138">
          <cell r="B5138" t="str">
            <v>Paraná</v>
          </cell>
          <cell r="I5138" t="str">
            <v>1</v>
          </cell>
        </row>
        <row r="5139">
          <cell r="B5139" t="str">
            <v>Ceará</v>
          </cell>
          <cell r="I5139" t="str">
            <v>1</v>
          </cell>
        </row>
        <row r="5140">
          <cell r="B5140" t="str">
            <v>Piauí</v>
          </cell>
          <cell r="I5140" t="str">
            <v>1</v>
          </cell>
        </row>
        <row r="5141">
          <cell r="B5141" t="str">
            <v>São Paulo</v>
          </cell>
          <cell r="I5141" t="str">
            <v>1</v>
          </cell>
        </row>
        <row r="5142">
          <cell r="B5142" t="str">
            <v>Rio Grande do Norte</v>
          </cell>
          <cell r="I5142" t="str">
            <v>1</v>
          </cell>
        </row>
        <row r="5143">
          <cell r="B5143" t="str">
            <v>Santa Catarina</v>
          </cell>
          <cell r="I5143" t="str">
            <v>1</v>
          </cell>
        </row>
        <row r="5144">
          <cell r="B5144" t="str">
            <v>Mato Grosso</v>
          </cell>
          <cell r="I5144" t="str">
            <v>3</v>
          </cell>
        </row>
        <row r="5145">
          <cell r="B5145" t="str">
            <v>Rio de Janeiro</v>
          </cell>
          <cell r="I5145" t="str">
            <v>2</v>
          </cell>
        </row>
        <row r="5146">
          <cell r="B5146" t="str">
            <v>Bahia</v>
          </cell>
          <cell r="I5146" t="str">
            <v>1</v>
          </cell>
        </row>
        <row r="5147">
          <cell r="B5147" t="str">
            <v>Alagoas</v>
          </cell>
          <cell r="I5147" t="str">
            <v>1</v>
          </cell>
        </row>
        <row r="5148">
          <cell r="B5148" t="str">
            <v>Piauí</v>
          </cell>
          <cell r="I5148" t="str">
            <v>1</v>
          </cell>
        </row>
        <row r="5149">
          <cell r="B5149" t="str">
            <v>Bahia</v>
          </cell>
          <cell r="I5149" t="str">
            <v>1</v>
          </cell>
        </row>
        <row r="5150">
          <cell r="B5150" t="str">
            <v>Bahia</v>
          </cell>
          <cell r="I5150" t="str">
            <v>1</v>
          </cell>
        </row>
        <row r="5151">
          <cell r="B5151" t="str">
            <v>Minas Gerais</v>
          </cell>
          <cell r="I5151" t="str">
            <v>1</v>
          </cell>
        </row>
        <row r="5152">
          <cell r="B5152" t="str">
            <v>Amazonas</v>
          </cell>
          <cell r="I5152" t="str">
            <v>1</v>
          </cell>
        </row>
        <row r="5153">
          <cell r="B5153" t="str">
            <v>Paraná</v>
          </cell>
          <cell r="I5153" t="str">
            <v>1</v>
          </cell>
        </row>
        <row r="5154">
          <cell r="B5154" t="str">
            <v>Rio Grande do Sul</v>
          </cell>
          <cell r="I5154" t="str">
            <v>1</v>
          </cell>
        </row>
        <row r="5155">
          <cell r="B5155" t="str">
            <v>Rio Grande do Sul</v>
          </cell>
          <cell r="I5155" t="str">
            <v>1</v>
          </cell>
        </row>
        <row r="5156">
          <cell r="B5156" t="str">
            <v>Bahia</v>
          </cell>
          <cell r="I5156" t="str">
            <v>1</v>
          </cell>
        </row>
        <row r="5157">
          <cell r="B5157" t="str">
            <v>Paraíba</v>
          </cell>
          <cell r="I5157" t="str">
            <v>1</v>
          </cell>
        </row>
        <row r="5158">
          <cell r="B5158" t="str">
            <v>Rio Grande do Sul</v>
          </cell>
          <cell r="I5158" t="str">
            <v>1</v>
          </cell>
        </row>
        <row r="5159">
          <cell r="B5159" t="str">
            <v>Minas Gerais</v>
          </cell>
          <cell r="I5159" t="str">
            <v>1</v>
          </cell>
        </row>
        <row r="5160">
          <cell r="B5160" t="str">
            <v>Paraná</v>
          </cell>
          <cell r="I5160" t="str">
            <v>1</v>
          </cell>
        </row>
        <row r="5161">
          <cell r="B5161" t="str">
            <v>Minas Gerais</v>
          </cell>
          <cell r="I5161" t="str">
            <v>1</v>
          </cell>
        </row>
        <row r="5162">
          <cell r="B5162" t="str">
            <v>São Paulo</v>
          </cell>
          <cell r="I5162" t="str">
            <v>1</v>
          </cell>
        </row>
        <row r="5163">
          <cell r="B5163" t="str">
            <v>Bahia</v>
          </cell>
          <cell r="I5163" t="str">
            <v>1</v>
          </cell>
        </row>
        <row r="5164">
          <cell r="B5164" t="str">
            <v>São Paulo</v>
          </cell>
          <cell r="I5164" t="str">
            <v>1</v>
          </cell>
        </row>
        <row r="5165">
          <cell r="B5165" t="str">
            <v>Mato Grosso</v>
          </cell>
          <cell r="I5165" t="str">
            <v>1</v>
          </cell>
        </row>
        <row r="5166">
          <cell r="B5166" t="str">
            <v>Rio Grande do Sul</v>
          </cell>
          <cell r="I5166" t="str">
            <v>2</v>
          </cell>
        </row>
        <row r="5167">
          <cell r="B5167" t="str">
            <v>Minas Gerais</v>
          </cell>
          <cell r="I5167" t="str">
            <v>1</v>
          </cell>
        </row>
        <row r="5168">
          <cell r="B5168" t="str">
            <v>São Paulo</v>
          </cell>
          <cell r="I5168" t="str">
            <v>1</v>
          </cell>
        </row>
        <row r="5169">
          <cell r="B5169" t="str">
            <v>Goiás</v>
          </cell>
          <cell r="I5169" t="str">
            <v>1</v>
          </cell>
        </row>
        <row r="5170">
          <cell r="B5170" t="str">
            <v>Alagoas</v>
          </cell>
          <cell r="I5170" t="str">
            <v>1</v>
          </cell>
        </row>
        <row r="5171">
          <cell r="B5171" t="str">
            <v>Rio Grande do Sul</v>
          </cell>
          <cell r="I5171" t="str">
            <v>1</v>
          </cell>
        </row>
        <row r="5172">
          <cell r="B5172" t="str">
            <v>São Paulo</v>
          </cell>
          <cell r="I5172" t="str">
            <v>2</v>
          </cell>
        </row>
        <row r="5173">
          <cell r="B5173" t="str">
            <v>Pernambuco</v>
          </cell>
          <cell r="I5173" t="str">
            <v>1</v>
          </cell>
        </row>
        <row r="5174">
          <cell r="B5174" t="str">
            <v>São Paulo</v>
          </cell>
          <cell r="I5174" t="str">
            <v>1</v>
          </cell>
        </row>
        <row r="5175">
          <cell r="B5175" t="str">
            <v>São Paulo</v>
          </cell>
          <cell r="I5175" t="str">
            <v>1</v>
          </cell>
        </row>
        <row r="5176">
          <cell r="B5176" t="str">
            <v>Rio Grande do Sul</v>
          </cell>
          <cell r="I5176" t="str">
            <v>1</v>
          </cell>
        </row>
        <row r="5177">
          <cell r="B5177" t="str">
            <v>Mato Grosso do Sul</v>
          </cell>
          <cell r="I5177" t="str">
            <v>1</v>
          </cell>
        </row>
        <row r="5178">
          <cell r="B5178" t="str">
            <v>São Paulo</v>
          </cell>
          <cell r="I5178" t="str">
            <v>1</v>
          </cell>
        </row>
        <row r="5179">
          <cell r="B5179" t="str">
            <v>Acre</v>
          </cell>
          <cell r="I5179" t="str">
            <v>2</v>
          </cell>
        </row>
        <row r="5180">
          <cell r="B5180" t="str">
            <v>Ceará</v>
          </cell>
          <cell r="I5180" t="str">
            <v>1</v>
          </cell>
        </row>
        <row r="5181">
          <cell r="B5181" t="str">
            <v>Amapá</v>
          </cell>
          <cell r="I5181" t="str">
            <v>1</v>
          </cell>
        </row>
        <row r="5182">
          <cell r="B5182" t="str">
            <v>São Paulo</v>
          </cell>
          <cell r="I5182" t="str">
            <v>1</v>
          </cell>
        </row>
        <row r="5183">
          <cell r="B5183" t="str">
            <v>Minas Gerais</v>
          </cell>
          <cell r="I5183" t="str">
            <v>1</v>
          </cell>
        </row>
        <row r="5184">
          <cell r="B5184" t="str">
            <v>Maranhão</v>
          </cell>
          <cell r="I5184" t="str">
            <v>1</v>
          </cell>
        </row>
        <row r="5185">
          <cell r="B5185" t="str">
            <v>São Paulo</v>
          </cell>
          <cell r="I5185" t="str">
            <v>3</v>
          </cell>
        </row>
        <row r="5186">
          <cell r="B5186" t="str">
            <v>Ceará</v>
          </cell>
          <cell r="I5186" t="str">
            <v>2</v>
          </cell>
        </row>
        <row r="5187">
          <cell r="B5187" t="str">
            <v>São Paulo</v>
          </cell>
          <cell r="I5187" t="str">
            <v>4</v>
          </cell>
        </row>
        <row r="5188">
          <cell r="B5188" t="str">
            <v>Paraíba</v>
          </cell>
          <cell r="I5188" t="str">
            <v>1</v>
          </cell>
        </row>
        <row r="5189">
          <cell r="B5189" t="str">
            <v>Rio Grande do Sul</v>
          </cell>
          <cell r="I5189" t="str">
            <v>1</v>
          </cell>
        </row>
        <row r="5190">
          <cell r="B5190" t="str">
            <v>Amazonas</v>
          </cell>
          <cell r="I5190" t="str">
            <v>2</v>
          </cell>
        </row>
        <row r="5191">
          <cell r="B5191" t="str">
            <v>Paraíba</v>
          </cell>
          <cell r="I5191" t="str">
            <v>1</v>
          </cell>
        </row>
        <row r="5192">
          <cell r="B5192" t="str">
            <v>Bahia</v>
          </cell>
          <cell r="I5192" t="str">
            <v>3</v>
          </cell>
        </row>
        <row r="5193">
          <cell r="B5193" t="str">
            <v>Paraná</v>
          </cell>
          <cell r="I5193" t="str">
            <v>1</v>
          </cell>
        </row>
        <row r="5194">
          <cell r="B5194" t="str">
            <v>Minas Gerais</v>
          </cell>
          <cell r="I5194" t="str">
            <v>1</v>
          </cell>
        </row>
        <row r="5195">
          <cell r="B5195" t="str">
            <v>Rondônia</v>
          </cell>
          <cell r="I5195" t="str">
            <v>1</v>
          </cell>
        </row>
        <row r="5196">
          <cell r="B5196" t="str">
            <v>Ceará</v>
          </cell>
          <cell r="I5196" t="str">
            <v>1</v>
          </cell>
        </row>
        <row r="5197">
          <cell r="B5197" t="str">
            <v>São Paulo</v>
          </cell>
          <cell r="I5197" t="str">
            <v>1</v>
          </cell>
        </row>
        <row r="5198">
          <cell r="B5198" t="str">
            <v>Paraná</v>
          </cell>
          <cell r="I5198" t="str">
            <v>2</v>
          </cell>
        </row>
        <row r="5199">
          <cell r="B5199" t="str">
            <v>Sergipe</v>
          </cell>
          <cell r="I5199" t="str">
            <v>1</v>
          </cell>
        </row>
        <row r="5200">
          <cell r="B5200" t="str">
            <v>Rio Grande do Norte</v>
          </cell>
          <cell r="I5200" t="str">
            <v>1</v>
          </cell>
        </row>
        <row r="5201">
          <cell r="B5201" t="str">
            <v>Rio Grande do Norte</v>
          </cell>
          <cell r="I5201" t="str">
            <v>1</v>
          </cell>
        </row>
        <row r="5202">
          <cell r="B5202" t="str">
            <v>Rio Grande do Sul</v>
          </cell>
          <cell r="I5202" t="str">
            <v>1</v>
          </cell>
        </row>
        <row r="5203">
          <cell r="B5203" t="str">
            <v>Paraíba</v>
          </cell>
          <cell r="I5203" t="str">
            <v>1</v>
          </cell>
        </row>
        <row r="5204">
          <cell r="B5204" t="str">
            <v>Bahia</v>
          </cell>
          <cell r="I5204" t="str">
            <v>1</v>
          </cell>
        </row>
        <row r="5205">
          <cell r="B5205" t="str">
            <v>São Paulo</v>
          </cell>
          <cell r="I5205" t="str">
            <v>1</v>
          </cell>
        </row>
        <row r="5206">
          <cell r="B5206" t="str">
            <v>Bahia</v>
          </cell>
          <cell r="I5206" t="str">
            <v>1</v>
          </cell>
        </row>
        <row r="5207">
          <cell r="B5207" t="str">
            <v>Minas Gerais</v>
          </cell>
          <cell r="I5207" t="str">
            <v>3</v>
          </cell>
        </row>
        <row r="5208">
          <cell r="B5208" t="str">
            <v>Bahia</v>
          </cell>
          <cell r="I5208" t="str">
            <v>1</v>
          </cell>
        </row>
        <row r="5209">
          <cell r="B5209" t="str">
            <v>Alagoas</v>
          </cell>
          <cell r="I5209" t="str">
            <v>2</v>
          </cell>
        </row>
        <row r="5210">
          <cell r="B5210" t="str">
            <v>Mato Grosso do Sul</v>
          </cell>
          <cell r="I5210" t="str">
            <v>1</v>
          </cell>
        </row>
        <row r="5211">
          <cell r="B5211" t="str">
            <v>Piauí</v>
          </cell>
          <cell r="I5211" t="str">
            <v>4</v>
          </cell>
        </row>
        <row r="5212">
          <cell r="B5212" t="str">
            <v>Goiás</v>
          </cell>
          <cell r="I5212" t="str">
            <v>1</v>
          </cell>
        </row>
        <row r="5213">
          <cell r="B5213" t="str">
            <v>Rio de Janeiro</v>
          </cell>
          <cell r="I5213" t="str">
            <v>3</v>
          </cell>
        </row>
        <row r="5214">
          <cell r="B5214" t="str">
            <v>Pernambuco</v>
          </cell>
          <cell r="I5214" t="str">
            <v>1</v>
          </cell>
        </row>
        <row r="5215">
          <cell r="B5215" t="str">
            <v>Goiás</v>
          </cell>
          <cell r="I5215" t="str">
            <v>1</v>
          </cell>
        </row>
        <row r="5216">
          <cell r="B5216" t="str">
            <v>Pará</v>
          </cell>
          <cell r="I5216" t="str">
            <v>1</v>
          </cell>
        </row>
        <row r="5217">
          <cell r="B5217" t="str">
            <v>Paraná</v>
          </cell>
          <cell r="I5217" t="str">
            <v>1</v>
          </cell>
        </row>
        <row r="5218">
          <cell r="B5218" t="str">
            <v>Rio Grande do Sul</v>
          </cell>
          <cell r="I5218" t="str">
            <v>1</v>
          </cell>
        </row>
        <row r="5219">
          <cell r="B5219" t="str">
            <v>Bahia</v>
          </cell>
          <cell r="I5219" t="str">
            <v>1</v>
          </cell>
        </row>
        <row r="5220">
          <cell r="B5220" t="str">
            <v>Pernambuco</v>
          </cell>
          <cell r="I5220" t="str">
            <v>1</v>
          </cell>
        </row>
        <row r="5221">
          <cell r="B5221" t="str">
            <v>Mato Grosso</v>
          </cell>
          <cell r="I5221" t="str">
            <v>1</v>
          </cell>
        </row>
        <row r="5222">
          <cell r="B5222" t="str">
            <v>Paraná</v>
          </cell>
          <cell r="I5222" t="str">
            <v>1</v>
          </cell>
        </row>
        <row r="5223">
          <cell r="B5223" t="str">
            <v>Paraná</v>
          </cell>
          <cell r="I5223" t="str">
            <v>1</v>
          </cell>
        </row>
        <row r="5224">
          <cell r="B5224" t="str">
            <v>São Paulo</v>
          </cell>
          <cell r="I5224" t="str">
            <v>1</v>
          </cell>
        </row>
        <row r="5225">
          <cell r="B5225" t="str">
            <v>Pará</v>
          </cell>
          <cell r="I5225" t="str">
            <v>1</v>
          </cell>
        </row>
        <row r="5226">
          <cell r="B5226" t="str">
            <v>Mato Grosso</v>
          </cell>
          <cell r="I5226" t="str">
            <v>1</v>
          </cell>
        </row>
        <row r="5227">
          <cell r="B5227" t="str">
            <v>Rio Grande do Sul</v>
          </cell>
          <cell r="I5227" t="str">
            <v>2</v>
          </cell>
        </row>
        <row r="5228">
          <cell r="B5228" t="str">
            <v>Rondônia</v>
          </cell>
          <cell r="I5228" t="str">
            <v>1</v>
          </cell>
        </row>
        <row r="5229">
          <cell r="B5229" t="str">
            <v>Ceará</v>
          </cell>
          <cell r="I5229" t="str">
            <v>2</v>
          </cell>
        </row>
        <row r="5230">
          <cell r="B5230" t="str">
            <v>Paraná</v>
          </cell>
          <cell r="I5230" t="str">
            <v>1</v>
          </cell>
        </row>
        <row r="5231">
          <cell r="B5231" t="str">
            <v>Rio Grande do Norte</v>
          </cell>
          <cell r="I5231" t="str">
            <v>1</v>
          </cell>
        </row>
        <row r="5232">
          <cell r="B5232" t="str">
            <v>Rio Grande do Norte</v>
          </cell>
          <cell r="I5232" t="str">
            <v>1</v>
          </cell>
        </row>
        <row r="5233">
          <cell r="B5233" t="str">
            <v>São Paulo</v>
          </cell>
          <cell r="I5233" t="str">
            <v>2</v>
          </cell>
        </row>
        <row r="5234">
          <cell r="B5234" t="str">
            <v>Santa Catarina</v>
          </cell>
          <cell r="I5234" t="str">
            <v>1</v>
          </cell>
        </row>
        <row r="5235">
          <cell r="B5235" t="str">
            <v>Santa Catarina</v>
          </cell>
          <cell r="I5235" t="str">
            <v>2</v>
          </cell>
        </row>
        <row r="5236">
          <cell r="B5236" t="str">
            <v>Paraná</v>
          </cell>
          <cell r="I5236" t="str">
            <v>1</v>
          </cell>
        </row>
        <row r="5237">
          <cell r="B5237" t="str">
            <v>Pernambuco</v>
          </cell>
          <cell r="I5237" t="str">
            <v>2</v>
          </cell>
        </row>
        <row r="5238">
          <cell r="B5238" t="str">
            <v>Rio Grande do Norte</v>
          </cell>
          <cell r="I5238" t="str">
            <v>1</v>
          </cell>
        </row>
        <row r="5239">
          <cell r="B5239" t="str">
            <v>Santa Catarina</v>
          </cell>
          <cell r="I5239" t="str">
            <v>1</v>
          </cell>
        </row>
        <row r="5240">
          <cell r="B5240" t="str">
            <v>Maranhão</v>
          </cell>
          <cell r="I5240" t="str">
            <v>1</v>
          </cell>
        </row>
        <row r="5241">
          <cell r="B5241" t="str">
            <v>Santa Catarina</v>
          </cell>
          <cell r="I5241" t="str">
            <v>2</v>
          </cell>
        </row>
        <row r="5242">
          <cell r="B5242" t="str">
            <v>Santa Catarina</v>
          </cell>
          <cell r="I5242" t="str">
            <v>1</v>
          </cell>
        </row>
        <row r="5243">
          <cell r="B5243" t="str">
            <v>São Paulo</v>
          </cell>
          <cell r="I5243" t="str">
            <v>1</v>
          </cell>
        </row>
        <row r="5244">
          <cell r="B5244" t="str">
            <v>Maranhão</v>
          </cell>
          <cell r="I5244" t="str">
            <v>3</v>
          </cell>
        </row>
        <row r="5245">
          <cell r="B5245" t="str">
            <v>Minas Gerais</v>
          </cell>
          <cell r="I5245" t="str">
            <v>2</v>
          </cell>
        </row>
        <row r="5246">
          <cell r="B5246" t="str">
            <v>Rio Grande do Sul</v>
          </cell>
          <cell r="I5246" t="str">
            <v>1</v>
          </cell>
        </row>
        <row r="5247">
          <cell r="B5247" t="str">
            <v>Minas Gerais</v>
          </cell>
          <cell r="I5247" t="str">
            <v>1</v>
          </cell>
        </row>
        <row r="5248">
          <cell r="B5248" t="str">
            <v>Rio Grande do Sul</v>
          </cell>
          <cell r="I5248" t="str">
            <v>1</v>
          </cell>
        </row>
        <row r="5249">
          <cell r="B5249" t="str">
            <v>Minas Gerais</v>
          </cell>
          <cell r="I5249" t="str">
            <v>1</v>
          </cell>
        </row>
        <row r="5250">
          <cell r="B5250" t="str">
            <v>Sergipe</v>
          </cell>
          <cell r="I5250" t="str">
            <v>2</v>
          </cell>
        </row>
        <row r="5251">
          <cell r="B5251" t="str">
            <v>Tocantins</v>
          </cell>
          <cell r="I5251" t="str">
            <v>1</v>
          </cell>
        </row>
        <row r="5252">
          <cell r="B5252" t="str">
            <v>Tocantins</v>
          </cell>
          <cell r="I5252" t="str">
            <v>1</v>
          </cell>
        </row>
        <row r="5253">
          <cell r="B5253" t="str">
            <v>Minas Gerais</v>
          </cell>
          <cell r="I5253" t="str">
            <v>1</v>
          </cell>
        </row>
        <row r="5254">
          <cell r="B5254" t="str">
            <v>Minas Gerais</v>
          </cell>
          <cell r="I5254" t="str">
            <v>1</v>
          </cell>
        </row>
        <row r="5255">
          <cell r="B5255" t="str">
            <v>Minas Gerais</v>
          </cell>
          <cell r="I5255" t="str">
            <v>1</v>
          </cell>
        </row>
        <row r="5256">
          <cell r="B5256" t="str">
            <v>Paraná</v>
          </cell>
          <cell r="I5256" t="str">
            <v>3</v>
          </cell>
        </row>
        <row r="5257">
          <cell r="B5257" t="str">
            <v>Sergipe</v>
          </cell>
          <cell r="I5257" t="str">
            <v>1</v>
          </cell>
        </row>
        <row r="5258">
          <cell r="B5258" t="str">
            <v>Paraná</v>
          </cell>
          <cell r="I5258" t="str">
            <v>1</v>
          </cell>
        </row>
        <row r="5259">
          <cell r="B5259" t="str">
            <v>Minas Gerais</v>
          </cell>
          <cell r="I5259" t="str">
            <v>1</v>
          </cell>
        </row>
        <row r="5260">
          <cell r="B5260" t="str">
            <v>Pará</v>
          </cell>
          <cell r="I5260" t="str">
            <v>2</v>
          </cell>
        </row>
        <row r="5261">
          <cell r="B5261" t="str">
            <v>Amazonas</v>
          </cell>
          <cell r="I5261" t="str">
            <v>1</v>
          </cell>
        </row>
        <row r="5262">
          <cell r="B5262" t="str">
            <v>Pernambuco</v>
          </cell>
          <cell r="I5262" t="str">
            <v>2</v>
          </cell>
        </row>
        <row r="5263">
          <cell r="B5263" t="str">
            <v>Mato Grosso</v>
          </cell>
          <cell r="I5263" t="str">
            <v>1</v>
          </cell>
        </row>
        <row r="5264">
          <cell r="B5264" t="str">
            <v>Rio Grande do Sul</v>
          </cell>
          <cell r="I5264" t="str">
            <v>1</v>
          </cell>
        </row>
        <row r="5265">
          <cell r="B5265" t="str">
            <v>São Paulo</v>
          </cell>
          <cell r="I5265" t="str">
            <v>1</v>
          </cell>
        </row>
        <row r="5266">
          <cell r="B5266" t="str">
            <v>Rio Grande do Sul</v>
          </cell>
          <cell r="I5266" t="str">
            <v>2</v>
          </cell>
        </row>
        <row r="5267">
          <cell r="B5267" t="str">
            <v>São Paulo</v>
          </cell>
          <cell r="I5267" t="str">
            <v>1</v>
          </cell>
        </row>
        <row r="5268">
          <cell r="B5268" t="str">
            <v>Rio Grande do Norte</v>
          </cell>
          <cell r="I5268" t="str">
            <v>2</v>
          </cell>
        </row>
        <row r="5269">
          <cell r="B5269" t="str">
            <v>São Paulo</v>
          </cell>
          <cell r="I5269" t="str">
            <v>1</v>
          </cell>
        </row>
        <row r="5270">
          <cell r="B5270" t="str">
            <v>Pará</v>
          </cell>
          <cell r="I5270" t="str">
            <v>2</v>
          </cell>
        </row>
        <row r="5271">
          <cell r="B5271" t="str">
            <v>Pernambuco</v>
          </cell>
          <cell r="I5271" t="str">
            <v>1</v>
          </cell>
        </row>
        <row r="5272">
          <cell r="B5272" t="str">
            <v>Alagoas</v>
          </cell>
          <cell r="I5272" t="str">
            <v>1</v>
          </cell>
        </row>
        <row r="5273">
          <cell r="B5273" t="str">
            <v>Pará</v>
          </cell>
          <cell r="I5273" t="str">
            <v>1</v>
          </cell>
        </row>
        <row r="5274">
          <cell r="B5274" t="str">
            <v>Ceará</v>
          </cell>
          <cell r="I5274" t="str">
            <v>2</v>
          </cell>
        </row>
        <row r="5275">
          <cell r="B5275" t="str">
            <v>Rio de Janeiro</v>
          </cell>
          <cell r="I5275" t="str">
            <v>1</v>
          </cell>
        </row>
        <row r="5276">
          <cell r="B5276" t="str">
            <v>Rio Grande do Sul</v>
          </cell>
          <cell r="I5276" t="str">
            <v>2</v>
          </cell>
        </row>
        <row r="5277">
          <cell r="B5277" t="str">
            <v>Rio Grande do Sul</v>
          </cell>
          <cell r="I5277" t="str">
            <v>1</v>
          </cell>
        </row>
        <row r="5278">
          <cell r="B5278" t="str">
            <v>Bahia</v>
          </cell>
          <cell r="I5278" t="str">
            <v>1</v>
          </cell>
        </row>
        <row r="5279">
          <cell r="B5279" t="str">
            <v>São Paulo</v>
          </cell>
          <cell r="I5279" t="str">
            <v>2</v>
          </cell>
        </row>
        <row r="5280">
          <cell r="B5280" t="str">
            <v>Rio Grande do Sul</v>
          </cell>
          <cell r="I5280" t="str">
            <v>1</v>
          </cell>
        </row>
        <row r="5281">
          <cell r="B5281" t="str">
            <v>Santa Catarina</v>
          </cell>
          <cell r="I5281" t="str">
            <v>1</v>
          </cell>
        </row>
        <row r="5282">
          <cell r="B5282" t="str">
            <v>Paraná</v>
          </cell>
          <cell r="I5282" t="str">
            <v>1</v>
          </cell>
        </row>
        <row r="5283">
          <cell r="B5283" t="str">
            <v>Rio Grande do Sul</v>
          </cell>
          <cell r="I5283" t="str">
            <v>1</v>
          </cell>
        </row>
        <row r="5284">
          <cell r="B5284" t="str">
            <v>Minas Gerais</v>
          </cell>
          <cell r="I5284" t="str">
            <v>2</v>
          </cell>
        </row>
        <row r="5285">
          <cell r="B5285" t="str">
            <v>Rio Grande do Sul</v>
          </cell>
          <cell r="I5285" t="str">
            <v>1</v>
          </cell>
        </row>
        <row r="5286">
          <cell r="B5286" t="str">
            <v>Rio Grande do Sul</v>
          </cell>
          <cell r="I5286" t="str">
            <v>1</v>
          </cell>
        </row>
        <row r="5287">
          <cell r="B5287" t="str">
            <v>Rio Grande do Sul</v>
          </cell>
          <cell r="I5287" t="str">
            <v>1</v>
          </cell>
        </row>
        <row r="5288">
          <cell r="B5288" t="str">
            <v>São Paulo</v>
          </cell>
          <cell r="I5288" t="str">
            <v>1</v>
          </cell>
        </row>
        <row r="5289">
          <cell r="B5289" t="str">
            <v>Mato Grosso do Sul</v>
          </cell>
          <cell r="I5289" t="str">
            <v>3</v>
          </cell>
        </row>
        <row r="5290">
          <cell r="B5290" t="str">
            <v>Minas Gerais</v>
          </cell>
          <cell r="I5290" t="str">
            <v>2</v>
          </cell>
        </row>
        <row r="5291">
          <cell r="B5291" t="str">
            <v>Rio Grande do Sul</v>
          </cell>
          <cell r="I5291" t="str">
            <v>1</v>
          </cell>
        </row>
        <row r="5292">
          <cell r="B5292" t="str">
            <v>Rio Grande do Sul</v>
          </cell>
          <cell r="I5292" t="str">
            <v>1</v>
          </cell>
        </row>
        <row r="5293">
          <cell r="B5293" t="str">
            <v>Minas Gerais</v>
          </cell>
          <cell r="I5293" t="str">
            <v>2</v>
          </cell>
        </row>
        <row r="5294">
          <cell r="B5294" t="str">
            <v>Goiás</v>
          </cell>
          <cell r="I5294" t="str">
            <v>1</v>
          </cell>
        </row>
        <row r="5295">
          <cell r="B5295" t="str">
            <v>Rio de Janeiro</v>
          </cell>
          <cell r="I5295" t="str">
            <v>2</v>
          </cell>
        </row>
        <row r="5296">
          <cell r="B5296" t="str">
            <v>Santa Catarina</v>
          </cell>
          <cell r="I5296" t="str">
            <v>1</v>
          </cell>
        </row>
        <row r="5297">
          <cell r="B5297" t="str">
            <v>Santa Catarina</v>
          </cell>
          <cell r="I5297" t="str">
            <v>1</v>
          </cell>
        </row>
        <row r="5298">
          <cell r="B5298" t="str">
            <v>Santa Catarina</v>
          </cell>
          <cell r="I5298" t="str">
            <v>1</v>
          </cell>
        </row>
        <row r="5299">
          <cell r="B5299" t="str">
            <v>Goiás</v>
          </cell>
          <cell r="I5299" t="str">
            <v>3</v>
          </cell>
        </row>
        <row r="5300">
          <cell r="B5300" t="str">
            <v>Pernambuco</v>
          </cell>
          <cell r="I5300" t="str">
            <v>2</v>
          </cell>
        </row>
        <row r="5301">
          <cell r="B5301" t="str">
            <v>Rio Grande do Sul</v>
          </cell>
          <cell r="I5301" t="str">
            <v>1</v>
          </cell>
        </row>
        <row r="5302">
          <cell r="B5302" t="str">
            <v>Paraíba</v>
          </cell>
          <cell r="I5302" t="str">
            <v>1</v>
          </cell>
        </row>
        <row r="5303">
          <cell r="B5303" t="str">
            <v>Pernambuco</v>
          </cell>
          <cell r="I5303" t="str">
            <v>1</v>
          </cell>
        </row>
        <row r="5304">
          <cell r="B5304" t="str">
            <v>Rio Grande do Sul</v>
          </cell>
          <cell r="I5304" t="str">
            <v>1</v>
          </cell>
        </row>
        <row r="5305">
          <cell r="B5305" t="str">
            <v>Rio Grande do Norte</v>
          </cell>
          <cell r="I5305" t="str">
            <v>1</v>
          </cell>
        </row>
        <row r="5306">
          <cell r="B5306" t="str">
            <v>Maranhão</v>
          </cell>
          <cell r="I5306" t="str">
            <v>1</v>
          </cell>
        </row>
        <row r="5307">
          <cell r="B5307" t="str">
            <v>Goiás</v>
          </cell>
          <cell r="I5307" t="str">
            <v>1</v>
          </cell>
        </row>
        <row r="5308">
          <cell r="B5308" t="str">
            <v>Santa Catarina</v>
          </cell>
          <cell r="I5308" t="str">
            <v>1</v>
          </cell>
        </row>
        <row r="5309">
          <cell r="B5309" t="str">
            <v>Santa Catarina</v>
          </cell>
          <cell r="I5309" t="str">
            <v>3</v>
          </cell>
        </row>
        <row r="5310">
          <cell r="B5310" t="str">
            <v>Bahia</v>
          </cell>
          <cell r="I5310" t="str">
            <v>2</v>
          </cell>
        </row>
        <row r="5311">
          <cell r="B5311" t="str">
            <v>Pará</v>
          </cell>
          <cell r="I5311" t="str">
            <v>2</v>
          </cell>
        </row>
        <row r="5312">
          <cell r="B5312" t="str">
            <v>Rio Grande do Sul</v>
          </cell>
          <cell r="I5312" t="str">
            <v>1</v>
          </cell>
        </row>
        <row r="5313">
          <cell r="B5313" t="str">
            <v>Pará</v>
          </cell>
          <cell r="I5313" t="str">
            <v>3</v>
          </cell>
        </row>
        <row r="5314">
          <cell r="B5314" t="str">
            <v>Maranhão</v>
          </cell>
          <cell r="I5314" t="str">
            <v>1</v>
          </cell>
        </row>
        <row r="5315">
          <cell r="B5315" t="str">
            <v>São Paulo</v>
          </cell>
          <cell r="I5315" t="str">
            <v>1</v>
          </cell>
        </row>
        <row r="5316">
          <cell r="B5316" t="str">
            <v>Minas Gerais</v>
          </cell>
          <cell r="I5316" t="str">
            <v>1</v>
          </cell>
        </row>
        <row r="5317">
          <cell r="B5317" t="str">
            <v>Santa Catarina</v>
          </cell>
          <cell r="I5317" t="str">
            <v>1</v>
          </cell>
        </row>
        <row r="5318">
          <cell r="B5318" t="str">
            <v>Rio Grande do Sul</v>
          </cell>
          <cell r="I5318" t="str">
            <v>1</v>
          </cell>
        </row>
        <row r="5319">
          <cell r="B5319" t="str">
            <v>Paraná</v>
          </cell>
          <cell r="I5319" t="str">
            <v>1</v>
          </cell>
        </row>
        <row r="5320">
          <cell r="B5320" t="str">
            <v>Paraná</v>
          </cell>
          <cell r="I5320" t="str">
            <v>1</v>
          </cell>
        </row>
        <row r="5321">
          <cell r="B5321" t="str">
            <v>Maranhão</v>
          </cell>
          <cell r="I5321" t="str">
            <v>2</v>
          </cell>
        </row>
        <row r="5322">
          <cell r="B5322" t="str">
            <v>São Paulo</v>
          </cell>
          <cell r="I5322" t="str">
            <v>2</v>
          </cell>
        </row>
        <row r="5323">
          <cell r="B5323" t="str">
            <v>Minas Gerais</v>
          </cell>
          <cell r="I5323" t="str">
            <v>1</v>
          </cell>
        </row>
        <row r="5324">
          <cell r="B5324" t="str">
            <v>Pernambuco</v>
          </cell>
          <cell r="I5324" t="str">
            <v>1</v>
          </cell>
        </row>
        <row r="5325">
          <cell r="B5325" t="str">
            <v>Rio Grande do Sul</v>
          </cell>
          <cell r="I5325" t="str">
            <v>1</v>
          </cell>
        </row>
        <row r="5326">
          <cell r="B5326" t="str">
            <v>Rio Grande do Sul</v>
          </cell>
          <cell r="I5326" t="str">
            <v>1</v>
          </cell>
        </row>
        <row r="5327">
          <cell r="B5327" t="str">
            <v>Rio Grande do Sul</v>
          </cell>
          <cell r="I5327" t="str">
            <v>1</v>
          </cell>
        </row>
        <row r="5328">
          <cell r="B5328" t="str">
            <v>Rio Grande do Sul</v>
          </cell>
          <cell r="I5328" t="str">
            <v>1</v>
          </cell>
        </row>
        <row r="5329">
          <cell r="B5329" t="str">
            <v>Pernambuco</v>
          </cell>
          <cell r="I5329" t="str">
            <v>1</v>
          </cell>
        </row>
        <row r="5330">
          <cell r="B5330" t="str">
            <v>Paraná</v>
          </cell>
          <cell r="I5330" t="str">
            <v>1</v>
          </cell>
        </row>
        <row r="5331">
          <cell r="B5331" t="str">
            <v>São Paulo</v>
          </cell>
          <cell r="I5331" t="str">
            <v>1</v>
          </cell>
        </row>
        <row r="5332">
          <cell r="B5332" t="str">
            <v>Tocantins</v>
          </cell>
          <cell r="I5332" t="str">
            <v>1</v>
          </cell>
        </row>
        <row r="5333">
          <cell r="B5333" t="str">
            <v>Tocantins</v>
          </cell>
          <cell r="I5333" t="str">
            <v>1</v>
          </cell>
        </row>
        <row r="5334">
          <cell r="B5334" t="str">
            <v>Maranhão</v>
          </cell>
          <cell r="I5334" t="str">
            <v>2</v>
          </cell>
        </row>
        <row r="5335">
          <cell r="B5335" t="str">
            <v>Maranhão</v>
          </cell>
          <cell r="I5335" t="str">
            <v>1</v>
          </cell>
        </row>
        <row r="5336">
          <cell r="B5336" t="str">
            <v>São Paulo</v>
          </cell>
          <cell r="I5336" t="str">
            <v>1</v>
          </cell>
        </row>
        <row r="5337">
          <cell r="B5337" t="str">
            <v>Minas Gerais</v>
          </cell>
          <cell r="I5337" t="str">
            <v>1</v>
          </cell>
        </row>
        <row r="5338">
          <cell r="B5338" t="str">
            <v>São Paulo</v>
          </cell>
          <cell r="I5338" t="str">
            <v>1</v>
          </cell>
        </row>
        <row r="5339">
          <cell r="B5339" t="str">
            <v>Rio Grande do Sul</v>
          </cell>
          <cell r="I5339" t="str">
            <v>1</v>
          </cell>
        </row>
        <row r="5340">
          <cell r="B5340" t="str">
            <v>Ceará</v>
          </cell>
          <cell r="I5340" t="str">
            <v>1</v>
          </cell>
        </row>
        <row r="5341">
          <cell r="B5341" t="str">
            <v>Goiás</v>
          </cell>
          <cell r="I5341" t="str">
            <v>1</v>
          </cell>
        </row>
        <row r="5342">
          <cell r="B5342" t="str">
            <v>Goiás</v>
          </cell>
          <cell r="I5342" t="str">
            <v>1</v>
          </cell>
        </row>
        <row r="5343">
          <cell r="B5343" t="str">
            <v>Paraná</v>
          </cell>
          <cell r="I5343" t="str">
            <v>1</v>
          </cell>
        </row>
        <row r="5344">
          <cell r="B5344" t="str">
            <v>Santa Catarina</v>
          </cell>
          <cell r="I5344" t="str">
            <v>1</v>
          </cell>
        </row>
        <row r="5345">
          <cell r="B5345" t="str">
            <v>Minas Gerais</v>
          </cell>
          <cell r="I5345" t="str">
            <v>1</v>
          </cell>
        </row>
        <row r="5346">
          <cell r="B5346" t="str">
            <v>Maranhão</v>
          </cell>
          <cell r="I5346" t="str">
            <v>2</v>
          </cell>
        </row>
        <row r="5347">
          <cell r="B5347" t="str">
            <v>Amazonas</v>
          </cell>
          <cell r="I5347" t="str">
            <v>1</v>
          </cell>
        </row>
        <row r="5348">
          <cell r="B5348" t="str">
            <v>Bahia</v>
          </cell>
          <cell r="I5348" t="str">
            <v>1</v>
          </cell>
        </row>
        <row r="5349">
          <cell r="B5349" t="str">
            <v>Minas Gerais</v>
          </cell>
          <cell r="I5349" t="str">
            <v>3</v>
          </cell>
        </row>
        <row r="5350">
          <cell r="B5350" t="str">
            <v>Minas Gerais</v>
          </cell>
          <cell r="I5350" t="str">
            <v>1</v>
          </cell>
        </row>
        <row r="5351">
          <cell r="B5351" t="str">
            <v>Bahia</v>
          </cell>
          <cell r="I5351" t="str">
            <v>1</v>
          </cell>
        </row>
        <row r="5352">
          <cell r="B5352" t="str">
            <v>Bahia</v>
          </cell>
          <cell r="I5352" t="str">
            <v>1</v>
          </cell>
        </row>
        <row r="5353">
          <cell r="B5353" t="str">
            <v>Ceará</v>
          </cell>
          <cell r="I5353" t="str">
            <v>2</v>
          </cell>
        </row>
        <row r="5354">
          <cell r="B5354" t="str">
            <v>Minas Gerais</v>
          </cell>
          <cell r="I5354" t="str">
            <v>1</v>
          </cell>
        </row>
        <row r="5355">
          <cell r="B5355" t="str">
            <v>São Paulo</v>
          </cell>
          <cell r="I5355" t="str">
            <v>1</v>
          </cell>
        </row>
        <row r="5356">
          <cell r="B5356" t="str">
            <v>Bahia</v>
          </cell>
          <cell r="I5356" t="str">
            <v>1</v>
          </cell>
        </row>
        <row r="5357">
          <cell r="B5357" t="str">
            <v>São Paulo</v>
          </cell>
          <cell r="I5357" t="str">
            <v>2</v>
          </cell>
        </row>
        <row r="5358">
          <cell r="B5358" t="str">
            <v>Minas Gerais</v>
          </cell>
          <cell r="I5358" t="str">
            <v>4</v>
          </cell>
        </row>
        <row r="5359">
          <cell r="B5359" t="str">
            <v>Minas Gerais</v>
          </cell>
          <cell r="I5359" t="str">
            <v>4</v>
          </cell>
        </row>
        <row r="5360">
          <cell r="B5360" t="str">
            <v>São Paulo</v>
          </cell>
          <cell r="I5360" t="str">
            <v>1</v>
          </cell>
        </row>
        <row r="5361">
          <cell r="B5361" t="str">
            <v>Paraná</v>
          </cell>
          <cell r="I5361" t="str">
            <v>1</v>
          </cell>
        </row>
        <row r="5362">
          <cell r="B5362" t="str">
            <v>Rio Grande do Sul</v>
          </cell>
          <cell r="I5362" t="str">
            <v>1</v>
          </cell>
        </row>
        <row r="5363">
          <cell r="B5363" t="str">
            <v>São Paulo</v>
          </cell>
          <cell r="I5363" t="str">
            <v>1</v>
          </cell>
        </row>
        <row r="5364">
          <cell r="B5364" t="str">
            <v>Bahia</v>
          </cell>
          <cell r="I5364" t="str">
            <v>1</v>
          </cell>
        </row>
        <row r="5365">
          <cell r="B5365" t="str">
            <v>Roraima</v>
          </cell>
          <cell r="I5365" t="str">
            <v>1</v>
          </cell>
        </row>
        <row r="5366">
          <cell r="B5366" t="str">
            <v>Goiás</v>
          </cell>
          <cell r="I5366" t="str">
            <v>1</v>
          </cell>
        </row>
        <row r="5367">
          <cell r="B5367" t="str">
            <v>Paraíba</v>
          </cell>
          <cell r="I5367" t="str">
            <v>1</v>
          </cell>
        </row>
        <row r="5368">
          <cell r="B5368" t="str">
            <v>Pará</v>
          </cell>
          <cell r="I5368" t="str">
            <v>2</v>
          </cell>
        </row>
        <row r="5369">
          <cell r="B5369" t="str">
            <v>Ceará</v>
          </cell>
          <cell r="I5369" t="str">
            <v>1</v>
          </cell>
        </row>
        <row r="5370">
          <cell r="B5370" t="str">
            <v>Rio Grande do Norte</v>
          </cell>
          <cell r="I5370" t="str">
            <v>1</v>
          </cell>
        </row>
        <row r="5371">
          <cell r="B5371" t="str">
            <v>Sergipe</v>
          </cell>
          <cell r="I5371" t="str">
            <v>1</v>
          </cell>
        </row>
        <row r="5372">
          <cell r="B5372" t="str">
            <v>Bahia</v>
          </cell>
          <cell r="I5372" t="str">
            <v>1</v>
          </cell>
        </row>
        <row r="5373">
          <cell r="B5373" t="str">
            <v>Minas Gerais</v>
          </cell>
          <cell r="I5373" t="str">
            <v>1</v>
          </cell>
        </row>
        <row r="5374">
          <cell r="B5374" t="str">
            <v>Paraíba</v>
          </cell>
          <cell r="I5374" t="str">
            <v>1</v>
          </cell>
        </row>
        <row r="5375">
          <cell r="B5375" t="str">
            <v>Ceará</v>
          </cell>
          <cell r="I5375" t="str">
            <v>1</v>
          </cell>
        </row>
        <row r="5376">
          <cell r="B5376" t="str">
            <v>Paraná</v>
          </cell>
          <cell r="I5376" t="str">
            <v>3</v>
          </cell>
        </row>
        <row r="5377">
          <cell r="B5377" t="str">
            <v>Bahia</v>
          </cell>
          <cell r="I5377" t="str">
            <v>1</v>
          </cell>
        </row>
        <row r="5378">
          <cell r="B5378" t="str">
            <v>Minas Gerais</v>
          </cell>
          <cell r="I5378" t="str">
            <v>2</v>
          </cell>
        </row>
        <row r="5379">
          <cell r="B5379" t="str">
            <v>Piauí</v>
          </cell>
          <cell r="I5379" t="str">
            <v>2</v>
          </cell>
        </row>
        <row r="5380">
          <cell r="B5380" t="str">
            <v>Rio Grande do Sul</v>
          </cell>
          <cell r="I5380" t="str">
            <v>1</v>
          </cell>
        </row>
        <row r="5381">
          <cell r="B5381" t="str">
            <v>Paraná</v>
          </cell>
          <cell r="I5381" t="str">
            <v>2</v>
          </cell>
        </row>
        <row r="5382">
          <cell r="B5382" t="str">
            <v>Minas Gerais</v>
          </cell>
          <cell r="I5382" t="str">
            <v>1</v>
          </cell>
        </row>
        <row r="5383">
          <cell r="B5383" t="str">
            <v>Santa Catarina</v>
          </cell>
          <cell r="I5383" t="str">
            <v>1</v>
          </cell>
        </row>
        <row r="5384">
          <cell r="B5384" t="str">
            <v>Mato Grosso</v>
          </cell>
          <cell r="I5384" t="str">
            <v>1</v>
          </cell>
        </row>
        <row r="5385">
          <cell r="B5385" t="str">
            <v>Alagoas</v>
          </cell>
          <cell r="I5385" t="str">
            <v>2</v>
          </cell>
        </row>
        <row r="5386">
          <cell r="B5386" t="str">
            <v>São Paulo</v>
          </cell>
          <cell r="I5386" t="str">
            <v>1</v>
          </cell>
        </row>
        <row r="5387">
          <cell r="B5387" t="str">
            <v>Paraná</v>
          </cell>
          <cell r="I5387" t="str">
            <v>1</v>
          </cell>
        </row>
        <row r="5388">
          <cell r="B5388" t="str">
            <v>Rio Grande do Sul</v>
          </cell>
          <cell r="I5388" t="str">
            <v>1</v>
          </cell>
        </row>
        <row r="5389">
          <cell r="B5389" t="str">
            <v>Rio Grande do Norte</v>
          </cell>
          <cell r="I5389" t="str">
            <v>1</v>
          </cell>
        </row>
        <row r="5390">
          <cell r="B5390" t="str">
            <v>Paraná</v>
          </cell>
          <cell r="I5390" t="str">
            <v>1</v>
          </cell>
        </row>
        <row r="5391">
          <cell r="B5391" t="str">
            <v>Bahia</v>
          </cell>
          <cell r="I5391" t="str">
            <v>1</v>
          </cell>
        </row>
        <row r="5392">
          <cell r="B5392" t="str">
            <v>São Paulo</v>
          </cell>
          <cell r="I5392" t="str">
            <v>1</v>
          </cell>
        </row>
        <row r="5393">
          <cell r="B5393" t="str">
            <v>Maranhão</v>
          </cell>
          <cell r="I5393" t="str">
            <v>2</v>
          </cell>
        </row>
        <row r="5394">
          <cell r="B5394" t="str">
            <v>São Paulo</v>
          </cell>
          <cell r="I5394" t="str">
            <v>1</v>
          </cell>
        </row>
        <row r="5395">
          <cell r="B5395" t="str">
            <v>Goiás</v>
          </cell>
          <cell r="I5395" t="str">
            <v>2</v>
          </cell>
        </row>
        <row r="5396">
          <cell r="B5396" t="str">
            <v>Goiás</v>
          </cell>
          <cell r="I5396" t="str">
            <v>1</v>
          </cell>
        </row>
        <row r="5397">
          <cell r="B5397" t="str">
            <v>Minas Gerais</v>
          </cell>
          <cell r="I5397" t="str">
            <v>1</v>
          </cell>
        </row>
        <row r="5398">
          <cell r="B5398" t="str">
            <v>Pará</v>
          </cell>
          <cell r="I5398" t="str">
            <v>2</v>
          </cell>
        </row>
        <row r="5399">
          <cell r="B5399" t="str">
            <v>Santa Catarina</v>
          </cell>
          <cell r="I5399" t="str">
            <v>1</v>
          </cell>
        </row>
        <row r="5400">
          <cell r="B5400" t="str">
            <v>Ceará</v>
          </cell>
          <cell r="I5400" t="str">
            <v>1</v>
          </cell>
        </row>
        <row r="5401">
          <cell r="B5401" t="str">
            <v>Minas Gerais</v>
          </cell>
          <cell r="I5401" t="str">
            <v>1</v>
          </cell>
        </row>
        <row r="5402">
          <cell r="B5402" t="str">
            <v>Amazonas</v>
          </cell>
          <cell r="I5402" t="str">
            <v>1</v>
          </cell>
        </row>
        <row r="5403">
          <cell r="B5403" t="str">
            <v>Bahia</v>
          </cell>
          <cell r="I5403" t="str">
            <v>1</v>
          </cell>
        </row>
        <row r="5404">
          <cell r="B5404" t="str">
            <v>Piauí</v>
          </cell>
          <cell r="I5404" t="str">
            <v>1</v>
          </cell>
        </row>
        <row r="5405">
          <cell r="B5405" t="str">
            <v>Minas Gerais</v>
          </cell>
          <cell r="I5405" t="str">
            <v>1</v>
          </cell>
        </row>
        <row r="5406">
          <cell r="B5406" t="str">
            <v>Amazonas</v>
          </cell>
          <cell r="I5406" t="str">
            <v>1</v>
          </cell>
        </row>
        <row r="5407">
          <cell r="B5407" t="str">
            <v>Rio Grande do Sul</v>
          </cell>
          <cell r="I5407" t="str">
            <v>3</v>
          </cell>
        </row>
        <row r="5408">
          <cell r="B5408" t="str">
            <v>Ceará</v>
          </cell>
          <cell r="I5408" t="str">
            <v>1</v>
          </cell>
        </row>
        <row r="5409">
          <cell r="B5409" t="str">
            <v>Rondônia</v>
          </cell>
          <cell r="I5409" t="str">
            <v>1</v>
          </cell>
        </row>
        <row r="5410">
          <cell r="B5410" t="str">
            <v>Santa Catarina</v>
          </cell>
          <cell r="I5410" t="str">
            <v>1</v>
          </cell>
        </row>
        <row r="5411">
          <cell r="B5411" t="str">
            <v>São Paulo</v>
          </cell>
          <cell r="I5411" t="str">
            <v>1</v>
          </cell>
        </row>
        <row r="5412">
          <cell r="B5412" t="str">
            <v>Santa Catarina</v>
          </cell>
          <cell r="I5412" t="str">
            <v>1</v>
          </cell>
        </row>
        <row r="5413">
          <cell r="B5413" t="str">
            <v>Goiás</v>
          </cell>
          <cell r="I5413" t="str">
            <v>1</v>
          </cell>
        </row>
        <row r="5414">
          <cell r="B5414" t="str">
            <v>Bahia</v>
          </cell>
          <cell r="I5414" t="str">
            <v>1</v>
          </cell>
        </row>
        <row r="5415">
          <cell r="B5415" t="str">
            <v>Rio Grande do Sul</v>
          </cell>
          <cell r="I5415" t="str">
            <v>2</v>
          </cell>
        </row>
        <row r="5416">
          <cell r="B5416" t="str">
            <v>Mato Grosso</v>
          </cell>
          <cell r="I5416" t="str">
            <v>1</v>
          </cell>
        </row>
        <row r="5417">
          <cell r="B5417" t="str">
            <v>Rondônia</v>
          </cell>
          <cell r="I5417" t="str">
            <v>1</v>
          </cell>
        </row>
        <row r="5418">
          <cell r="B5418" t="str">
            <v>Rondônia</v>
          </cell>
          <cell r="I5418" t="str">
            <v>1</v>
          </cell>
        </row>
        <row r="5419">
          <cell r="B5419" t="str">
            <v>Rio Grande do Sul</v>
          </cell>
          <cell r="I5419" t="str">
            <v>1</v>
          </cell>
        </row>
        <row r="5420">
          <cell r="B5420" t="str">
            <v>Rio Grande do Sul</v>
          </cell>
          <cell r="I5420" t="str">
            <v>1</v>
          </cell>
        </row>
        <row r="5421">
          <cell r="B5421" t="str">
            <v>Rio Grande do Sul</v>
          </cell>
          <cell r="I5421" t="str">
            <v>1</v>
          </cell>
        </row>
        <row r="5422">
          <cell r="B5422" t="str">
            <v>Bahia</v>
          </cell>
          <cell r="I5422" t="str">
            <v>2</v>
          </cell>
        </row>
        <row r="5423">
          <cell r="B5423" t="str">
            <v>Rio de Janeiro</v>
          </cell>
          <cell r="I5423" t="str">
            <v>2</v>
          </cell>
        </row>
        <row r="5424">
          <cell r="B5424" t="str">
            <v>Piauí</v>
          </cell>
          <cell r="I5424" t="str">
            <v>1</v>
          </cell>
        </row>
        <row r="5425">
          <cell r="B5425" t="str">
            <v>Bahia</v>
          </cell>
          <cell r="I5425" t="str">
            <v>1</v>
          </cell>
        </row>
        <row r="5426">
          <cell r="B5426" t="str">
            <v>São Paulo</v>
          </cell>
          <cell r="I5426" t="str">
            <v>1</v>
          </cell>
        </row>
        <row r="5427">
          <cell r="B5427" t="str">
            <v>São Paulo</v>
          </cell>
          <cell r="I5427" t="str">
            <v>3</v>
          </cell>
        </row>
        <row r="5428">
          <cell r="B5428" t="str">
            <v>São Paulo</v>
          </cell>
          <cell r="I5428" t="str">
            <v>1</v>
          </cell>
        </row>
        <row r="5429">
          <cell r="B5429" t="str">
            <v>Goiás</v>
          </cell>
          <cell r="I5429" t="str">
            <v>3</v>
          </cell>
        </row>
        <row r="5430">
          <cell r="B5430" t="str">
            <v>Rio Grande do Sul</v>
          </cell>
          <cell r="I5430" t="str">
            <v>1</v>
          </cell>
        </row>
        <row r="5431">
          <cell r="B5431" t="str">
            <v>Santa Catarina</v>
          </cell>
          <cell r="I5431" t="str">
            <v>1</v>
          </cell>
        </row>
        <row r="5432">
          <cell r="B5432" t="str">
            <v>Santa Catarina</v>
          </cell>
          <cell r="I5432" t="str">
            <v>1</v>
          </cell>
        </row>
        <row r="5433">
          <cell r="B5433" t="str">
            <v>São Paulo</v>
          </cell>
          <cell r="I5433" t="str">
            <v>1</v>
          </cell>
        </row>
        <row r="5434">
          <cell r="B5434" t="str">
            <v>Minas Gerais</v>
          </cell>
          <cell r="I5434" t="str">
            <v>1</v>
          </cell>
        </row>
        <row r="5435">
          <cell r="B5435" t="str">
            <v>Espírito Santo</v>
          </cell>
          <cell r="I5435" t="str">
            <v>1</v>
          </cell>
        </row>
        <row r="5436">
          <cell r="B5436" t="str">
            <v>Minas Gerais</v>
          </cell>
          <cell r="I5436" t="str">
            <v>1</v>
          </cell>
        </row>
        <row r="5437">
          <cell r="B5437" t="str">
            <v>Santa Catarina</v>
          </cell>
          <cell r="I5437" t="str">
            <v>1</v>
          </cell>
        </row>
        <row r="5438">
          <cell r="B5438" t="str">
            <v>Maranhão</v>
          </cell>
          <cell r="I5438" t="str">
            <v>2</v>
          </cell>
        </row>
        <row r="5439">
          <cell r="B5439" t="str">
            <v>Minas Gerais</v>
          </cell>
          <cell r="I5439" t="str">
            <v>1</v>
          </cell>
        </row>
        <row r="5440">
          <cell r="B5440" t="str">
            <v>São Paulo</v>
          </cell>
          <cell r="I5440" t="str">
            <v>2</v>
          </cell>
        </row>
        <row r="5441">
          <cell r="B5441" t="str">
            <v>São Paulo</v>
          </cell>
          <cell r="I5441" t="str">
            <v>2</v>
          </cell>
        </row>
        <row r="5442">
          <cell r="B5442" t="str">
            <v>Minas Gerais</v>
          </cell>
          <cell r="I5442" t="str">
            <v>3</v>
          </cell>
        </row>
        <row r="5443">
          <cell r="B5443" t="str">
            <v>Goiás</v>
          </cell>
          <cell r="I5443" t="str">
            <v>1</v>
          </cell>
        </row>
        <row r="5444">
          <cell r="B5444" t="str">
            <v>Minas Gerais</v>
          </cell>
          <cell r="I5444" t="str">
            <v>1</v>
          </cell>
        </row>
        <row r="5445">
          <cell r="B5445" t="str">
            <v>Ceará</v>
          </cell>
          <cell r="I5445" t="str">
            <v>1</v>
          </cell>
        </row>
        <row r="5446">
          <cell r="B5446" t="str">
            <v>Rio de Janeiro</v>
          </cell>
          <cell r="I5446" t="str">
            <v>1</v>
          </cell>
        </row>
        <row r="5447">
          <cell r="B5447" t="str">
            <v>Paraíba</v>
          </cell>
          <cell r="I5447" t="str">
            <v>1</v>
          </cell>
        </row>
        <row r="5448">
          <cell r="B5448" t="str">
            <v>Rio Grande do Norte</v>
          </cell>
          <cell r="I5448" t="str">
            <v>1</v>
          </cell>
        </row>
        <row r="5449">
          <cell r="B5449" t="str">
            <v>Ceará</v>
          </cell>
          <cell r="I5449" t="str">
            <v>2</v>
          </cell>
        </row>
        <row r="5450">
          <cell r="B5450" t="str">
            <v>Piauí</v>
          </cell>
          <cell r="I5450" t="str">
            <v>1</v>
          </cell>
        </row>
        <row r="5451">
          <cell r="B5451" t="str">
            <v>Minas Gerais</v>
          </cell>
          <cell r="I5451" t="str">
            <v>2</v>
          </cell>
        </row>
        <row r="5452">
          <cell r="B5452" t="str">
            <v>Bahia</v>
          </cell>
          <cell r="I5452" t="str">
            <v>1</v>
          </cell>
        </row>
        <row r="5453">
          <cell r="B5453" t="str">
            <v>Bahia</v>
          </cell>
          <cell r="I5453" t="str">
            <v>1</v>
          </cell>
        </row>
        <row r="5454">
          <cell r="B5454" t="str">
            <v>Mato Grosso</v>
          </cell>
          <cell r="I5454" t="str">
            <v>4</v>
          </cell>
        </row>
        <row r="5455">
          <cell r="B5455" t="str">
            <v>Piauí</v>
          </cell>
          <cell r="I5455" t="str">
            <v>1</v>
          </cell>
        </row>
        <row r="5456">
          <cell r="B5456" t="str">
            <v>Bahia</v>
          </cell>
          <cell r="I5456" t="str">
            <v>1</v>
          </cell>
        </row>
        <row r="5457">
          <cell r="B5457" t="str">
            <v>São Paulo</v>
          </cell>
          <cell r="I5457" t="str">
            <v>3</v>
          </cell>
        </row>
        <row r="5458">
          <cell r="B5458" t="str">
            <v>Bahia</v>
          </cell>
          <cell r="I5458" t="str">
            <v>1</v>
          </cell>
        </row>
        <row r="5459">
          <cell r="B5459" t="str">
            <v>Minas Gerais</v>
          </cell>
          <cell r="I5459" t="str">
            <v>1</v>
          </cell>
        </row>
        <row r="5460">
          <cell r="B5460" t="str">
            <v>Rio de Janeiro</v>
          </cell>
          <cell r="I5460" t="str">
            <v>2</v>
          </cell>
        </row>
        <row r="5461">
          <cell r="B5461" t="str">
            <v>Minas Gerais</v>
          </cell>
          <cell r="I5461" t="str">
            <v>1</v>
          </cell>
        </row>
        <row r="5462">
          <cell r="B5462" t="str">
            <v>Rio Grande do Sul</v>
          </cell>
          <cell r="I5462" t="str">
            <v>2</v>
          </cell>
        </row>
        <row r="5463">
          <cell r="B5463" t="str">
            <v>Espírito Santo</v>
          </cell>
          <cell r="I5463" t="str">
            <v>1</v>
          </cell>
        </row>
        <row r="5464">
          <cell r="B5464" t="str">
            <v>Rio Grande do Norte</v>
          </cell>
          <cell r="I5464" t="str">
            <v>1</v>
          </cell>
        </row>
        <row r="5465">
          <cell r="B5465" t="str">
            <v>Paraná</v>
          </cell>
          <cell r="I5465" t="str">
            <v>1</v>
          </cell>
        </row>
        <row r="5466">
          <cell r="B5466" t="str">
            <v>Pernambuco</v>
          </cell>
          <cell r="I5466" t="str">
            <v>1</v>
          </cell>
        </row>
        <row r="5467">
          <cell r="B5467" t="str">
            <v>Mato Grosso</v>
          </cell>
          <cell r="I5467" t="str">
            <v>1</v>
          </cell>
        </row>
        <row r="5468">
          <cell r="B5468" t="str">
            <v>Bahia</v>
          </cell>
          <cell r="I5468" t="str">
            <v>2</v>
          </cell>
        </row>
        <row r="5469">
          <cell r="B5469" t="str">
            <v>Rio Grande do Norte</v>
          </cell>
          <cell r="I5469" t="str">
            <v>1</v>
          </cell>
        </row>
        <row r="5470">
          <cell r="B5470" t="str">
            <v>Rio Grande do Sul</v>
          </cell>
          <cell r="I5470" t="str">
            <v>1</v>
          </cell>
        </row>
        <row r="5471">
          <cell r="B5471" t="str">
            <v>São Paulo</v>
          </cell>
          <cell r="I5471" t="str">
            <v>1</v>
          </cell>
        </row>
        <row r="5472">
          <cell r="B5472" t="str">
            <v>Paraná</v>
          </cell>
          <cell r="I5472" t="str">
            <v>1</v>
          </cell>
        </row>
        <row r="5473">
          <cell r="B5473" t="str">
            <v>Piauí</v>
          </cell>
          <cell r="I5473" t="str">
            <v>1</v>
          </cell>
        </row>
        <row r="5474">
          <cell r="B5474" t="str">
            <v>Rio Grande do Sul</v>
          </cell>
          <cell r="I5474" t="str">
            <v>1</v>
          </cell>
        </row>
        <row r="5475">
          <cell r="B5475" t="str">
            <v>Pernambuco</v>
          </cell>
          <cell r="I5475" t="str">
            <v>1</v>
          </cell>
        </row>
        <row r="5476">
          <cell r="B5476" t="str">
            <v>Minas Gerais</v>
          </cell>
          <cell r="I5476" t="str">
            <v>1</v>
          </cell>
        </row>
        <row r="5477">
          <cell r="B5477" t="str">
            <v>Paraná</v>
          </cell>
          <cell r="I5477" t="str">
            <v>1</v>
          </cell>
        </row>
        <row r="5478">
          <cell r="B5478" t="str">
            <v>Bahia</v>
          </cell>
          <cell r="I5478" t="str">
            <v>1</v>
          </cell>
        </row>
        <row r="5479">
          <cell r="B5479" t="str">
            <v>Minas Gerais</v>
          </cell>
          <cell r="I5479" t="str">
            <v>1</v>
          </cell>
        </row>
        <row r="5480">
          <cell r="B5480" t="str">
            <v>Minas Gerais</v>
          </cell>
          <cell r="I5480" t="str">
            <v>1</v>
          </cell>
        </row>
        <row r="5481">
          <cell r="B5481" t="str">
            <v>Minas Gerais</v>
          </cell>
          <cell r="I5481" t="str">
            <v>1</v>
          </cell>
        </row>
        <row r="5482">
          <cell r="B5482" t="str">
            <v>Pernambuco</v>
          </cell>
          <cell r="I5482" t="str">
            <v>1</v>
          </cell>
        </row>
        <row r="5483">
          <cell r="B5483" t="str">
            <v>Pernambuco</v>
          </cell>
          <cell r="I5483" t="str">
            <v>1</v>
          </cell>
        </row>
        <row r="5484">
          <cell r="B5484" t="str">
            <v>Minas Gerais</v>
          </cell>
          <cell r="I5484" t="str">
            <v>3</v>
          </cell>
        </row>
        <row r="5485">
          <cell r="B5485" t="str">
            <v>Rio Grande do Sul</v>
          </cell>
          <cell r="I5485" t="str">
            <v>1</v>
          </cell>
        </row>
        <row r="5486">
          <cell r="B5486" t="str">
            <v>Rio Grande do Sul</v>
          </cell>
          <cell r="I5486" t="str">
            <v>1</v>
          </cell>
        </row>
        <row r="5487">
          <cell r="B5487" t="str">
            <v>Rio Grande do Sul</v>
          </cell>
          <cell r="I5487" t="str">
            <v>4</v>
          </cell>
        </row>
        <row r="5488">
          <cell r="B5488" t="str">
            <v>Espírito Santo</v>
          </cell>
          <cell r="I5488" t="str">
            <v>2</v>
          </cell>
        </row>
        <row r="5489">
          <cell r="B5489" t="str">
            <v>Maranhão</v>
          </cell>
          <cell r="I5489" t="str">
            <v>2</v>
          </cell>
        </row>
        <row r="5490">
          <cell r="B5490" t="str">
            <v>Goiás</v>
          </cell>
          <cell r="I5490" t="str">
            <v>1</v>
          </cell>
        </row>
        <row r="5491">
          <cell r="B5491" t="str">
            <v>Pernambuco</v>
          </cell>
          <cell r="I5491" t="str">
            <v>2</v>
          </cell>
        </row>
        <row r="5492">
          <cell r="B5492" t="str">
            <v>Rio Grande do Sul</v>
          </cell>
          <cell r="I5492" t="str">
            <v>1</v>
          </cell>
        </row>
        <row r="5493">
          <cell r="B5493" t="str">
            <v>Mato Grosso do Sul</v>
          </cell>
          <cell r="I5493" t="str">
            <v>1</v>
          </cell>
        </row>
        <row r="5494">
          <cell r="B5494" t="str">
            <v>Goiás</v>
          </cell>
          <cell r="I5494" t="str">
            <v>1</v>
          </cell>
        </row>
        <row r="5495">
          <cell r="B5495" t="str">
            <v>Alagoas</v>
          </cell>
          <cell r="I5495" t="str">
            <v>1</v>
          </cell>
        </row>
        <row r="5496">
          <cell r="B5496" t="str">
            <v>Minas Gerais</v>
          </cell>
          <cell r="I5496" t="str">
            <v>2</v>
          </cell>
        </row>
        <row r="5497">
          <cell r="B5497" t="str">
            <v>Rio Grande do Norte</v>
          </cell>
          <cell r="I5497" t="str">
            <v>1</v>
          </cell>
        </row>
        <row r="5498">
          <cell r="B5498" t="str">
            <v>Ceará</v>
          </cell>
          <cell r="I5498" t="str">
            <v>2</v>
          </cell>
        </row>
        <row r="5499">
          <cell r="B5499" t="str">
            <v>Rio Grande do Sul</v>
          </cell>
          <cell r="I5499" t="str">
            <v>1</v>
          </cell>
        </row>
        <row r="5500">
          <cell r="B5500" t="str">
            <v>Santa Catarina</v>
          </cell>
          <cell r="I5500" t="str">
            <v>1</v>
          </cell>
        </row>
        <row r="5501">
          <cell r="B5501" t="str">
            <v>Santa Catarina</v>
          </cell>
          <cell r="I5501" t="str">
            <v>2</v>
          </cell>
        </row>
        <row r="5502">
          <cell r="B5502" t="str">
            <v>Minas Gerais</v>
          </cell>
          <cell r="I5502" t="str">
            <v>1</v>
          </cell>
        </row>
        <row r="5503">
          <cell r="B5503" t="str">
            <v>Paraíba</v>
          </cell>
          <cell r="I5503" t="str">
            <v>1</v>
          </cell>
        </row>
        <row r="5504">
          <cell r="B5504" t="str">
            <v>Pará</v>
          </cell>
          <cell r="I5504" t="str">
            <v>2</v>
          </cell>
        </row>
        <row r="5505">
          <cell r="B5505" t="str">
            <v>Mato Grosso</v>
          </cell>
          <cell r="I5505" t="str">
            <v>1</v>
          </cell>
        </row>
        <row r="5506">
          <cell r="B5506" t="str">
            <v>Goiás</v>
          </cell>
          <cell r="I5506" t="str">
            <v>1</v>
          </cell>
        </row>
        <row r="5507">
          <cell r="B5507" t="str">
            <v>Rio Grande do Norte</v>
          </cell>
          <cell r="I5507" t="str">
            <v>1</v>
          </cell>
        </row>
        <row r="5508">
          <cell r="B5508" t="str">
            <v>Rio Grande do Sul</v>
          </cell>
          <cell r="I5508" t="str">
            <v>1</v>
          </cell>
        </row>
        <row r="5509">
          <cell r="B5509" t="str">
            <v>Rio Grande do Sul</v>
          </cell>
          <cell r="I5509" t="str">
            <v>1</v>
          </cell>
        </row>
        <row r="5510">
          <cell r="B5510" t="str">
            <v>Rio Grande do Sul</v>
          </cell>
          <cell r="I5510" t="str">
            <v>1</v>
          </cell>
        </row>
        <row r="5511">
          <cell r="B5511" t="str">
            <v>Piauí</v>
          </cell>
          <cell r="I5511" t="str">
            <v>1</v>
          </cell>
        </row>
        <row r="5512">
          <cell r="B5512" t="str">
            <v>Rio Grande do Sul</v>
          </cell>
          <cell r="I5512" t="str">
            <v>1</v>
          </cell>
        </row>
        <row r="5513">
          <cell r="B5513" t="str">
            <v>Maranhão</v>
          </cell>
          <cell r="I5513" t="str">
            <v>1</v>
          </cell>
        </row>
        <row r="5514">
          <cell r="B5514" t="str">
            <v>Espírito Santo</v>
          </cell>
          <cell r="I5514" t="str">
            <v>1</v>
          </cell>
        </row>
        <row r="5515">
          <cell r="B5515" t="str">
            <v>Goiás</v>
          </cell>
          <cell r="I5515" t="str">
            <v>1</v>
          </cell>
        </row>
        <row r="5516">
          <cell r="B5516" t="str">
            <v>Mato Grosso</v>
          </cell>
          <cell r="I5516" t="str">
            <v>1</v>
          </cell>
        </row>
        <row r="5517">
          <cell r="B5517" t="str">
            <v>Espírito Santo</v>
          </cell>
          <cell r="I5517" t="str">
            <v>1</v>
          </cell>
        </row>
        <row r="5518">
          <cell r="B5518" t="str">
            <v>Espírito Santo</v>
          </cell>
          <cell r="I5518" t="str">
            <v>4</v>
          </cell>
        </row>
        <row r="5519">
          <cell r="B5519" t="str">
            <v>Rondônia</v>
          </cell>
          <cell r="I5519" t="str">
            <v>3</v>
          </cell>
        </row>
        <row r="5520">
          <cell r="B5520" t="str">
            <v>São Paulo</v>
          </cell>
          <cell r="I5520" t="str">
            <v>2</v>
          </cell>
        </row>
        <row r="5521">
          <cell r="B5521" t="str">
            <v>São Paulo</v>
          </cell>
          <cell r="I5521" t="str">
            <v>1</v>
          </cell>
        </row>
        <row r="5522">
          <cell r="B5522" t="str">
            <v>Minas Gerais</v>
          </cell>
          <cell r="I5522" t="str">
            <v>1</v>
          </cell>
        </row>
        <row r="5523">
          <cell r="B5523" t="str">
            <v>Minas Gerais</v>
          </cell>
          <cell r="I5523" t="str">
            <v>1</v>
          </cell>
        </row>
        <row r="5524">
          <cell r="B5524" t="str">
            <v>Minas Gerais</v>
          </cell>
          <cell r="I5524" t="str">
            <v>1</v>
          </cell>
        </row>
        <row r="5525">
          <cell r="B5525" t="str">
            <v>Minas Gerais</v>
          </cell>
          <cell r="I5525" t="str">
            <v>1</v>
          </cell>
        </row>
        <row r="5526">
          <cell r="B5526" t="str">
            <v>Paraná</v>
          </cell>
          <cell r="I5526" t="str">
            <v>1</v>
          </cell>
        </row>
        <row r="5527">
          <cell r="B5527" t="str">
            <v>Minas Gerais</v>
          </cell>
          <cell r="I5527" t="str">
            <v>2</v>
          </cell>
        </row>
        <row r="5528">
          <cell r="B5528" t="str">
            <v>Pará</v>
          </cell>
          <cell r="I5528" t="str">
            <v>2</v>
          </cell>
        </row>
        <row r="5529">
          <cell r="B5529" t="str">
            <v>Rio Grande do Sul</v>
          </cell>
          <cell r="I5529" t="str">
            <v>1</v>
          </cell>
        </row>
        <row r="5530">
          <cell r="B5530" t="str">
            <v>São Paulo</v>
          </cell>
          <cell r="I5530" t="str">
            <v>1</v>
          </cell>
        </row>
        <row r="5531">
          <cell r="B5531" t="str">
            <v>Rio Grande do Sul</v>
          </cell>
          <cell r="I5531" t="str">
            <v>1</v>
          </cell>
        </row>
        <row r="5532">
          <cell r="B5532" t="str">
            <v>Rio Grande do Sul</v>
          </cell>
          <cell r="I5532" t="str">
            <v>1</v>
          </cell>
        </row>
        <row r="5533">
          <cell r="B5533" t="str">
            <v>Paraíba</v>
          </cell>
          <cell r="I5533" t="str">
            <v>1</v>
          </cell>
        </row>
        <row r="5534">
          <cell r="B5534" t="str">
            <v>Santa Catarina</v>
          </cell>
          <cell r="I5534" t="str">
            <v>1</v>
          </cell>
        </row>
        <row r="5535">
          <cell r="B5535" t="str">
            <v>Espírito Santo</v>
          </cell>
          <cell r="I5535" t="str">
            <v>4</v>
          </cell>
        </row>
        <row r="5536">
          <cell r="B5536" t="str">
            <v>São Paulo</v>
          </cell>
          <cell r="I5536" t="str">
            <v>1</v>
          </cell>
        </row>
        <row r="5537">
          <cell r="B5537" t="str">
            <v>Bahia</v>
          </cell>
          <cell r="I5537" t="str">
            <v>4</v>
          </cell>
        </row>
        <row r="5538">
          <cell r="B5538" t="str">
            <v>Rio Grande do Sul</v>
          </cell>
          <cell r="I5538" t="str">
            <v>1</v>
          </cell>
        </row>
        <row r="5539">
          <cell r="B5539" t="str">
            <v>Pernambuco</v>
          </cell>
          <cell r="I5539" t="str">
            <v>3</v>
          </cell>
        </row>
        <row r="5540">
          <cell r="B5540" t="str">
            <v>Amapá</v>
          </cell>
          <cell r="I5540" t="str">
            <v>1</v>
          </cell>
        </row>
        <row r="5541">
          <cell r="B5541" t="str">
            <v>Maranhão</v>
          </cell>
          <cell r="I5541" t="str">
            <v>2</v>
          </cell>
        </row>
        <row r="5542">
          <cell r="B5542" t="str">
            <v>Pará</v>
          </cell>
          <cell r="I5542" t="str">
            <v>1</v>
          </cell>
        </row>
        <row r="5543">
          <cell r="B5543" t="str">
            <v>Paraná</v>
          </cell>
          <cell r="I5543" t="str">
            <v>1</v>
          </cell>
        </row>
        <row r="5544">
          <cell r="B5544" t="str">
            <v>Maranhão</v>
          </cell>
          <cell r="I5544" t="str">
            <v>2</v>
          </cell>
        </row>
        <row r="5545">
          <cell r="B5545" t="str">
            <v>Minas Gerais</v>
          </cell>
          <cell r="I5545" t="str">
            <v>1</v>
          </cell>
        </row>
        <row r="5546">
          <cell r="B5546" t="str">
            <v>Rio de Janeiro</v>
          </cell>
          <cell r="I5546" t="str">
            <v>4</v>
          </cell>
        </row>
        <row r="5547">
          <cell r="B5547" t="str">
            <v>São Paulo</v>
          </cell>
          <cell r="I5547" t="str">
            <v>3</v>
          </cell>
        </row>
        <row r="5548">
          <cell r="B5548" t="str">
            <v>São Paulo</v>
          </cell>
          <cell r="I5548" t="str">
            <v>2</v>
          </cell>
        </row>
        <row r="5549">
          <cell r="B5549" t="str">
            <v>Bahia</v>
          </cell>
          <cell r="I5549" t="str">
            <v>1</v>
          </cell>
        </row>
        <row r="5550">
          <cell r="B5550" t="str">
            <v>Piauí</v>
          </cell>
          <cell r="I5550" t="str">
            <v>1</v>
          </cell>
        </row>
        <row r="5551">
          <cell r="B5551" t="str">
            <v>Tocantins</v>
          </cell>
          <cell r="I5551" t="str">
            <v>1</v>
          </cell>
        </row>
        <row r="5552">
          <cell r="B5552" t="str">
            <v>Bahia</v>
          </cell>
          <cell r="I5552" t="str">
            <v>1</v>
          </cell>
        </row>
        <row r="5553">
          <cell r="B5553" t="str">
            <v>Minas Gerais</v>
          </cell>
          <cell r="I5553" t="str">
            <v>1</v>
          </cell>
        </row>
        <row r="5554">
          <cell r="B5554" t="str">
            <v>Paraná</v>
          </cell>
          <cell r="I5554" t="str">
            <v>1</v>
          </cell>
        </row>
        <row r="5555">
          <cell r="B5555" t="str">
            <v>Bahia</v>
          </cell>
          <cell r="I5555" t="str">
            <v>1</v>
          </cell>
        </row>
        <row r="5556">
          <cell r="B5556" t="str">
            <v>Rio Grande do Sul</v>
          </cell>
          <cell r="I5556" t="str">
            <v>1</v>
          </cell>
        </row>
        <row r="5557">
          <cell r="B5557" t="str">
            <v>Santa Catarina</v>
          </cell>
          <cell r="I5557" t="str">
            <v>1</v>
          </cell>
        </row>
        <row r="5558">
          <cell r="B5558" t="str">
            <v>Tocantins</v>
          </cell>
          <cell r="I5558" t="str">
            <v>1</v>
          </cell>
        </row>
        <row r="5559">
          <cell r="B5559" t="str">
            <v>Paraná</v>
          </cell>
          <cell r="I5559" t="str">
            <v>1</v>
          </cell>
        </row>
        <row r="5560">
          <cell r="B5560" t="str">
            <v>Rio Grande do Sul</v>
          </cell>
          <cell r="I5560" t="str">
            <v>1</v>
          </cell>
        </row>
        <row r="5561">
          <cell r="B5561" t="str">
            <v>Santa Catarina</v>
          </cell>
          <cell r="I5561" t="str">
            <v>2</v>
          </cell>
        </row>
        <row r="5562">
          <cell r="B5562" t="str">
            <v>Acre</v>
          </cell>
          <cell r="I5562" t="str">
            <v>1</v>
          </cell>
        </row>
        <row r="5563">
          <cell r="B5563" t="str">
            <v>Santa Catarina</v>
          </cell>
          <cell r="I5563" t="str">
            <v>1</v>
          </cell>
        </row>
        <row r="5564">
          <cell r="B5564" t="str">
            <v>Santa Catarina</v>
          </cell>
          <cell r="I5564" t="str">
            <v>1</v>
          </cell>
        </row>
        <row r="5565">
          <cell r="B5565" t="str">
            <v>Pernambuco</v>
          </cell>
          <cell r="I5565" t="str">
            <v>1</v>
          </cell>
        </row>
        <row r="5566">
          <cell r="B5566" t="str">
            <v>Pará</v>
          </cell>
          <cell r="I5566" t="str">
            <v>2</v>
          </cell>
        </row>
        <row r="5567">
          <cell r="B5567" t="str">
            <v>Bahia</v>
          </cell>
          <cell r="I5567" t="str">
            <v>2</v>
          </cell>
        </row>
        <row r="5568">
          <cell r="B5568" t="str">
            <v>Paraíba</v>
          </cell>
          <cell r="I5568" t="str">
            <v>1</v>
          </cell>
        </row>
        <row r="5569">
          <cell r="B5569" t="str">
            <v>São Paulo</v>
          </cell>
          <cell r="I5569" t="str">
            <v>1</v>
          </cell>
        </row>
        <row r="5570">
          <cell r="B5570" t="str">
            <v>Maranhão</v>
          </cell>
          <cell r="I5570" t="str">
            <v>2</v>
          </cell>
        </row>
        <row r="5571">
          <cell r="B5571" t="str">
            <v>Santa Catarina</v>
          </cell>
          <cell r="I5571" t="str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nagem_Dados"/>
      <sheetName val="BseMun"/>
    </sheetNames>
    <sheetDataSet>
      <sheetData sheetId="0" refreshError="1">
        <row r="2">
          <cell r="B2" t="str">
            <v>Distrito Federal</v>
          </cell>
          <cell r="I2" t="str">
            <v>6</v>
          </cell>
          <cell r="K2">
            <v>2950603</v>
          </cell>
          <cell r="Q2">
            <v>774037</v>
          </cell>
          <cell r="S2" t="str">
            <v>Sim</v>
          </cell>
          <cell r="T2" t="str">
            <v>Sim</v>
          </cell>
          <cell r="V2" t="str">
            <v>Sim</v>
          </cell>
          <cell r="X2">
            <v>6950.96</v>
          </cell>
          <cell r="Y2">
            <v>6197.59</v>
          </cell>
          <cell r="Z2">
            <v>3399.78</v>
          </cell>
          <cell r="AA2">
            <v>0</v>
          </cell>
        </row>
        <row r="3">
          <cell r="B3" t="str">
            <v>Goiás</v>
          </cell>
          <cell r="I3" t="str">
            <v>1</v>
          </cell>
          <cell r="K3">
            <v>6619</v>
          </cell>
          <cell r="Q3">
            <v>2913</v>
          </cell>
          <cell r="S3" t="str">
            <v>Nao</v>
          </cell>
          <cell r="T3" t="str">
            <v>Sim</v>
          </cell>
          <cell r="V3" t="str">
            <v>Sim</v>
          </cell>
          <cell r="X3">
            <v>278.64999999999998</v>
          </cell>
          <cell r="Y3">
            <v>201.53</v>
          </cell>
          <cell r="Z3">
            <v>66.37</v>
          </cell>
          <cell r="AA3">
            <v>0</v>
          </cell>
        </row>
        <row r="4">
          <cell r="B4" t="str">
            <v>Goiás</v>
          </cell>
          <cell r="I4" t="str">
            <v>1</v>
          </cell>
          <cell r="K4">
            <v>19674</v>
          </cell>
          <cell r="Q4">
            <v>5566</v>
          </cell>
          <cell r="S4" t="str">
            <v>Nao</v>
          </cell>
          <cell r="T4" t="str">
            <v>Nao</v>
          </cell>
          <cell r="V4" t="str">
            <v>Não</v>
          </cell>
          <cell r="X4">
            <v>200</v>
          </cell>
          <cell r="Y4">
            <v>184</v>
          </cell>
          <cell r="Z4">
            <v>0</v>
          </cell>
          <cell r="AA4">
            <v>0</v>
          </cell>
        </row>
        <row r="5">
          <cell r="B5" t="str">
            <v>Goiás</v>
          </cell>
          <cell r="I5" t="str">
            <v>3</v>
          </cell>
          <cell r="K5">
            <v>217370</v>
          </cell>
          <cell r="Q5">
            <v>78000</v>
          </cell>
          <cell r="S5" t="str">
            <v>Nao</v>
          </cell>
          <cell r="T5" t="str">
            <v>Sim</v>
          </cell>
          <cell r="V5" t="str">
            <v>Sim</v>
          </cell>
          <cell r="X5">
            <v>2900</v>
          </cell>
          <cell r="Y5">
            <v>1000</v>
          </cell>
          <cell r="Z5">
            <v>300</v>
          </cell>
          <cell r="AA5">
            <v>0</v>
          </cell>
        </row>
        <row r="6">
          <cell r="B6" t="str">
            <v>Goiás</v>
          </cell>
          <cell r="I6" t="str">
            <v>1</v>
          </cell>
          <cell r="K6">
            <v>23143</v>
          </cell>
          <cell r="Q6">
            <v>6542</v>
          </cell>
          <cell r="S6" t="str">
            <v>Nao</v>
          </cell>
          <cell r="T6" t="str">
            <v>Sim</v>
          </cell>
          <cell r="V6" t="str">
            <v>Sim</v>
          </cell>
          <cell r="X6">
            <v>117</v>
          </cell>
          <cell r="Y6">
            <v>79.709999999999994</v>
          </cell>
          <cell r="Z6">
            <v>10</v>
          </cell>
          <cell r="AA6">
            <v>0</v>
          </cell>
        </row>
        <row r="7">
          <cell r="B7" t="str">
            <v>Goiás</v>
          </cell>
          <cell r="I7" t="str">
            <v>1</v>
          </cell>
          <cell r="K7">
            <v>5664</v>
          </cell>
          <cell r="Q7">
            <v>2130</v>
          </cell>
          <cell r="S7" t="str">
            <v>Nao</v>
          </cell>
          <cell r="T7" t="str">
            <v>Nao</v>
          </cell>
          <cell r="V7" t="str">
            <v>Sim</v>
          </cell>
          <cell r="X7">
            <v>27.49</v>
          </cell>
          <cell r="Y7">
            <v>27.49</v>
          </cell>
          <cell r="Z7">
            <v>12.26</v>
          </cell>
          <cell r="AA7">
            <v>0</v>
          </cell>
        </row>
        <row r="8">
          <cell r="B8" t="str">
            <v>Goiás</v>
          </cell>
          <cell r="I8" t="str">
            <v>1</v>
          </cell>
          <cell r="K8">
            <v>5828</v>
          </cell>
          <cell r="Q8">
            <v>2000</v>
          </cell>
          <cell r="S8" t="str">
            <v>Nao</v>
          </cell>
          <cell r="T8" t="str">
            <v>Nao</v>
          </cell>
          <cell r="V8" t="str">
            <v>Sim</v>
          </cell>
          <cell r="X8">
            <v>68.099999999999994</v>
          </cell>
          <cell r="Y8">
            <v>68.099999999999994</v>
          </cell>
          <cell r="Z8">
            <v>8.5</v>
          </cell>
          <cell r="AA8">
            <v>0</v>
          </cell>
        </row>
        <row r="9">
          <cell r="B9" t="str">
            <v>Goiás</v>
          </cell>
          <cell r="I9" t="str">
            <v>1</v>
          </cell>
          <cell r="K9">
            <v>7401</v>
          </cell>
          <cell r="Q9">
            <v>3649</v>
          </cell>
          <cell r="S9" t="str">
            <v>Nao</v>
          </cell>
          <cell r="T9" t="str">
            <v>Nao</v>
          </cell>
          <cell r="V9" t="str">
            <v>Sim</v>
          </cell>
          <cell r="X9">
            <v>59.8</v>
          </cell>
          <cell r="Y9">
            <v>45.7</v>
          </cell>
          <cell r="Z9">
            <v>4.9000000000000004</v>
          </cell>
          <cell r="AA9">
            <v>15</v>
          </cell>
        </row>
        <row r="10">
          <cell r="B10" t="str">
            <v>Goiás</v>
          </cell>
          <cell r="I10" t="str">
            <v>1</v>
          </cell>
          <cell r="K10">
            <v>1233</v>
          </cell>
          <cell r="Q10">
            <v>600</v>
          </cell>
          <cell r="S10" t="str">
            <v>Nao</v>
          </cell>
          <cell r="T10" t="str">
            <v>Nao</v>
          </cell>
          <cell r="V10" t="str">
            <v>Sim</v>
          </cell>
          <cell r="X10">
            <v>15</v>
          </cell>
          <cell r="Y10">
            <v>14</v>
          </cell>
          <cell r="Z10">
            <v>0.5</v>
          </cell>
          <cell r="AA10">
            <v>0</v>
          </cell>
        </row>
        <row r="11">
          <cell r="B11" t="str">
            <v>Goiás</v>
          </cell>
          <cell r="I11" t="str">
            <v>1</v>
          </cell>
          <cell r="K11">
            <v>5280</v>
          </cell>
          <cell r="Q11">
            <v>1500</v>
          </cell>
          <cell r="S11" t="str">
            <v>Nao</v>
          </cell>
          <cell r="T11" t="str">
            <v>Nao</v>
          </cell>
          <cell r="V11" t="str">
            <v>Sim</v>
          </cell>
          <cell r="X11">
            <v>48.56</v>
          </cell>
          <cell r="Y11">
            <v>37.82</v>
          </cell>
          <cell r="Z11">
            <v>3.78</v>
          </cell>
          <cell r="AA11">
            <v>0</v>
          </cell>
        </row>
        <row r="12">
          <cell r="B12" t="str">
            <v>Goiás</v>
          </cell>
          <cell r="I12" t="str">
            <v>4</v>
          </cell>
          <cell r="K12">
            <v>384913</v>
          </cell>
          <cell r="Q12">
            <v>120907</v>
          </cell>
          <cell r="S12" t="str">
            <v>Sim</v>
          </cell>
          <cell r="T12" t="str">
            <v>Sim</v>
          </cell>
          <cell r="V12" t="str">
            <v>Sim</v>
          </cell>
          <cell r="X12">
            <v>1650.53</v>
          </cell>
          <cell r="Y12">
            <v>1453.8</v>
          </cell>
          <cell r="Z12">
            <v>350</v>
          </cell>
          <cell r="AA12">
            <v>100</v>
          </cell>
        </row>
        <row r="13">
          <cell r="B13" t="str">
            <v>Goiás</v>
          </cell>
          <cell r="I13" t="str">
            <v>1</v>
          </cell>
          <cell r="K13">
            <v>18801</v>
          </cell>
          <cell r="Q13">
            <v>9200</v>
          </cell>
          <cell r="S13" t="str">
            <v>Nao</v>
          </cell>
          <cell r="T13" t="str">
            <v>Nao</v>
          </cell>
          <cell r="V13" t="str">
            <v>Sim</v>
          </cell>
          <cell r="X13">
            <v>119.9</v>
          </cell>
          <cell r="Y13">
            <v>105.7</v>
          </cell>
          <cell r="Z13">
            <v>44.36</v>
          </cell>
          <cell r="AA13">
            <v>52</v>
          </cell>
        </row>
        <row r="14">
          <cell r="B14" t="str">
            <v>Goiás</v>
          </cell>
          <cell r="I14" t="str">
            <v>1</v>
          </cell>
          <cell r="K14">
            <v>1988</v>
          </cell>
          <cell r="Q14">
            <v>497</v>
          </cell>
          <cell r="S14" t="str">
            <v>Nao</v>
          </cell>
          <cell r="T14" t="str">
            <v>Nao</v>
          </cell>
          <cell r="V14" t="str">
            <v>Não</v>
          </cell>
          <cell r="X14">
            <v>4.03</v>
          </cell>
          <cell r="Y14">
            <v>2.0299999999999998</v>
          </cell>
          <cell r="Z14">
            <v>0</v>
          </cell>
          <cell r="AA14">
            <v>0</v>
          </cell>
        </row>
        <row r="15">
          <cell r="B15" t="str">
            <v>Goiás</v>
          </cell>
          <cell r="I15" t="str">
            <v>1</v>
          </cell>
          <cell r="K15">
            <v>2828</v>
          </cell>
          <cell r="Q15">
            <v>840</v>
          </cell>
          <cell r="S15" t="str">
            <v>Nao</v>
          </cell>
          <cell r="T15" t="str">
            <v>Nao</v>
          </cell>
          <cell r="V15" t="str">
            <v>Sim</v>
          </cell>
          <cell r="X15">
            <v>29</v>
          </cell>
          <cell r="Y15">
            <v>18</v>
          </cell>
          <cell r="Z15">
            <v>5</v>
          </cell>
          <cell r="AA15">
            <v>0</v>
          </cell>
        </row>
        <row r="16">
          <cell r="B16" t="str">
            <v>Goiás</v>
          </cell>
          <cell r="I16" t="str">
            <v>1</v>
          </cell>
          <cell r="K16">
            <v>3078</v>
          </cell>
          <cell r="Q16">
            <v>1151</v>
          </cell>
          <cell r="S16" t="str">
            <v>Nao</v>
          </cell>
          <cell r="T16" t="str">
            <v>Nao</v>
          </cell>
          <cell r="V16" t="str">
            <v>Sim</v>
          </cell>
          <cell r="X16">
            <v>33.6</v>
          </cell>
          <cell r="Y16">
            <v>28.6</v>
          </cell>
          <cell r="Z16">
            <v>5</v>
          </cell>
          <cell r="AA16">
            <v>0</v>
          </cell>
        </row>
        <row r="17">
          <cell r="B17" t="str">
            <v>Goiás</v>
          </cell>
          <cell r="I17" t="str">
            <v>1</v>
          </cell>
          <cell r="K17">
            <v>19511</v>
          </cell>
          <cell r="Q17">
            <v>5529</v>
          </cell>
          <cell r="S17" t="str">
            <v>Nao</v>
          </cell>
          <cell r="T17" t="str">
            <v>Nao</v>
          </cell>
          <cell r="V17" t="str">
            <v>Sim</v>
          </cell>
          <cell r="X17">
            <v>27</v>
          </cell>
          <cell r="Y17">
            <v>0.14000000000000001</v>
          </cell>
          <cell r="Z17">
            <v>10</v>
          </cell>
          <cell r="AA17">
            <v>0</v>
          </cell>
        </row>
        <row r="18">
          <cell r="B18" t="str">
            <v>Goiás</v>
          </cell>
          <cell r="I18" t="str">
            <v>1</v>
          </cell>
          <cell r="K18">
            <v>6936</v>
          </cell>
          <cell r="Q18">
            <v>1775</v>
          </cell>
          <cell r="S18" t="str">
            <v>Nao</v>
          </cell>
          <cell r="T18" t="str">
            <v>Nao</v>
          </cell>
          <cell r="V18" t="str">
            <v>Sim</v>
          </cell>
          <cell r="X18">
            <v>89.76</v>
          </cell>
          <cell r="Y18">
            <v>74.760000000000005</v>
          </cell>
          <cell r="Z18">
            <v>15</v>
          </cell>
          <cell r="AA18">
            <v>0</v>
          </cell>
        </row>
        <row r="19">
          <cell r="B19" t="str">
            <v>Goiás</v>
          </cell>
          <cell r="I19" t="str">
            <v>1</v>
          </cell>
          <cell r="K19">
            <v>1485</v>
          </cell>
          <cell r="Q19">
            <v>729</v>
          </cell>
          <cell r="S19" t="str">
            <v>Nao</v>
          </cell>
          <cell r="T19" t="str">
            <v>Nao</v>
          </cell>
          <cell r="V19" t="str">
            <v>Não</v>
          </cell>
          <cell r="X19">
            <v>8</v>
          </cell>
          <cell r="Y19">
            <v>7.1</v>
          </cell>
          <cell r="Z19">
            <v>0</v>
          </cell>
          <cell r="AA19">
            <v>0</v>
          </cell>
        </row>
        <row r="20">
          <cell r="B20" t="str">
            <v>Goiás</v>
          </cell>
          <cell r="I20" t="str">
            <v>1</v>
          </cell>
          <cell r="K20">
            <v>8332</v>
          </cell>
          <cell r="Q20">
            <v>3990</v>
          </cell>
          <cell r="S20" t="str">
            <v>Nao</v>
          </cell>
          <cell r="T20" t="str">
            <v>Nao</v>
          </cell>
          <cell r="V20" t="str">
            <v>Sim</v>
          </cell>
          <cell r="X20">
            <v>20400</v>
          </cell>
          <cell r="Y20">
            <v>8700</v>
          </cell>
          <cell r="Z20">
            <v>1400</v>
          </cell>
          <cell r="AA20">
            <v>0</v>
          </cell>
        </row>
        <row r="21">
          <cell r="B21" t="str">
            <v>Goiás</v>
          </cell>
          <cell r="I21" t="str">
            <v>1</v>
          </cell>
          <cell r="K21">
            <v>1555</v>
          </cell>
          <cell r="Q21">
            <v>744</v>
          </cell>
          <cell r="S21" t="str">
            <v>Nao</v>
          </cell>
          <cell r="T21" t="str">
            <v>Nao</v>
          </cell>
          <cell r="V21" t="str">
            <v>Sim</v>
          </cell>
          <cell r="X21">
            <v>8</v>
          </cell>
          <cell r="Y21">
            <v>5</v>
          </cell>
          <cell r="Z21">
            <v>0.05</v>
          </cell>
          <cell r="AA21">
            <v>0</v>
          </cell>
        </row>
        <row r="22">
          <cell r="B22" t="str">
            <v>Goiás</v>
          </cell>
          <cell r="I22" t="str">
            <v>1</v>
          </cell>
          <cell r="K22">
            <v>8182</v>
          </cell>
          <cell r="Q22">
            <v>3160</v>
          </cell>
          <cell r="S22" t="str">
            <v>Nao</v>
          </cell>
          <cell r="T22" t="str">
            <v>Nao</v>
          </cell>
          <cell r="V22" t="str">
            <v>Sim</v>
          </cell>
          <cell r="X22">
            <v>63.35</v>
          </cell>
          <cell r="Y22">
            <v>51.58</v>
          </cell>
          <cell r="Z22">
            <v>3</v>
          </cell>
          <cell r="AA22">
            <v>3</v>
          </cell>
        </row>
        <row r="23">
          <cell r="B23" t="str">
            <v>Goiás</v>
          </cell>
          <cell r="I23" t="str">
            <v>2</v>
          </cell>
          <cell r="K23">
            <v>22297</v>
          </cell>
          <cell r="Q23">
            <v>5818</v>
          </cell>
          <cell r="S23" t="str">
            <v>Nao</v>
          </cell>
          <cell r="T23" t="str">
            <v>Nao</v>
          </cell>
          <cell r="V23" t="str">
            <v>Sim</v>
          </cell>
          <cell r="X23">
            <v>25</v>
          </cell>
          <cell r="Y23">
            <v>23</v>
          </cell>
          <cell r="Z23">
            <v>9</v>
          </cell>
          <cell r="AA23">
            <v>0</v>
          </cell>
        </row>
        <row r="24">
          <cell r="B24" t="str">
            <v>Goiás</v>
          </cell>
          <cell r="I24" t="str">
            <v>1</v>
          </cell>
          <cell r="K24">
            <v>6685</v>
          </cell>
          <cell r="Q24">
            <v>3100</v>
          </cell>
          <cell r="S24" t="str">
            <v>Nao</v>
          </cell>
          <cell r="T24" t="str">
            <v>Nao</v>
          </cell>
          <cell r="V24" t="str">
            <v>Sim</v>
          </cell>
          <cell r="X24">
            <v>49.4</v>
          </cell>
          <cell r="Y24">
            <v>49.4</v>
          </cell>
          <cell r="Z24">
            <v>1.4</v>
          </cell>
          <cell r="AA24">
            <v>0</v>
          </cell>
        </row>
        <row r="25">
          <cell r="B25" t="str">
            <v>Goiás</v>
          </cell>
          <cell r="I25" t="str">
            <v>1</v>
          </cell>
          <cell r="K25">
            <v>9241</v>
          </cell>
          <cell r="Q25">
            <v>3268</v>
          </cell>
          <cell r="S25" t="str">
            <v>Nao</v>
          </cell>
          <cell r="T25" t="str">
            <v>Nao</v>
          </cell>
          <cell r="V25" t="str">
            <v>Sim</v>
          </cell>
          <cell r="X25">
            <v>80</v>
          </cell>
          <cell r="Y25">
            <v>80</v>
          </cell>
          <cell r="Z25">
            <v>0</v>
          </cell>
          <cell r="AA25">
            <v>0</v>
          </cell>
        </row>
        <row r="26">
          <cell r="B26" t="str">
            <v>Goiás</v>
          </cell>
          <cell r="I26" t="str">
            <v>1</v>
          </cell>
          <cell r="K26">
            <v>1669</v>
          </cell>
          <cell r="Q26">
            <v>650</v>
          </cell>
          <cell r="S26" t="str">
            <v>Nao</v>
          </cell>
          <cell r="T26" t="str">
            <v>Nao</v>
          </cell>
          <cell r="V26" t="str">
            <v>Não</v>
          </cell>
          <cell r="X26">
            <v>8</v>
          </cell>
          <cell r="Y26">
            <v>6.25</v>
          </cell>
          <cell r="Z26">
            <v>0</v>
          </cell>
          <cell r="AA26">
            <v>0</v>
          </cell>
        </row>
        <row r="27">
          <cell r="B27" t="str">
            <v>Goiás</v>
          </cell>
          <cell r="I27" t="str">
            <v>1</v>
          </cell>
          <cell r="K27">
            <v>2515</v>
          </cell>
          <cell r="Q27">
            <v>1052</v>
          </cell>
          <cell r="S27" t="str">
            <v>Nao</v>
          </cell>
          <cell r="T27" t="str">
            <v>Nao</v>
          </cell>
          <cell r="V27" t="str">
            <v>Sim</v>
          </cell>
          <cell r="X27">
            <v>18.88</v>
          </cell>
          <cell r="Y27">
            <v>18.88</v>
          </cell>
          <cell r="Z27">
            <v>0</v>
          </cell>
          <cell r="AA27">
            <v>0</v>
          </cell>
        </row>
        <row r="28">
          <cell r="B28" t="str">
            <v>Goiás</v>
          </cell>
          <cell r="I28" t="str">
            <v>1</v>
          </cell>
          <cell r="K28">
            <v>4780</v>
          </cell>
          <cell r="Q28">
            <v>2233</v>
          </cell>
          <cell r="S28" t="str">
            <v>Nao</v>
          </cell>
          <cell r="T28" t="str">
            <v>Nao</v>
          </cell>
          <cell r="V28" t="str">
            <v>Não</v>
          </cell>
          <cell r="X28">
            <v>31</v>
          </cell>
          <cell r="Y28">
            <v>23</v>
          </cell>
          <cell r="Z28">
            <v>0</v>
          </cell>
          <cell r="AA28">
            <v>0</v>
          </cell>
        </row>
        <row r="29">
          <cell r="B29" t="str">
            <v>Goiás</v>
          </cell>
          <cell r="I29" t="str">
            <v>1</v>
          </cell>
          <cell r="K29">
            <v>8812</v>
          </cell>
          <cell r="Q29">
            <v>4485</v>
          </cell>
          <cell r="S29" t="str">
            <v>Nao</v>
          </cell>
          <cell r="T29" t="str">
            <v>Sim</v>
          </cell>
          <cell r="V29" t="str">
            <v>Sim</v>
          </cell>
          <cell r="X29">
            <v>61.15</v>
          </cell>
          <cell r="Y29">
            <v>58.02</v>
          </cell>
          <cell r="Z29">
            <v>11.25</v>
          </cell>
          <cell r="AA29">
            <v>0</v>
          </cell>
        </row>
        <row r="30">
          <cell r="B30" t="str">
            <v>Goiás</v>
          </cell>
          <cell r="I30" t="str">
            <v>1</v>
          </cell>
          <cell r="K30">
            <v>1863</v>
          </cell>
          <cell r="Q30">
            <v>850</v>
          </cell>
          <cell r="S30" t="str">
            <v>Nao</v>
          </cell>
          <cell r="T30" t="str">
            <v>Nao</v>
          </cell>
          <cell r="V30" t="str">
            <v>Sim</v>
          </cell>
          <cell r="X30">
            <v>30</v>
          </cell>
          <cell r="Y30">
            <v>24</v>
          </cell>
          <cell r="Z30">
            <v>2</v>
          </cell>
          <cell r="AA30">
            <v>0</v>
          </cell>
        </row>
        <row r="31">
          <cell r="B31" t="str">
            <v>Goiás</v>
          </cell>
          <cell r="I31" t="str">
            <v>1</v>
          </cell>
          <cell r="K31">
            <v>6023</v>
          </cell>
          <cell r="Q31">
            <v>2650</v>
          </cell>
          <cell r="S31" t="str">
            <v>Nao</v>
          </cell>
          <cell r="T31" t="str">
            <v>Sim</v>
          </cell>
          <cell r="V31" t="str">
            <v>Sim</v>
          </cell>
          <cell r="X31">
            <v>38</v>
          </cell>
          <cell r="Y31">
            <v>38</v>
          </cell>
          <cell r="Z31">
            <v>2</v>
          </cell>
          <cell r="AA31">
            <v>4</v>
          </cell>
        </row>
        <row r="32">
          <cell r="B32" t="str">
            <v>Goiás</v>
          </cell>
          <cell r="I32" t="str">
            <v>1</v>
          </cell>
          <cell r="K32">
            <v>10060</v>
          </cell>
          <cell r="Q32">
            <v>4633</v>
          </cell>
          <cell r="S32" t="str">
            <v>Nao</v>
          </cell>
          <cell r="T32" t="str">
            <v>Sim</v>
          </cell>
          <cell r="V32" t="str">
            <v>Sim</v>
          </cell>
          <cell r="X32">
            <v>58.64</v>
          </cell>
          <cell r="Y32">
            <v>49.85</v>
          </cell>
          <cell r="Z32">
            <v>4.38</v>
          </cell>
          <cell r="AA32">
            <v>10</v>
          </cell>
        </row>
        <row r="33">
          <cell r="B33" t="str">
            <v>Goiás</v>
          </cell>
          <cell r="I33" t="str">
            <v>1</v>
          </cell>
          <cell r="K33">
            <v>13149</v>
          </cell>
          <cell r="Q33">
            <v>4626</v>
          </cell>
          <cell r="S33" t="str">
            <v>Nao</v>
          </cell>
          <cell r="T33" t="str">
            <v>Sim</v>
          </cell>
          <cell r="V33" t="str">
            <v>Sim</v>
          </cell>
          <cell r="X33">
            <v>68.56</v>
          </cell>
          <cell r="Y33">
            <v>68.56</v>
          </cell>
          <cell r="Z33">
            <v>6.67</v>
          </cell>
          <cell r="AA33">
            <v>39</v>
          </cell>
        </row>
        <row r="34">
          <cell r="B34" t="str">
            <v>Goiás</v>
          </cell>
          <cell r="I34" t="str">
            <v>2</v>
          </cell>
          <cell r="K34">
            <v>89547</v>
          </cell>
          <cell r="Q34">
            <v>22076</v>
          </cell>
          <cell r="S34" t="str">
            <v>Nao</v>
          </cell>
          <cell r="T34" t="str">
            <v>Nao</v>
          </cell>
          <cell r="V34" t="str">
            <v>Sim</v>
          </cell>
          <cell r="X34">
            <v>583.20000000000005</v>
          </cell>
          <cell r="Y34">
            <v>300</v>
          </cell>
          <cell r="Z34">
            <v>200</v>
          </cell>
          <cell r="AA34">
            <v>0</v>
          </cell>
        </row>
        <row r="35">
          <cell r="B35" t="str">
            <v>Goiás</v>
          </cell>
          <cell r="I35" t="str">
            <v>1</v>
          </cell>
          <cell r="K35">
            <v>2220</v>
          </cell>
          <cell r="Q35">
            <v>1000</v>
          </cell>
          <cell r="S35" t="str">
            <v>Nao</v>
          </cell>
          <cell r="T35" t="str">
            <v>Nao</v>
          </cell>
          <cell r="V35" t="str">
            <v>Sim</v>
          </cell>
          <cell r="X35">
            <v>11.7</v>
          </cell>
          <cell r="Y35">
            <v>10.7</v>
          </cell>
          <cell r="Z35">
            <v>5</v>
          </cell>
          <cell r="AA35">
            <v>0</v>
          </cell>
        </row>
        <row r="36">
          <cell r="B36" t="str">
            <v>Goiás</v>
          </cell>
          <cell r="I36" t="str">
            <v>1</v>
          </cell>
          <cell r="K36">
            <v>2159</v>
          </cell>
          <cell r="Q36">
            <v>1000</v>
          </cell>
          <cell r="S36" t="str">
            <v>Nao</v>
          </cell>
          <cell r="T36" t="str">
            <v>Nao</v>
          </cell>
          <cell r="V36" t="str">
            <v>Não</v>
          </cell>
          <cell r="X36">
            <v>20.78</v>
          </cell>
          <cell r="Y36">
            <v>20.78</v>
          </cell>
          <cell r="Z36">
            <v>0</v>
          </cell>
          <cell r="AA36">
            <v>0</v>
          </cell>
        </row>
        <row r="37">
          <cell r="B37" t="str">
            <v>Goiás</v>
          </cell>
          <cell r="I37" t="str">
            <v>1</v>
          </cell>
          <cell r="K37">
            <v>10333</v>
          </cell>
          <cell r="Q37">
            <v>3464</v>
          </cell>
          <cell r="S37" t="str">
            <v>Nao</v>
          </cell>
          <cell r="T37" t="str">
            <v>Nao</v>
          </cell>
          <cell r="V37" t="str">
            <v>Não</v>
          </cell>
          <cell r="X37">
            <v>280</v>
          </cell>
          <cell r="Y37">
            <v>9.1</v>
          </cell>
          <cell r="Z37">
            <v>0</v>
          </cell>
          <cell r="AA37">
            <v>0</v>
          </cell>
        </row>
        <row r="38">
          <cell r="B38" t="str">
            <v>Goiás</v>
          </cell>
          <cell r="I38" t="str">
            <v>1</v>
          </cell>
          <cell r="K38">
            <v>5722</v>
          </cell>
          <cell r="Q38">
            <v>2815</v>
          </cell>
          <cell r="S38" t="str">
            <v>Nao</v>
          </cell>
          <cell r="T38" t="str">
            <v>Nao</v>
          </cell>
          <cell r="V38" t="str">
            <v>Sim</v>
          </cell>
          <cell r="X38">
            <v>53.94</v>
          </cell>
          <cell r="Y38">
            <v>38.020000000000003</v>
          </cell>
          <cell r="Z38">
            <v>15.09</v>
          </cell>
          <cell r="AA38">
            <v>0</v>
          </cell>
        </row>
        <row r="39">
          <cell r="B39" t="str">
            <v>Goiás</v>
          </cell>
          <cell r="I39" t="str">
            <v>1</v>
          </cell>
          <cell r="K39">
            <v>6729</v>
          </cell>
          <cell r="Q39">
            <v>2427</v>
          </cell>
          <cell r="S39" t="str">
            <v>Sim</v>
          </cell>
          <cell r="T39" t="str">
            <v>Sim</v>
          </cell>
          <cell r="V39" t="str">
            <v>Sim</v>
          </cell>
          <cell r="X39">
            <v>38</v>
          </cell>
          <cell r="Y39">
            <v>33</v>
          </cell>
          <cell r="Z39">
            <v>2</v>
          </cell>
          <cell r="AA39">
            <v>0</v>
          </cell>
        </row>
        <row r="40">
          <cell r="B40" t="str">
            <v>Goiás</v>
          </cell>
          <cell r="I40" t="str">
            <v>1</v>
          </cell>
          <cell r="K40">
            <v>17612</v>
          </cell>
          <cell r="Q40">
            <v>4722</v>
          </cell>
          <cell r="S40" t="str">
            <v>Nao</v>
          </cell>
          <cell r="T40" t="str">
            <v>Nao</v>
          </cell>
          <cell r="V40" t="str">
            <v>Sim</v>
          </cell>
          <cell r="X40">
            <v>53</v>
          </cell>
          <cell r="Y40">
            <v>41</v>
          </cell>
          <cell r="Z40">
            <v>3</v>
          </cell>
          <cell r="AA40">
            <v>0</v>
          </cell>
        </row>
        <row r="41">
          <cell r="B41" t="str">
            <v>Goiás</v>
          </cell>
          <cell r="I41" t="str">
            <v>1</v>
          </cell>
          <cell r="K41">
            <v>1632</v>
          </cell>
          <cell r="Q41">
            <v>380</v>
          </cell>
          <cell r="S41" t="str">
            <v>Nao</v>
          </cell>
          <cell r="T41" t="str">
            <v>Nao</v>
          </cell>
          <cell r="V41" t="str">
            <v>Não</v>
          </cell>
          <cell r="X41">
            <v>130</v>
          </cell>
          <cell r="Y41">
            <v>80</v>
          </cell>
          <cell r="Z41">
            <v>30</v>
          </cell>
          <cell r="AA41">
            <v>0</v>
          </cell>
        </row>
        <row r="42">
          <cell r="B42" t="str">
            <v>Goiás</v>
          </cell>
          <cell r="I42" t="str">
            <v>1</v>
          </cell>
          <cell r="K42">
            <v>8048</v>
          </cell>
          <cell r="Q42">
            <v>650</v>
          </cell>
          <cell r="S42" t="str">
            <v>Nao</v>
          </cell>
          <cell r="T42" t="str">
            <v>Nao</v>
          </cell>
          <cell r="V42" t="str">
            <v>Sim</v>
          </cell>
          <cell r="X42">
            <v>1</v>
          </cell>
          <cell r="Y42">
            <v>0</v>
          </cell>
          <cell r="Z42">
            <v>0.01</v>
          </cell>
          <cell r="AA42">
            <v>0</v>
          </cell>
        </row>
        <row r="43">
          <cell r="B43" t="str">
            <v>Goiás</v>
          </cell>
          <cell r="I43" t="str">
            <v>1</v>
          </cell>
          <cell r="K43">
            <v>3988</v>
          </cell>
          <cell r="Q43">
            <v>1282</v>
          </cell>
          <cell r="S43" t="str">
            <v>Nao</v>
          </cell>
          <cell r="T43" t="str">
            <v>Nao</v>
          </cell>
          <cell r="V43" t="str">
            <v>Sim</v>
          </cell>
          <cell r="X43">
            <v>80</v>
          </cell>
          <cell r="Y43">
            <v>50</v>
          </cell>
          <cell r="Z43">
            <v>15</v>
          </cell>
          <cell r="AA43">
            <v>0</v>
          </cell>
        </row>
        <row r="44">
          <cell r="B44" t="str">
            <v>Goiás</v>
          </cell>
          <cell r="I44" t="str">
            <v>1</v>
          </cell>
          <cell r="K44">
            <v>21303</v>
          </cell>
          <cell r="Q44">
            <v>8390</v>
          </cell>
          <cell r="S44" t="str">
            <v>Nao</v>
          </cell>
          <cell r="T44" t="str">
            <v>Sim</v>
          </cell>
          <cell r="V44" t="str">
            <v>Sim</v>
          </cell>
          <cell r="X44">
            <v>134.06</v>
          </cell>
          <cell r="Y44">
            <v>134.06</v>
          </cell>
          <cell r="Z44">
            <v>1.36</v>
          </cell>
          <cell r="AA44">
            <v>80</v>
          </cell>
        </row>
        <row r="45">
          <cell r="B45" t="str">
            <v>Goiás</v>
          </cell>
          <cell r="I45" t="str">
            <v>1</v>
          </cell>
          <cell r="K45">
            <v>8804</v>
          </cell>
          <cell r="Q45">
            <v>4269</v>
          </cell>
          <cell r="S45" t="str">
            <v>Sim</v>
          </cell>
          <cell r="T45" t="str">
            <v>Sim</v>
          </cell>
          <cell r="V45" t="str">
            <v>Sim</v>
          </cell>
          <cell r="X45">
            <v>83.69</v>
          </cell>
          <cell r="Y45">
            <v>61.02</v>
          </cell>
          <cell r="Z45">
            <v>18.03</v>
          </cell>
          <cell r="AA45">
            <v>0</v>
          </cell>
        </row>
        <row r="46">
          <cell r="B46" t="str">
            <v>Goiás</v>
          </cell>
          <cell r="I46" t="str">
            <v>2</v>
          </cell>
          <cell r="K46">
            <v>56907</v>
          </cell>
          <cell r="Q46">
            <v>32607</v>
          </cell>
          <cell r="S46" t="str">
            <v>Nao</v>
          </cell>
          <cell r="T46" t="str">
            <v>Nao</v>
          </cell>
          <cell r="V46" t="str">
            <v>Sim</v>
          </cell>
          <cell r="X46">
            <v>190</v>
          </cell>
          <cell r="Y46">
            <v>150</v>
          </cell>
          <cell r="Z46">
            <v>54</v>
          </cell>
          <cell r="AA46">
            <v>20</v>
          </cell>
        </row>
        <row r="47">
          <cell r="B47" t="str">
            <v>Goiás</v>
          </cell>
          <cell r="I47" t="str">
            <v>1</v>
          </cell>
          <cell r="K47">
            <v>7590</v>
          </cell>
          <cell r="Q47">
            <v>3000</v>
          </cell>
          <cell r="S47" t="str">
            <v>Nao</v>
          </cell>
          <cell r="T47" t="str">
            <v>Nao</v>
          </cell>
          <cell r="V47" t="str">
            <v>Sim</v>
          </cell>
          <cell r="X47">
            <v>121.5</v>
          </cell>
          <cell r="Y47">
            <v>61.33</v>
          </cell>
          <cell r="Z47">
            <v>0.4</v>
          </cell>
          <cell r="AA47">
            <v>0</v>
          </cell>
        </row>
        <row r="48">
          <cell r="B48" t="str">
            <v>Goiás</v>
          </cell>
          <cell r="I48" t="str">
            <v>1</v>
          </cell>
          <cell r="K48">
            <v>2408</v>
          </cell>
          <cell r="Q48">
            <v>1150</v>
          </cell>
          <cell r="S48" t="str">
            <v>Nao</v>
          </cell>
          <cell r="T48" t="str">
            <v>Nao</v>
          </cell>
          <cell r="V48" t="str">
            <v>Não</v>
          </cell>
          <cell r="X48">
            <v>29</v>
          </cell>
          <cell r="Y48">
            <v>23</v>
          </cell>
          <cell r="Z48">
            <v>0</v>
          </cell>
          <cell r="AA48">
            <v>0</v>
          </cell>
        </row>
        <row r="49">
          <cell r="B49" t="str">
            <v>Goiás</v>
          </cell>
          <cell r="I49" t="str">
            <v>1</v>
          </cell>
          <cell r="K49">
            <v>6916</v>
          </cell>
          <cell r="Q49">
            <v>3156</v>
          </cell>
          <cell r="S49" t="str">
            <v>Nao</v>
          </cell>
          <cell r="T49" t="str">
            <v>Nao</v>
          </cell>
          <cell r="V49" t="str">
            <v>Sim</v>
          </cell>
          <cell r="X49">
            <v>45</v>
          </cell>
          <cell r="Y49">
            <v>35</v>
          </cell>
          <cell r="Z49">
            <v>6</v>
          </cell>
          <cell r="AA49">
            <v>0</v>
          </cell>
        </row>
        <row r="50">
          <cell r="B50" t="str">
            <v>Goiás</v>
          </cell>
          <cell r="I50" t="str">
            <v>2</v>
          </cell>
          <cell r="K50">
            <v>49664</v>
          </cell>
          <cell r="Q50">
            <v>21500</v>
          </cell>
          <cell r="S50" t="str">
            <v>Nao</v>
          </cell>
          <cell r="T50" t="str">
            <v>Nao</v>
          </cell>
          <cell r="V50" t="str">
            <v>Sim</v>
          </cell>
          <cell r="X50">
            <v>225</v>
          </cell>
          <cell r="Y50">
            <v>135.22999999999999</v>
          </cell>
          <cell r="Z50">
            <v>6.2</v>
          </cell>
          <cell r="AA50">
            <v>0</v>
          </cell>
        </row>
        <row r="51">
          <cell r="B51" t="str">
            <v>Goiás</v>
          </cell>
          <cell r="I51" t="str">
            <v>1</v>
          </cell>
          <cell r="K51">
            <v>2499</v>
          </cell>
          <cell r="Q51">
            <v>1245</v>
          </cell>
          <cell r="S51" t="str">
            <v>Nao</v>
          </cell>
          <cell r="T51" t="str">
            <v>Nao</v>
          </cell>
          <cell r="V51" t="str">
            <v>Sim</v>
          </cell>
          <cell r="X51">
            <v>30.06</v>
          </cell>
          <cell r="Y51">
            <v>24.16</v>
          </cell>
          <cell r="Z51">
            <v>1.19</v>
          </cell>
          <cell r="AA51">
            <v>0</v>
          </cell>
        </row>
        <row r="52">
          <cell r="B52" t="str">
            <v>Goiás</v>
          </cell>
          <cell r="I52" t="str">
            <v>1</v>
          </cell>
          <cell r="K52">
            <v>13322</v>
          </cell>
          <cell r="Q52">
            <v>5000</v>
          </cell>
          <cell r="S52" t="str">
            <v>Nao</v>
          </cell>
          <cell r="T52" t="str">
            <v>Nao</v>
          </cell>
          <cell r="V52" t="str">
            <v>Sim</v>
          </cell>
          <cell r="X52">
            <v>4150</v>
          </cell>
          <cell r="Y52">
            <v>35.18</v>
          </cell>
          <cell r="Z52">
            <v>1</v>
          </cell>
          <cell r="AA52">
            <v>100</v>
          </cell>
        </row>
        <row r="53">
          <cell r="B53" t="str">
            <v>Goiás</v>
          </cell>
          <cell r="I53" t="str">
            <v>1</v>
          </cell>
          <cell r="K53">
            <v>2613</v>
          </cell>
          <cell r="Q53">
            <v>1298</v>
          </cell>
          <cell r="S53" t="str">
            <v>Nao</v>
          </cell>
          <cell r="T53" t="str">
            <v>Nao</v>
          </cell>
          <cell r="V53" t="str">
            <v>Não</v>
          </cell>
          <cell r="X53">
            <v>18020.07</v>
          </cell>
          <cell r="Y53">
            <v>13845.8</v>
          </cell>
          <cell r="Z53">
            <v>5637.69</v>
          </cell>
          <cell r="AA53">
            <v>0</v>
          </cell>
        </row>
        <row r="54">
          <cell r="B54" t="str">
            <v>Goiás</v>
          </cell>
          <cell r="I54" t="str">
            <v>1</v>
          </cell>
          <cell r="K54">
            <v>2315</v>
          </cell>
          <cell r="Q54">
            <v>950</v>
          </cell>
          <cell r="S54" t="str">
            <v>Nao</v>
          </cell>
          <cell r="T54" t="str">
            <v>Nao</v>
          </cell>
          <cell r="V54" t="str">
            <v>Sim</v>
          </cell>
          <cell r="X54">
            <v>22</v>
          </cell>
          <cell r="Y54">
            <v>20</v>
          </cell>
          <cell r="Z54">
            <v>6</v>
          </cell>
          <cell r="AA54">
            <v>0</v>
          </cell>
        </row>
        <row r="55">
          <cell r="B55" t="str">
            <v>Goiás</v>
          </cell>
          <cell r="I55" t="str">
            <v>1</v>
          </cell>
          <cell r="K55">
            <v>1861</v>
          </cell>
          <cell r="Q55">
            <v>900</v>
          </cell>
          <cell r="S55" t="str">
            <v>Nao</v>
          </cell>
          <cell r="T55" t="str">
            <v>Nao</v>
          </cell>
          <cell r="V55" t="str">
            <v>Não</v>
          </cell>
          <cell r="X55">
            <v>12.7</v>
          </cell>
          <cell r="Y55">
            <v>8.84</v>
          </cell>
          <cell r="Z55">
            <v>0</v>
          </cell>
          <cell r="AA55">
            <v>0</v>
          </cell>
        </row>
        <row r="56">
          <cell r="B56" t="str">
            <v>Goiás</v>
          </cell>
          <cell r="I56" t="str">
            <v>1</v>
          </cell>
          <cell r="K56">
            <v>1506</v>
          </cell>
          <cell r="Q56">
            <v>720</v>
          </cell>
          <cell r="S56" t="str">
            <v>Nao</v>
          </cell>
          <cell r="T56" t="str">
            <v>Nao</v>
          </cell>
          <cell r="V56" t="str">
            <v>Sim</v>
          </cell>
          <cell r="X56">
            <v>7000</v>
          </cell>
          <cell r="Y56">
            <v>4000</v>
          </cell>
          <cell r="Z56">
            <v>0.01</v>
          </cell>
          <cell r="AA56">
            <v>0</v>
          </cell>
        </row>
        <row r="57">
          <cell r="B57" t="str">
            <v>Goiás</v>
          </cell>
          <cell r="I57" t="str">
            <v>1</v>
          </cell>
          <cell r="K57">
            <v>10555</v>
          </cell>
          <cell r="Q57">
            <v>5170</v>
          </cell>
          <cell r="S57" t="str">
            <v>Nao</v>
          </cell>
          <cell r="T57" t="str">
            <v>Sim</v>
          </cell>
          <cell r="V57" t="str">
            <v>Sim</v>
          </cell>
          <cell r="X57">
            <v>63.8</v>
          </cell>
          <cell r="Y57">
            <v>63.8</v>
          </cell>
          <cell r="Z57">
            <v>10</v>
          </cell>
          <cell r="AA57">
            <v>0</v>
          </cell>
        </row>
        <row r="58">
          <cell r="B58" t="str">
            <v>Goiás</v>
          </cell>
          <cell r="I58" t="str">
            <v>1</v>
          </cell>
          <cell r="K58">
            <v>2882</v>
          </cell>
          <cell r="Q58">
            <v>955</v>
          </cell>
          <cell r="S58" t="str">
            <v>Nao</v>
          </cell>
          <cell r="T58" t="str">
            <v>Nao</v>
          </cell>
          <cell r="V58" t="str">
            <v>Sim</v>
          </cell>
          <cell r="X58">
            <v>22</v>
          </cell>
          <cell r="Y58">
            <v>21</v>
          </cell>
          <cell r="Z58">
            <v>0.8</v>
          </cell>
          <cell r="AA58">
            <v>0</v>
          </cell>
        </row>
        <row r="59">
          <cell r="B59" t="str">
            <v>Goiás</v>
          </cell>
          <cell r="I59" t="str">
            <v>1</v>
          </cell>
          <cell r="K59">
            <v>4468</v>
          </cell>
          <cell r="Q59">
            <v>1433</v>
          </cell>
          <cell r="S59" t="str">
            <v>Nao</v>
          </cell>
          <cell r="T59" t="str">
            <v>Nao</v>
          </cell>
          <cell r="V59" t="str">
            <v>Não</v>
          </cell>
          <cell r="X59">
            <v>11</v>
          </cell>
          <cell r="Y59">
            <v>5</v>
          </cell>
          <cell r="Z59">
            <v>0</v>
          </cell>
          <cell r="AA59">
            <v>0</v>
          </cell>
        </row>
        <row r="60">
          <cell r="B60" t="str">
            <v>Goiás</v>
          </cell>
          <cell r="I60" t="str">
            <v>3</v>
          </cell>
          <cell r="K60">
            <v>113721</v>
          </cell>
          <cell r="Q60">
            <v>51230</v>
          </cell>
          <cell r="S60" t="str">
            <v>Nao</v>
          </cell>
          <cell r="T60" t="str">
            <v>Nao</v>
          </cell>
          <cell r="V60" t="str">
            <v>Sim</v>
          </cell>
          <cell r="X60">
            <v>326</v>
          </cell>
          <cell r="Y60">
            <v>318</v>
          </cell>
          <cell r="Z60">
            <v>12</v>
          </cell>
          <cell r="AA60">
            <v>23</v>
          </cell>
        </row>
        <row r="61">
          <cell r="B61" t="str">
            <v>Goiás</v>
          </cell>
          <cell r="I61" t="str">
            <v>1</v>
          </cell>
          <cell r="K61">
            <v>3082</v>
          </cell>
          <cell r="Q61">
            <v>1520</v>
          </cell>
          <cell r="S61" t="str">
            <v>Nao</v>
          </cell>
          <cell r="T61" t="str">
            <v>Nao</v>
          </cell>
          <cell r="V61" t="str">
            <v>Sim</v>
          </cell>
          <cell r="X61">
            <v>35.119999999999997</v>
          </cell>
          <cell r="Y61">
            <v>30.79</v>
          </cell>
          <cell r="Z61">
            <v>7.0000000000000007E-2</v>
          </cell>
          <cell r="AA61">
            <v>0</v>
          </cell>
        </row>
        <row r="62">
          <cell r="B62" t="str">
            <v>Goiás</v>
          </cell>
          <cell r="I62" t="str">
            <v>1</v>
          </cell>
          <cell r="K62">
            <v>4848</v>
          </cell>
          <cell r="Q62">
            <v>2275</v>
          </cell>
          <cell r="S62" t="str">
            <v>Nao</v>
          </cell>
          <cell r="T62" t="str">
            <v>Sim</v>
          </cell>
          <cell r="V62" t="str">
            <v>Sim</v>
          </cell>
          <cell r="X62">
            <v>40.5</v>
          </cell>
          <cell r="Y62">
            <v>40.5</v>
          </cell>
          <cell r="Z62">
            <v>36</v>
          </cell>
          <cell r="AA62">
            <v>0</v>
          </cell>
        </row>
        <row r="63">
          <cell r="B63" t="str">
            <v>Goiás</v>
          </cell>
          <cell r="I63" t="str">
            <v>2</v>
          </cell>
          <cell r="K63">
            <v>66433</v>
          </cell>
          <cell r="Q63">
            <v>28000</v>
          </cell>
          <cell r="S63" t="str">
            <v>Nao</v>
          </cell>
          <cell r="T63" t="str">
            <v>Nao</v>
          </cell>
          <cell r="V63" t="str">
            <v>Sim</v>
          </cell>
          <cell r="X63">
            <v>200</v>
          </cell>
          <cell r="Y63">
            <v>197</v>
          </cell>
          <cell r="Z63">
            <v>60</v>
          </cell>
          <cell r="AA63">
            <v>170</v>
          </cell>
        </row>
        <row r="64">
          <cell r="B64" t="str">
            <v>Goiás</v>
          </cell>
          <cell r="I64" t="str">
            <v>5</v>
          </cell>
          <cell r="K64">
            <v>1530286</v>
          </cell>
          <cell r="Q64">
            <v>710000</v>
          </cell>
          <cell r="S64" t="str">
            <v>Sim</v>
          </cell>
          <cell r="T64" t="str">
            <v>Sim</v>
          </cell>
          <cell r="V64" t="str">
            <v>Sim</v>
          </cell>
          <cell r="X64">
            <v>6230.89</v>
          </cell>
          <cell r="Y64">
            <v>5321.64</v>
          </cell>
          <cell r="Z64">
            <v>2256.8000000000002</v>
          </cell>
          <cell r="AA64">
            <v>812</v>
          </cell>
        </row>
        <row r="65">
          <cell r="B65" t="str">
            <v>Goiás</v>
          </cell>
          <cell r="I65" t="str">
            <v>2</v>
          </cell>
          <cell r="K65">
            <v>44486</v>
          </cell>
          <cell r="Q65">
            <v>20000</v>
          </cell>
          <cell r="S65" t="str">
            <v>Nao</v>
          </cell>
          <cell r="T65" t="str">
            <v>Nao</v>
          </cell>
          <cell r="V65" t="str">
            <v>Sim</v>
          </cell>
          <cell r="X65">
            <v>700</v>
          </cell>
          <cell r="Y65">
            <v>550</v>
          </cell>
          <cell r="Z65">
            <v>6</v>
          </cell>
          <cell r="AA65">
            <v>50</v>
          </cell>
        </row>
        <row r="66">
          <cell r="B66" t="str">
            <v>Goiás</v>
          </cell>
          <cell r="I66" t="str">
            <v>1</v>
          </cell>
          <cell r="K66">
            <v>16870</v>
          </cell>
          <cell r="Q66">
            <v>8068</v>
          </cell>
          <cell r="S66" t="str">
            <v>Nao</v>
          </cell>
          <cell r="T66" t="str">
            <v>Nao</v>
          </cell>
          <cell r="V66" t="str">
            <v>Sim</v>
          </cell>
          <cell r="X66">
            <v>100</v>
          </cell>
          <cell r="Y66">
            <v>88</v>
          </cell>
          <cell r="Z66">
            <v>6</v>
          </cell>
          <cell r="AA66">
            <v>200</v>
          </cell>
        </row>
        <row r="67">
          <cell r="B67" t="str">
            <v>Goiás</v>
          </cell>
          <cell r="I67" t="str">
            <v>2</v>
          </cell>
          <cell r="K67">
            <v>31517</v>
          </cell>
          <cell r="Q67">
            <v>13000</v>
          </cell>
          <cell r="S67" t="str">
            <v>Sim</v>
          </cell>
          <cell r="T67" t="str">
            <v>Nao</v>
          </cell>
          <cell r="V67" t="str">
            <v>Sim</v>
          </cell>
          <cell r="X67">
            <v>160</v>
          </cell>
          <cell r="Y67">
            <v>120</v>
          </cell>
          <cell r="Z67">
            <v>50</v>
          </cell>
          <cell r="AA67">
            <v>0</v>
          </cell>
        </row>
        <row r="68">
          <cell r="B68" t="str">
            <v>Goiás</v>
          </cell>
          <cell r="I68" t="str">
            <v>1</v>
          </cell>
          <cell r="K68">
            <v>11520</v>
          </cell>
          <cell r="Q68">
            <v>3624</v>
          </cell>
          <cell r="S68" t="str">
            <v>Nao</v>
          </cell>
          <cell r="T68" t="str">
            <v>Nao</v>
          </cell>
          <cell r="V68" t="str">
            <v>Não</v>
          </cell>
          <cell r="X68">
            <v>88</v>
          </cell>
          <cell r="Y68">
            <v>73</v>
          </cell>
          <cell r="Z68">
            <v>7.9</v>
          </cell>
          <cell r="AA68">
            <v>0</v>
          </cell>
        </row>
        <row r="69">
          <cell r="B69" t="str">
            <v>Goiás</v>
          </cell>
          <cell r="I69" t="str">
            <v>1</v>
          </cell>
          <cell r="K69">
            <v>1184</v>
          </cell>
          <cell r="Q69">
            <v>500</v>
          </cell>
          <cell r="S69" t="str">
            <v>Nao</v>
          </cell>
          <cell r="T69" t="str">
            <v>Sim</v>
          </cell>
          <cell r="V69" t="str">
            <v>Sim</v>
          </cell>
          <cell r="X69">
            <v>15</v>
          </cell>
          <cell r="Y69">
            <v>10</v>
          </cell>
          <cell r="Z69">
            <v>9</v>
          </cell>
          <cell r="AA69">
            <v>0</v>
          </cell>
        </row>
        <row r="70">
          <cell r="B70" t="str">
            <v>Goiás</v>
          </cell>
          <cell r="I70" t="str">
            <v>1</v>
          </cell>
          <cell r="K70">
            <v>1592</v>
          </cell>
          <cell r="Q70">
            <v>700</v>
          </cell>
          <cell r="S70" t="str">
            <v>Nao</v>
          </cell>
          <cell r="T70" t="str">
            <v>Nao</v>
          </cell>
          <cell r="V70" t="str">
            <v>Não</v>
          </cell>
          <cell r="X70">
            <v>1795</v>
          </cell>
          <cell r="Y70">
            <v>1795</v>
          </cell>
          <cell r="Z70">
            <v>0</v>
          </cell>
          <cell r="AA70">
            <v>0</v>
          </cell>
        </row>
        <row r="71">
          <cell r="B71" t="str">
            <v>Goiás</v>
          </cell>
          <cell r="I71" t="str">
            <v>1</v>
          </cell>
          <cell r="K71">
            <v>855</v>
          </cell>
          <cell r="Q71">
            <v>730</v>
          </cell>
          <cell r="S71" t="str">
            <v>Nao</v>
          </cell>
          <cell r="T71" t="str">
            <v>Nao</v>
          </cell>
          <cell r="V71" t="str">
            <v>Sim</v>
          </cell>
          <cell r="X71">
            <v>10</v>
          </cell>
          <cell r="Y71">
            <v>8</v>
          </cell>
          <cell r="Z71">
            <v>0.18</v>
          </cell>
          <cell r="AA71">
            <v>0</v>
          </cell>
        </row>
        <row r="72">
          <cell r="B72" t="str">
            <v>Goiás</v>
          </cell>
          <cell r="I72" t="str">
            <v>1</v>
          </cell>
          <cell r="K72">
            <v>2765</v>
          </cell>
          <cell r="Q72">
            <v>1281</v>
          </cell>
          <cell r="S72" t="str">
            <v>Nao</v>
          </cell>
          <cell r="T72" t="str">
            <v>Nao</v>
          </cell>
          <cell r="V72" t="str">
            <v>Não</v>
          </cell>
          <cell r="X72">
            <v>24.17</v>
          </cell>
          <cell r="Y72">
            <v>24.17</v>
          </cell>
          <cell r="Z72">
            <v>0</v>
          </cell>
          <cell r="AA72">
            <v>0</v>
          </cell>
        </row>
        <row r="73">
          <cell r="B73" t="str">
            <v>Goiás</v>
          </cell>
          <cell r="I73" t="str">
            <v>1</v>
          </cell>
          <cell r="K73">
            <v>13314</v>
          </cell>
          <cell r="Q73">
            <v>6000</v>
          </cell>
          <cell r="S73" t="str">
            <v>Nao</v>
          </cell>
          <cell r="T73" t="str">
            <v>Nao</v>
          </cell>
          <cell r="V73" t="str">
            <v>Sim</v>
          </cell>
          <cell r="X73">
            <v>326</v>
          </cell>
          <cell r="Y73">
            <v>184</v>
          </cell>
          <cell r="Z73">
            <v>60</v>
          </cell>
          <cell r="AA73">
            <v>0</v>
          </cell>
        </row>
        <row r="74">
          <cell r="B74" t="str">
            <v>Goiás</v>
          </cell>
          <cell r="I74" t="str">
            <v>1</v>
          </cell>
          <cell r="K74">
            <v>10539</v>
          </cell>
          <cell r="Q74">
            <v>3654</v>
          </cell>
          <cell r="S74" t="str">
            <v>Nao</v>
          </cell>
          <cell r="T74" t="str">
            <v>Nao</v>
          </cell>
          <cell r="V74" t="str">
            <v>Não</v>
          </cell>
          <cell r="X74">
            <v>103.17</v>
          </cell>
          <cell r="Y74">
            <v>59.83</v>
          </cell>
          <cell r="Z74">
            <v>0</v>
          </cell>
          <cell r="AA74">
            <v>0</v>
          </cell>
        </row>
        <row r="75">
          <cell r="B75" t="str">
            <v>Goiás</v>
          </cell>
          <cell r="I75" t="str">
            <v>2</v>
          </cell>
          <cell r="K75">
            <v>49789</v>
          </cell>
          <cell r="Q75">
            <v>22000</v>
          </cell>
          <cell r="S75" t="str">
            <v>Nao</v>
          </cell>
          <cell r="T75" t="str">
            <v>Nao</v>
          </cell>
          <cell r="V75" t="str">
            <v>Sim</v>
          </cell>
          <cell r="X75">
            <v>270</v>
          </cell>
          <cell r="Y75">
            <v>260</v>
          </cell>
          <cell r="Z75">
            <v>100</v>
          </cell>
          <cell r="AA75">
            <v>50</v>
          </cell>
        </row>
        <row r="76">
          <cell r="B76" t="str">
            <v>Goiás</v>
          </cell>
          <cell r="I76" t="str">
            <v>1</v>
          </cell>
          <cell r="K76">
            <v>23440</v>
          </cell>
          <cell r="Q76">
            <v>6670</v>
          </cell>
          <cell r="S76" t="str">
            <v>Nao</v>
          </cell>
          <cell r="T76" t="str">
            <v>Nao</v>
          </cell>
          <cell r="V76" t="str">
            <v>Sim</v>
          </cell>
          <cell r="X76">
            <v>160.19999999999999</v>
          </cell>
          <cell r="Y76">
            <v>145</v>
          </cell>
          <cell r="Z76">
            <v>20</v>
          </cell>
          <cell r="AA76">
            <v>300</v>
          </cell>
        </row>
        <row r="77">
          <cell r="B77" t="str">
            <v>Goiás</v>
          </cell>
          <cell r="I77" t="str">
            <v>2</v>
          </cell>
          <cell r="K77">
            <v>28750</v>
          </cell>
          <cell r="Q77">
            <v>10087</v>
          </cell>
          <cell r="S77" t="str">
            <v>Nao</v>
          </cell>
          <cell r="T77" t="str">
            <v>Nao</v>
          </cell>
          <cell r="V77" t="str">
            <v>Sim</v>
          </cell>
          <cell r="X77">
            <v>250</v>
          </cell>
          <cell r="Y77">
            <v>220</v>
          </cell>
          <cell r="Z77">
            <v>15</v>
          </cell>
          <cell r="AA77">
            <v>0</v>
          </cell>
        </row>
        <row r="78">
          <cell r="B78" t="str">
            <v>Goiás</v>
          </cell>
          <cell r="I78" t="str">
            <v>1</v>
          </cell>
          <cell r="K78">
            <v>2170</v>
          </cell>
          <cell r="Q78">
            <v>1000</v>
          </cell>
          <cell r="S78" t="str">
            <v>Nao</v>
          </cell>
          <cell r="T78" t="str">
            <v>Sim</v>
          </cell>
          <cell r="V78" t="str">
            <v>Sim</v>
          </cell>
          <cell r="X78">
            <v>80</v>
          </cell>
          <cell r="Y78">
            <v>20</v>
          </cell>
          <cell r="Z78">
            <v>10</v>
          </cell>
          <cell r="AA78">
            <v>0</v>
          </cell>
        </row>
        <row r="79">
          <cell r="B79" t="str">
            <v>Goiás</v>
          </cell>
          <cell r="I79" t="str">
            <v>2</v>
          </cell>
          <cell r="K79">
            <v>36732</v>
          </cell>
          <cell r="Q79">
            <v>10010</v>
          </cell>
          <cell r="S79" t="str">
            <v>Nao</v>
          </cell>
          <cell r="T79" t="str">
            <v>Nao</v>
          </cell>
          <cell r="V79" t="str">
            <v>Sim</v>
          </cell>
          <cell r="X79">
            <v>170</v>
          </cell>
          <cell r="Y79">
            <v>129</v>
          </cell>
          <cell r="Z79">
            <v>16</v>
          </cell>
          <cell r="AA79">
            <v>0</v>
          </cell>
        </row>
        <row r="80">
          <cell r="B80" t="str">
            <v>Goiás</v>
          </cell>
          <cell r="I80" t="str">
            <v>1</v>
          </cell>
          <cell r="K80">
            <v>4119</v>
          </cell>
          <cell r="Q80">
            <v>2059</v>
          </cell>
          <cell r="S80" t="str">
            <v>Nao</v>
          </cell>
          <cell r="T80" t="str">
            <v>Nao</v>
          </cell>
          <cell r="V80" t="str">
            <v>Sim</v>
          </cell>
          <cell r="X80">
            <v>40</v>
          </cell>
          <cell r="Y80">
            <v>25</v>
          </cell>
          <cell r="Z80">
            <v>0</v>
          </cell>
          <cell r="AA80">
            <v>0</v>
          </cell>
        </row>
        <row r="81">
          <cell r="B81" t="str">
            <v>Goiás</v>
          </cell>
          <cell r="I81" t="str">
            <v>1</v>
          </cell>
          <cell r="K81">
            <v>4329</v>
          </cell>
          <cell r="Q81">
            <v>2150</v>
          </cell>
          <cell r="S81" t="str">
            <v>Nao</v>
          </cell>
          <cell r="T81" t="str">
            <v>Sim</v>
          </cell>
          <cell r="V81" t="str">
            <v>Sim</v>
          </cell>
          <cell r="X81">
            <v>33.31</v>
          </cell>
          <cell r="Y81">
            <v>29.66</v>
          </cell>
          <cell r="Z81">
            <v>3</v>
          </cell>
          <cell r="AA81">
            <v>0</v>
          </cell>
        </row>
        <row r="82">
          <cell r="B82" t="str">
            <v>Goiás</v>
          </cell>
          <cell r="I82" t="str">
            <v>1</v>
          </cell>
          <cell r="K82">
            <v>3306</v>
          </cell>
          <cell r="Q82">
            <v>1500</v>
          </cell>
          <cell r="S82" t="str">
            <v>Nao</v>
          </cell>
          <cell r="T82" t="str">
            <v>Nao</v>
          </cell>
          <cell r="V82" t="str">
            <v>Sim</v>
          </cell>
          <cell r="X82">
            <v>100</v>
          </cell>
          <cell r="Y82">
            <v>100</v>
          </cell>
          <cell r="Z82">
            <v>100</v>
          </cell>
          <cell r="AA82">
            <v>100</v>
          </cell>
        </row>
        <row r="83">
          <cell r="B83" t="str">
            <v>Goiás</v>
          </cell>
          <cell r="I83" t="str">
            <v>1</v>
          </cell>
          <cell r="K83">
            <v>21159</v>
          </cell>
          <cell r="Q83">
            <v>6846</v>
          </cell>
          <cell r="S83" t="str">
            <v>Nao</v>
          </cell>
          <cell r="T83" t="str">
            <v>Nao</v>
          </cell>
          <cell r="V83" t="str">
            <v>Sim</v>
          </cell>
          <cell r="X83">
            <v>220</v>
          </cell>
          <cell r="Y83">
            <v>106</v>
          </cell>
          <cell r="Z83">
            <v>7.72</v>
          </cell>
          <cell r="AA83">
            <v>0</v>
          </cell>
        </row>
        <row r="84">
          <cell r="B84" t="str">
            <v>Goiás</v>
          </cell>
          <cell r="I84" t="str">
            <v>1</v>
          </cell>
          <cell r="K84">
            <v>3310</v>
          </cell>
          <cell r="Q84">
            <v>1450</v>
          </cell>
          <cell r="S84" t="str">
            <v>Nao</v>
          </cell>
          <cell r="T84" t="str">
            <v>Nao</v>
          </cell>
          <cell r="V84" t="str">
            <v>Sim</v>
          </cell>
          <cell r="X84">
            <v>84</v>
          </cell>
          <cell r="Y84">
            <v>78.400000000000006</v>
          </cell>
          <cell r="Z84">
            <v>0</v>
          </cell>
          <cell r="AA84">
            <v>0</v>
          </cell>
        </row>
        <row r="85">
          <cell r="B85" t="str">
            <v>Goiás</v>
          </cell>
          <cell r="I85" t="str">
            <v>1</v>
          </cell>
          <cell r="K85">
            <v>20874</v>
          </cell>
          <cell r="Q85">
            <v>7000</v>
          </cell>
          <cell r="S85" t="str">
            <v>Nao</v>
          </cell>
          <cell r="T85" t="str">
            <v>Nao</v>
          </cell>
          <cell r="V85" t="str">
            <v>Sim</v>
          </cell>
          <cell r="X85">
            <v>1380</v>
          </cell>
          <cell r="Y85">
            <v>1000</v>
          </cell>
          <cell r="Z85">
            <v>50</v>
          </cell>
          <cell r="AA85">
            <v>30</v>
          </cell>
        </row>
        <row r="86">
          <cell r="B86" t="str">
            <v>Goiás</v>
          </cell>
          <cell r="I86" t="str">
            <v>1</v>
          </cell>
          <cell r="K86">
            <v>6751</v>
          </cell>
          <cell r="Q86">
            <v>3015</v>
          </cell>
          <cell r="S86" t="str">
            <v>Sim</v>
          </cell>
          <cell r="T86" t="str">
            <v>Sim</v>
          </cell>
          <cell r="V86" t="str">
            <v>Sim</v>
          </cell>
          <cell r="X86">
            <v>28.21</v>
          </cell>
          <cell r="Y86">
            <v>28.11</v>
          </cell>
          <cell r="Z86">
            <v>21.15</v>
          </cell>
          <cell r="AA86">
            <v>249</v>
          </cell>
        </row>
        <row r="87">
          <cell r="B87" t="str">
            <v>Goiás</v>
          </cell>
          <cell r="I87" t="str">
            <v>3</v>
          </cell>
          <cell r="K87">
            <v>101320</v>
          </cell>
          <cell r="Q87">
            <v>29312</v>
          </cell>
          <cell r="S87" t="str">
            <v>Nao</v>
          </cell>
          <cell r="T87" t="str">
            <v>Sim</v>
          </cell>
          <cell r="V87" t="str">
            <v>Sim</v>
          </cell>
          <cell r="X87">
            <v>551.41999999999996</v>
          </cell>
          <cell r="Y87">
            <v>527.38</v>
          </cell>
          <cell r="Z87">
            <v>20</v>
          </cell>
          <cell r="AA87">
            <v>2000</v>
          </cell>
        </row>
        <row r="88">
          <cell r="B88" t="str">
            <v>Goiás</v>
          </cell>
          <cell r="I88" t="str">
            <v>1</v>
          </cell>
          <cell r="K88">
            <v>1345</v>
          </cell>
          <cell r="Q88">
            <v>652</v>
          </cell>
          <cell r="S88" t="str">
            <v>Nao</v>
          </cell>
          <cell r="T88" t="str">
            <v>Nao</v>
          </cell>
          <cell r="V88" t="str">
            <v>Sim</v>
          </cell>
          <cell r="X88">
            <v>19334</v>
          </cell>
          <cell r="Y88">
            <v>13014</v>
          </cell>
          <cell r="Z88">
            <v>1</v>
          </cell>
          <cell r="AA88">
            <v>0</v>
          </cell>
        </row>
        <row r="89">
          <cell r="B89" t="str">
            <v>Goiás</v>
          </cell>
          <cell r="I89" t="str">
            <v>1</v>
          </cell>
          <cell r="K89">
            <v>4060</v>
          </cell>
          <cell r="Q89">
            <v>900</v>
          </cell>
          <cell r="S89" t="str">
            <v>Nao</v>
          </cell>
          <cell r="T89" t="str">
            <v>Nao</v>
          </cell>
          <cell r="V89" t="str">
            <v>Não</v>
          </cell>
          <cell r="X89">
            <v>80</v>
          </cell>
          <cell r="Y89">
            <v>80</v>
          </cell>
          <cell r="Z89">
            <v>0</v>
          </cell>
          <cell r="AA89">
            <v>0</v>
          </cell>
        </row>
        <row r="90">
          <cell r="B90" t="str">
            <v>Goiás</v>
          </cell>
          <cell r="I90" t="str">
            <v>2</v>
          </cell>
          <cell r="K90">
            <v>43317</v>
          </cell>
          <cell r="Q90">
            <v>10696</v>
          </cell>
          <cell r="S90" t="str">
            <v>Nao</v>
          </cell>
          <cell r="T90" t="str">
            <v>Sim</v>
          </cell>
          <cell r="V90" t="str">
            <v>Sim</v>
          </cell>
          <cell r="X90">
            <v>43</v>
          </cell>
          <cell r="Y90">
            <v>38.700000000000003</v>
          </cell>
          <cell r="Z90">
            <v>10</v>
          </cell>
          <cell r="AA90">
            <v>0</v>
          </cell>
        </row>
        <row r="91">
          <cell r="B91" t="str">
            <v>Goiás</v>
          </cell>
          <cell r="I91" t="str">
            <v>3</v>
          </cell>
          <cell r="K91">
            <v>93951</v>
          </cell>
          <cell r="Q91">
            <v>42753</v>
          </cell>
          <cell r="S91" t="str">
            <v>Nao</v>
          </cell>
          <cell r="T91" t="str">
            <v>Sim</v>
          </cell>
          <cell r="V91" t="str">
            <v>Sim</v>
          </cell>
          <cell r="X91">
            <v>774.69</v>
          </cell>
          <cell r="Y91">
            <v>693.33</v>
          </cell>
          <cell r="Z91">
            <v>554</v>
          </cell>
          <cell r="AA91">
            <v>15039</v>
          </cell>
        </row>
        <row r="92">
          <cell r="B92" t="str">
            <v>Goiás</v>
          </cell>
          <cell r="I92" t="str">
            <v>1</v>
          </cell>
          <cell r="K92">
            <v>1998</v>
          </cell>
          <cell r="Q92">
            <v>400</v>
          </cell>
          <cell r="S92" t="str">
            <v>Nao</v>
          </cell>
          <cell r="T92" t="str">
            <v>Nao</v>
          </cell>
          <cell r="V92" t="str">
            <v>Sim</v>
          </cell>
          <cell r="X92">
            <v>76</v>
          </cell>
          <cell r="Y92">
            <v>76</v>
          </cell>
          <cell r="Z92">
            <v>3</v>
          </cell>
          <cell r="AA92">
            <v>0</v>
          </cell>
        </row>
        <row r="93">
          <cell r="B93" t="str">
            <v>Goiás</v>
          </cell>
          <cell r="I93" t="str">
            <v>1</v>
          </cell>
          <cell r="K93">
            <v>6730</v>
          </cell>
          <cell r="Q93">
            <v>2169</v>
          </cell>
          <cell r="S93" t="str">
            <v>Nao</v>
          </cell>
          <cell r="T93" t="str">
            <v>Nao</v>
          </cell>
          <cell r="V93" t="str">
            <v>Não</v>
          </cell>
          <cell r="X93">
            <v>47.9</v>
          </cell>
          <cell r="Y93">
            <v>47.5</v>
          </cell>
          <cell r="Z93">
            <v>12</v>
          </cell>
          <cell r="AA93">
            <v>0</v>
          </cell>
        </row>
        <row r="94">
          <cell r="B94" t="str">
            <v>Goiás</v>
          </cell>
          <cell r="I94" t="str">
            <v>1</v>
          </cell>
          <cell r="K94">
            <v>1003</v>
          </cell>
          <cell r="Q94">
            <v>480</v>
          </cell>
          <cell r="S94" t="str">
            <v>Nao</v>
          </cell>
          <cell r="T94" t="str">
            <v>Nao</v>
          </cell>
          <cell r="V94" t="str">
            <v>Sim</v>
          </cell>
          <cell r="X94">
            <v>12</v>
          </cell>
          <cell r="Y94">
            <v>8</v>
          </cell>
          <cell r="Z94">
            <v>2</v>
          </cell>
          <cell r="AA94">
            <v>40</v>
          </cell>
        </row>
        <row r="95">
          <cell r="B95" t="str">
            <v>Goiás</v>
          </cell>
          <cell r="I95" t="str">
            <v>1</v>
          </cell>
          <cell r="K95">
            <v>1563</v>
          </cell>
          <cell r="Q95">
            <v>648</v>
          </cell>
          <cell r="S95" t="str">
            <v>Nao</v>
          </cell>
          <cell r="T95" t="str">
            <v>Nao</v>
          </cell>
          <cell r="V95" t="str">
            <v>Sim</v>
          </cell>
          <cell r="X95">
            <v>0.12</v>
          </cell>
          <cell r="Y95">
            <v>0.12</v>
          </cell>
          <cell r="Z95">
            <v>0.03</v>
          </cell>
          <cell r="AA95">
            <v>0</v>
          </cell>
        </row>
        <row r="96">
          <cell r="B96" t="str">
            <v>Goiás</v>
          </cell>
          <cell r="I96" t="str">
            <v>1</v>
          </cell>
          <cell r="K96">
            <v>6347</v>
          </cell>
          <cell r="Q96">
            <v>2268</v>
          </cell>
          <cell r="S96" t="str">
            <v>Nao</v>
          </cell>
          <cell r="T96" t="str">
            <v>Nao</v>
          </cell>
          <cell r="V96" t="str">
            <v>Não</v>
          </cell>
          <cell r="X96">
            <v>28</v>
          </cell>
          <cell r="Y96">
            <v>19</v>
          </cell>
          <cell r="Z96">
            <v>0</v>
          </cell>
          <cell r="AA96">
            <v>0</v>
          </cell>
        </row>
        <row r="97">
          <cell r="B97" t="str">
            <v>Goiás</v>
          </cell>
          <cell r="I97" t="str">
            <v>1</v>
          </cell>
          <cell r="K97">
            <v>7000</v>
          </cell>
          <cell r="Q97">
            <v>3500</v>
          </cell>
          <cell r="S97" t="str">
            <v>Sim</v>
          </cell>
          <cell r="T97" t="str">
            <v>Sim</v>
          </cell>
          <cell r="V97" t="str">
            <v>Sim</v>
          </cell>
          <cell r="X97">
            <v>69.5</v>
          </cell>
          <cell r="Y97">
            <v>67</v>
          </cell>
          <cell r="Z97">
            <v>1</v>
          </cell>
          <cell r="AA97">
            <v>0</v>
          </cell>
        </row>
        <row r="98">
          <cell r="B98" t="str">
            <v>Goiás</v>
          </cell>
          <cell r="I98" t="str">
            <v>1</v>
          </cell>
          <cell r="K98">
            <v>1959</v>
          </cell>
          <cell r="Q98">
            <v>400</v>
          </cell>
          <cell r="S98" t="str">
            <v>Nao</v>
          </cell>
          <cell r="T98" t="str">
            <v>Nao</v>
          </cell>
          <cell r="V98" t="str">
            <v>Sim</v>
          </cell>
          <cell r="X98">
            <v>17</v>
          </cell>
          <cell r="Y98">
            <v>13</v>
          </cell>
          <cell r="Z98">
            <v>4</v>
          </cell>
          <cell r="AA98">
            <v>0</v>
          </cell>
        </row>
        <row r="99">
          <cell r="B99" t="str">
            <v>Goiás</v>
          </cell>
          <cell r="I99" t="str">
            <v>1</v>
          </cell>
          <cell r="K99">
            <v>2942</v>
          </cell>
          <cell r="Q99">
            <v>1059</v>
          </cell>
          <cell r="S99" t="str">
            <v>Nao</v>
          </cell>
          <cell r="T99" t="str">
            <v>Nao</v>
          </cell>
          <cell r="V99" t="str">
            <v>Não</v>
          </cell>
          <cell r="X99">
            <v>25.1</v>
          </cell>
          <cell r="Y99">
            <v>21.9</v>
          </cell>
          <cell r="Z99">
            <v>0</v>
          </cell>
          <cell r="AA99">
            <v>0</v>
          </cell>
        </row>
        <row r="100">
          <cell r="B100" t="str">
            <v>Goiás</v>
          </cell>
          <cell r="I100" t="str">
            <v>1</v>
          </cell>
          <cell r="K100">
            <v>24542</v>
          </cell>
          <cell r="Q100">
            <v>8278</v>
          </cell>
          <cell r="S100" t="str">
            <v>Nao</v>
          </cell>
          <cell r="T100" t="str">
            <v>Nao</v>
          </cell>
          <cell r="V100" t="str">
            <v>Sim</v>
          </cell>
          <cell r="X100">
            <v>132.49</v>
          </cell>
          <cell r="Y100">
            <v>130.5</v>
          </cell>
          <cell r="Z100">
            <v>12.6</v>
          </cell>
          <cell r="AA100">
            <v>16</v>
          </cell>
        </row>
        <row r="101">
          <cell r="B101" t="str">
            <v>Goiás</v>
          </cell>
          <cell r="I101" t="str">
            <v>2</v>
          </cell>
          <cell r="K101">
            <v>62168</v>
          </cell>
          <cell r="Q101">
            <v>14440</v>
          </cell>
          <cell r="S101" t="str">
            <v>Nao</v>
          </cell>
          <cell r="T101" t="str">
            <v>Nao</v>
          </cell>
          <cell r="V101" t="str">
            <v>Sim</v>
          </cell>
          <cell r="X101">
            <v>600</v>
          </cell>
          <cell r="Y101">
            <v>540</v>
          </cell>
          <cell r="Z101">
            <v>300</v>
          </cell>
          <cell r="AA101">
            <v>0</v>
          </cell>
        </row>
        <row r="102">
          <cell r="B102" t="str">
            <v>Goiás</v>
          </cell>
          <cell r="I102" t="str">
            <v>1</v>
          </cell>
          <cell r="K102">
            <v>965</v>
          </cell>
          <cell r="Q102">
            <v>396</v>
          </cell>
          <cell r="S102" t="str">
            <v>Nao</v>
          </cell>
          <cell r="T102" t="str">
            <v>Sim</v>
          </cell>
          <cell r="V102" t="str">
            <v>Sim</v>
          </cell>
          <cell r="X102">
            <v>12.85</v>
          </cell>
          <cell r="Y102">
            <v>12.1</v>
          </cell>
          <cell r="Z102">
            <v>0.85</v>
          </cell>
          <cell r="AA102">
            <v>0</v>
          </cell>
        </row>
        <row r="103">
          <cell r="B103" t="str">
            <v>Goiás</v>
          </cell>
          <cell r="I103" t="str">
            <v>1</v>
          </cell>
          <cell r="K103">
            <v>5365</v>
          </cell>
          <cell r="Q103">
            <v>2416</v>
          </cell>
          <cell r="S103" t="str">
            <v>Nao</v>
          </cell>
          <cell r="T103" t="str">
            <v>Nao</v>
          </cell>
          <cell r="V103" t="str">
            <v>Não</v>
          </cell>
          <cell r="X103">
            <v>7.89</v>
          </cell>
          <cell r="Y103">
            <v>5.79</v>
          </cell>
          <cell r="Z103">
            <v>0</v>
          </cell>
          <cell r="AA103">
            <v>0</v>
          </cell>
        </row>
        <row r="104">
          <cell r="B104" t="str">
            <v>Goiás</v>
          </cell>
          <cell r="I104" t="str">
            <v>2</v>
          </cell>
          <cell r="K104">
            <v>40372</v>
          </cell>
          <cell r="Q104">
            <v>19000</v>
          </cell>
          <cell r="S104" t="str">
            <v>Sim</v>
          </cell>
          <cell r="T104" t="str">
            <v>Sim</v>
          </cell>
          <cell r="V104" t="str">
            <v>Sim</v>
          </cell>
          <cell r="X104">
            <v>360.92</v>
          </cell>
          <cell r="Y104">
            <v>267.56</v>
          </cell>
          <cell r="Z104">
            <v>85</v>
          </cell>
          <cell r="AA104">
            <v>0</v>
          </cell>
        </row>
        <row r="105">
          <cell r="B105" t="str">
            <v>Goiás</v>
          </cell>
          <cell r="I105" t="str">
            <v>1</v>
          </cell>
          <cell r="K105">
            <v>1562</v>
          </cell>
          <cell r="Q105">
            <v>780</v>
          </cell>
          <cell r="S105" t="str">
            <v>Nao</v>
          </cell>
          <cell r="T105" t="str">
            <v>Sim</v>
          </cell>
          <cell r="V105" t="str">
            <v>Sim</v>
          </cell>
          <cell r="X105">
            <v>13</v>
          </cell>
          <cell r="Y105">
            <v>12.5</v>
          </cell>
          <cell r="Z105">
            <v>11.5</v>
          </cell>
          <cell r="AA105">
            <v>0</v>
          </cell>
        </row>
        <row r="106">
          <cell r="B106" t="str">
            <v>Goiás</v>
          </cell>
          <cell r="I106" t="str">
            <v>1</v>
          </cell>
          <cell r="K106">
            <v>2751</v>
          </cell>
          <cell r="Q106">
            <v>1200</v>
          </cell>
          <cell r="S106" t="str">
            <v>Nao</v>
          </cell>
          <cell r="T106" t="str">
            <v>Nao</v>
          </cell>
          <cell r="V106" t="str">
            <v>Sim</v>
          </cell>
          <cell r="X106">
            <v>0.62</v>
          </cell>
          <cell r="Y106">
            <v>0.62</v>
          </cell>
          <cell r="Z106">
            <v>0.02</v>
          </cell>
          <cell r="AA106">
            <v>0</v>
          </cell>
        </row>
        <row r="107">
          <cell r="B107" t="str">
            <v>Goiás</v>
          </cell>
          <cell r="I107" t="str">
            <v>1</v>
          </cell>
          <cell r="K107">
            <v>14398</v>
          </cell>
          <cell r="Q107">
            <v>5602</v>
          </cell>
          <cell r="S107" t="str">
            <v>Nao</v>
          </cell>
          <cell r="T107" t="str">
            <v>Nao</v>
          </cell>
          <cell r="V107" t="str">
            <v>Sim</v>
          </cell>
          <cell r="X107">
            <v>75.41</v>
          </cell>
          <cell r="Y107">
            <v>48.82</v>
          </cell>
          <cell r="Z107">
            <v>0</v>
          </cell>
          <cell r="AA107">
            <v>0</v>
          </cell>
        </row>
        <row r="108">
          <cell r="B108" t="str">
            <v>Goiás</v>
          </cell>
          <cell r="I108" t="str">
            <v>1</v>
          </cell>
          <cell r="K108">
            <v>2758</v>
          </cell>
          <cell r="Q108">
            <v>876</v>
          </cell>
          <cell r="S108" t="str">
            <v>Nao</v>
          </cell>
          <cell r="T108" t="str">
            <v>Nao</v>
          </cell>
          <cell r="V108" t="str">
            <v>Não</v>
          </cell>
          <cell r="X108">
            <v>31.55</v>
          </cell>
          <cell r="Y108">
            <v>25</v>
          </cell>
          <cell r="Z108">
            <v>0</v>
          </cell>
          <cell r="AA108">
            <v>0</v>
          </cell>
        </row>
        <row r="109">
          <cell r="B109" t="str">
            <v>Goiás</v>
          </cell>
          <cell r="I109" t="str">
            <v>1</v>
          </cell>
          <cell r="K109">
            <v>2484</v>
          </cell>
          <cell r="Q109">
            <v>1179</v>
          </cell>
          <cell r="S109" t="str">
            <v>Nao</v>
          </cell>
          <cell r="T109" t="str">
            <v>Nao</v>
          </cell>
          <cell r="V109" t="str">
            <v>Não</v>
          </cell>
          <cell r="X109">
            <v>22.4</v>
          </cell>
          <cell r="Y109">
            <v>20.16</v>
          </cell>
          <cell r="Z109">
            <v>0</v>
          </cell>
          <cell r="AA109">
            <v>0</v>
          </cell>
        </row>
        <row r="110">
          <cell r="B110" t="str">
            <v>Goiás</v>
          </cell>
          <cell r="I110" t="str">
            <v>1</v>
          </cell>
          <cell r="K110">
            <v>7276</v>
          </cell>
          <cell r="Q110">
            <v>2500</v>
          </cell>
          <cell r="S110" t="str">
            <v>Nao</v>
          </cell>
          <cell r="T110" t="str">
            <v>Nao</v>
          </cell>
          <cell r="V110" t="str">
            <v>Não</v>
          </cell>
          <cell r="X110">
            <v>1000</v>
          </cell>
          <cell r="Y110">
            <v>0</v>
          </cell>
          <cell r="Z110">
            <v>0</v>
          </cell>
          <cell r="AA110">
            <v>0</v>
          </cell>
        </row>
        <row r="111">
          <cell r="B111" t="str">
            <v>Goiás</v>
          </cell>
          <cell r="I111" t="str">
            <v>2</v>
          </cell>
          <cell r="K111">
            <v>29163</v>
          </cell>
          <cell r="Q111">
            <v>12000</v>
          </cell>
          <cell r="S111" t="str">
            <v>Nao</v>
          </cell>
          <cell r="T111" t="str">
            <v>Nao</v>
          </cell>
          <cell r="V111" t="str">
            <v>Sim</v>
          </cell>
          <cell r="X111">
            <v>160</v>
          </cell>
          <cell r="Y111">
            <v>160</v>
          </cell>
          <cell r="Z111">
            <v>0</v>
          </cell>
          <cell r="AA111">
            <v>0</v>
          </cell>
        </row>
        <row r="112">
          <cell r="B112" t="str">
            <v>Goiás</v>
          </cell>
          <cell r="I112" t="str">
            <v>2</v>
          </cell>
          <cell r="K112">
            <v>36782</v>
          </cell>
          <cell r="Q112">
            <v>13000</v>
          </cell>
          <cell r="S112" t="str">
            <v>Nao</v>
          </cell>
          <cell r="T112" t="str">
            <v>Nao</v>
          </cell>
          <cell r="V112" t="str">
            <v>Sim</v>
          </cell>
          <cell r="X112">
            <v>120</v>
          </cell>
          <cell r="Y112">
            <v>100</v>
          </cell>
          <cell r="Z112">
            <v>60</v>
          </cell>
          <cell r="AA112">
            <v>700</v>
          </cell>
        </row>
        <row r="113">
          <cell r="B113" t="str">
            <v>Goiás</v>
          </cell>
          <cell r="I113" t="str">
            <v>1</v>
          </cell>
          <cell r="K113">
            <v>1718</v>
          </cell>
          <cell r="Q113">
            <v>815</v>
          </cell>
          <cell r="S113" t="str">
            <v>Nao</v>
          </cell>
          <cell r="T113" t="str">
            <v>Nao</v>
          </cell>
          <cell r="V113" t="str">
            <v>Não</v>
          </cell>
          <cell r="X113">
            <v>13.69</v>
          </cell>
          <cell r="Y113">
            <v>12.89</v>
          </cell>
          <cell r="Z113">
            <v>0</v>
          </cell>
          <cell r="AA113">
            <v>0</v>
          </cell>
        </row>
        <row r="114">
          <cell r="B114" t="str">
            <v>Goiás</v>
          </cell>
          <cell r="I114" t="str">
            <v>1</v>
          </cell>
          <cell r="K114">
            <v>2018</v>
          </cell>
          <cell r="Q114">
            <v>835</v>
          </cell>
          <cell r="S114" t="str">
            <v>Nao</v>
          </cell>
          <cell r="T114" t="str">
            <v>Nao</v>
          </cell>
          <cell r="V114" t="str">
            <v>Não</v>
          </cell>
          <cell r="X114">
            <v>12.16</v>
          </cell>
          <cell r="Y114">
            <v>12.16</v>
          </cell>
          <cell r="Z114">
            <v>0</v>
          </cell>
          <cell r="AA114">
            <v>0</v>
          </cell>
        </row>
        <row r="115">
          <cell r="B115" t="str">
            <v>Goiás</v>
          </cell>
          <cell r="I115" t="str">
            <v>1</v>
          </cell>
          <cell r="K115">
            <v>8388</v>
          </cell>
          <cell r="Q115">
            <v>2562</v>
          </cell>
          <cell r="S115" t="str">
            <v>Nao</v>
          </cell>
          <cell r="T115" t="str">
            <v>Nao</v>
          </cell>
          <cell r="V115" t="str">
            <v>Não</v>
          </cell>
          <cell r="X115">
            <v>170</v>
          </cell>
          <cell r="Y115">
            <v>90</v>
          </cell>
          <cell r="Z115">
            <v>0</v>
          </cell>
          <cell r="AA115">
            <v>0</v>
          </cell>
        </row>
        <row r="116">
          <cell r="B116" t="str">
            <v>Goiás</v>
          </cell>
          <cell r="I116" t="str">
            <v>1</v>
          </cell>
          <cell r="K116">
            <v>5463</v>
          </cell>
          <cell r="Q116">
            <v>2392</v>
          </cell>
          <cell r="S116" t="str">
            <v>Nao</v>
          </cell>
          <cell r="T116" t="str">
            <v>Nao</v>
          </cell>
          <cell r="V116" t="str">
            <v>Não</v>
          </cell>
          <cell r="X116">
            <v>0.65</v>
          </cell>
          <cell r="Y116">
            <v>0.65</v>
          </cell>
          <cell r="Z116">
            <v>0.03</v>
          </cell>
          <cell r="AA116">
            <v>0</v>
          </cell>
        </row>
        <row r="117">
          <cell r="B117" t="str">
            <v>Goiás</v>
          </cell>
          <cell r="I117" t="str">
            <v>1</v>
          </cell>
          <cell r="K117">
            <v>2101</v>
          </cell>
          <cell r="Q117">
            <v>652</v>
          </cell>
          <cell r="S117" t="str">
            <v>Sim</v>
          </cell>
          <cell r="T117" t="str">
            <v>Sim</v>
          </cell>
          <cell r="V117" t="str">
            <v>Sim</v>
          </cell>
          <cell r="X117">
            <v>14</v>
          </cell>
          <cell r="Y117">
            <v>11.5</v>
          </cell>
          <cell r="Z117">
            <v>0</v>
          </cell>
          <cell r="AA117">
            <v>0</v>
          </cell>
        </row>
        <row r="118">
          <cell r="B118" t="str">
            <v>Goiás</v>
          </cell>
          <cell r="I118" t="str">
            <v>1</v>
          </cell>
          <cell r="K118">
            <v>1329</v>
          </cell>
          <cell r="Q118">
            <v>455</v>
          </cell>
          <cell r="S118" t="str">
            <v>Sim</v>
          </cell>
          <cell r="T118" t="str">
            <v>Sim</v>
          </cell>
          <cell r="V118" t="str">
            <v>Não</v>
          </cell>
          <cell r="X118">
            <v>14.62</v>
          </cell>
          <cell r="Y118">
            <v>7.56</v>
          </cell>
          <cell r="Z118">
            <v>0</v>
          </cell>
          <cell r="AA118">
            <v>0</v>
          </cell>
        </row>
        <row r="119">
          <cell r="B119" t="str">
            <v>Goiás</v>
          </cell>
          <cell r="I119" t="str">
            <v>1</v>
          </cell>
          <cell r="K119">
            <v>8659</v>
          </cell>
          <cell r="Q119">
            <v>4000</v>
          </cell>
          <cell r="S119" t="str">
            <v>Nao</v>
          </cell>
          <cell r="T119" t="str">
            <v>Nao</v>
          </cell>
          <cell r="V119" t="str">
            <v>Sim</v>
          </cell>
          <cell r="X119">
            <v>30</v>
          </cell>
          <cell r="Y119">
            <v>30</v>
          </cell>
          <cell r="Z119">
            <v>5</v>
          </cell>
          <cell r="AA119">
            <v>20</v>
          </cell>
        </row>
        <row r="120">
          <cell r="B120" t="str">
            <v>Goiás</v>
          </cell>
          <cell r="I120" t="str">
            <v>1</v>
          </cell>
          <cell r="K120">
            <v>1837</v>
          </cell>
          <cell r="Q120">
            <v>886</v>
          </cell>
          <cell r="S120" t="str">
            <v>Nao</v>
          </cell>
          <cell r="T120" t="str">
            <v>Nao</v>
          </cell>
          <cell r="V120" t="str">
            <v>Não</v>
          </cell>
          <cell r="X120">
            <v>26</v>
          </cell>
          <cell r="Y120">
            <v>19</v>
          </cell>
          <cell r="Z120">
            <v>0</v>
          </cell>
          <cell r="AA120">
            <v>0</v>
          </cell>
        </row>
        <row r="121">
          <cell r="B121" t="str">
            <v>Goiás</v>
          </cell>
          <cell r="I121" t="str">
            <v>3</v>
          </cell>
          <cell r="K121">
            <v>116406</v>
          </cell>
          <cell r="Q121">
            <v>26168</v>
          </cell>
          <cell r="S121" t="str">
            <v>Nao</v>
          </cell>
          <cell r="T121" t="str">
            <v>Nao</v>
          </cell>
          <cell r="V121" t="str">
            <v>Sim</v>
          </cell>
          <cell r="X121">
            <v>36</v>
          </cell>
          <cell r="Y121">
            <v>29</v>
          </cell>
          <cell r="Z121">
            <v>4</v>
          </cell>
          <cell r="AA121">
            <v>0</v>
          </cell>
        </row>
        <row r="122">
          <cell r="B122" t="str">
            <v>Goiás</v>
          </cell>
          <cell r="I122" t="str">
            <v>1</v>
          </cell>
          <cell r="K122">
            <v>2476</v>
          </cell>
          <cell r="Q122">
            <v>1148</v>
          </cell>
          <cell r="S122" t="str">
            <v>Nao</v>
          </cell>
          <cell r="T122" t="str">
            <v>Nao</v>
          </cell>
          <cell r="V122" t="str">
            <v>Sim</v>
          </cell>
          <cell r="X122">
            <v>16.100000000000001</v>
          </cell>
          <cell r="Y122">
            <v>14.91</v>
          </cell>
          <cell r="Z122">
            <v>1</v>
          </cell>
          <cell r="AA122">
            <v>0</v>
          </cell>
        </row>
        <row r="123">
          <cell r="B123" t="str">
            <v>Goiás</v>
          </cell>
          <cell r="I123" t="str">
            <v>1</v>
          </cell>
          <cell r="K123">
            <v>5967</v>
          </cell>
          <cell r="Q123">
            <v>1560</v>
          </cell>
          <cell r="S123" t="str">
            <v>Nao</v>
          </cell>
          <cell r="T123" t="str">
            <v>Sim</v>
          </cell>
          <cell r="V123" t="str">
            <v>Sim</v>
          </cell>
          <cell r="X123">
            <v>49.03</v>
          </cell>
          <cell r="Y123">
            <v>49.03</v>
          </cell>
          <cell r="Z123">
            <v>14.12</v>
          </cell>
          <cell r="AA123">
            <v>0</v>
          </cell>
        </row>
        <row r="124">
          <cell r="B124" t="str">
            <v>Goiás</v>
          </cell>
          <cell r="I124" t="str">
            <v>2</v>
          </cell>
          <cell r="K124">
            <v>13421</v>
          </cell>
          <cell r="Q124">
            <v>5671</v>
          </cell>
          <cell r="S124" t="str">
            <v>Sim</v>
          </cell>
          <cell r="T124" t="str">
            <v>Sim</v>
          </cell>
          <cell r="V124" t="str">
            <v>Sim</v>
          </cell>
          <cell r="X124">
            <v>100</v>
          </cell>
          <cell r="Y124">
            <v>80</v>
          </cell>
          <cell r="Z124">
            <v>35</v>
          </cell>
          <cell r="AA124">
            <v>100</v>
          </cell>
        </row>
        <row r="125">
          <cell r="B125" t="str">
            <v>Goiás</v>
          </cell>
          <cell r="I125" t="str">
            <v>1</v>
          </cell>
          <cell r="K125">
            <v>2242</v>
          </cell>
          <cell r="Q125">
            <v>555</v>
          </cell>
          <cell r="S125" t="str">
            <v>Nao</v>
          </cell>
          <cell r="T125" t="str">
            <v>Nao</v>
          </cell>
          <cell r="V125" t="str">
            <v>Sim</v>
          </cell>
          <cell r="X125">
            <v>17</v>
          </cell>
          <cell r="Y125">
            <v>16</v>
          </cell>
          <cell r="Z125">
            <v>3.5</v>
          </cell>
          <cell r="AA125">
            <v>0</v>
          </cell>
        </row>
        <row r="126">
          <cell r="B126" t="str">
            <v>Goiás</v>
          </cell>
          <cell r="I126" t="str">
            <v>1</v>
          </cell>
          <cell r="K126">
            <v>24138</v>
          </cell>
          <cell r="Q126">
            <v>11860</v>
          </cell>
          <cell r="S126" t="str">
            <v>Nao</v>
          </cell>
          <cell r="T126" t="str">
            <v>Nao</v>
          </cell>
          <cell r="V126" t="str">
            <v>Sim</v>
          </cell>
          <cell r="X126">
            <v>138.35</v>
          </cell>
          <cell r="Y126">
            <v>110.05</v>
          </cell>
          <cell r="Z126">
            <v>23.38</v>
          </cell>
          <cell r="AA126">
            <v>72</v>
          </cell>
        </row>
        <row r="127">
          <cell r="B127" t="str">
            <v>Goiás</v>
          </cell>
          <cell r="I127" t="str">
            <v>1</v>
          </cell>
          <cell r="K127">
            <v>2260</v>
          </cell>
          <cell r="Q127">
            <v>719</v>
          </cell>
          <cell r="S127" t="str">
            <v>Nao</v>
          </cell>
          <cell r="T127" t="str">
            <v>Nao</v>
          </cell>
          <cell r="V127" t="str">
            <v>Sim</v>
          </cell>
          <cell r="X127">
            <v>25</v>
          </cell>
          <cell r="Y127">
            <v>19.57</v>
          </cell>
          <cell r="Z127">
            <v>2.31</v>
          </cell>
          <cell r="AA127">
            <v>0</v>
          </cell>
        </row>
        <row r="128">
          <cell r="B128" t="str">
            <v>Goiás</v>
          </cell>
          <cell r="I128" t="str">
            <v>1</v>
          </cell>
          <cell r="K128">
            <v>2718</v>
          </cell>
          <cell r="Q128">
            <v>1180</v>
          </cell>
          <cell r="S128" t="str">
            <v>Nao</v>
          </cell>
          <cell r="T128" t="str">
            <v>Nao</v>
          </cell>
          <cell r="V128" t="str">
            <v>Sim</v>
          </cell>
          <cell r="X128">
            <v>21.8</v>
          </cell>
          <cell r="Y128">
            <v>21.61</v>
          </cell>
          <cell r="Z128">
            <v>0.13</v>
          </cell>
          <cell r="AA128">
            <v>0</v>
          </cell>
        </row>
        <row r="129">
          <cell r="B129" t="str">
            <v>Goiás</v>
          </cell>
          <cell r="I129" t="str">
            <v>1</v>
          </cell>
          <cell r="K129">
            <v>1975</v>
          </cell>
          <cell r="Q129">
            <v>928</v>
          </cell>
          <cell r="S129" t="str">
            <v>Nao</v>
          </cell>
          <cell r="T129" t="str">
            <v>Nao</v>
          </cell>
          <cell r="V129" t="str">
            <v>Sim</v>
          </cell>
          <cell r="X129">
            <v>10</v>
          </cell>
          <cell r="Y129">
            <v>10</v>
          </cell>
          <cell r="Z129">
            <v>3</v>
          </cell>
          <cell r="AA129">
            <v>0</v>
          </cell>
        </row>
        <row r="130">
          <cell r="B130" t="str">
            <v>Goiás</v>
          </cell>
          <cell r="I130" t="str">
            <v>1</v>
          </cell>
          <cell r="K130">
            <v>9347</v>
          </cell>
          <cell r="Q130">
            <v>3178</v>
          </cell>
          <cell r="S130" t="str">
            <v>Nao</v>
          </cell>
          <cell r="T130" t="str">
            <v>Nao</v>
          </cell>
          <cell r="V130" t="str">
            <v>Sim</v>
          </cell>
          <cell r="X130">
            <v>54.3</v>
          </cell>
          <cell r="Y130">
            <v>1.93</v>
          </cell>
          <cell r="Z130">
            <v>1.44</v>
          </cell>
          <cell r="AA130">
            <v>0</v>
          </cell>
        </row>
        <row r="131">
          <cell r="B131" t="str">
            <v>Goiás</v>
          </cell>
          <cell r="I131" t="str">
            <v>1</v>
          </cell>
          <cell r="K131">
            <v>8073</v>
          </cell>
          <cell r="Q131">
            <v>3450</v>
          </cell>
          <cell r="S131" t="str">
            <v>Nao</v>
          </cell>
          <cell r="T131" t="str">
            <v>Nao</v>
          </cell>
          <cell r="V131" t="str">
            <v>Sim</v>
          </cell>
          <cell r="X131">
            <v>79.83</v>
          </cell>
          <cell r="Y131">
            <v>79.06</v>
          </cell>
          <cell r="Z131">
            <v>60</v>
          </cell>
          <cell r="AA131">
            <v>0</v>
          </cell>
        </row>
        <row r="132">
          <cell r="B132" t="str">
            <v>Goiás</v>
          </cell>
          <cell r="I132" t="str">
            <v>1</v>
          </cell>
          <cell r="K132">
            <v>1981</v>
          </cell>
          <cell r="Q132">
            <v>1970</v>
          </cell>
          <cell r="S132" t="str">
            <v>Nao</v>
          </cell>
          <cell r="T132" t="str">
            <v>Nao</v>
          </cell>
          <cell r="V132" t="str">
            <v>Sim</v>
          </cell>
          <cell r="X132">
            <v>18.239999999999998</v>
          </cell>
          <cell r="Y132">
            <v>15.35</v>
          </cell>
          <cell r="Z132">
            <v>0.96</v>
          </cell>
          <cell r="AA132">
            <v>0</v>
          </cell>
        </row>
        <row r="133">
          <cell r="B133" t="str">
            <v>Goiás</v>
          </cell>
          <cell r="I133" t="str">
            <v>1</v>
          </cell>
          <cell r="K133">
            <v>17932</v>
          </cell>
          <cell r="Q133">
            <v>8500</v>
          </cell>
          <cell r="S133" t="str">
            <v>Sim</v>
          </cell>
          <cell r="T133" t="str">
            <v>Sim</v>
          </cell>
          <cell r="V133" t="str">
            <v>Sim</v>
          </cell>
          <cell r="X133">
            <v>160</v>
          </cell>
          <cell r="Y133">
            <v>148</v>
          </cell>
          <cell r="Z133">
            <v>32</v>
          </cell>
          <cell r="AA133">
            <v>10</v>
          </cell>
        </row>
        <row r="134">
          <cell r="B134" t="str">
            <v>Goiás</v>
          </cell>
          <cell r="I134" t="str">
            <v>1</v>
          </cell>
          <cell r="K134">
            <v>8271</v>
          </cell>
          <cell r="Q134">
            <v>4129</v>
          </cell>
          <cell r="S134" t="str">
            <v>Nao</v>
          </cell>
          <cell r="T134" t="str">
            <v>Nao</v>
          </cell>
          <cell r="V134" t="str">
            <v>Sim</v>
          </cell>
          <cell r="X134">
            <v>76.22</v>
          </cell>
          <cell r="Y134">
            <v>66.41</v>
          </cell>
          <cell r="Z134">
            <v>7.09</v>
          </cell>
          <cell r="AA134">
            <v>0</v>
          </cell>
        </row>
        <row r="135">
          <cell r="B135" t="str">
            <v>Goiás</v>
          </cell>
          <cell r="I135" t="str">
            <v>1</v>
          </cell>
          <cell r="K135">
            <v>16955</v>
          </cell>
          <cell r="Q135">
            <v>7018</v>
          </cell>
          <cell r="S135" t="str">
            <v>Nao</v>
          </cell>
          <cell r="T135" t="str">
            <v>Sim</v>
          </cell>
          <cell r="V135" t="str">
            <v>Sim</v>
          </cell>
          <cell r="X135">
            <v>190</v>
          </cell>
          <cell r="Y135">
            <v>150</v>
          </cell>
          <cell r="Z135">
            <v>5</v>
          </cell>
          <cell r="AA135">
            <v>30</v>
          </cell>
        </row>
        <row r="136">
          <cell r="B136" t="str">
            <v>Goiás</v>
          </cell>
          <cell r="I136" t="str">
            <v>2</v>
          </cell>
          <cell r="K136">
            <v>29848</v>
          </cell>
          <cell r="Q136">
            <v>14320</v>
          </cell>
          <cell r="S136" t="str">
            <v>Nao</v>
          </cell>
          <cell r="T136" t="str">
            <v>Sim</v>
          </cell>
          <cell r="V136" t="str">
            <v>Sim</v>
          </cell>
          <cell r="X136">
            <v>117</v>
          </cell>
          <cell r="Y136">
            <v>96.1</v>
          </cell>
          <cell r="Z136">
            <v>18.45</v>
          </cell>
          <cell r="AA136">
            <v>0</v>
          </cell>
        </row>
        <row r="137">
          <cell r="B137" t="str">
            <v>Goiás</v>
          </cell>
          <cell r="I137" t="str">
            <v>2</v>
          </cell>
          <cell r="K137">
            <v>86125</v>
          </cell>
          <cell r="Q137">
            <v>21547</v>
          </cell>
          <cell r="S137" t="str">
            <v>Nao</v>
          </cell>
          <cell r="T137" t="str">
            <v>Nao</v>
          </cell>
          <cell r="V137" t="str">
            <v>Sim</v>
          </cell>
          <cell r="X137">
            <v>100</v>
          </cell>
          <cell r="Y137">
            <v>87</v>
          </cell>
          <cell r="Z137">
            <v>30</v>
          </cell>
          <cell r="AA137">
            <v>0</v>
          </cell>
        </row>
        <row r="138">
          <cell r="B138" t="str">
            <v>Goiás</v>
          </cell>
          <cell r="I138" t="str">
            <v>1</v>
          </cell>
          <cell r="K138">
            <v>14497</v>
          </cell>
          <cell r="Q138">
            <v>6500</v>
          </cell>
          <cell r="S138" t="str">
            <v>Nao</v>
          </cell>
          <cell r="T138" t="str">
            <v>Nao</v>
          </cell>
          <cell r="V138" t="str">
            <v>Sim</v>
          </cell>
          <cell r="X138">
            <v>109.2</v>
          </cell>
          <cell r="Y138">
            <v>109.2</v>
          </cell>
          <cell r="Z138">
            <v>11.5</v>
          </cell>
          <cell r="AA138">
            <v>300</v>
          </cell>
        </row>
        <row r="139">
          <cell r="B139" t="str">
            <v>Goiás</v>
          </cell>
          <cell r="I139" t="str">
            <v>2</v>
          </cell>
          <cell r="K139">
            <v>38496</v>
          </cell>
          <cell r="Q139">
            <v>11348</v>
          </cell>
          <cell r="S139" t="str">
            <v>Nao</v>
          </cell>
          <cell r="T139" t="str">
            <v>Nao</v>
          </cell>
          <cell r="V139" t="str">
            <v>Não</v>
          </cell>
          <cell r="X139">
            <v>100</v>
          </cell>
          <cell r="Y139">
            <v>100</v>
          </cell>
          <cell r="Z139">
            <v>0</v>
          </cell>
          <cell r="AA139">
            <v>0</v>
          </cell>
        </row>
        <row r="140">
          <cell r="B140" t="str">
            <v>Goiás</v>
          </cell>
          <cell r="I140" t="str">
            <v>1</v>
          </cell>
          <cell r="K140">
            <v>3440</v>
          </cell>
          <cell r="Q140">
            <v>1053</v>
          </cell>
          <cell r="S140" t="str">
            <v>Nao</v>
          </cell>
          <cell r="T140" t="str">
            <v>Nao</v>
          </cell>
          <cell r="V140" t="str">
            <v>Sim</v>
          </cell>
          <cell r="X140">
            <v>100</v>
          </cell>
          <cell r="Y140">
            <v>100</v>
          </cell>
          <cell r="Z140">
            <v>30</v>
          </cell>
          <cell r="AA140">
            <v>0</v>
          </cell>
        </row>
        <row r="141">
          <cell r="B141" t="str">
            <v>Goiás</v>
          </cell>
          <cell r="I141" t="str">
            <v>1</v>
          </cell>
          <cell r="K141">
            <v>3258</v>
          </cell>
          <cell r="Q141">
            <v>1500</v>
          </cell>
          <cell r="S141" t="str">
            <v>Nao</v>
          </cell>
          <cell r="T141" t="str">
            <v>Nao</v>
          </cell>
          <cell r="V141" t="str">
            <v>Não</v>
          </cell>
          <cell r="X141">
            <v>40</v>
          </cell>
          <cell r="Y141">
            <v>15</v>
          </cell>
          <cell r="Z141">
            <v>0</v>
          </cell>
          <cell r="AA141">
            <v>0</v>
          </cell>
        </row>
        <row r="142">
          <cell r="B142" t="str">
            <v>Goiás</v>
          </cell>
          <cell r="I142" t="str">
            <v>2</v>
          </cell>
          <cell r="K142">
            <v>28507</v>
          </cell>
          <cell r="Q142">
            <v>9000</v>
          </cell>
          <cell r="S142" t="str">
            <v>Nao</v>
          </cell>
          <cell r="T142" t="str">
            <v>Nao</v>
          </cell>
          <cell r="V142" t="str">
            <v>Não</v>
          </cell>
          <cell r="X142">
            <v>239.5</v>
          </cell>
          <cell r="Y142">
            <v>143.69999999999999</v>
          </cell>
          <cell r="Z142">
            <v>0</v>
          </cell>
          <cell r="AA142">
            <v>0</v>
          </cell>
        </row>
        <row r="143">
          <cell r="B143" t="str">
            <v>Goiás</v>
          </cell>
          <cell r="I143" t="str">
            <v>1</v>
          </cell>
          <cell r="K143">
            <v>2236</v>
          </cell>
          <cell r="Q143">
            <v>1002</v>
          </cell>
          <cell r="S143" t="str">
            <v>Nao</v>
          </cell>
          <cell r="T143" t="str">
            <v>Nao</v>
          </cell>
          <cell r="V143" t="str">
            <v>Não</v>
          </cell>
          <cell r="X143">
            <v>9.02</v>
          </cell>
          <cell r="Y143">
            <v>5.05</v>
          </cell>
          <cell r="Z143">
            <v>6.02</v>
          </cell>
          <cell r="AA143">
            <v>0</v>
          </cell>
        </row>
        <row r="144">
          <cell r="B144" t="str">
            <v>Goiás</v>
          </cell>
          <cell r="I144" t="str">
            <v>2</v>
          </cell>
          <cell r="K144">
            <v>44769</v>
          </cell>
          <cell r="Q144">
            <v>12588</v>
          </cell>
          <cell r="S144" t="str">
            <v>Nao</v>
          </cell>
          <cell r="T144" t="str">
            <v>Nao</v>
          </cell>
          <cell r="V144" t="str">
            <v>Sim</v>
          </cell>
          <cell r="X144">
            <v>100</v>
          </cell>
          <cell r="Y144">
            <v>100</v>
          </cell>
          <cell r="Z144">
            <v>60</v>
          </cell>
          <cell r="AA144">
            <v>0</v>
          </cell>
        </row>
        <row r="145">
          <cell r="B145" t="str">
            <v>Goiás</v>
          </cell>
          <cell r="I145" t="str">
            <v>1</v>
          </cell>
          <cell r="K145">
            <v>4305</v>
          </cell>
          <cell r="Q145">
            <v>1520</v>
          </cell>
          <cell r="S145" t="str">
            <v>Nao</v>
          </cell>
          <cell r="T145" t="str">
            <v>Nao</v>
          </cell>
          <cell r="V145" t="str">
            <v>Sim</v>
          </cell>
          <cell r="X145">
            <v>36.869999999999997</v>
          </cell>
          <cell r="Y145">
            <v>36.78</v>
          </cell>
          <cell r="Z145">
            <v>0.4</v>
          </cell>
          <cell r="AA145">
            <v>0</v>
          </cell>
        </row>
        <row r="146">
          <cell r="B146" t="str">
            <v>Goiás</v>
          </cell>
          <cell r="I146" t="str">
            <v>3</v>
          </cell>
          <cell r="K146">
            <v>223880</v>
          </cell>
          <cell r="Q146">
            <v>53097</v>
          </cell>
          <cell r="S146" t="str">
            <v>Nao</v>
          </cell>
          <cell r="T146" t="str">
            <v>Nao</v>
          </cell>
          <cell r="V146" t="str">
            <v>Sim</v>
          </cell>
          <cell r="X146">
            <v>1000</v>
          </cell>
          <cell r="Y146">
            <v>1000</v>
          </cell>
          <cell r="Z146">
            <v>250</v>
          </cell>
          <cell r="AA146">
            <v>0</v>
          </cell>
        </row>
        <row r="147">
          <cell r="B147" t="str">
            <v>Goiás</v>
          </cell>
          <cell r="I147" t="str">
            <v>1</v>
          </cell>
          <cell r="K147">
            <v>17067</v>
          </cell>
          <cell r="Q147">
            <v>6963</v>
          </cell>
          <cell r="S147" t="str">
            <v>Nao</v>
          </cell>
          <cell r="T147" t="str">
            <v>Sim</v>
          </cell>
          <cell r="V147" t="str">
            <v>Sim</v>
          </cell>
          <cell r="X147">
            <v>80</v>
          </cell>
          <cell r="Y147">
            <v>75</v>
          </cell>
          <cell r="Z147">
            <v>61</v>
          </cell>
          <cell r="AA147">
            <v>30</v>
          </cell>
        </row>
        <row r="148">
          <cell r="B148" t="str">
            <v>Goiás</v>
          </cell>
          <cell r="I148" t="str">
            <v>1</v>
          </cell>
          <cell r="K148">
            <v>6134</v>
          </cell>
          <cell r="Q148">
            <v>2970</v>
          </cell>
          <cell r="S148" t="str">
            <v>Nao</v>
          </cell>
          <cell r="T148" t="str">
            <v>Nao</v>
          </cell>
          <cell r="V148" t="str">
            <v>Sim</v>
          </cell>
          <cell r="X148">
            <v>32</v>
          </cell>
          <cell r="Y148">
            <v>30</v>
          </cell>
          <cell r="Z148">
            <v>10</v>
          </cell>
          <cell r="AA148">
            <v>0</v>
          </cell>
        </row>
        <row r="149">
          <cell r="B149" t="str">
            <v>Goiás</v>
          </cell>
          <cell r="I149" t="str">
            <v>1</v>
          </cell>
          <cell r="K149">
            <v>6005</v>
          </cell>
          <cell r="Q149">
            <v>2980</v>
          </cell>
          <cell r="S149" t="str">
            <v>Nao</v>
          </cell>
          <cell r="T149" t="str">
            <v>Nao</v>
          </cell>
          <cell r="V149" t="str">
            <v>Não</v>
          </cell>
          <cell r="X149">
            <v>12</v>
          </cell>
          <cell r="Y149">
            <v>12</v>
          </cell>
          <cell r="Z149">
            <v>0</v>
          </cell>
          <cell r="AA149">
            <v>0</v>
          </cell>
        </row>
        <row r="150">
          <cell r="B150" t="str">
            <v>Goiás</v>
          </cell>
          <cell r="I150" t="str">
            <v>1</v>
          </cell>
          <cell r="K150">
            <v>880</v>
          </cell>
          <cell r="Q150">
            <v>353</v>
          </cell>
          <cell r="S150" t="str">
            <v>Nao</v>
          </cell>
          <cell r="T150" t="str">
            <v>Nao</v>
          </cell>
          <cell r="V150" t="str">
            <v>Não</v>
          </cell>
          <cell r="X150">
            <v>22.8</v>
          </cell>
          <cell r="Y150">
            <v>19.5</v>
          </cell>
          <cell r="Z150">
            <v>0</v>
          </cell>
          <cell r="AA150">
            <v>0</v>
          </cell>
        </row>
        <row r="151">
          <cell r="B151" t="str">
            <v>Goiás</v>
          </cell>
          <cell r="I151" t="str">
            <v>1</v>
          </cell>
          <cell r="K151">
            <v>4420</v>
          </cell>
          <cell r="Q151">
            <v>957</v>
          </cell>
          <cell r="S151" t="str">
            <v>Nao</v>
          </cell>
          <cell r="T151" t="str">
            <v>Sim</v>
          </cell>
          <cell r="V151" t="str">
            <v>Sim</v>
          </cell>
          <cell r="X151">
            <v>25</v>
          </cell>
          <cell r="Y151">
            <v>20</v>
          </cell>
          <cell r="Z151">
            <v>2.5</v>
          </cell>
          <cell r="AA151">
            <v>0</v>
          </cell>
        </row>
        <row r="152">
          <cell r="B152" t="str">
            <v>Goiás</v>
          </cell>
          <cell r="I152" t="str">
            <v>2</v>
          </cell>
          <cell r="K152">
            <v>37048</v>
          </cell>
          <cell r="Q152">
            <v>11295</v>
          </cell>
          <cell r="S152" t="str">
            <v>Nao</v>
          </cell>
          <cell r="T152" t="str">
            <v>Nao</v>
          </cell>
          <cell r="V152" t="str">
            <v>Sim</v>
          </cell>
          <cell r="X152">
            <v>188.65</v>
          </cell>
          <cell r="Y152">
            <v>188.65</v>
          </cell>
          <cell r="Z152">
            <v>51.24</v>
          </cell>
          <cell r="AA152">
            <v>0</v>
          </cell>
        </row>
        <row r="153">
          <cell r="B153" t="str">
            <v>Goiás</v>
          </cell>
          <cell r="I153" t="str">
            <v>1</v>
          </cell>
          <cell r="K153">
            <v>7948</v>
          </cell>
          <cell r="Q153">
            <v>1990</v>
          </cell>
          <cell r="S153" t="str">
            <v>Nao</v>
          </cell>
          <cell r="T153" t="str">
            <v>Nao</v>
          </cell>
          <cell r="V153" t="str">
            <v>Não</v>
          </cell>
          <cell r="X153">
            <v>58.1</v>
          </cell>
          <cell r="Y153">
            <v>23.8</v>
          </cell>
          <cell r="Z153">
            <v>18.399999999999999</v>
          </cell>
          <cell r="AA153">
            <v>0</v>
          </cell>
        </row>
        <row r="154">
          <cell r="B154" t="str">
            <v>Goiás</v>
          </cell>
          <cell r="I154" t="str">
            <v>1</v>
          </cell>
          <cell r="K154">
            <v>1685</v>
          </cell>
          <cell r="Q154">
            <v>180</v>
          </cell>
          <cell r="S154" t="str">
            <v>Nao</v>
          </cell>
          <cell r="T154" t="str">
            <v>Nao</v>
          </cell>
          <cell r="V154" t="str">
            <v>Sim</v>
          </cell>
          <cell r="X154">
            <v>20</v>
          </cell>
          <cell r="Y154">
            <v>15</v>
          </cell>
          <cell r="Z154">
            <v>5</v>
          </cell>
          <cell r="AA154">
            <v>50</v>
          </cell>
        </row>
        <row r="155">
          <cell r="B155" t="str">
            <v>Goiás</v>
          </cell>
          <cell r="I155" t="str">
            <v>1</v>
          </cell>
          <cell r="K155">
            <v>2755</v>
          </cell>
          <cell r="Q155">
            <v>1060</v>
          </cell>
          <cell r="S155" t="str">
            <v>Nao</v>
          </cell>
          <cell r="T155" t="str">
            <v>Nao</v>
          </cell>
          <cell r="V155" t="str">
            <v>Não</v>
          </cell>
          <cell r="X155">
            <v>32.56</v>
          </cell>
          <cell r="Y155">
            <v>32.56</v>
          </cell>
          <cell r="Z155">
            <v>0</v>
          </cell>
          <cell r="AA155">
            <v>0</v>
          </cell>
        </row>
        <row r="156">
          <cell r="B156" t="str">
            <v>Goiás</v>
          </cell>
          <cell r="I156" t="str">
            <v>1</v>
          </cell>
          <cell r="K156">
            <v>3701</v>
          </cell>
          <cell r="Q156">
            <v>1300</v>
          </cell>
          <cell r="S156" t="str">
            <v>Nao</v>
          </cell>
          <cell r="T156" t="str">
            <v>Nao</v>
          </cell>
          <cell r="V156" t="str">
            <v>Não</v>
          </cell>
          <cell r="X156">
            <v>27.2</v>
          </cell>
          <cell r="Y156">
            <v>22</v>
          </cell>
          <cell r="Z156">
            <v>0</v>
          </cell>
          <cell r="AA156">
            <v>0</v>
          </cell>
        </row>
        <row r="157">
          <cell r="B157" t="str">
            <v>Goiás</v>
          </cell>
          <cell r="I157" t="str">
            <v>1</v>
          </cell>
          <cell r="K157">
            <v>5848</v>
          </cell>
          <cell r="Q157">
            <v>1580</v>
          </cell>
          <cell r="S157" t="str">
            <v>Nao</v>
          </cell>
          <cell r="T157" t="str">
            <v>Nao</v>
          </cell>
          <cell r="V157" t="str">
            <v>Sim</v>
          </cell>
          <cell r="X157">
            <v>45</v>
          </cell>
          <cell r="Y157">
            <v>45</v>
          </cell>
          <cell r="Z157">
            <v>5</v>
          </cell>
          <cell r="AA157">
            <v>0</v>
          </cell>
        </row>
        <row r="158">
          <cell r="B158" t="str">
            <v>Goiás</v>
          </cell>
          <cell r="I158" t="str">
            <v>2</v>
          </cell>
          <cell r="K158">
            <v>68108</v>
          </cell>
          <cell r="Q158">
            <v>26000</v>
          </cell>
          <cell r="S158" t="str">
            <v>Nao</v>
          </cell>
          <cell r="T158" t="str">
            <v>Sim</v>
          </cell>
          <cell r="V158" t="str">
            <v>Sim</v>
          </cell>
          <cell r="X158">
            <v>130</v>
          </cell>
          <cell r="Y158">
            <v>70</v>
          </cell>
          <cell r="Z158">
            <v>40</v>
          </cell>
          <cell r="AA158">
            <v>2000</v>
          </cell>
        </row>
        <row r="159">
          <cell r="B159" t="str">
            <v>Goiás</v>
          </cell>
          <cell r="I159" t="str">
            <v>1</v>
          </cell>
          <cell r="K159">
            <v>9233</v>
          </cell>
          <cell r="Q159">
            <v>3500</v>
          </cell>
          <cell r="S159" t="str">
            <v>Nao</v>
          </cell>
          <cell r="T159" t="str">
            <v>Nao</v>
          </cell>
          <cell r="V159" t="str">
            <v>Sim</v>
          </cell>
          <cell r="X159">
            <v>35</v>
          </cell>
          <cell r="Y159">
            <v>25</v>
          </cell>
          <cell r="Z159">
            <v>20</v>
          </cell>
          <cell r="AA159">
            <v>25</v>
          </cell>
        </row>
        <row r="160">
          <cell r="B160" t="str">
            <v>Goiás</v>
          </cell>
          <cell r="I160" t="str">
            <v>1</v>
          </cell>
          <cell r="K160">
            <v>1017</v>
          </cell>
          <cell r="Q160">
            <v>734</v>
          </cell>
          <cell r="S160" t="str">
            <v>Nao</v>
          </cell>
          <cell r="T160" t="str">
            <v>Nao</v>
          </cell>
          <cell r="V160" t="str">
            <v>Sim</v>
          </cell>
          <cell r="X160">
            <v>15.9</v>
          </cell>
          <cell r="Y160">
            <v>15</v>
          </cell>
          <cell r="Z160">
            <v>0.8</v>
          </cell>
          <cell r="AA160">
            <v>0</v>
          </cell>
        </row>
        <row r="161">
          <cell r="B161" t="str">
            <v>Goiás</v>
          </cell>
          <cell r="I161" t="str">
            <v>2</v>
          </cell>
          <cell r="K161">
            <v>30235</v>
          </cell>
          <cell r="Q161">
            <v>8903</v>
          </cell>
          <cell r="S161" t="str">
            <v>Sim</v>
          </cell>
          <cell r="T161" t="str">
            <v>Nao</v>
          </cell>
          <cell r="V161" t="str">
            <v>Sim</v>
          </cell>
          <cell r="X161">
            <v>148</v>
          </cell>
          <cell r="Y161">
            <v>145.76</v>
          </cell>
          <cell r="Z161">
            <v>8.8800000000000008</v>
          </cell>
          <cell r="AA161">
            <v>0</v>
          </cell>
        </row>
        <row r="162">
          <cell r="B162" t="str">
            <v>Goiás</v>
          </cell>
          <cell r="I162" t="str">
            <v>1</v>
          </cell>
          <cell r="K162">
            <v>4414</v>
          </cell>
          <cell r="Q162">
            <v>2889</v>
          </cell>
          <cell r="S162" t="str">
            <v>Nao</v>
          </cell>
          <cell r="T162" t="str">
            <v>Nao</v>
          </cell>
          <cell r="V162" t="str">
            <v>Sim</v>
          </cell>
          <cell r="X162">
            <v>28.6</v>
          </cell>
          <cell r="Y162">
            <v>24.45</v>
          </cell>
          <cell r="Z162">
            <v>1.01</v>
          </cell>
          <cell r="AA162">
            <v>0</v>
          </cell>
        </row>
        <row r="163">
          <cell r="B163" t="str">
            <v>Goiás</v>
          </cell>
          <cell r="I163" t="str">
            <v>1</v>
          </cell>
          <cell r="K163">
            <v>17373</v>
          </cell>
          <cell r="Q163">
            <v>6160</v>
          </cell>
          <cell r="S163" t="str">
            <v>Sim</v>
          </cell>
          <cell r="T163" t="str">
            <v>Sim</v>
          </cell>
          <cell r="V163" t="str">
            <v>Sim</v>
          </cell>
          <cell r="X163">
            <v>3600</v>
          </cell>
          <cell r="Y163">
            <v>1000</v>
          </cell>
          <cell r="Z163">
            <v>1</v>
          </cell>
          <cell r="AA163">
            <v>5</v>
          </cell>
        </row>
        <row r="164">
          <cell r="B164" t="str">
            <v>Goiás</v>
          </cell>
          <cell r="I164" t="str">
            <v>1</v>
          </cell>
          <cell r="K164">
            <v>2253</v>
          </cell>
          <cell r="Q164">
            <v>691</v>
          </cell>
          <cell r="S164" t="str">
            <v>Nao</v>
          </cell>
          <cell r="T164" t="str">
            <v>Nao</v>
          </cell>
          <cell r="V164" t="str">
            <v>Não</v>
          </cell>
          <cell r="X164">
            <v>4</v>
          </cell>
          <cell r="Y164">
            <v>4</v>
          </cell>
          <cell r="Z164">
            <v>0</v>
          </cell>
          <cell r="AA164">
            <v>0</v>
          </cell>
        </row>
        <row r="165">
          <cell r="B165" t="str">
            <v>Goiás</v>
          </cell>
          <cell r="I165" t="str">
            <v>1</v>
          </cell>
          <cell r="K165">
            <v>1198</v>
          </cell>
          <cell r="Q165">
            <v>573</v>
          </cell>
          <cell r="S165" t="str">
            <v>Nao</v>
          </cell>
          <cell r="T165" t="str">
            <v>Nao</v>
          </cell>
          <cell r="V165" t="str">
            <v>Não</v>
          </cell>
          <cell r="X165">
            <v>14.5</v>
          </cell>
          <cell r="Y165">
            <v>11.64</v>
          </cell>
          <cell r="Z165">
            <v>0</v>
          </cell>
          <cell r="AA165">
            <v>0</v>
          </cell>
        </row>
        <row r="166">
          <cell r="B166" t="str">
            <v>Goiás</v>
          </cell>
          <cell r="I166" t="str">
            <v>3</v>
          </cell>
          <cell r="K166">
            <v>117985</v>
          </cell>
          <cell r="Q166">
            <v>31050</v>
          </cell>
          <cell r="S166" t="str">
            <v>Nao</v>
          </cell>
          <cell r="T166" t="str">
            <v>Nao</v>
          </cell>
          <cell r="V166" t="str">
            <v>Sim</v>
          </cell>
          <cell r="X166">
            <v>561.98</v>
          </cell>
          <cell r="Y166">
            <v>518.89</v>
          </cell>
          <cell r="Z166">
            <v>49.6</v>
          </cell>
          <cell r="AA166">
            <v>0</v>
          </cell>
        </row>
        <row r="167">
          <cell r="B167" t="str">
            <v>Goiás</v>
          </cell>
          <cell r="I167" t="str">
            <v>1</v>
          </cell>
          <cell r="K167">
            <v>6393</v>
          </cell>
          <cell r="Q167">
            <v>1774</v>
          </cell>
          <cell r="S167" t="str">
            <v>Nao</v>
          </cell>
          <cell r="T167" t="str">
            <v>Nao</v>
          </cell>
          <cell r="V167" t="str">
            <v>Não</v>
          </cell>
          <cell r="X167">
            <v>6</v>
          </cell>
          <cell r="Y167">
            <v>4</v>
          </cell>
          <cell r="Z167">
            <v>0</v>
          </cell>
          <cell r="AA167">
            <v>0</v>
          </cell>
        </row>
        <row r="168">
          <cell r="B168" t="str">
            <v>Goiás</v>
          </cell>
          <cell r="I168" t="str">
            <v>1</v>
          </cell>
          <cell r="K168">
            <v>13815</v>
          </cell>
          <cell r="Q168">
            <v>4009</v>
          </cell>
          <cell r="S168" t="str">
            <v>Nao</v>
          </cell>
          <cell r="T168" t="str">
            <v>Nao</v>
          </cell>
          <cell r="V168" t="str">
            <v>Não</v>
          </cell>
          <cell r="X168">
            <v>75</v>
          </cell>
          <cell r="Y168">
            <v>75</v>
          </cell>
          <cell r="Z168">
            <v>11</v>
          </cell>
          <cell r="AA168">
            <v>0</v>
          </cell>
        </row>
        <row r="169">
          <cell r="B169" t="str">
            <v>Goiás</v>
          </cell>
          <cell r="I169" t="str">
            <v>1</v>
          </cell>
          <cell r="K169">
            <v>5679</v>
          </cell>
          <cell r="Q169">
            <v>2800</v>
          </cell>
          <cell r="S169" t="str">
            <v>Sim</v>
          </cell>
          <cell r="T169" t="str">
            <v>Sim</v>
          </cell>
          <cell r="V169" t="str">
            <v>Sim</v>
          </cell>
          <cell r="X169">
            <v>28.96</v>
          </cell>
          <cell r="Y169">
            <v>18</v>
          </cell>
          <cell r="Z169">
            <v>5</v>
          </cell>
          <cell r="AA169">
            <v>26</v>
          </cell>
        </row>
        <row r="170">
          <cell r="B170" t="str">
            <v>Goiás</v>
          </cell>
          <cell r="I170" t="str">
            <v>1</v>
          </cell>
          <cell r="K170">
            <v>1056</v>
          </cell>
          <cell r="Q170">
            <v>528</v>
          </cell>
          <cell r="S170" t="str">
            <v>Nao</v>
          </cell>
          <cell r="T170" t="str">
            <v>Nao</v>
          </cell>
          <cell r="V170" t="str">
            <v>Não</v>
          </cell>
          <cell r="X170">
            <v>15.43</v>
          </cell>
          <cell r="Y170">
            <v>9.7200000000000006</v>
          </cell>
          <cell r="Z170">
            <v>0</v>
          </cell>
          <cell r="AA170">
            <v>0</v>
          </cell>
        </row>
        <row r="171">
          <cell r="B171" t="str">
            <v>Goiás</v>
          </cell>
          <cell r="I171" t="str">
            <v>1</v>
          </cell>
          <cell r="K171">
            <v>2865</v>
          </cell>
          <cell r="Q171">
            <v>1000</v>
          </cell>
          <cell r="S171" t="str">
            <v>Nao</v>
          </cell>
          <cell r="T171" t="str">
            <v>Nao</v>
          </cell>
          <cell r="V171" t="str">
            <v>Não</v>
          </cell>
          <cell r="X171">
            <v>40</v>
          </cell>
          <cell r="Y171">
            <v>32</v>
          </cell>
          <cell r="Z171">
            <v>20</v>
          </cell>
          <cell r="AA171">
            <v>0</v>
          </cell>
        </row>
        <row r="172">
          <cell r="B172" t="str">
            <v>Goiás</v>
          </cell>
          <cell r="I172" t="str">
            <v>1</v>
          </cell>
          <cell r="K172">
            <v>2475</v>
          </cell>
          <cell r="Q172">
            <v>841</v>
          </cell>
          <cell r="S172" t="str">
            <v>Nao</v>
          </cell>
          <cell r="T172" t="str">
            <v>Nao</v>
          </cell>
          <cell r="V172" t="str">
            <v>Não</v>
          </cell>
          <cell r="X172">
            <v>28.71</v>
          </cell>
          <cell r="Y172">
            <v>25.73</v>
          </cell>
          <cell r="Z172">
            <v>0</v>
          </cell>
          <cell r="AA172">
            <v>0</v>
          </cell>
        </row>
        <row r="173">
          <cell r="B173" t="str">
            <v>Goiás</v>
          </cell>
          <cell r="I173" t="str">
            <v>3</v>
          </cell>
          <cell r="K173">
            <v>124379</v>
          </cell>
          <cell r="Q173">
            <v>42750</v>
          </cell>
          <cell r="S173" t="str">
            <v>Sim</v>
          </cell>
          <cell r="T173" t="str">
            <v>Sim</v>
          </cell>
          <cell r="V173" t="str">
            <v>Sim</v>
          </cell>
          <cell r="X173">
            <v>233.64</v>
          </cell>
          <cell r="Y173">
            <v>233.64</v>
          </cell>
          <cell r="Z173">
            <v>31.15</v>
          </cell>
          <cell r="AA173">
            <v>30</v>
          </cell>
        </row>
        <row r="174">
          <cell r="B174" t="str">
            <v>Goiás</v>
          </cell>
          <cell r="I174" t="str">
            <v>1</v>
          </cell>
          <cell r="K174">
            <v>3827</v>
          </cell>
          <cell r="Q174">
            <v>1050</v>
          </cell>
          <cell r="S174" t="str">
            <v>Sim</v>
          </cell>
          <cell r="T174" t="str">
            <v>Sim</v>
          </cell>
          <cell r="V174" t="str">
            <v>Não</v>
          </cell>
          <cell r="X174">
            <v>51.75</v>
          </cell>
          <cell r="Y174">
            <v>51.75</v>
          </cell>
          <cell r="Z174">
            <v>0</v>
          </cell>
          <cell r="AA174">
            <v>0</v>
          </cell>
        </row>
        <row r="175">
          <cell r="B175" t="str">
            <v>Goiás</v>
          </cell>
          <cell r="I175" t="str">
            <v>1</v>
          </cell>
          <cell r="K175">
            <v>1418</v>
          </cell>
          <cell r="Q175">
            <v>680</v>
          </cell>
          <cell r="S175" t="str">
            <v>Nao</v>
          </cell>
          <cell r="T175" t="str">
            <v>Nao</v>
          </cell>
          <cell r="V175" t="str">
            <v>Não</v>
          </cell>
          <cell r="X175">
            <v>17.8</v>
          </cell>
          <cell r="Y175">
            <v>15</v>
          </cell>
          <cell r="Z175">
            <v>0</v>
          </cell>
          <cell r="AA175">
            <v>0</v>
          </cell>
        </row>
        <row r="176">
          <cell r="B176" t="str">
            <v>Goiás</v>
          </cell>
          <cell r="I176" t="str">
            <v>2</v>
          </cell>
          <cell r="K176">
            <v>37375</v>
          </cell>
          <cell r="Q176">
            <v>9000</v>
          </cell>
          <cell r="S176" t="str">
            <v>Nao</v>
          </cell>
          <cell r="T176" t="str">
            <v>Sim</v>
          </cell>
          <cell r="V176" t="str">
            <v>Sim</v>
          </cell>
          <cell r="X176">
            <v>752.1</v>
          </cell>
          <cell r="Y176">
            <v>750</v>
          </cell>
          <cell r="Z176">
            <v>11</v>
          </cell>
          <cell r="AA176">
            <v>0</v>
          </cell>
        </row>
        <row r="177">
          <cell r="B177" t="str">
            <v>Goiás</v>
          </cell>
          <cell r="I177" t="str">
            <v>1</v>
          </cell>
          <cell r="K177">
            <v>11226</v>
          </cell>
          <cell r="Q177">
            <v>4000</v>
          </cell>
          <cell r="S177" t="str">
            <v>Nao</v>
          </cell>
          <cell r="T177" t="str">
            <v>Nao</v>
          </cell>
          <cell r="V177" t="str">
            <v>Sim</v>
          </cell>
          <cell r="X177">
            <v>115</v>
          </cell>
          <cell r="Y177">
            <v>111.35</v>
          </cell>
          <cell r="Z177">
            <v>26</v>
          </cell>
          <cell r="AA177">
            <v>0</v>
          </cell>
        </row>
        <row r="178">
          <cell r="B178" t="str">
            <v>Goiás</v>
          </cell>
          <cell r="I178" t="str">
            <v>1</v>
          </cell>
          <cell r="K178">
            <v>10214</v>
          </cell>
          <cell r="Q178">
            <v>4429</v>
          </cell>
          <cell r="S178" t="str">
            <v>Nao</v>
          </cell>
          <cell r="T178" t="str">
            <v>Nao</v>
          </cell>
          <cell r="V178" t="str">
            <v>Sim</v>
          </cell>
          <cell r="X178">
            <v>130.30000000000001</v>
          </cell>
          <cell r="Y178">
            <v>98.7</v>
          </cell>
          <cell r="Z178">
            <v>12.1</v>
          </cell>
          <cell r="AA178">
            <v>0</v>
          </cell>
        </row>
        <row r="179">
          <cell r="B179" t="str">
            <v>Goiás</v>
          </cell>
          <cell r="I179" t="str">
            <v>1</v>
          </cell>
          <cell r="K179">
            <v>7609</v>
          </cell>
          <cell r="Q179">
            <v>3207</v>
          </cell>
          <cell r="S179" t="str">
            <v>Nao</v>
          </cell>
          <cell r="T179" t="str">
            <v>Nao</v>
          </cell>
          <cell r="V179" t="str">
            <v>Sim</v>
          </cell>
          <cell r="X179">
            <v>214.02</v>
          </cell>
          <cell r="Y179">
            <v>30</v>
          </cell>
          <cell r="Z179">
            <v>25</v>
          </cell>
          <cell r="AA179">
            <v>0</v>
          </cell>
        </row>
        <row r="180">
          <cell r="B180" t="str">
            <v>Goiás</v>
          </cell>
          <cell r="I180" t="str">
            <v>1</v>
          </cell>
          <cell r="K180">
            <v>4668</v>
          </cell>
          <cell r="Q180">
            <v>1000</v>
          </cell>
          <cell r="S180" t="str">
            <v>Nao</v>
          </cell>
          <cell r="T180" t="str">
            <v>Nao</v>
          </cell>
          <cell r="V180" t="str">
            <v>Sim</v>
          </cell>
          <cell r="X180">
            <v>1100</v>
          </cell>
          <cell r="Y180">
            <v>1100</v>
          </cell>
          <cell r="Z180">
            <v>1000</v>
          </cell>
          <cell r="AA180">
            <v>0</v>
          </cell>
        </row>
        <row r="181">
          <cell r="B181" t="str">
            <v>Goiás</v>
          </cell>
          <cell r="I181" t="str">
            <v>1</v>
          </cell>
          <cell r="K181">
            <v>1719</v>
          </cell>
          <cell r="Q181">
            <v>550</v>
          </cell>
          <cell r="S181" t="str">
            <v>Nao</v>
          </cell>
          <cell r="T181" t="str">
            <v>Nao</v>
          </cell>
          <cell r="V181" t="str">
            <v>Não</v>
          </cell>
          <cell r="X181">
            <v>21.6</v>
          </cell>
          <cell r="Y181">
            <v>11.5</v>
          </cell>
          <cell r="Z181">
            <v>0</v>
          </cell>
          <cell r="AA181">
            <v>0</v>
          </cell>
        </row>
        <row r="182">
          <cell r="B182" t="str">
            <v>Mato Grosso</v>
          </cell>
          <cell r="I182" t="str">
            <v>1</v>
          </cell>
          <cell r="K182">
            <v>21056</v>
          </cell>
          <cell r="Q182">
            <v>7804</v>
          </cell>
          <cell r="S182" t="str">
            <v>Nao</v>
          </cell>
          <cell r="T182" t="str">
            <v>Sim</v>
          </cell>
          <cell r="V182" t="str">
            <v>Sim</v>
          </cell>
          <cell r="X182">
            <v>190.79</v>
          </cell>
          <cell r="Y182">
            <v>188.36</v>
          </cell>
          <cell r="Z182">
            <v>5.22</v>
          </cell>
          <cell r="AA182">
            <v>0</v>
          </cell>
        </row>
        <row r="183">
          <cell r="B183" t="str">
            <v>Mato Grosso</v>
          </cell>
          <cell r="I183" t="str">
            <v>2</v>
          </cell>
          <cell r="K183">
            <v>45147</v>
          </cell>
          <cell r="Q183">
            <v>17557</v>
          </cell>
          <cell r="S183" t="str">
            <v>Nao</v>
          </cell>
          <cell r="T183" t="str">
            <v>Nao</v>
          </cell>
          <cell r="V183" t="str">
            <v>Sim</v>
          </cell>
          <cell r="X183">
            <v>308.63</v>
          </cell>
          <cell r="Y183">
            <v>217.73</v>
          </cell>
          <cell r="Z183">
            <v>117</v>
          </cell>
          <cell r="AA183">
            <v>473</v>
          </cell>
        </row>
        <row r="184">
          <cell r="B184" t="str">
            <v>Mato Grosso</v>
          </cell>
          <cell r="I184" t="str">
            <v>1</v>
          </cell>
          <cell r="K184">
            <v>17126</v>
          </cell>
          <cell r="Q184">
            <v>6096</v>
          </cell>
          <cell r="S184" t="str">
            <v>Nao</v>
          </cell>
          <cell r="T184" t="str">
            <v>Sim</v>
          </cell>
          <cell r="V184" t="str">
            <v>Sim</v>
          </cell>
          <cell r="X184">
            <v>103.92</v>
          </cell>
          <cell r="Y184">
            <v>54.34</v>
          </cell>
          <cell r="Z184">
            <v>4.2</v>
          </cell>
          <cell r="AA184">
            <v>0</v>
          </cell>
        </row>
        <row r="185">
          <cell r="B185" t="str">
            <v>Mato Grosso</v>
          </cell>
          <cell r="I185" t="str">
            <v>1</v>
          </cell>
          <cell r="K185">
            <v>10100</v>
          </cell>
          <cell r="Q185">
            <v>3851</v>
          </cell>
          <cell r="S185" t="str">
            <v>Nao</v>
          </cell>
          <cell r="T185" t="str">
            <v>Nao</v>
          </cell>
          <cell r="V185" t="str">
            <v>Sim</v>
          </cell>
          <cell r="X185">
            <v>45</v>
          </cell>
          <cell r="Y185">
            <v>45</v>
          </cell>
          <cell r="Z185">
            <v>1.2</v>
          </cell>
          <cell r="AA185">
            <v>0</v>
          </cell>
        </row>
        <row r="186">
          <cell r="B186" t="str">
            <v>Mato Grosso</v>
          </cell>
          <cell r="I186" t="str">
            <v>1</v>
          </cell>
          <cell r="K186">
            <v>7654</v>
          </cell>
          <cell r="Q186">
            <v>2291</v>
          </cell>
          <cell r="S186" t="str">
            <v>Sim</v>
          </cell>
          <cell r="T186" t="str">
            <v>Sim</v>
          </cell>
          <cell r="V186" t="str">
            <v>Sim</v>
          </cell>
          <cell r="X186">
            <v>41</v>
          </cell>
          <cell r="Y186">
            <v>21.02</v>
          </cell>
          <cell r="Z186">
            <v>6.74</v>
          </cell>
          <cell r="AA186">
            <v>20</v>
          </cell>
        </row>
        <row r="187">
          <cell r="B187" t="str">
            <v>Mato Grosso</v>
          </cell>
          <cell r="I187" t="str">
            <v>1</v>
          </cell>
          <cell r="K187">
            <v>2129</v>
          </cell>
          <cell r="Q187">
            <v>800</v>
          </cell>
          <cell r="S187" t="str">
            <v>Nao</v>
          </cell>
          <cell r="T187" t="str">
            <v>Nao</v>
          </cell>
          <cell r="V187" t="str">
            <v>Sim</v>
          </cell>
          <cell r="X187">
            <v>29.36</v>
          </cell>
          <cell r="Y187">
            <v>12.28</v>
          </cell>
          <cell r="Z187">
            <v>2.6</v>
          </cell>
          <cell r="AA187">
            <v>10</v>
          </cell>
        </row>
        <row r="188">
          <cell r="B188" t="str">
            <v>Mato Grosso</v>
          </cell>
          <cell r="I188" t="str">
            <v>1</v>
          </cell>
          <cell r="K188">
            <v>815</v>
          </cell>
          <cell r="Q188">
            <v>402</v>
          </cell>
          <cell r="S188" t="str">
            <v>Nao</v>
          </cell>
          <cell r="T188" t="str">
            <v>Nao</v>
          </cell>
          <cell r="V188" t="str">
            <v>Não</v>
          </cell>
          <cell r="X188">
            <v>11.88</v>
          </cell>
          <cell r="Y188">
            <v>5.22</v>
          </cell>
          <cell r="Z188">
            <v>0</v>
          </cell>
          <cell r="AA188">
            <v>0</v>
          </cell>
        </row>
        <row r="189">
          <cell r="B189" t="str">
            <v>Mato Grosso</v>
          </cell>
          <cell r="I189" t="str">
            <v>1</v>
          </cell>
          <cell r="K189">
            <v>13463</v>
          </cell>
          <cell r="Q189">
            <v>3000</v>
          </cell>
          <cell r="S189" t="str">
            <v>Nao</v>
          </cell>
          <cell r="T189" t="str">
            <v>Nao</v>
          </cell>
          <cell r="V189" t="str">
            <v>Não</v>
          </cell>
          <cell r="X189">
            <v>20</v>
          </cell>
          <cell r="Y189">
            <v>18</v>
          </cell>
          <cell r="Z189">
            <v>0</v>
          </cell>
          <cell r="AA189">
            <v>0</v>
          </cell>
        </row>
        <row r="190">
          <cell r="B190" t="str">
            <v>Mato Grosso</v>
          </cell>
          <cell r="I190" t="str">
            <v>1</v>
          </cell>
          <cell r="K190">
            <v>8981</v>
          </cell>
          <cell r="Q190">
            <v>3990</v>
          </cell>
          <cell r="S190" t="str">
            <v>Nao</v>
          </cell>
          <cell r="T190" t="str">
            <v>Nao</v>
          </cell>
          <cell r="V190" t="str">
            <v>Não</v>
          </cell>
          <cell r="X190">
            <v>100</v>
          </cell>
          <cell r="Y190">
            <v>90</v>
          </cell>
          <cell r="Z190">
            <v>0</v>
          </cell>
          <cell r="AA190">
            <v>0</v>
          </cell>
        </row>
        <row r="191">
          <cell r="B191" t="str">
            <v>Mato Grosso</v>
          </cell>
          <cell r="I191" t="str">
            <v>1</v>
          </cell>
          <cell r="K191">
            <v>14222</v>
          </cell>
          <cell r="Q191">
            <v>6120</v>
          </cell>
          <cell r="S191" t="str">
            <v>Nao</v>
          </cell>
          <cell r="T191" t="str">
            <v>Nao</v>
          </cell>
          <cell r="V191" t="str">
            <v>Sim</v>
          </cell>
          <cell r="X191">
            <v>528.53</v>
          </cell>
          <cell r="Y191">
            <v>0</v>
          </cell>
          <cell r="Z191">
            <v>84.25</v>
          </cell>
          <cell r="AA191">
            <v>3</v>
          </cell>
        </row>
        <row r="192">
          <cell r="B192" t="str">
            <v>Mato Grosso</v>
          </cell>
          <cell r="I192" t="str">
            <v>1</v>
          </cell>
          <cell r="K192">
            <v>3680</v>
          </cell>
          <cell r="Q192">
            <v>1300</v>
          </cell>
          <cell r="S192" t="str">
            <v>Nao</v>
          </cell>
          <cell r="T192" t="str">
            <v>Nao</v>
          </cell>
          <cell r="V192" t="str">
            <v>Sim</v>
          </cell>
          <cell r="X192">
            <v>25</v>
          </cell>
          <cell r="Y192">
            <v>20</v>
          </cell>
          <cell r="Z192">
            <v>0.5</v>
          </cell>
          <cell r="AA192">
            <v>500</v>
          </cell>
        </row>
        <row r="193">
          <cell r="B193" t="str">
            <v>Mato Grosso</v>
          </cell>
          <cell r="I193" t="str">
            <v>2</v>
          </cell>
          <cell r="K193">
            <v>28869</v>
          </cell>
          <cell r="Q193">
            <v>9513</v>
          </cell>
          <cell r="S193" t="str">
            <v>Nao</v>
          </cell>
          <cell r="T193" t="str">
            <v>Nao</v>
          </cell>
          <cell r="V193" t="str">
            <v>Sim</v>
          </cell>
          <cell r="X193">
            <v>142</v>
          </cell>
          <cell r="Y193">
            <v>115</v>
          </cell>
          <cell r="Z193">
            <v>5</v>
          </cell>
          <cell r="AA193">
            <v>50</v>
          </cell>
        </row>
        <row r="194">
          <cell r="B194" t="str">
            <v>Mato Grosso</v>
          </cell>
          <cell r="I194" t="str">
            <v>2</v>
          </cell>
          <cell r="K194">
            <v>55068</v>
          </cell>
          <cell r="Q194">
            <v>25590</v>
          </cell>
          <cell r="S194" t="str">
            <v>Nao</v>
          </cell>
          <cell r="T194" t="str">
            <v>Nao</v>
          </cell>
          <cell r="V194" t="str">
            <v>Sim</v>
          </cell>
          <cell r="X194">
            <v>680</v>
          </cell>
          <cell r="Y194">
            <v>680</v>
          </cell>
          <cell r="Z194">
            <v>0</v>
          </cell>
          <cell r="AA194">
            <v>0</v>
          </cell>
        </row>
        <row r="195">
          <cell r="B195" t="str">
            <v>Mato Grosso</v>
          </cell>
          <cell r="I195" t="str">
            <v>1</v>
          </cell>
          <cell r="K195">
            <v>3342</v>
          </cell>
          <cell r="Q195">
            <v>1350</v>
          </cell>
          <cell r="S195" t="str">
            <v>Nao</v>
          </cell>
          <cell r="T195" t="str">
            <v>Sim</v>
          </cell>
          <cell r="V195" t="str">
            <v>Sim</v>
          </cell>
          <cell r="X195">
            <v>47.14</v>
          </cell>
          <cell r="Y195">
            <v>9.1300000000000008</v>
          </cell>
          <cell r="Z195">
            <v>0.9</v>
          </cell>
          <cell r="AA195">
            <v>0</v>
          </cell>
        </row>
        <row r="196">
          <cell r="B196" t="str">
            <v>Mato Grosso</v>
          </cell>
          <cell r="I196" t="str">
            <v>1</v>
          </cell>
          <cell r="K196">
            <v>13164</v>
          </cell>
          <cell r="Q196">
            <v>3000</v>
          </cell>
          <cell r="S196" t="str">
            <v>Nao</v>
          </cell>
          <cell r="T196" t="str">
            <v>Sim</v>
          </cell>
          <cell r="V196" t="str">
            <v>Sim</v>
          </cell>
          <cell r="X196">
            <v>43.97</v>
          </cell>
          <cell r="Y196">
            <v>35</v>
          </cell>
          <cell r="Z196">
            <v>20</v>
          </cell>
          <cell r="AA196">
            <v>50</v>
          </cell>
        </row>
        <row r="197">
          <cell r="B197" t="str">
            <v>Mato Grosso</v>
          </cell>
          <cell r="I197" t="str">
            <v>2</v>
          </cell>
          <cell r="K197">
            <v>82592</v>
          </cell>
          <cell r="Q197">
            <v>24389</v>
          </cell>
          <cell r="S197" t="str">
            <v>Nao</v>
          </cell>
          <cell r="T197" t="str">
            <v>Sim</v>
          </cell>
          <cell r="V197" t="str">
            <v>Sim</v>
          </cell>
          <cell r="X197">
            <v>643.39</v>
          </cell>
          <cell r="Y197">
            <v>227.2</v>
          </cell>
          <cell r="Z197">
            <v>98.65</v>
          </cell>
          <cell r="AA197">
            <v>5000</v>
          </cell>
        </row>
        <row r="198">
          <cell r="B198" t="str">
            <v>Mato Grosso</v>
          </cell>
          <cell r="I198" t="str">
            <v>1</v>
          </cell>
          <cell r="K198">
            <v>5701</v>
          </cell>
          <cell r="Q198">
            <v>2251</v>
          </cell>
          <cell r="S198" t="str">
            <v>Nao</v>
          </cell>
          <cell r="T198" t="str">
            <v>Nao</v>
          </cell>
          <cell r="V198" t="str">
            <v>Sim</v>
          </cell>
          <cell r="X198">
            <v>44.26</v>
          </cell>
          <cell r="Y198">
            <v>40.25</v>
          </cell>
          <cell r="Z198">
            <v>3.5</v>
          </cell>
          <cell r="AA198">
            <v>40</v>
          </cell>
        </row>
        <row r="199">
          <cell r="B199" t="str">
            <v>Mato Grosso</v>
          </cell>
          <cell r="I199" t="str">
            <v>2</v>
          </cell>
          <cell r="K199">
            <v>33531</v>
          </cell>
          <cell r="Q199">
            <v>9078</v>
          </cell>
          <cell r="S199" t="str">
            <v>Nao</v>
          </cell>
          <cell r="T199" t="str">
            <v>Sim</v>
          </cell>
          <cell r="V199" t="str">
            <v>Sim</v>
          </cell>
          <cell r="X199">
            <v>170</v>
          </cell>
          <cell r="Y199">
            <v>155</v>
          </cell>
          <cell r="Z199">
            <v>50</v>
          </cell>
          <cell r="AA199">
            <v>250</v>
          </cell>
        </row>
        <row r="200">
          <cell r="B200" t="str">
            <v>Mato Grosso</v>
          </cell>
          <cell r="I200" t="str">
            <v>2</v>
          </cell>
          <cell r="K200">
            <v>36883</v>
          </cell>
          <cell r="Q200">
            <v>12005</v>
          </cell>
          <cell r="S200" t="str">
            <v>Nao</v>
          </cell>
          <cell r="T200" t="str">
            <v>Nao</v>
          </cell>
          <cell r="V200" t="str">
            <v>Sim</v>
          </cell>
          <cell r="X200">
            <v>171.7</v>
          </cell>
          <cell r="Y200">
            <v>138</v>
          </cell>
          <cell r="Z200">
            <v>67</v>
          </cell>
          <cell r="AA200">
            <v>0</v>
          </cell>
        </row>
        <row r="201">
          <cell r="B201" t="str">
            <v>Mato Grosso</v>
          </cell>
          <cell r="I201" t="str">
            <v>1</v>
          </cell>
          <cell r="K201">
            <v>5506</v>
          </cell>
          <cell r="Q201">
            <v>2052</v>
          </cell>
          <cell r="S201" t="str">
            <v>Nao</v>
          </cell>
          <cell r="T201" t="str">
            <v>Nao</v>
          </cell>
          <cell r="V201" t="str">
            <v>Sim</v>
          </cell>
          <cell r="X201">
            <v>33</v>
          </cell>
          <cell r="Y201">
            <v>30</v>
          </cell>
          <cell r="Z201">
            <v>11.7</v>
          </cell>
          <cell r="AA201">
            <v>0</v>
          </cell>
        </row>
        <row r="202">
          <cell r="B202" t="str">
            <v>Mato Grosso</v>
          </cell>
          <cell r="I202" t="str">
            <v>1</v>
          </cell>
          <cell r="K202">
            <v>17243</v>
          </cell>
          <cell r="Q202">
            <v>7373</v>
          </cell>
          <cell r="S202" t="str">
            <v>Nao</v>
          </cell>
          <cell r="T202" t="str">
            <v>Sim</v>
          </cell>
          <cell r="V202" t="str">
            <v>Sim</v>
          </cell>
          <cell r="X202">
            <v>117.5</v>
          </cell>
          <cell r="Y202">
            <v>108</v>
          </cell>
          <cell r="Z202">
            <v>14.58</v>
          </cell>
          <cell r="AA202">
            <v>20</v>
          </cell>
        </row>
        <row r="203">
          <cell r="B203" t="str">
            <v>Mato Grosso</v>
          </cell>
          <cell r="I203" t="str">
            <v>1</v>
          </cell>
          <cell r="K203">
            <v>4246</v>
          </cell>
          <cell r="Q203">
            <v>2112</v>
          </cell>
          <cell r="S203" t="str">
            <v>Sim</v>
          </cell>
          <cell r="T203" t="str">
            <v>Sim</v>
          </cell>
          <cell r="V203" t="str">
            <v>Sim</v>
          </cell>
          <cell r="X203">
            <v>28</v>
          </cell>
          <cell r="Y203">
            <v>13.5</v>
          </cell>
          <cell r="Z203">
            <v>1.97</v>
          </cell>
          <cell r="AA203">
            <v>0</v>
          </cell>
        </row>
        <row r="204">
          <cell r="B204" t="str">
            <v>Mato Grosso</v>
          </cell>
          <cell r="I204" t="str">
            <v>1</v>
          </cell>
          <cell r="K204">
            <v>4168</v>
          </cell>
          <cell r="Q204">
            <v>1396</v>
          </cell>
          <cell r="S204" t="str">
            <v>Nao</v>
          </cell>
          <cell r="T204" t="str">
            <v>Sim</v>
          </cell>
          <cell r="V204" t="str">
            <v>Sim</v>
          </cell>
          <cell r="X204">
            <v>30</v>
          </cell>
          <cell r="Y204">
            <v>25</v>
          </cell>
          <cell r="Z204">
            <v>6.9</v>
          </cell>
          <cell r="AA204">
            <v>0</v>
          </cell>
        </row>
        <row r="205">
          <cell r="B205" t="str">
            <v>Mato Grosso</v>
          </cell>
          <cell r="I205" t="str">
            <v>1</v>
          </cell>
          <cell r="K205">
            <v>12048</v>
          </cell>
          <cell r="Q205">
            <v>5184</v>
          </cell>
          <cell r="S205" t="str">
            <v>Nao</v>
          </cell>
          <cell r="T205" t="str">
            <v>Nao</v>
          </cell>
          <cell r="V205" t="str">
            <v>Sim</v>
          </cell>
          <cell r="X205">
            <v>150</v>
          </cell>
          <cell r="Y205">
            <v>70</v>
          </cell>
          <cell r="Z205">
            <v>30</v>
          </cell>
          <cell r="AA205">
            <v>0</v>
          </cell>
        </row>
        <row r="206">
          <cell r="B206" t="str">
            <v>Mato Grosso</v>
          </cell>
          <cell r="I206" t="str">
            <v>1</v>
          </cell>
          <cell r="K206">
            <v>9374</v>
          </cell>
          <cell r="Q206">
            <v>2800</v>
          </cell>
          <cell r="S206" t="str">
            <v>Nao</v>
          </cell>
          <cell r="T206" t="str">
            <v>Nao</v>
          </cell>
          <cell r="V206" t="str">
            <v>Sim</v>
          </cell>
          <cell r="X206">
            <v>65.23</v>
          </cell>
          <cell r="Y206">
            <v>50</v>
          </cell>
          <cell r="Z206">
            <v>26</v>
          </cell>
          <cell r="AA206">
            <v>0</v>
          </cell>
        </row>
        <row r="207">
          <cell r="B207" t="str">
            <v>Mato Grosso</v>
          </cell>
          <cell r="I207" t="str">
            <v>2</v>
          </cell>
          <cell r="K207">
            <v>27358</v>
          </cell>
          <cell r="Q207">
            <v>9038</v>
          </cell>
          <cell r="S207" t="str">
            <v>Nao</v>
          </cell>
          <cell r="T207" t="str">
            <v>Sim</v>
          </cell>
          <cell r="V207" t="str">
            <v>Sim</v>
          </cell>
          <cell r="X207">
            <v>89</v>
          </cell>
          <cell r="Y207">
            <v>80.099999999999994</v>
          </cell>
          <cell r="Z207">
            <v>32</v>
          </cell>
          <cell r="AA207">
            <v>0</v>
          </cell>
        </row>
        <row r="208">
          <cell r="B208" t="str">
            <v>Mato Grosso</v>
          </cell>
          <cell r="I208" t="str">
            <v>1</v>
          </cell>
          <cell r="K208">
            <v>14541</v>
          </cell>
          <cell r="Q208">
            <v>4000</v>
          </cell>
          <cell r="S208" t="str">
            <v>Nao</v>
          </cell>
          <cell r="T208" t="str">
            <v>Sim</v>
          </cell>
          <cell r="V208" t="str">
            <v>Sim</v>
          </cell>
          <cell r="X208">
            <v>100</v>
          </cell>
          <cell r="Y208">
            <v>15</v>
          </cell>
          <cell r="Z208">
            <v>12</v>
          </cell>
          <cell r="AA208">
            <v>0</v>
          </cell>
        </row>
        <row r="209">
          <cell r="B209" t="str">
            <v>Mato Grosso</v>
          </cell>
          <cell r="I209" t="str">
            <v>2</v>
          </cell>
          <cell r="K209">
            <v>17846</v>
          </cell>
          <cell r="Q209">
            <v>8919</v>
          </cell>
          <cell r="S209" t="str">
            <v>Sim</v>
          </cell>
          <cell r="T209" t="str">
            <v>Sim</v>
          </cell>
          <cell r="V209" t="str">
            <v>Sim</v>
          </cell>
          <cell r="X209">
            <v>5801.95</v>
          </cell>
          <cell r="Y209">
            <v>4235.42</v>
          </cell>
          <cell r="Z209">
            <v>2668.31</v>
          </cell>
          <cell r="AA209">
            <v>86</v>
          </cell>
        </row>
        <row r="210">
          <cell r="B210" t="str">
            <v>Mato Grosso</v>
          </cell>
          <cell r="I210" t="str">
            <v>1</v>
          </cell>
          <cell r="K210">
            <v>2487</v>
          </cell>
          <cell r="Q210">
            <v>1005</v>
          </cell>
          <cell r="S210" t="str">
            <v>Nao</v>
          </cell>
          <cell r="T210" t="str">
            <v>Nao</v>
          </cell>
          <cell r="V210" t="str">
            <v>Sim</v>
          </cell>
          <cell r="X210">
            <v>17.600000000000001</v>
          </cell>
          <cell r="Y210">
            <v>15.8</v>
          </cell>
          <cell r="Z210">
            <v>3.24</v>
          </cell>
          <cell r="AA210">
            <v>0</v>
          </cell>
        </row>
        <row r="211">
          <cell r="B211" t="str">
            <v>Mato Grosso</v>
          </cell>
          <cell r="I211" t="str">
            <v>1</v>
          </cell>
          <cell r="K211">
            <v>6932</v>
          </cell>
          <cell r="Q211">
            <v>2000</v>
          </cell>
          <cell r="S211" t="str">
            <v>Nao</v>
          </cell>
          <cell r="T211" t="str">
            <v>Nao</v>
          </cell>
          <cell r="V211" t="str">
            <v>Não</v>
          </cell>
          <cell r="X211">
            <v>42</v>
          </cell>
          <cell r="Y211">
            <v>15</v>
          </cell>
          <cell r="Z211">
            <v>4</v>
          </cell>
          <cell r="AA211">
            <v>50</v>
          </cell>
        </row>
        <row r="212">
          <cell r="B212" t="str">
            <v>Mato Grosso</v>
          </cell>
          <cell r="I212" t="str">
            <v>4</v>
          </cell>
          <cell r="K212">
            <v>606589</v>
          </cell>
          <cell r="Q212">
            <v>39000</v>
          </cell>
          <cell r="S212" t="str">
            <v>Nao</v>
          </cell>
          <cell r="T212" t="str">
            <v>Sim</v>
          </cell>
          <cell r="V212" t="str">
            <v>Sim</v>
          </cell>
          <cell r="X212">
            <v>2700</v>
          </cell>
          <cell r="Y212">
            <v>1.1000000000000001</v>
          </cell>
          <cell r="Z212">
            <v>0.15</v>
          </cell>
          <cell r="AA212">
            <v>580</v>
          </cell>
        </row>
        <row r="213">
          <cell r="B213" t="str">
            <v>Mato Grosso</v>
          </cell>
          <cell r="I213" t="str">
            <v>1</v>
          </cell>
          <cell r="K213">
            <v>17330</v>
          </cell>
          <cell r="Q213">
            <v>4380</v>
          </cell>
          <cell r="S213" t="str">
            <v>Nao</v>
          </cell>
          <cell r="T213" t="str">
            <v>Sim</v>
          </cell>
          <cell r="V213" t="str">
            <v>Sim</v>
          </cell>
          <cell r="X213">
            <v>128.55000000000001</v>
          </cell>
          <cell r="Y213">
            <v>94.47</v>
          </cell>
          <cell r="Z213">
            <v>30</v>
          </cell>
          <cell r="AA213">
            <v>30</v>
          </cell>
        </row>
        <row r="214">
          <cell r="B214" t="str">
            <v>Mato Grosso</v>
          </cell>
          <cell r="I214" t="str">
            <v>1</v>
          </cell>
          <cell r="K214">
            <v>6548</v>
          </cell>
          <cell r="Q214">
            <v>3200</v>
          </cell>
          <cell r="S214" t="str">
            <v>Nao</v>
          </cell>
          <cell r="T214" t="str">
            <v>Nao</v>
          </cell>
          <cell r="V214" t="str">
            <v>Sim</v>
          </cell>
          <cell r="X214">
            <v>26.89</v>
          </cell>
          <cell r="Y214">
            <v>20.02</v>
          </cell>
          <cell r="Z214">
            <v>3.59</v>
          </cell>
          <cell r="AA214">
            <v>0</v>
          </cell>
        </row>
        <row r="215">
          <cell r="B215" t="str">
            <v>Mato Grosso</v>
          </cell>
          <cell r="I215" t="str">
            <v>1</v>
          </cell>
          <cell r="K215">
            <v>10790</v>
          </cell>
          <cell r="Q215">
            <v>2085</v>
          </cell>
          <cell r="S215" t="str">
            <v>Nao</v>
          </cell>
          <cell r="T215" t="str">
            <v>Nao</v>
          </cell>
          <cell r="V215" t="str">
            <v>Sim</v>
          </cell>
          <cell r="X215">
            <v>99.9</v>
          </cell>
          <cell r="Y215">
            <v>36.159999999999997</v>
          </cell>
          <cell r="Z215">
            <v>10.3</v>
          </cell>
          <cell r="AA215">
            <v>20</v>
          </cell>
        </row>
        <row r="216">
          <cell r="B216" t="str">
            <v>Mato Grosso</v>
          </cell>
          <cell r="I216" t="str">
            <v>1</v>
          </cell>
          <cell r="K216">
            <v>2716</v>
          </cell>
          <cell r="Q216">
            <v>1154</v>
          </cell>
          <cell r="S216" t="str">
            <v>Nao</v>
          </cell>
          <cell r="T216" t="str">
            <v>Sim</v>
          </cell>
          <cell r="V216" t="str">
            <v>Sim</v>
          </cell>
          <cell r="X216">
            <v>42.52</v>
          </cell>
          <cell r="Y216">
            <v>38.119999999999997</v>
          </cell>
          <cell r="Z216">
            <v>1</v>
          </cell>
          <cell r="AA216">
            <v>0</v>
          </cell>
        </row>
        <row r="217">
          <cell r="B217" t="str">
            <v>Mato Grosso</v>
          </cell>
          <cell r="I217" t="str">
            <v>1</v>
          </cell>
          <cell r="K217">
            <v>2623</v>
          </cell>
          <cell r="Q217">
            <v>795</v>
          </cell>
          <cell r="S217" t="str">
            <v>Nao</v>
          </cell>
          <cell r="T217" t="str">
            <v>Sim</v>
          </cell>
          <cell r="V217" t="str">
            <v>Sim</v>
          </cell>
          <cell r="X217">
            <v>23.56</v>
          </cell>
          <cell r="Y217">
            <v>16.7</v>
          </cell>
          <cell r="Z217">
            <v>0.41</v>
          </cell>
          <cell r="AA217">
            <v>0</v>
          </cell>
        </row>
        <row r="218">
          <cell r="B218" t="str">
            <v>Mato Grosso</v>
          </cell>
          <cell r="I218" t="str">
            <v>2</v>
          </cell>
          <cell r="K218">
            <v>26849</v>
          </cell>
          <cell r="Q218">
            <v>8891</v>
          </cell>
          <cell r="S218" t="str">
            <v>Nao</v>
          </cell>
          <cell r="T218" t="str">
            <v>Nao</v>
          </cell>
          <cell r="V218" t="str">
            <v>Sim</v>
          </cell>
          <cell r="X218">
            <v>178.54</v>
          </cell>
          <cell r="Y218">
            <v>37.56</v>
          </cell>
          <cell r="Z218">
            <v>32.5</v>
          </cell>
          <cell r="AA218">
            <v>30</v>
          </cell>
        </row>
        <row r="219">
          <cell r="B219" t="str">
            <v>Mato Grosso</v>
          </cell>
          <cell r="I219" t="str">
            <v>1</v>
          </cell>
          <cell r="K219">
            <v>2065</v>
          </cell>
          <cell r="Q219">
            <v>700</v>
          </cell>
          <cell r="S219" t="str">
            <v>Nao</v>
          </cell>
          <cell r="T219" t="str">
            <v>Nao</v>
          </cell>
          <cell r="V219" t="str">
            <v>Não</v>
          </cell>
          <cell r="X219">
            <v>17.8</v>
          </cell>
          <cell r="Y219">
            <v>8</v>
          </cell>
          <cell r="Z219">
            <v>0</v>
          </cell>
          <cell r="AA219">
            <v>0</v>
          </cell>
        </row>
        <row r="220">
          <cell r="B220" t="str">
            <v>Mato Grosso</v>
          </cell>
          <cell r="I220" t="str">
            <v>1</v>
          </cell>
          <cell r="K220">
            <v>5372</v>
          </cell>
          <cell r="Q220">
            <v>1498</v>
          </cell>
          <cell r="S220" t="str">
            <v>Nao</v>
          </cell>
          <cell r="T220" t="str">
            <v>Sim</v>
          </cell>
          <cell r="V220" t="str">
            <v>Sim</v>
          </cell>
          <cell r="X220">
            <v>48</v>
          </cell>
          <cell r="Y220">
            <v>45.3</v>
          </cell>
          <cell r="Z220">
            <v>38.64</v>
          </cell>
          <cell r="AA220">
            <v>0</v>
          </cell>
        </row>
        <row r="221">
          <cell r="B221" t="str">
            <v>Mato Grosso</v>
          </cell>
          <cell r="I221" t="str">
            <v>1</v>
          </cell>
          <cell r="K221">
            <v>4138</v>
          </cell>
          <cell r="Q221">
            <v>1091</v>
          </cell>
          <cell r="S221" t="str">
            <v>Nao</v>
          </cell>
          <cell r="T221" t="str">
            <v>Sim</v>
          </cell>
          <cell r="V221" t="str">
            <v>Sim</v>
          </cell>
          <cell r="X221">
            <v>40</v>
          </cell>
          <cell r="Y221">
            <v>8.74</v>
          </cell>
          <cell r="Z221">
            <v>1.5</v>
          </cell>
          <cell r="AA221">
            <v>0</v>
          </cell>
        </row>
        <row r="222">
          <cell r="B222" t="str">
            <v>Mato Grosso</v>
          </cell>
          <cell r="I222" t="str">
            <v>1</v>
          </cell>
          <cell r="K222">
            <v>3007</v>
          </cell>
          <cell r="Q222">
            <v>1131</v>
          </cell>
          <cell r="S222" t="str">
            <v>Sim</v>
          </cell>
          <cell r="T222" t="str">
            <v>Nao</v>
          </cell>
          <cell r="V222" t="str">
            <v>Sim</v>
          </cell>
          <cell r="X222">
            <v>34.97</v>
          </cell>
          <cell r="Y222">
            <v>24.57</v>
          </cell>
          <cell r="Z222">
            <v>10.17</v>
          </cell>
          <cell r="AA222">
            <v>0</v>
          </cell>
        </row>
        <row r="223">
          <cell r="B223" t="str">
            <v>Mato Grosso</v>
          </cell>
          <cell r="I223" t="str">
            <v>1</v>
          </cell>
          <cell r="K223">
            <v>25613</v>
          </cell>
          <cell r="Q223">
            <v>9724</v>
          </cell>
          <cell r="S223" t="str">
            <v>Nao</v>
          </cell>
          <cell r="T223" t="str">
            <v>Sim</v>
          </cell>
          <cell r="V223" t="str">
            <v>Sim</v>
          </cell>
          <cell r="X223">
            <v>130</v>
          </cell>
          <cell r="Y223">
            <v>99.52</v>
          </cell>
          <cell r="Z223">
            <v>82</v>
          </cell>
          <cell r="AA223">
            <v>50</v>
          </cell>
        </row>
        <row r="224">
          <cell r="B224" t="str">
            <v>Mato Grosso</v>
          </cell>
          <cell r="I224" t="str">
            <v>1</v>
          </cell>
          <cell r="K224">
            <v>3235</v>
          </cell>
          <cell r="Q224">
            <v>1152</v>
          </cell>
          <cell r="S224" t="str">
            <v>Nao</v>
          </cell>
          <cell r="T224" t="str">
            <v>Nao</v>
          </cell>
          <cell r="V224" t="str">
            <v>Sim</v>
          </cell>
          <cell r="X224">
            <v>25</v>
          </cell>
          <cell r="Y224">
            <v>19.850000000000001</v>
          </cell>
          <cell r="Z224">
            <v>8.6999999999999993</v>
          </cell>
          <cell r="AA224">
            <v>4</v>
          </cell>
        </row>
        <row r="225">
          <cell r="B225" t="str">
            <v>Mato Grosso</v>
          </cell>
          <cell r="I225" t="str">
            <v>1</v>
          </cell>
          <cell r="K225">
            <v>5065</v>
          </cell>
          <cell r="Q225">
            <v>1968</v>
          </cell>
          <cell r="S225" t="str">
            <v>Nao</v>
          </cell>
          <cell r="T225" t="str">
            <v>Nao</v>
          </cell>
          <cell r="V225" t="str">
            <v>Sim</v>
          </cell>
          <cell r="X225">
            <v>41.4</v>
          </cell>
          <cell r="Y225">
            <v>27.5</v>
          </cell>
          <cell r="Z225">
            <v>16.64</v>
          </cell>
          <cell r="AA225">
            <v>35</v>
          </cell>
        </row>
        <row r="226">
          <cell r="B226" t="str">
            <v>Mato Grosso</v>
          </cell>
          <cell r="I226" t="str">
            <v>2</v>
          </cell>
          <cell r="K226">
            <v>27869</v>
          </cell>
          <cell r="Q226">
            <v>8500</v>
          </cell>
          <cell r="S226" t="str">
            <v>Sim</v>
          </cell>
          <cell r="T226" t="str">
            <v>Sim</v>
          </cell>
          <cell r="V226" t="str">
            <v>Sim</v>
          </cell>
          <cell r="X226">
            <v>299.92</v>
          </cell>
          <cell r="Y226">
            <v>188.95</v>
          </cell>
          <cell r="Z226">
            <v>7.5</v>
          </cell>
          <cell r="AA226">
            <v>65</v>
          </cell>
        </row>
        <row r="227">
          <cell r="B227" t="str">
            <v>Mato Grosso</v>
          </cell>
          <cell r="I227" t="str">
            <v>2</v>
          </cell>
          <cell r="K227">
            <v>35557</v>
          </cell>
          <cell r="Q227">
            <v>15790</v>
          </cell>
          <cell r="S227" t="str">
            <v>Nao</v>
          </cell>
          <cell r="T227" t="str">
            <v>Sim</v>
          </cell>
          <cell r="V227" t="str">
            <v>Sim</v>
          </cell>
          <cell r="X227">
            <v>233.62</v>
          </cell>
          <cell r="Y227">
            <v>106.46</v>
          </cell>
          <cell r="Z227">
            <v>101</v>
          </cell>
          <cell r="AA227">
            <v>0</v>
          </cell>
        </row>
        <row r="228">
          <cell r="B228" t="str">
            <v>Mato Grosso</v>
          </cell>
          <cell r="I228" t="str">
            <v>1</v>
          </cell>
          <cell r="K228">
            <v>9918</v>
          </cell>
          <cell r="Q228">
            <v>3752</v>
          </cell>
          <cell r="S228" t="str">
            <v>Nao</v>
          </cell>
          <cell r="T228" t="str">
            <v>Sim</v>
          </cell>
          <cell r="V228" t="str">
            <v>Sim</v>
          </cell>
          <cell r="X228">
            <v>32.5</v>
          </cell>
          <cell r="Y228">
            <v>17.5</v>
          </cell>
          <cell r="Z228">
            <v>10</v>
          </cell>
          <cell r="AA228">
            <v>0</v>
          </cell>
        </row>
        <row r="229">
          <cell r="B229" t="str">
            <v>Mato Grosso</v>
          </cell>
          <cell r="I229" t="str">
            <v>1</v>
          </cell>
          <cell r="K229">
            <v>3297</v>
          </cell>
          <cell r="Q229">
            <v>1400</v>
          </cell>
          <cell r="S229" t="str">
            <v>Nao</v>
          </cell>
          <cell r="T229" t="str">
            <v>Sim</v>
          </cell>
          <cell r="V229" t="str">
            <v>Sim</v>
          </cell>
          <cell r="X229">
            <v>20</v>
          </cell>
          <cell r="Y229">
            <v>20</v>
          </cell>
          <cell r="Z229">
            <v>4</v>
          </cell>
          <cell r="AA229">
            <v>0</v>
          </cell>
        </row>
        <row r="230">
          <cell r="B230" t="str">
            <v>Mato Grosso</v>
          </cell>
          <cell r="I230" t="str">
            <v>2</v>
          </cell>
          <cell r="K230">
            <v>63017</v>
          </cell>
          <cell r="Q230">
            <v>25106</v>
          </cell>
          <cell r="S230" t="str">
            <v>Sim</v>
          </cell>
          <cell r="T230" t="str">
            <v>Sim</v>
          </cell>
          <cell r="V230" t="str">
            <v>Sim</v>
          </cell>
          <cell r="X230">
            <v>466.81</v>
          </cell>
          <cell r="Y230">
            <v>466.81</v>
          </cell>
          <cell r="Z230">
            <v>359.89</v>
          </cell>
          <cell r="AA230">
            <v>0</v>
          </cell>
        </row>
        <row r="231">
          <cell r="B231" t="str">
            <v>Mato Grosso</v>
          </cell>
          <cell r="I231" t="str">
            <v>1</v>
          </cell>
          <cell r="K231">
            <v>6371</v>
          </cell>
          <cell r="Q231">
            <v>3035</v>
          </cell>
          <cell r="S231" t="str">
            <v>Nao</v>
          </cell>
          <cell r="T231" t="str">
            <v>Nao</v>
          </cell>
          <cell r="V231" t="str">
            <v>Sim</v>
          </cell>
          <cell r="X231">
            <v>59.84</v>
          </cell>
          <cell r="Y231">
            <v>49.69</v>
          </cell>
          <cell r="Z231">
            <v>20</v>
          </cell>
          <cell r="AA231">
            <v>0</v>
          </cell>
        </row>
        <row r="232">
          <cell r="B232" t="str">
            <v>Mato Grosso</v>
          </cell>
          <cell r="I232" t="str">
            <v>1</v>
          </cell>
          <cell r="K232">
            <v>12946</v>
          </cell>
          <cell r="Q232">
            <v>5665</v>
          </cell>
          <cell r="S232" t="str">
            <v>Nao</v>
          </cell>
          <cell r="T232" t="str">
            <v>Sim</v>
          </cell>
          <cell r="V232" t="str">
            <v>Sim</v>
          </cell>
          <cell r="X232">
            <v>121.2</v>
          </cell>
          <cell r="Y232">
            <v>101</v>
          </cell>
          <cell r="Z232">
            <v>79.64</v>
          </cell>
          <cell r="AA232">
            <v>0</v>
          </cell>
        </row>
        <row r="233">
          <cell r="B233" t="str">
            <v>Mato Grosso</v>
          </cell>
          <cell r="I233" t="str">
            <v>1</v>
          </cell>
          <cell r="K233">
            <v>23712</v>
          </cell>
          <cell r="Q233">
            <v>9034</v>
          </cell>
          <cell r="S233" t="str">
            <v>Sim</v>
          </cell>
          <cell r="T233" t="str">
            <v>Sim</v>
          </cell>
          <cell r="V233" t="str">
            <v>Sim</v>
          </cell>
          <cell r="X233">
            <v>142.68</v>
          </cell>
          <cell r="Y233">
            <v>74.849999999999994</v>
          </cell>
          <cell r="Z233">
            <v>50</v>
          </cell>
          <cell r="AA233">
            <v>15</v>
          </cell>
        </row>
        <row r="234">
          <cell r="B234" t="str">
            <v>Mato Grosso</v>
          </cell>
          <cell r="I234" t="str">
            <v>1</v>
          </cell>
          <cell r="K234">
            <v>12730</v>
          </cell>
          <cell r="Q234">
            <v>4564</v>
          </cell>
          <cell r="S234" t="str">
            <v>Nao</v>
          </cell>
          <cell r="T234" t="str">
            <v>Nao</v>
          </cell>
          <cell r="V234" t="str">
            <v>Sim</v>
          </cell>
          <cell r="X234">
            <v>79.31</v>
          </cell>
          <cell r="Y234">
            <v>50.92</v>
          </cell>
          <cell r="Z234">
            <v>8.41</v>
          </cell>
          <cell r="AA234">
            <v>8</v>
          </cell>
        </row>
        <row r="235">
          <cell r="B235" t="str">
            <v>Mato Grosso</v>
          </cell>
          <cell r="I235" t="str">
            <v>1</v>
          </cell>
          <cell r="K235">
            <v>4849</v>
          </cell>
          <cell r="Q235">
            <v>2124</v>
          </cell>
          <cell r="S235" t="str">
            <v>Nao</v>
          </cell>
          <cell r="T235" t="str">
            <v>Nao</v>
          </cell>
          <cell r="V235" t="str">
            <v>Sim</v>
          </cell>
          <cell r="X235">
            <v>41.1</v>
          </cell>
          <cell r="Y235">
            <v>36.76</v>
          </cell>
          <cell r="Z235">
            <v>0</v>
          </cell>
          <cell r="AA235">
            <v>0</v>
          </cell>
        </row>
        <row r="236">
          <cell r="B236" t="str">
            <v>Mato Grosso</v>
          </cell>
          <cell r="I236" t="str">
            <v>1</v>
          </cell>
          <cell r="K236">
            <v>4788</v>
          </cell>
          <cell r="Q236">
            <v>1479</v>
          </cell>
          <cell r="S236" t="str">
            <v>Nao</v>
          </cell>
          <cell r="T236" t="str">
            <v>Nao</v>
          </cell>
          <cell r="V236" t="str">
            <v>Sim</v>
          </cell>
          <cell r="X236">
            <v>38.93</v>
          </cell>
          <cell r="Y236">
            <v>27.5</v>
          </cell>
          <cell r="Z236">
            <v>4.0999999999999996</v>
          </cell>
          <cell r="AA236">
            <v>0</v>
          </cell>
        </row>
        <row r="237">
          <cell r="B237" t="str">
            <v>Mato Grosso</v>
          </cell>
          <cell r="I237" t="str">
            <v>1</v>
          </cell>
          <cell r="K237">
            <v>5472</v>
          </cell>
          <cell r="Q237">
            <v>2500</v>
          </cell>
          <cell r="S237" t="str">
            <v>Nao</v>
          </cell>
          <cell r="T237" t="str">
            <v>Nao</v>
          </cell>
          <cell r="V237" t="str">
            <v>Sim</v>
          </cell>
          <cell r="X237">
            <v>54</v>
          </cell>
          <cell r="Y237">
            <v>20</v>
          </cell>
          <cell r="Z237">
            <v>4.18</v>
          </cell>
          <cell r="AA237">
            <v>0</v>
          </cell>
        </row>
        <row r="238">
          <cell r="B238" t="str">
            <v>Mato Grosso</v>
          </cell>
          <cell r="I238" t="str">
            <v>1</v>
          </cell>
          <cell r="K238">
            <v>3035</v>
          </cell>
          <cell r="Q238">
            <v>1500</v>
          </cell>
          <cell r="S238" t="str">
            <v>Nao</v>
          </cell>
          <cell r="T238" t="str">
            <v>Nao</v>
          </cell>
          <cell r="V238" t="str">
            <v>Sim</v>
          </cell>
          <cell r="X238">
            <v>24</v>
          </cell>
          <cell r="Y238">
            <v>20.7</v>
          </cell>
          <cell r="Z238">
            <v>2.6</v>
          </cell>
          <cell r="AA238">
            <v>0</v>
          </cell>
        </row>
        <row r="239">
          <cell r="B239" t="str">
            <v>Mato Grosso</v>
          </cell>
          <cell r="I239" t="str">
            <v>1</v>
          </cell>
          <cell r="K239">
            <v>7212</v>
          </cell>
          <cell r="Q239">
            <v>2475</v>
          </cell>
          <cell r="S239" t="str">
            <v>Nao</v>
          </cell>
          <cell r="T239" t="str">
            <v>Sim</v>
          </cell>
          <cell r="V239" t="str">
            <v>Sim</v>
          </cell>
          <cell r="X239">
            <v>73</v>
          </cell>
          <cell r="Y239">
            <v>51</v>
          </cell>
          <cell r="Z239">
            <v>51</v>
          </cell>
          <cell r="AA239">
            <v>15</v>
          </cell>
        </row>
        <row r="240">
          <cell r="B240" t="str">
            <v>Mato Grosso</v>
          </cell>
          <cell r="I240" t="str">
            <v>1</v>
          </cell>
          <cell r="K240">
            <v>1756</v>
          </cell>
          <cell r="Q240">
            <v>700</v>
          </cell>
          <cell r="S240" t="str">
            <v>Nao</v>
          </cell>
          <cell r="T240" t="str">
            <v>Nao</v>
          </cell>
          <cell r="V240" t="str">
            <v>Sim</v>
          </cell>
          <cell r="X240">
            <v>40</v>
          </cell>
          <cell r="Y240">
            <v>28</v>
          </cell>
          <cell r="Z240">
            <v>10.5</v>
          </cell>
          <cell r="AA240">
            <v>0</v>
          </cell>
        </row>
        <row r="241">
          <cell r="B241" t="str">
            <v>Mato Grosso</v>
          </cell>
          <cell r="I241" t="str">
            <v>1</v>
          </cell>
          <cell r="K241">
            <v>3701</v>
          </cell>
          <cell r="Q241">
            <v>1370</v>
          </cell>
          <cell r="S241" t="str">
            <v>Sim</v>
          </cell>
          <cell r="T241" t="str">
            <v>Sim</v>
          </cell>
          <cell r="V241" t="str">
            <v>Sim</v>
          </cell>
          <cell r="X241">
            <v>30.61</v>
          </cell>
          <cell r="Y241">
            <v>10.18</v>
          </cell>
          <cell r="Z241">
            <v>1</v>
          </cell>
          <cell r="AA241">
            <v>20</v>
          </cell>
        </row>
        <row r="242">
          <cell r="B242" t="str">
            <v>Mato Grosso</v>
          </cell>
          <cell r="I242" t="str">
            <v>1</v>
          </cell>
          <cell r="K242">
            <v>2191</v>
          </cell>
          <cell r="Q242">
            <v>1011</v>
          </cell>
          <cell r="S242" t="str">
            <v>Nao</v>
          </cell>
          <cell r="T242" t="str">
            <v>Sim</v>
          </cell>
          <cell r="V242" t="str">
            <v>Sim</v>
          </cell>
          <cell r="X242">
            <v>21.2</v>
          </cell>
          <cell r="Y242">
            <v>19.399999999999999</v>
          </cell>
          <cell r="Z242">
            <v>1.84</v>
          </cell>
          <cell r="AA242">
            <v>0</v>
          </cell>
        </row>
        <row r="243">
          <cell r="B243" t="str">
            <v>Mato Grosso</v>
          </cell>
          <cell r="I243" t="str">
            <v>1</v>
          </cell>
          <cell r="K243">
            <v>4594</v>
          </cell>
          <cell r="Q243">
            <v>1743</v>
          </cell>
          <cell r="S243" t="str">
            <v>Nao</v>
          </cell>
          <cell r="T243" t="str">
            <v>Nao</v>
          </cell>
          <cell r="V243" t="str">
            <v>Sim</v>
          </cell>
          <cell r="X243">
            <v>26.97</v>
          </cell>
          <cell r="Y243">
            <v>12.7</v>
          </cell>
          <cell r="Z243">
            <v>5.0999999999999996</v>
          </cell>
          <cell r="AA243">
            <v>0</v>
          </cell>
        </row>
        <row r="244">
          <cell r="B244" t="str">
            <v>Mato Grosso</v>
          </cell>
          <cell r="I244" t="str">
            <v>1</v>
          </cell>
          <cell r="K244">
            <v>4554</v>
          </cell>
          <cell r="Q244">
            <v>1237</v>
          </cell>
          <cell r="S244" t="str">
            <v>Nao</v>
          </cell>
          <cell r="T244" t="str">
            <v>Nao</v>
          </cell>
          <cell r="V244" t="str">
            <v>Sim</v>
          </cell>
          <cell r="X244">
            <v>39.08</v>
          </cell>
          <cell r="Y244">
            <v>13.82</v>
          </cell>
          <cell r="Z244">
            <v>11.06</v>
          </cell>
          <cell r="AA244">
            <v>0</v>
          </cell>
        </row>
        <row r="245">
          <cell r="B245" t="str">
            <v>Mato Grosso</v>
          </cell>
          <cell r="I245" t="str">
            <v>2</v>
          </cell>
          <cell r="K245">
            <v>38258</v>
          </cell>
          <cell r="Q245">
            <v>11165</v>
          </cell>
          <cell r="S245" t="str">
            <v>Sim</v>
          </cell>
          <cell r="T245" t="str">
            <v>Sim</v>
          </cell>
          <cell r="V245" t="str">
            <v>Sim</v>
          </cell>
          <cell r="X245">
            <v>351.5</v>
          </cell>
          <cell r="Y245">
            <v>348.4</v>
          </cell>
          <cell r="Z245">
            <v>154.19999999999999</v>
          </cell>
          <cell r="AA245">
            <v>50</v>
          </cell>
        </row>
        <row r="246">
          <cell r="B246" t="str">
            <v>Mato Grosso</v>
          </cell>
          <cell r="I246" t="str">
            <v>1</v>
          </cell>
          <cell r="K246">
            <v>1453</v>
          </cell>
          <cell r="Q246">
            <v>580</v>
          </cell>
          <cell r="S246" t="str">
            <v>Nao</v>
          </cell>
          <cell r="T246" t="str">
            <v>Nao</v>
          </cell>
          <cell r="V246" t="str">
            <v>Não</v>
          </cell>
          <cell r="X246">
            <v>35</v>
          </cell>
          <cell r="Y246">
            <v>27</v>
          </cell>
          <cell r="Z246">
            <v>0</v>
          </cell>
          <cell r="AA246">
            <v>0</v>
          </cell>
        </row>
        <row r="247">
          <cell r="B247" t="str">
            <v>Mato Grosso</v>
          </cell>
          <cell r="I247" t="str">
            <v>1</v>
          </cell>
          <cell r="K247">
            <v>18592</v>
          </cell>
          <cell r="Q247">
            <v>5200</v>
          </cell>
          <cell r="S247" t="str">
            <v>Nao</v>
          </cell>
          <cell r="T247" t="str">
            <v>Nao</v>
          </cell>
          <cell r="V247" t="str">
            <v>Sim</v>
          </cell>
          <cell r="X247">
            <v>76</v>
          </cell>
          <cell r="Y247">
            <v>62</v>
          </cell>
          <cell r="Z247">
            <v>28</v>
          </cell>
          <cell r="AA247">
            <v>300</v>
          </cell>
        </row>
        <row r="248">
          <cell r="B248" t="str">
            <v>Mato Grosso</v>
          </cell>
          <cell r="I248" t="str">
            <v>1</v>
          </cell>
          <cell r="K248">
            <v>2142</v>
          </cell>
          <cell r="Q248">
            <v>1000</v>
          </cell>
          <cell r="S248" t="str">
            <v>Nao</v>
          </cell>
          <cell r="T248" t="str">
            <v>Nao</v>
          </cell>
          <cell r="V248" t="str">
            <v>Não</v>
          </cell>
          <cell r="X248">
            <v>42</v>
          </cell>
          <cell r="Y248">
            <v>25</v>
          </cell>
          <cell r="Z248">
            <v>0</v>
          </cell>
          <cell r="AA248">
            <v>0</v>
          </cell>
        </row>
        <row r="249">
          <cell r="B249" t="str">
            <v>Mato Grosso</v>
          </cell>
          <cell r="I249" t="str">
            <v>1</v>
          </cell>
          <cell r="K249">
            <v>7911</v>
          </cell>
          <cell r="Q249">
            <v>2303</v>
          </cell>
          <cell r="S249" t="str">
            <v>Nao</v>
          </cell>
          <cell r="T249" t="str">
            <v>Sim</v>
          </cell>
          <cell r="V249" t="str">
            <v>Sim</v>
          </cell>
          <cell r="X249">
            <v>40</v>
          </cell>
          <cell r="Y249">
            <v>34.08</v>
          </cell>
          <cell r="Z249">
            <v>15</v>
          </cell>
          <cell r="AA249">
            <v>0</v>
          </cell>
        </row>
        <row r="250">
          <cell r="B250" t="str">
            <v>Mato Grosso</v>
          </cell>
          <cell r="I250" t="str">
            <v>1</v>
          </cell>
          <cell r="K250">
            <v>16789</v>
          </cell>
          <cell r="Q250">
            <v>8200</v>
          </cell>
          <cell r="S250" t="str">
            <v>Nao</v>
          </cell>
          <cell r="T250" t="str">
            <v>Nao</v>
          </cell>
          <cell r="V250" t="str">
            <v>Sim</v>
          </cell>
          <cell r="X250">
            <v>544</v>
          </cell>
          <cell r="Y250">
            <v>341</v>
          </cell>
          <cell r="Z250">
            <v>23</v>
          </cell>
          <cell r="AA250">
            <v>0</v>
          </cell>
        </row>
        <row r="251">
          <cell r="B251" t="str">
            <v>Mato Grosso</v>
          </cell>
          <cell r="I251" t="str">
            <v>1</v>
          </cell>
          <cell r="K251">
            <v>1920</v>
          </cell>
          <cell r="Q251">
            <v>811</v>
          </cell>
          <cell r="S251" t="str">
            <v>Nao</v>
          </cell>
          <cell r="T251" t="str">
            <v>Nao</v>
          </cell>
          <cell r="V251" t="str">
            <v>Sim</v>
          </cell>
          <cell r="X251">
            <v>15.35</v>
          </cell>
          <cell r="Y251">
            <v>11.54</v>
          </cell>
          <cell r="Z251">
            <v>3</v>
          </cell>
          <cell r="AA251">
            <v>0</v>
          </cell>
        </row>
        <row r="252">
          <cell r="B252" t="str">
            <v>Mato Grosso</v>
          </cell>
          <cell r="I252" t="str">
            <v>1</v>
          </cell>
          <cell r="K252">
            <v>1816</v>
          </cell>
          <cell r="Q252">
            <v>525</v>
          </cell>
          <cell r="S252" t="str">
            <v>Nao</v>
          </cell>
          <cell r="T252" t="str">
            <v>Sim</v>
          </cell>
          <cell r="V252" t="str">
            <v>Sim</v>
          </cell>
          <cell r="X252">
            <v>16</v>
          </cell>
          <cell r="Y252">
            <v>2.89</v>
          </cell>
          <cell r="Z252">
            <v>1.76</v>
          </cell>
          <cell r="AA252">
            <v>0</v>
          </cell>
        </row>
        <row r="253">
          <cell r="B253" t="str">
            <v>Mato Grosso</v>
          </cell>
          <cell r="I253" t="str">
            <v>1</v>
          </cell>
          <cell r="K253">
            <v>3038</v>
          </cell>
          <cell r="Q253">
            <v>1400</v>
          </cell>
          <cell r="S253" t="str">
            <v>Nao</v>
          </cell>
          <cell r="T253" t="str">
            <v>Nao</v>
          </cell>
          <cell r="V253" t="str">
            <v>Sim</v>
          </cell>
          <cell r="X253">
            <v>12</v>
          </cell>
          <cell r="Y253">
            <v>12</v>
          </cell>
          <cell r="Z253">
            <v>6</v>
          </cell>
          <cell r="AA253">
            <v>3</v>
          </cell>
        </row>
        <row r="254">
          <cell r="B254" t="str">
            <v>Mato Grosso</v>
          </cell>
          <cell r="I254" t="str">
            <v>1</v>
          </cell>
          <cell r="K254">
            <v>5948</v>
          </cell>
          <cell r="Q254">
            <v>2432</v>
          </cell>
          <cell r="S254" t="str">
            <v>Sim</v>
          </cell>
          <cell r="T254" t="str">
            <v>Sim</v>
          </cell>
          <cell r="V254" t="str">
            <v>Sim</v>
          </cell>
          <cell r="X254">
            <v>77.19</v>
          </cell>
          <cell r="Y254">
            <v>1.55</v>
          </cell>
          <cell r="Z254">
            <v>15.65</v>
          </cell>
          <cell r="AA254">
            <v>0</v>
          </cell>
        </row>
        <row r="255">
          <cell r="B255" t="str">
            <v>Mato Grosso</v>
          </cell>
          <cell r="I255" t="str">
            <v>1</v>
          </cell>
          <cell r="K255">
            <v>17558</v>
          </cell>
          <cell r="Q255">
            <v>5807</v>
          </cell>
          <cell r="S255" t="str">
            <v>Nao</v>
          </cell>
          <cell r="T255" t="str">
            <v>Nao</v>
          </cell>
          <cell r="V255" t="str">
            <v>Sim</v>
          </cell>
          <cell r="X255">
            <v>180</v>
          </cell>
          <cell r="Y255">
            <v>160</v>
          </cell>
          <cell r="Z255">
            <v>0</v>
          </cell>
          <cell r="AA255">
            <v>400</v>
          </cell>
        </row>
        <row r="256">
          <cell r="B256" t="str">
            <v>Mato Grosso</v>
          </cell>
          <cell r="I256" t="str">
            <v>1</v>
          </cell>
          <cell r="K256">
            <v>12605</v>
          </cell>
          <cell r="Q256">
            <v>5000</v>
          </cell>
          <cell r="S256" t="str">
            <v>Nao</v>
          </cell>
          <cell r="T256" t="str">
            <v>Sim</v>
          </cell>
          <cell r="V256" t="str">
            <v>Sim</v>
          </cell>
          <cell r="X256">
            <v>98.59</v>
          </cell>
          <cell r="Y256">
            <v>55.92</v>
          </cell>
          <cell r="Z256">
            <v>16.93</v>
          </cell>
          <cell r="AA256">
            <v>50</v>
          </cell>
        </row>
        <row r="257">
          <cell r="B257" t="str">
            <v>Mato Grosso</v>
          </cell>
          <cell r="I257" t="str">
            <v>2</v>
          </cell>
          <cell r="K257">
            <v>22713</v>
          </cell>
          <cell r="Q257">
            <v>4938</v>
          </cell>
          <cell r="S257" t="str">
            <v>Nao</v>
          </cell>
          <cell r="T257" t="str">
            <v>Nao</v>
          </cell>
          <cell r="V257" t="str">
            <v>Sim</v>
          </cell>
          <cell r="X257">
            <v>90</v>
          </cell>
          <cell r="Y257">
            <v>30</v>
          </cell>
          <cell r="Z257">
            <v>21</v>
          </cell>
          <cell r="AA257">
            <v>50</v>
          </cell>
        </row>
        <row r="258">
          <cell r="B258" t="str">
            <v>Mato Grosso</v>
          </cell>
          <cell r="I258" t="str">
            <v>1</v>
          </cell>
          <cell r="K258">
            <v>1996</v>
          </cell>
          <cell r="Q258">
            <v>757</v>
          </cell>
          <cell r="S258" t="str">
            <v>Nao</v>
          </cell>
          <cell r="T258" t="str">
            <v>Nao</v>
          </cell>
          <cell r="V258" t="str">
            <v>Sim</v>
          </cell>
          <cell r="X258">
            <v>34.97</v>
          </cell>
          <cell r="Y258">
            <v>9.41</v>
          </cell>
          <cell r="Z258">
            <v>0.71</v>
          </cell>
          <cell r="AA258">
            <v>0</v>
          </cell>
        </row>
        <row r="259">
          <cell r="B259" t="str">
            <v>Mato Grosso</v>
          </cell>
          <cell r="I259" t="str">
            <v>1</v>
          </cell>
          <cell r="K259">
            <v>1323</v>
          </cell>
          <cell r="Q259">
            <v>1250</v>
          </cell>
          <cell r="S259" t="str">
            <v>Nao</v>
          </cell>
          <cell r="T259" t="str">
            <v>Nao</v>
          </cell>
          <cell r="V259" t="str">
            <v>Não</v>
          </cell>
          <cell r="X259">
            <v>10</v>
          </cell>
          <cell r="Y259">
            <v>9</v>
          </cell>
          <cell r="Z259">
            <v>0</v>
          </cell>
          <cell r="AA259">
            <v>0</v>
          </cell>
        </row>
        <row r="260">
          <cell r="B260" t="str">
            <v>Mato Grosso</v>
          </cell>
          <cell r="I260" t="str">
            <v>2</v>
          </cell>
          <cell r="K260">
            <v>38317</v>
          </cell>
          <cell r="Q260">
            <v>11614</v>
          </cell>
          <cell r="S260" t="str">
            <v>Sim</v>
          </cell>
          <cell r="T260" t="str">
            <v>Sim</v>
          </cell>
          <cell r="V260" t="str">
            <v>Sim</v>
          </cell>
          <cell r="X260">
            <v>150</v>
          </cell>
          <cell r="Y260">
            <v>85.5</v>
          </cell>
          <cell r="Z260">
            <v>50</v>
          </cell>
          <cell r="AA260">
            <v>0</v>
          </cell>
        </row>
        <row r="261">
          <cell r="B261" t="str">
            <v>Mato Grosso</v>
          </cell>
          <cell r="I261" t="str">
            <v>1</v>
          </cell>
          <cell r="K261">
            <v>6112</v>
          </cell>
          <cell r="Q261">
            <v>2364</v>
          </cell>
          <cell r="S261" t="str">
            <v>Nao</v>
          </cell>
          <cell r="T261" t="str">
            <v>Nao</v>
          </cell>
          <cell r="V261" t="str">
            <v>Não</v>
          </cell>
          <cell r="X261">
            <v>63.8</v>
          </cell>
          <cell r="Y261">
            <v>55.7</v>
          </cell>
          <cell r="Z261">
            <v>0</v>
          </cell>
          <cell r="AA261">
            <v>102</v>
          </cell>
        </row>
        <row r="262">
          <cell r="B262" t="str">
            <v>Mato Grosso</v>
          </cell>
          <cell r="I262" t="str">
            <v>1</v>
          </cell>
          <cell r="K262">
            <v>2720</v>
          </cell>
          <cell r="Q262">
            <v>1300</v>
          </cell>
          <cell r="S262" t="str">
            <v>Nao</v>
          </cell>
          <cell r="T262" t="str">
            <v>Nao</v>
          </cell>
          <cell r="V262" t="str">
            <v>Não</v>
          </cell>
          <cell r="X262">
            <v>23.7</v>
          </cell>
          <cell r="Y262">
            <v>19</v>
          </cell>
          <cell r="Z262">
            <v>0</v>
          </cell>
          <cell r="AA262">
            <v>0</v>
          </cell>
        </row>
        <row r="263">
          <cell r="B263" t="str">
            <v>Mato Grosso</v>
          </cell>
          <cell r="I263" t="str">
            <v>1</v>
          </cell>
          <cell r="K263">
            <v>4609</v>
          </cell>
          <cell r="Q263">
            <v>2078</v>
          </cell>
          <cell r="S263" t="str">
            <v>Nao</v>
          </cell>
          <cell r="T263" t="str">
            <v>Nao</v>
          </cell>
          <cell r="V263" t="str">
            <v>Sim</v>
          </cell>
          <cell r="X263">
            <v>31</v>
          </cell>
          <cell r="Y263">
            <v>18.899999999999999</v>
          </cell>
          <cell r="Z263">
            <v>1.8</v>
          </cell>
          <cell r="AA263">
            <v>6</v>
          </cell>
        </row>
        <row r="264">
          <cell r="B264" t="str">
            <v>Mato Grosso</v>
          </cell>
          <cell r="I264" t="str">
            <v>2</v>
          </cell>
          <cell r="K264">
            <v>59705</v>
          </cell>
          <cell r="Q264">
            <v>15000</v>
          </cell>
          <cell r="S264" t="str">
            <v>Nao</v>
          </cell>
          <cell r="T264" t="str">
            <v>Nao</v>
          </cell>
          <cell r="V264" t="str">
            <v>Sim</v>
          </cell>
          <cell r="X264">
            <v>220</v>
          </cell>
          <cell r="Y264">
            <v>180</v>
          </cell>
          <cell r="Z264">
            <v>60</v>
          </cell>
          <cell r="AA264">
            <v>50</v>
          </cell>
        </row>
        <row r="265">
          <cell r="B265" t="str">
            <v>Mato Grosso</v>
          </cell>
          <cell r="I265" t="str">
            <v>1</v>
          </cell>
          <cell r="K265">
            <v>8219</v>
          </cell>
          <cell r="Q265">
            <v>4004</v>
          </cell>
          <cell r="S265" t="str">
            <v>Nao</v>
          </cell>
          <cell r="T265" t="str">
            <v>Sim</v>
          </cell>
          <cell r="V265" t="str">
            <v>Sim</v>
          </cell>
          <cell r="X265">
            <v>146.83000000000001</v>
          </cell>
          <cell r="Y265">
            <v>123.66</v>
          </cell>
          <cell r="Z265">
            <v>5.2</v>
          </cell>
          <cell r="AA265">
            <v>0</v>
          </cell>
        </row>
        <row r="266">
          <cell r="B266" t="str">
            <v>Mato Grosso</v>
          </cell>
          <cell r="I266" t="str">
            <v>1</v>
          </cell>
          <cell r="K266">
            <v>6472</v>
          </cell>
          <cell r="Q266">
            <v>2330</v>
          </cell>
          <cell r="S266" t="str">
            <v>Nao</v>
          </cell>
          <cell r="T266" t="str">
            <v>Nao</v>
          </cell>
          <cell r="V266" t="str">
            <v>Não</v>
          </cell>
          <cell r="X266">
            <v>47.5</v>
          </cell>
          <cell r="Y266">
            <v>9.5</v>
          </cell>
          <cell r="Z266">
            <v>0</v>
          </cell>
          <cell r="AA266">
            <v>0</v>
          </cell>
        </row>
        <row r="267">
          <cell r="B267" t="str">
            <v>Mato Grosso</v>
          </cell>
          <cell r="I267" t="str">
            <v>1</v>
          </cell>
          <cell r="K267">
            <v>1712</v>
          </cell>
          <cell r="Q267">
            <v>800</v>
          </cell>
          <cell r="S267" t="str">
            <v>Nao</v>
          </cell>
          <cell r="T267" t="str">
            <v>Sim</v>
          </cell>
          <cell r="V267" t="str">
            <v>Sim</v>
          </cell>
          <cell r="X267">
            <v>25</v>
          </cell>
          <cell r="Y267">
            <v>19</v>
          </cell>
          <cell r="Z267">
            <v>1.5</v>
          </cell>
          <cell r="AA267">
            <v>0</v>
          </cell>
        </row>
        <row r="268">
          <cell r="B268" t="str">
            <v>Mato Grosso</v>
          </cell>
          <cell r="I268" t="str">
            <v>1</v>
          </cell>
          <cell r="K268">
            <v>1064</v>
          </cell>
          <cell r="Q268">
            <v>450</v>
          </cell>
          <cell r="S268" t="str">
            <v>Nao</v>
          </cell>
          <cell r="T268" t="str">
            <v>Sim</v>
          </cell>
          <cell r="V268" t="str">
            <v>Sim</v>
          </cell>
          <cell r="X268">
            <v>28</v>
          </cell>
          <cell r="Y268">
            <v>5</v>
          </cell>
          <cell r="Z268">
            <v>3</v>
          </cell>
          <cell r="AA268">
            <v>0</v>
          </cell>
        </row>
        <row r="269">
          <cell r="B269" t="str">
            <v>Mato Grosso</v>
          </cell>
          <cell r="I269" t="str">
            <v>1</v>
          </cell>
          <cell r="K269">
            <v>1841</v>
          </cell>
          <cell r="Q269">
            <v>800</v>
          </cell>
          <cell r="S269" t="str">
            <v>Nao</v>
          </cell>
          <cell r="T269" t="str">
            <v>Nao</v>
          </cell>
          <cell r="V269" t="str">
            <v>Sim</v>
          </cell>
          <cell r="X269">
            <v>18</v>
          </cell>
          <cell r="Y269">
            <v>14</v>
          </cell>
          <cell r="Z269">
            <v>10</v>
          </cell>
          <cell r="AA269">
            <v>7</v>
          </cell>
        </row>
        <row r="270">
          <cell r="B270" t="str">
            <v>Mato Grosso</v>
          </cell>
          <cell r="I270" t="str">
            <v>1</v>
          </cell>
          <cell r="K270">
            <v>3442</v>
          </cell>
          <cell r="Q270">
            <v>1294</v>
          </cell>
          <cell r="S270" t="str">
            <v>Nao</v>
          </cell>
          <cell r="T270" t="str">
            <v>Nao</v>
          </cell>
          <cell r="V270" t="str">
            <v>Sim</v>
          </cell>
          <cell r="X270">
            <v>45.4</v>
          </cell>
          <cell r="Y270">
            <v>37.06</v>
          </cell>
          <cell r="Z270">
            <v>11.82</v>
          </cell>
          <cell r="AA270">
            <v>0</v>
          </cell>
        </row>
        <row r="271">
          <cell r="B271" t="str">
            <v>Mato Grosso</v>
          </cell>
          <cell r="I271" t="str">
            <v>1</v>
          </cell>
          <cell r="K271">
            <v>1924</v>
          </cell>
          <cell r="Q271">
            <v>850</v>
          </cell>
          <cell r="S271" t="str">
            <v>Nao</v>
          </cell>
          <cell r="T271" t="str">
            <v>Nao</v>
          </cell>
          <cell r="V271" t="str">
            <v>Sim</v>
          </cell>
          <cell r="X271">
            <v>20.79</v>
          </cell>
          <cell r="Y271">
            <v>18.22</v>
          </cell>
          <cell r="Z271">
            <v>5.83</v>
          </cell>
          <cell r="AA271">
            <v>0</v>
          </cell>
        </row>
        <row r="272">
          <cell r="B272" t="str">
            <v>Mato Grosso</v>
          </cell>
          <cell r="I272" t="str">
            <v>1</v>
          </cell>
          <cell r="K272">
            <v>3011</v>
          </cell>
          <cell r="Q272">
            <v>813</v>
          </cell>
          <cell r="S272" t="str">
            <v>Nao</v>
          </cell>
          <cell r="T272" t="str">
            <v>Sim</v>
          </cell>
          <cell r="V272" t="str">
            <v>Sim</v>
          </cell>
          <cell r="X272">
            <v>31.94</v>
          </cell>
          <cell r="Y272">
            <v>19.22</v>
          </cell>
          <cell r="Z272">
            <v>8.26</v>
          </cell>
          <cell r="AA272">
            <v>0</v>
          </cell>
        </row>
        <row r="273">
          <cell r="B273" t="str">
            <v>Mato Grosso</v>
          </cell>
          <cell r="I273" t="str">
            <v>1</v>
          </cell>
          <cell r="K273">
            <v>2148</v>
          </cell>
          <cell r="Q273">
            <v>880</v>
          </cell>
          <cell r="S273" t="str">
            <v>Nao</v>
          </cell>
          <cell r="T273" t="str">
            <v>Sim</v>
          </cell>
          <cell r="V273" t="str">
            <v>Não</v>
          </cell>
          <cell r="X273">
            <v>14</v>
          </cell>
          <cell r="Y273">
            <v>11</v>
          </cell>
          <cell r="Z273">
            <v>0</v>
          </cell>
          <cell r="AA273">
            <v>0</v>
          </cell>
        </row>
        <row r="274">
          <cell r="B274" t="str">
            <v>Mato Grosso</v>
          </cell>
          <cell r="I274" t="str">
            <v>1</v>
          </cell>
          <cell r="K274">
            <v>16157</v>
          </cell>
          <cell r="Q274">
            <v>4600</v>
          </cell>
          <cell r="S274" t="str">
            <v>Nao</v>
          </cell>
          <cell r="T274" t="str">
            <v>Nao</v>
          </cell>
          <cell r="V274" t="str">
            <v>Sim</v>
          </cell>
          <cell r="X274">
            <v>32</v>
          </cell>
          <cell r="Y274">
            <v>14</v>
          </cell>
          <cell r="Z274">
            <v>5</v>
          </cell>
          <cell r="AA274">
            <v>0</v>
          </cell>
        </row>
        <row r="275">
          <cell r="B275" t="str">
            <v>Mato Grosso</v>
          </cell>
          <cell r="I275" t="str">
            <v>1</v>
          </cell>
          <cell r="K275">
            <v>14391</v>
          </cell>
          <cell r="Q275">
            <v>1000</v>
          </cell>
          <cell r="S275" t="str">
            <v>Nao</v>
          </cell>
          <cell r="T275" t="str">
            <v>Nao</v>
          </cell>
          <cell r="V275" t="str">
            <v>Sim</v>
          </cell>
          <cell r="X275">
            <v>58</v>
          </cell>
          <cell r="Y275">
            <v>58</v>
          </cell>
          <cell r="Z275">
            <v>10</v>
          </cell>
          <cell r="AA275">
            <v>50</v>
          </cell>
        </row>
        <row r="276">
          <cell r="B276" t="str">
            <v>Mato Grosso</v>
          </cell>
          <cell r="I276" t="str">
            <v>1</v>
          </cell>
          <cell r="K276">
            <v>22307</v>
          </cell>
          <cell r="Q276">
            <v>7392</v>
          </cell>
          <cell r="S276" t="str">
            <v>Nao</v>
          </cell>
          <cell r="T276" t="str">
            <v>Nao</v>
          </cell>
          <cell r="V276" t="str">
            <v>Sim</v>
          </cell>
          <cell r="X276">
            <v>144.15</v>
          </cell>
          <cell r="Y276">
            <v>119.05</v>
          </cell>
          <cell r="Z276">
            <v>21.82</v>
          </cell>
          <cell r="AA276">
            <v>4</v>
          </cell>
        </row>
        <row r="277">
          <cell r="B277" t="str">
            <v>Mato Grosso</v>
          </cell>
          <cell r="I277" t="str">
            <v>3</v>
          </cell>
          <cell r="K277">
            <v>121030</v>
          </cell>
          <cell r="Q277">
            <v>51250</v>
          </cell>
          <cell r="S277" t="str">
            <v>Nao</v>
          </cell>
          <cell r="T277" t="str">
            <v>Sim</v>
          </cell>
          <cell r="V277" t="str">
            <v>Sim</v>
          </cell>
          <cell r="X277">
            <v>1560</v>
          </cell>
          <cell r="Y277">
            <v>1062.29</v>
          </cell>
          <cell r="Z277">
            <v>1000</v>
          </cell>
          <cell r="AA277">
            <v>0</v>
          </cell>
        </row>
        <row r="278">
          <cell r="B278" t="str">
            <v>Mato Grosso</v>
          </cell>
          <cell r="I278" t="str">
            <v>2</v>
          </cell>
          <cell r="K278">
            <v>81393</v>
          </cell>
          <cell r="Q278">
            <v>21268</v>
          </cell>
          <cell r="S278" t="str">
            <v>Nao</v>
          </cell>
          <cell r="T278" t="str">
            <v>Sim</v>
          </cell>
          <cell r="V278" t="str">
            <v>Sim</v>
          </cell>
          <cell r="X278">
            <v>550</v>
          </cell>
          <cell r="Y278">
            <v>550</v>
          </cell>
          <cell r="Z278">
            <v>300</v>
          </cell>
          <cell r="AA278">
            <v>0</v>
          </cell>
        </row>
        <row r="279">
          <cell r="B279" t="str">
            <v>Mato Grosso</v>
          </cell>
          <cell r="I279" t="str">
            <v>1</v>
          </cell>
          <cell r="K279">
            <v>4977</v>
          </cell>
          <cell r="Q279">
            <v>1659</v>
          </cell>
          <cell r="S279" t="str">
            <v>Nao</v>
          </cell>
          <cell r="T279" t="str">
            <v>Nao</v>
          </cell>
          <cell r="V279" t="str">
            <v>Sim</v>
          </cell>
          <cell r="X279">
            <v>88</v>
          </cell>
          <cell r="Y279">
            <v>32</v>
          </cell>
          <cell r="Z279">
            <v>2</v>
          </cell>
          <cell r="AA279">
            <v>40</v>
          </cell>
        </row>
        <row r="280">
          <cell r="B280" t="str">
            <v>Mato Grosso</v>
          </cell>
          <cell r="I280" t="str">
            <v>3</v>
          </cell>
          <cell r="K280">
            <v>96195</v>
          </cell>
          <cell r="Q280">
            <v>30697</v>
          </cell>
          <cell r="S280" t="str">
            <v>Sim</v>
          </cell>
          <cell r="T280" t="str">
            <v>Sim</v>
          </cell>
          <cell r="V280" t="str">
            <v>Sim</v>
          </cell>
          <cell r="X280">
            <v>503.76</v>
          </cell>
          <cell r="Y280">
            <v>419.12</v>
          </cell>
          <cell r="Z280">
            <v>80.08</v>
          </cell>
          <cell r="AA280">
            <v>0</v>
          </cell>
        </row>
        <row r="281">
          <cell r="B281" t="str">
            <v>Mato Grosso</v>
          </cell>
          <cell r="I281" t="str">
            <v>1</v>
          </cell>
          <cell r="K281">
            <v>8821</v>
          </cell>
          <cell r="Q281">
            <v>3600</v>
          </cell>
          <cell r="S281" t="str">
            <v>Nao</v>
          </cell>
          <cell r="T281" t="str">
            <v>Sim</v>
          </cell>
          <cell r="V281" t="str">
            <v>Sim</v>
          </cell>
          <cell r="X281">
            <v>83</v>
          </cell>
          <cell r="Y281">
            <v>59</v>
          </cell>
          <cell r="Z281">
            <v>41</v>
          </cell>
          <cell r="AA281">
            <v>0</v>
          </cell>
        </row>
        <row r="282">
          <cell r="B282" t="str">
            <v>Mato Grosso</v>
          </cell>
          <cell r="I282" t="str">
            <v>1</v>
          </cell>
          <cell r="K282">
            <v>2711</v>
          </cell>
          <cell r="Q282">
            <v>1340</v>
          </cell>
          <cell r="S282" t="str">
            <v>Nao</v>
          </cell>
          <cell r="T282" t="str">
            <v>Nao</v>
          </cell>
          <cell r="V282" t="str">
            <v>Sim</v>
          </cell>
          <cell r="X282">
            <v>26.37</v>
          </cell>
          <cell r="Y282">
            <v>0.24</v>
          </cell>
          <cell r="Z282">
            <v>0.05</v>
          </cell>
          <cell r="AA282">
            <v>0</v>
          </cell>
        </row>
        <row r="283">
          <cell r="B283" t="str">
            <v>Mato Grosso</v>
          </cell>
          <cell r="I283" t="str">
            <v>1</v>
          </cell>
          <cell r="K283">
            <v>730</v>
          </cell>
          <cell r="Q283">
            <v>348</v>
          </cell>
          <cell r="S283" t="str">
            <v>Nao</v>
          </cell>
          <cell r="T283" t="str">
            <v>Nao</v>
          </cell>
          <cell r="V283" t="str">
            <v>Sim</v>
          </cell>
          <cell r="X283">
            <v>20.11</v>
          </cell>
          <cell r="Y283">
            <v>9.15</v>
          </cell>
          <cell r="Z283">
            <v>2.5</v>
          </cell>
          <cell r="AA283">
            <v>0</v>
          </cell>
        </row>
        <row r="284">
          <cell r="B284" t="str">
            <v>Mato Grosso</v>
          </cell>
          <cell r="I284" t="str">
            <v>1</v>
          </cell>
          <cell r="K284">
            <v>8187</v>
          </cell>
          <cell r="Q284">
            <v>2800</v>
          </cell>
          <cell r="S284" t="str">
            <v>Nao</v>
          </cell>
          <cell r="T284" t="str">
            <v>Sim</v>
          </cell>
          <cell r="V284" t="str">
            <v>Sim</v>
          </cell>
          <cell r="X284">
            <v>52.5</v>
          </cell>
          <cell r="Y284">
            <v>45.5</v>
          </cell>
          <cell r="Z284">
            <v>30.5</v>
          </cell>
          <cell r="AA284">
            <v>0</v>
          </cell>
        </row>
        <row r="285">
          <cell r="B285" t="str">
            <v>Mato Grosso</v>
          </cell>
          <cell r="I285" t="str">
            <v>1</v>
          </cell>
          <cell r="K285">
            <v>5800</v>
          </cell>
          <cell r="Q285">
            <v>1801</v>
          </cell>
          <cell r="S285" t="str">
            <v>Nao</v>
          </cell>
          <cell r="T285" t="str">
            <v>Nao</v>
          </cell>
          <cell r="V285" t="str">
            <v>Sim</v>
          </cell>
          <cell r="X285">
            <v>53</v>
          </cell>
          <cell r="Y285">
            <v>22.9</v>
          </cell>
          <cell r="Z285">
            <v>1.8</v>
          </cell>
          <cell r="AA285">
            <v>218</v>
          </cell>
        </row>
        <row r="286">
          <cell r="B286" t="str">
            <v>Mato Grosso do Sul</v>
          </cell>
          <cell r="I286" t="str">
            <v>1</v>
          </cell>
          <cell r="K286">
            <v>10498</v>
          </cell>
          <cell r="Q286">
            <v>2927</v>
          </cell>
          <cell r="S286" t="str">
            <v>Nao</v>
          </cell>
          <cell r="T286" t="str">
            <v>Nao</v>
          </cell>
          <cell r="V286" t="str">
            <v>Sim</v>
          </cell>
          <cell r="X286">
            <v>77.66</v>
          </cell>
          <cell r="Y286">
            <v>33.049999999999997</v>
          </cell>
          <cell r="Z286">
            <v>7.28</v>
          </cell>
          <cell r="AA286">
            <v>250</v>
          </cell>
        </row>
        <row r="287">
          <cell r="B287" t="str">
            <v>Mato Grosso do Sul</v>
          </cell>
          <cell r="I287" t="str">
            <v>1</v>
          </cell>
          <cell r="K287">
            <v>3718</v>
          </cell>
          <cell r="Q287">
            <v>1449</v>
          </cell>
          <cell r="S287" t="str">
            <v>Nao</v>
          </cell>
          <cell r="T287" t="str">
            <v>Sim</v>
          </cell>
          <cell r="V287" t="str">
            <v>Sim</v>
          </cell>
          <cell r="X287">
            <v>34.31</v>
          </cell>
          <cell r="Y287">
            <v>27.21</v>
          </cell>
          <cell r="Z287">
            <v>8.1</v>
          </cell>
          <cell r="AA287">
            <v>0</v>
          </cell>
        </row>
        <row r="288">
          <cell r="B288" t="str">
            <v>Mato Grosso do Sul</v>
          </cell>
          <cell r="I288" t="str">
            <v>2</v>
          </cell>
          <cell r="K288">
            <v>25658</v>
          </cell>
          <cell r="Q288">
            <v>6666</v>
          </cell>
          <cell r="S288" t="str">
            <v>Nao</v>
          </cell>
          <cell r="T288" t="str">
            <v>Sim</v>
          </cell>
          <cell r="V288" t="str">
            <v>Sim</v>
          </cell>
          <cell r="X288">
            <v>190</v>
          </cell>
          <cell r="Y288">
            <v>150</v>
          </cell>
          <cell r="Z288">
            <v>35</v>
          </cell>
          <cell r="AA288">
            <v>400</v>
          </cell>
        </row>
        <row r="289">
          <cell r="B289" t="str">
            <v>Mato Grosso do Sul</v>
          </cell>
          <cell r="I289" t="str">
            <v>1</v>
          </cell>
          <cell r="K289">
            <v>20831</v>
          </cell>
          <cell r="Q289">
            <v>5803</v>
          </cell>
          <cell r="S289" t="str">
            <v>Nao</v>
          </cell>
          <cell r="T289" t="str">
            <v>Sim</v>
          </cell>
          <cell r="V289" t="str">
            <v>Sim</v>
          </cell>
          <cell r="X289">
            <v>147.88999999999999</v>
          </cell>
          <cell r="Y289">
            <v>44.98</v>
          </cell>
          <cell r="Z289">
            <v>14.65</v>
          </cell>
          <cell r="AA289">
            <v>98</v>
          </cell>
        </row>
        <row r="290">
          <cell r="B290" t="str">
            <v>Mato Grosso do Sul</v>
          </cell>
          <cell r="I290" t="str">
            <v>1</v>
          </cell>
          <cell r="K290">
            <v>4619</v>
          </cell>
          <cell r="Q290">
            <v>2268</v>
          </cell>
          <cell r="S290" t="str">
            <v>Nao</v>
          </cell>
          <cell r="T290" t="str">
            <v>Nao</v>
          </cell>
          <cell r="V290" t="str">
            <v>Sim</v>
          </cell>
          <cell r="X290">
            <v>27.49</v>
          </cell>
          <cell r="Y290">
            <v>27.49</v>
          </cell>
          <cell r="Z290">
            <v>0.69</v>
          </cell>
          <cell r="AA290">
            <v>0</v>
          </cell>
        </row>
        <row r="291">
          <cell r="B291" t="str">
            <v>Mato Grosso do Sul</v>
          </cell>
          <cell r="I291" t="str">
            <v>1</v>
          </cell>
          <cell r="K291">
            <v>9154</v>
          </cell>
          <cell r="Q291">
            <v>2990</v>
          </cell>
          <cell r="S291" t="str">
            <v>Nao</v>
          </cell>
          <cell r="T291" t="str">
            <v>Sim</v>
          </cell>
          <cell r="V291" t="str">
            <v>Sim</v>
          </cell>
          <cell r="X291">
            <v>100</v>
          </cell>
          <cell r="Y291">
            <v>24.57</v>
          </cell>
          <cell r="Z291">
            <v>10.28</v>
          </cell>
          <cell r="AA291">
            <v>0</v>
          </cell>
        </row>
        <row r="292">
          <cell r="B292" t="str">
            <v>Mato Grosso do Sul</v>
          </cell>
          <cell r="I292" t="str">
            <v>1</v>
          </cell>
          <cell r="K292">
            <v>23471</v>
          </cell>
          <cell r="Q292">
            <v>11565</v>
          </cell>
          <cell r="S292" t="str">
            <v>Nao</v>
          </cell>
          <cell r="T292" t="str">
            <v>Nao</v>
          </cell>
          <cell r="V292" t="str">
            <v>Sim</v>
          </cell>
          <cell r="X292">
            <v>200</v>
          </cell>
          <cell r="Y292">
            <v>100</v>
          </cell>
          <cell r="Z292">
            <v>10</v>
          </cell>
          <cell r="AA292">
            <v>50</v>
          </cell>
        </row>
        <row r="293">
          <cell r="B293" t="str">
            <v>Mato Grosso do Sul</v>
          </cell>
          <cell r="I293" t="str">
            <v>2</v>
          </cell>
          <cell r="K293">
            <v>37828</v>
          </cell>
          <cell r="Q293">
            <v>15158</v>
          </cell>
          <cell r="S293" t="str">
            <v>Nao</v>
          </cell>
          <cell r="T293" t="str">
            <v>Nao</v>
          </cell>
          <cell r="V293" t="str">
            <v>Sim</v>
          </cell>
          <cell r="X293">
            <v>297.44</v>
          </cell>
          <cell r="Y293">
            <v>110.36</v>
          </cell>
          <cell r="Z293">
            <v>32.57</v>
          </cell>
          <cell r="AA293">
            <v>408</v>
          </cell>
        </row>
        <row r="294">
          <cell r="B294" t="str">
            <v>Mato Grosso do Sul</v>
          </cell>
          <cell r="I294" t="str">
            <v>1</v>
          </cell>
          <cell r="K294">
            <v>6444</v>
          </cell>
          <cell r="Q294">
            <v>2672</v>
          </cell>
          <cell r="S294" t="str">
            <v>Sim</v>
          </cell>
          <cell r="T294" t="str">
            <v>Sim</v>
          </cell>
          <cell r="V294" t="str">
            <v>Sim</v>
          </cell>
          <cell r="X294">
            <v>47.98</v>
          </cell>
          <cell r="Y294">
            <v>32.799999999999997</v>
          </cell>
          <cell r="Z294">
            <v>30</v>
          </cell>
          <cell r="AA294">
            <v>0</v>
          </cell>
        </row>
        <row r="295">
          <cell r="B295" t="str">
            <v>Mato Grosso do Sul</v>
          </cell>
          <cell r="I295" t="str">
            <v>1</v>
          </cell>
          <cell r="K295">
            <v>17917</v>
          </cell>
          <cell r="Q295">
            <v>3646</v>
          </cell>
          <cell r="S295" t="str">
            <v>Nao</v>
          </cell>
          <cell r="T295" t="str">
            <v>Nao</v>
          </cell>
          <cell r="V295" t="str">
            <v>Sim</v>
          </cell>
          <cell r="X295">
            <v>116.86</v>
          </cell>
          <cell r="Y295">
            <v>97.96</v>
          </cell>
          <cell r="Z295">
            <v>5.3</v>
          </cell>
          <cell r="AA295">
            <v>0</v>
          </cell>
        </row>
        <row r="296">
          <cell r="B296" t="str">
            <v>Mato Grosso do Sul</v>
          </cell>
          <cell r="I296" t="str">
            <v>1</v>
          </cell>
          <cell r="K296">
            <v>8646</v>
          </cell>
          <cell r="Q296">
            <v>3200</v>
          </cell>
          <cell r="S296" t="str">
            <v>Nao</v>
          </cell>
          <cell r="T296" t="str">
            <v>Nao</v>
          </cell>
          <cell r="V296" t="str">
            <v>Sim</v>
          </cell>
          <cell r="X296">
            <v>65</v>
          </cell>
          <cell r="Y296">
            <v>45</v>
          </cell>
          <cell r="Z296">
            <v>17</v>
          </cell>
          <cell r="AA296">
            <v>150</v>
          </cell>
        </row>
        <row r="297">
          <cell r="B297" t="str">
            <v>Mato Grosso do Sul</v>
          </cell>
          <cell r="I297" t="str">
            <v>1</v>
          </cell>
          <cell r="K297">
            <v>5671</v>
          </cell>
          <cell r="Q297">
            <v>2305</v>
          </cell>
          <cell r="S297" t="str">
            <v>Nao</v>
          </cell>
          <cell r="T297" t="str">
            <v>Sim</v>
          </cell>
          <cell r="V297" t="str">
            <v>Sim</v>
          </cell>
          <cell r="X297">
            <v>40</v>
          </cell>
          <cell r="Y297">
            <v>17.100000000000001</v>
          </cell>
          <cell r="Z297">
            <v>6.92</v>
          </cell>
          <cell r="AA297">
            <v>11</v>
          </cell>
        </row>
        <row r="298">
          <cell r="B298" t="str">
            <v>Mato Grosso do Sul</v>
          </cell>
          <cell r="I298" t="str">
            <v>1</v>
          </cell>
          <cell r="K298">
            <v>18306</v>
          </cell>
          <cell r="Q298">
            <v>5500</v>
          </cell>
          <cell r="S298" t="str">
            <v>Sim</v>
          </cell>
          <cell r="T298" t="str">
            <v>Sim</v>
          </cell>
          <cell r="V298" t="str">
            <v>Sim</v>
          </cell>
          <cell r="X298">
            <v>9600</v>
          </cell>
          <cell r="Y298">
            <v>6803</v>
          </cell>
          <cell r="Z298">
            <v>3600</v>
          </cell>
          <cell r="AA298">
            <v>60</v>
          </cell>
        </row>
        <row r="299">
          <cell r="B299" t="str">
            <v>Mato Grosso do Sul</v>
          </cell>
          <cell r="I299" t="str">
            <v>1</v>
          </cell>
          <cell r="K299">
            <v>8031</v>
          </cell>
          <cell r="Q299">
            <v>2470</v>
          </cell>
          <cell r="S299" t="str">
            <v>Sim</v>
          </cell>
          <cell r="T299" t="str">
            <v>Sim</v>
          </cell>
          <cell r="V299" t="str">
            <v>Sim</v>
          </cell>
          <cell r="X299">
            <v>74</v>
          </cell>
          <cell r="Y299">
            <v>66</v>
          </cell>
          <cell r="Z299">
            <v>11</v>
          </cell>
          <cell r="AA299">
            <v>200</v>
          </cell>
        </row>
        <row r="300">
          <cell r="B300" t="str">
            <v>Mato Grosso do Sul</v>
          </cell>
          <cell r="I300" t="str">
            <v>2</v>
          </cell>
          <cell r="K300">
            <v>21738</v>
          </cell>
          <cell r="Q300">
            <v>6000</v>
          </cell>
          <cell r="S300" t="str">
            <v>Nao</v>
          </cell>
          <cell r="T300" t="str">
            <v>Nao</v>
          </cell>
          <cell r="V300" t="str">
            <v>Sim</v>
          </cell>
          <cell r="X300">
            <v>116.71</v>
          </cell>
          <cell r="Y300">
            <v>72.040000000000006</v>
          </cell>
          <cell r="Z300">
            <v>20.54</v>
          </cell>
          <cell r="AA300">
            <v>0</v>
          </cell>
        </row>
        <row r="301">
          <cell r="B301" t="str">
            <v>Mato Grosso do Sul</v>
          </cell>
          <cell r="I301" t="str">
            <v>1</v>
          </cell>
          <cell r="K301">
            <v>9846</v>
          </cell>
          <cell r="Q301">
            <v>4200</v>
          </cell>
          <cell r="S301" t="str">
            <v>Nao</v>
          </cell>
          <cell r="T301" t="str">
            <v>Sim</v>
          </cell>
          <cell r="V301" t="str">
            <v>Sim</v>
          </cell>
          <cell r="X301">
            <v>100</v>
          </cell>
          <cell r="Y301">
            <v>75</v>
          </cell>
          <cell r="Z301">
            <v>58</v>
          </cell>
          <cell r="AA301">
            <v>15</v>
          </cell>
        </row>
        <row r="302">
          <cell r="B302" t="str">
            <v>Mato Grosso do Sul</v>
          </cell>
          <cell r="I302" t="str">
            <v>4</v>
          </cell>
          <cell r="K302">
            <v>893937</v>
          </cell>
          <cell r="Q302">
            <v>333188</v>
          </cell>
          <cell r="S302" t="str">
            <v>Sim</v>
          </cell>
          <cell r="T302" t="str">
            <v>Nao</v>
          </cell>
          <cell r="V302" t="str">
            <v>Sim</v>
          </cell>
          <cell r="X302">
            <v>4095.4</v>
          </cell>
          <cell r="Y302">
            <v>2980.79</v>
          </cell>
          <cell r="Z302">
            <v>1591.76</v>
          </cell>
          <cell r="AA302">
            <v>125000</v>
          </cell>
        </row>
        <row r="303">
          <cell r="B303" t="str">
            <v>Mato Grosso do Sul</v>
          </cell>
          <cell r="I303" t="str">
            <v>1</v>
          </cell>
          <cell r="K303">
            <v>3708</v>
          </cell>
          <cell r="Q303">
            <v>1299</v>
          </cell>
          <cell r="S303" t="str">
            <v>Nao</v>
          </cell>
          <cell r="T303" t="str">
            <v>Nao</v>
          </cell>
          <cell r="V303" t="str">
            <v>Sim</v>
          </cell>
          <cell r="X303">
            <v>33.32</v>
          </cell>
          <cell r="Y303">
            <v>23.21</v>
          </cell>
          <cell r="Z303">
            <v>22.3</v>
          </cell>
          <cell r="AA303">
            <v>0</v>
          </cell>
        </row>
        <row r="304">
          <cell r="B304" t="str">
            <v>Mato Grosso do Sul</v>
          </cell>
          <cell r="I304" t="str">
            <v>1</v>
          </cell>
          <cell r="K304">
            <v>19947</v>
          </cell>
          <cell r="Q304">
            <v>8203</v>
          </cell>
          <cell r="S304" t="str">
            <v>Nao</v>
          </cell>
          <cell r="T304" t="str">
            <v>Sim</v>
          </cell>
          <cell r="V304" t="str">
            <v>Sim</v>
          </cell>
          <cell r="X304">
            <v>122.5</v>
          </cell>
          <cell r="Y304">
            <v>120</v>
          </cell>
          <cell r="Z304">
            <v>8.5</v>
          </cell>
          <cell r="AA304">
            <v>0</v>
          </cell>
        </row>
        <row r="305">
          <cell r="B305" t="str">
            <v>Mato Grosso do Sul</v>
          </cell>
          <cell r="I305" t="str">
            <v>1</v>
          </cell>
          <cell r="K305">
            <v>22086</v>
          </cell>
          <cell r="Q305">
            <v>7223</v>
          </cell>
          <cell r="S305" t="str">
            <v>Nao</v>
          </cell>
          <cell r="T305" t="str">
            <v>Sim</v>
          </cell>
          <cell r="V305" t="str">
            <v>Sim</v>
          </cell>
          <cell r="X305">
            <v>143.75</v>
          </cell>
          <cell r="Y305">
            <v>128.69999999999999</v>
          </cell>
          <cell r="Z305">
            <v>19.7</v>
          </cell>
          <cell r="AA305">
            <v>0</v>
          </cell>
        </row>
        <row r="306">
          <cell r="B306" t="str">
            <v>Mato Grosso do Sul</v>
          </cell>
          <cell r="I306" t="str">
            <v>1</v>
          </cell>
          <cell r="K306">
            <v>2331</v>
          </cell>
          <cell r="Q306">
            <v>1020</v>
          </cell>
          <cell r="S306" t="str">
            <v>Nao</v>
          </cell>
          <cell r="T306" t="str">
            <v>Nao</v>
          </cell>
          <cell r="V306" t="str">
            <v>Sim</v>
          </cell>
          <cell r="X306">
            <v>17</v>
          </cell>
          <cell r="Y306">
            <v>13</v>
          </cell>
          <cell r="Z306">
            <v>4.5</v>
          </cell>
          <cell r="AA306">
            <v>50</v>
          </cell>
        </row>
        <row r="307">
          <cell r="B307" t="str">
            <v>Mato Grosso do Sul</v>
          </cell>
          <cell r="I307" t="str">
            <v>3</v>
          </cell>
          <cell r="K307">
            <v>100981</v>
          </cell>
          <cell r="Q307">
            <v>24775</v>
          </cell>
          <cell r="S307" t="str">
            <v>Nao</v>
          </cell>
          <cell r="T307" t="str">
            <v>Nao</v>
          </cell>
          <cell r="V307" t="str">
            <v>Sim</v>
          </cell>
          <cell r="X307">
            <v>402.76</v>
          </cell>
          <cell r="Y307">
            <v>166.83</v>
          </cell>
          <cell r="Z307">
            <v>48.62</v>
          </cell>
          <cell r="AA307">
            <v>1500</v>
          </cell>
        </row>
        <row r="308">
          <cell r="B308" t="str">
            <v>Mato Grosso do Sul</v>
          </cell>
          <cell r="I308" t="str">
            <v>1</v>
          </cell>
          <cell r="K308">
            <v>18086</v>
          </cell>
          <cell r="Q308">
            <v>8440</v>
          </cell>
          <cell r="S308" t="str">
            <v>Nao</v>
          </cell>
          <cell r="T308" t="str">
            <v>Sim</v>
          </cell>
          <cell r="V308" t="str">
            <v>Sim</v>
          </cell>
          <cell r="X308">
            <v>193.84</v>
          </cell>
          <cell r="Y308">
            <v>169.21</v>
          </cell>
          <cell r="Z308">
            <v>58.5</v>
          </cell>
          <cell r="AA308">
            <v>0</v>
          </cell>
        </row>
        <row r="309">
          <cell r="B309" t="str">
            <v>Mato Grosso do Sul</v>
          </cell>
          <cell r="I309" t="str">
            <v>2</v>
          </cell>
          <cell r="K309">
            <v>30323</v>
          </cell>
          <cell r="Q309">
            <v>5000</v>
          </cell>
          <cell r="S309" t="str">
            <v>Sim</v>
          </cell>
          <cell r="T309" t="str">
            <v>Sim</v>
          </cell>
          <cell r="V309" t="str">
            <v>Sim</v>
          </cell>
          <cell r="X309">
            <v>150</v>
          </cell>
          <cell r="Y309">
            <v>100</v>
          </cell>
          <cell r="Z309">
            <v>90</v>
          </cell>
          <cell r="AA309">
            <v>250</v>
          </cell>
        </row>
        <row r="310">
          <cell r="B310" t="str">
            <v>Mato Grosso do Sul</v>
          </cell>
          <cell r="I310" t="str">
            <v>1</v>
          </cell>
          <cell r="K310">
            <v>10746</v>
          </cell>
          <cell r="Q310">
            <v>4758</v>
          </cell>
          <cell r="S310" t="str">
            <v>Nao</v>
          </cell>
          <cell r="T310" t="str">
            <v>Sim</v>
          </cell>
          <cell r="V310" t="str">
            <v>Sim</v>
          </cell>
          <cell r="X310">
            <v>90.75</v>
          </cell>
          <cell r="Y310">
            <v>34</v>
          </cell>
          <cell r="Z310">
            <v>8.36</v>
          </cell>
          <cell r="AA310">
            <v>0</v>
          </cell>
        </row>
        <row r="311">
          <cell r="B311" t="str">
            <v>Mato Grosso do Sul</v>
          </cell>
          <cell r="I311" t="str">
            <v>1</v>
          </cell>
          <cell r="K311">
            <v>5206</v>
          </cell>
          <cell r="Q311">
            <v>2222</v>
          </cell>
          <cell r="S311" t="str">
            <v>Nao</v>
          </cell>
          <cell r="T311" t="str">
            <v>Nao</v>
          </cell>
          <cell r="V311" t="str">
            <v>Sim</v>
          </cell>
          <cell r="X311">
            <v>267</v>
          </cell>
          <cell r="Y311">
            <v>167</v>
          </cell>
          <cell r="Z311">
            <v>14</v>
          </cell>
          <cell r="AA311">
            <v>200</v>
          </cell>
        </row>
        <row r="312">
          <cell r="B312" t="str">
            <v>Mato Grosso do Sul</v>
          </cell>
          <cell r="I312" t="str">
            <v>1</v>
          </cell>
          <cell r="K312">
            <v>3660</v>
          </cell>
          <cell r="Q312">
            <v>1300</v>
          </cell>
          <cell r="S312" t="str">
            <v>Nao</v>
          </cell>
          <cell r="T312" t="str">
            <v>Sim</v>
          </cell>
          <cell r="V312" t="str">
            <v>Sim</v>
          </cell>
          <cell r="X312">
            <v>40</v>
          </cell>
          <cell r="Y312">
            <v>26</v>
          </cell>
          <cell r="Z312">
            <v>6</v>
          </cell>
          <cell r="AA312">
            <v>0</v>
          </cell>
        </row>
        <row r="313">
          <cell r="B313" t="str">
            <v>Mato Grosso do Sul</v>
          </cell>
          <cell r="I313" t="str">
            <v>3</v>
          </cell>
          <cell r="K313">
            <v>208206</v>
          </cell>
          <cell r="Q313">
            <v>67742</v>
          </cell>
          <cell r="S313" t="str">
            <v>Nao</v>
          </cell>
          <cell r="T313" t="str">
            <v>Nao</v>
          </cell>
          <cell r="V313" t="str">
            <v>Sim</v>
          </cell>
          <cell r="X313">
            <v>1131.6500000000001</v>
          </cell>
          <cell r="Y313">
            <v>871.65</v>
          </cell>
          <cell r="Z313">
            <v>682.35</v>
          </cell>
          <cell r="AA313">
            <v>0</v>
          </cell>
        </row>
        <row r="314">
          <cell r="B314" t="str">
            <v>Mato Grosso do Sul</v>
          </cell>
          <cell r="I314" t="str">
            <v>1</v>
          </cell>
          <cell r="K314">
            <v>9912</v>
          </cell>
          <cell r="Q314">
            <v>3577</v>
          </cell>
          <cell r="S314" t="str">
            <v>Nao</v>
          </cell>
          <cell r="T314" t="str">
            <v>Sim</v>
          </cell>
          <cell r="V314" t="str">
            <v>Sim</v>
          </cell>
          <cell r="X314">
            <v>130.02000000000001</v>
          </cell>
          <cell r="Y314">
            <v>90.76</v>
          </cell>
          <cell r="Z314">
            <v>23.21</v>
          </cell>
          <cell r="AA314">
            <v>10</v>
          </cell>
        </row>
        <row r="315">
          <cell r="B315" t="str">
            <v>Mato Grosso do Sul</v>
          </cell>
          <cell r="I315" t="str">
            <v>1</v>
          </cell>
          <cell r="K315">
            <v>1598</v>
          </cell>
          <cell r="Q315">
            <v>700</v>
          </cell>
          <cell r="S315" t="str">
            <v>Nao</v>
          </cell>
          <cell r="T315" t="str">
            <v>Nao</v>
          </cell>
          <cell r="V315" t="str">
            <v>Sim</v>
          </cell>
          <cell r="X315">
            <v>21.5</v>
          </cell>
          <cell r="Y315">
            <v>17.5</v>
          </cell>
          <cell r="Z315">
            <v>9.6</v>
          </cell>
          <cell r="AA315">
            <v>0</v>
          </cell>
        </row>
        <row r="316">
          <cell r="B316" t="str">
            <v>Mato Grosso do Sul</v>
          </cell>
          <cell r="I316" t="str">
            <v>1</v>
          </cell>
          <cell r="K316">
            <v>8326</v>
          </cell>
          <cell r="Q316">
            <v>4061</v>
          </cell>
          <cell r="S316" t="str">
            <v>Nao</v>
          </cell>
          <cell r="T316" t="str">
            <v>Sim</v>
          </cell>
          <cell r="V316" t="str">
            <v>Sim</v>
          </cell>
          <cell r="X316">
            <v>73.540000000000006</v>
          </cell>
          <cell r="Y316">
            <v>21.53</v>
          </cell>
          <cell r="Z316">
            <v>12.56</v>
          </cell>
          <cell r="AA316">
            <v>25</v>
          </cell>
        </row>
        <row r="317">
          <cell r="B317" t="str">
            <v>Mato Grosso do Sul</v>
          </cell>
          <cell r="I317" t="str">
            <v>1</v>
          </cell>
          <cell r="K317">
            <v>11969</v>
          </cell>
          <cell r="Q317">
            <v>4397</v>
          </cell>
          <cell r="S317" t="str">
            <v>Nao</v>
          </cell>
          <cell r="T317" t="str">
            <v>Nao</v>
          </cell>
          <cell r="V317" t="str">
            <v>Sim</v>
          </cell>
          <cell r="X317">
            <v>117</v>
          </cell>
          <cell r="Y317">
            <v>78</v>
          </cell>
          <cell r="Z317">
            <v>28</v>
          </cell>
          <cell r="AA317">
            <v>0</v>
          </cell>
        </row>
        <row r="318">
          <cell r="B318" t="str">
            <v>Mato Grosso do Sul</v>
          </cell>
          <cell r="I318" t="str">
            <v>1</v>
          </cell>
          <cell r="K318">
            <v>4820</v>
          </cell>
          <cell r="Q318">
            <v>1922</v>
          </cell>
          <cell r="S318" t="str">
            <v>Nao</v>
          </cell>
          <cell r="T318" t="str">
            <v>Nao</v>
          </cell>
          <cell r="V318" t="str">
            <v>Sim</v>
          </cell>
          <cell r="X318">
            <v>48.28</v>
          </cell>
          <cell r="Y318">
            <v>37.159999999999997</v>
          </cell>
          <cell r="Z318">
            <v>26.01</v>
          </cell>
          <cell r="AA318">
            <v>0</v>
          </cell>
        </row>
        <row r="319">
          <cell r="B319" t="str">
            <v>Mato Grosso do Sul</v>
          </cell>
          <cell r="I319" t="str">
            <v>1</v>
          </cell>
          <cell r="K319">
            <v>16027</v>
          </cell>
          <cell r="Q319">
            <v>4320</v>
          </cell>
          <cell r="S319" t="str">
            <v>Nao</v>
          </cell>
          <cell r="T319" t="str">
            <v>Sim</v>
          </cell>
          <cell r="V319" t="str">
            <v>Sim</v>
          </cell>
          <cell r="X319">
            <v>157.96</v>
          </cell>
          <cell r="Y319">
            <v>126.37</v>
          </cell>
          <cell r="Z319">
            <v>8.82</v>
          </cell>
          <cell r="AA319">
            <v>30</v>
          </cell>
        </row>
        <row r="320">
          <cell r="B320" t="str">
            <v>Mato Grosso do Sul</v>
          </cell>
          <cell r="I320" t="str">
            <v>1</v>
          </cell>
          <cell r="K320">
            <v>8728</v>
          </cell>
          <cell r="Q320">
            <v>3228</v>
          </cell>
          <cell r="S320" t="str">
            <v>Nao</v>
          </cell>
          <cell r="T320" t="str">
            <v>Nao</v>
          </cell>
          <cell r="V320" t="str">
            <v>Sim</v>
          </cell>
          <cell r="X320">
            <v>123.66</v>
          </cell>
          <cell r="Y320">
            <v>74.09</v>
          </cell>
          <cell r="Z320">
            <v>37.85</v>
          </cell>
          <cell r="AA320">
            <v>0</v>
          </cell>
        </row>
        <row r="321">
          <cell r="B321" t="str">
            <v>Mato Grosso do Sul</v>
          </cell>
          <cell r="I321" t="str">
            <v>1</v>
          </cell>
          <cell r="K321">
            <v>17963</v>
          </cell>
          <cell r="Q321">
            <v>7333</v>
          </cell>
          <cell r="S321" t="str">
            <v>Nao</v>
          </cell>
          <cell r="T321" t="str">
            <v>Sim</v>
          </cell>
          <cell r="V321" t="str">
            <v>Sim</v>
          </cell>
          <cell r="X321">
            <v>223.49</v>
          </cell>
          <cell r="Y321">
            <v>117.06</v>
          </cell>
          <cell r="Z321">
            <v>84.34</v>
          </cell>
          <cell r="AA321">
            <v>0</v>
          </cell>
        </row>
        <row r="322">
          <cell r="B322" t="str">
            <v>Mato Grosso do Sul</v>
          </cell>
          <cell r="I322" t="str">
            <v>1</v>
          </cell>
          <cell r="K322">
            <v>1674</v>
          </cell>
          <cell r="Q322">
            <v>737</v>
          </cell>
          <cell r="S322" t="str">
            <v>Sim</v>
          </cell>
          <cell r="T322" t="str">
            <v>Sim</v>
          </cell>
          <cell r="V322" t="str">
            <v>Sim</v>
          </cell>
          <cell r="X322">
            <v>12.11</v>
          </cell>
          <cell r="Y322">
            <v>12.11</v>
          </cell>
          <cell r="Z322">
            <v>4.8</v>
          </cell>
          <cell r="AA322">
            <v>2</v>
          </cell>
        </row>
        <row r="323">
          <cell r="B323" t="str">
            <v>Mato Grosso do Sul</v>
          </cell>
          <cell r="I323" t="str">
            <v>1</v>
          </cell>
          <cell r="K323">
            <v>2046</v>
          </cell>
          <cell r="Q323">
            <v>950</v>
          </cell>
          <cell r="S323" t="str">
            <v>Sim</v>
          </cell>
          <cell r="T323" t="str">
            <v>Sim</v>
          </cell>
          <cell r="V323" t="str">
            <v>Sim</v>
          </cell>
          <cell r="X323">
            <v>70</v>
          </cell>
          <cell r="Y323">
            <v>14.8</v>
          </cell>
          <cell r="Z323">
            <v>12</v>
          </cell>
          <cell r="AA323">
            <v>0</v>
          </cell>
        </row>
        <row r="324">
          <cell r="B324" t="str">
            <v>Mato Grosso do Sul</v>
          </cell>
          <cell r="I324" t="str">
            <v>1</v>
          </cell>
          <cell r="K324">
            <v>24508</v>
          </cell>
          <cell r="Q324">
            <v>9324</v>
          </cell>
          <cell r="S324" t="str">
            <v>Sim</v>
          </cell>
          <cell r="T324" t="str">
            <v>Sim</v>
          </cell>
          <cell r="V324" t="str">
            <v>Sim</v>
          </cell>
          <cell r="X324">
            <v>190.64</v>
          </cell>
          <cell r="Y324">
            <v>102.65</v>
          </cell>
          <cell r="Z324">
            <v>21</v>
          </cell>
          <cell r="AA324">
            <v>0</v>
          </cell>
        </row>
        <row r="325">
          <cell r="B325" t="str">
            <v>Mato Grosso do Sul</v>
          </cell>
          <cell r="I325" t="str">
            <v>1</v>
          </cell>
          <cell r="K325">
            <v>1876</v>
          </cell>
          <cell r="Q325">
            <v>750</v>
          </cell>
          <cell r="S325" t="str">
            <v>Nao</v>
          </cell>
          <cell r="T325" t="str">
            <v>Nao</v>
          </cell>
          <cell r="V325" t="str">
            <v>Sim</v>
          </cell>
          <cell r="X325">
            <v>12</v>
          </cell>
          <cell r="Y325">
            <v>12</v>
          </cell>
          <cell r="Z325">
            <v>2.5</v>
          </cell>
          <cell r="AA325">
            <v>0</v>
          </cell>
        </row>
        <row r="326">
          <cell r="B326" t="str">
            <v>Mato Grosso do Sul</v>
          </cell>
          <cell r="I326" t="str">
            <v>1</v>
          </cell>
          <cell r="K326">
            <v>4515</v>
          </cell>
          <cell r="Q326">
            <v>2000</v>
          </cell>
          <cell r="S326" t="str">
            <v>Nao</v>
          </cell>
          <cell r="T326" t="str">
            <v>Sim</v>
          </cell>
          <cell r="V326" t="str">
            <v>Sim</v>
          </cell>
          <cell r="X326">
            <v>47</v>
          </cell>
          <cell r="Y326">
            <v>20</v>
          </cell>
          <cell r="Z326">
            <v>8</v>
          </cell>
          <cell r="AA326">
            <v>5</v>
          </cell>
        </row>
        <row r="327">
          <cell r="B327" t="str">
            <v>Mato Grosso do Sul</v>
          </cell>
          <cell r="I327" t="str">
            <v>1</v>
          </cell>
          <cell r="K327">
            <v>22445</v>
          </cell>
          <cell r="Q327">
            <v>6000</v>
          </cell>
          <cell r="S327" t="str">
            <v>Sim</v>
          </cell>
          <cell r="T327" t="str">
            <v>Sim</v>
          </cell>
          <cell r="V327" t="str">
            <v>Sim</v>
          </cell>
          <cell r="X327">
            <v>82</v>
          </cell>
          <cell r="Y327">
            <v>23</v>
          </cell>
          <cell r="Z327">
            <v>1</v>
          </cell>
          <cell r="AA327">
            <v>25</v>
          </cell>
        </row>
        <row r="328">
          <cell r="B328" t="str">
            <v>Mato Grosso do Sul</v>
          </cell>
          <cell r="I328" t="str">
            <v>1</v>
          </cell>
          <cell r="K328">
            <v>3128</v>
          </cell>
          <cell r="Q328">
            <v>1150</v>
          </cell>
          <cell r="S328" t="str">
            <v>Nao</v>
          </cell>
          <cell r="T328" t="str">
            <v>Nao</v>
          </cell>
          <cell r="V328" t="str">
            <v>Sim</v>
          </cell>
          <cell r="X328">
            <v>35</v>
          </cell>
          <cell r="Y328">
            <v>25</v>
          </cell>
          <cell r="Z328">
            <v>2.2000000000000002</v>
          </cell>
          <cell r="AA328">
            <v>0</v>
          </cell>
        </row>
        <row r="329">
          <cell r="B329" t="str">
            <v>Mato Grosso do Sul</v>
          </cell>
          <cell r="I329" t="str">
            <v>2</v>
          </cell>
          <cell r="K329">
            <v>41370</v>
          </cell>
          <cell r="Q329">
            <v>20000</v>
          </cell>
          <cell r="S329" t="str">
            <v>Sim</v>
          </cell>
          <cell r="T329" t="str">
            <v>Sim</v>
          </cell>
          <cell r="V329" t="str">
            <v>Sim</v>
          </cell>
          <cell r="X329">
            <v>192.7</v>
          </cell>
          <cell r="Y329">
            <v>178</v>
          </cell>
          <cell r="Z329">
            <v>10</v>
          </cell>
          <cell r="AA329">
            <v>250</v>
          </cell>
        </row>
        <row r="330">
          <cell r="B330" t="str">
            <v>Mato Grosso do Sul</v>
          </cell>
          <cell r="I330" t="str">
            <v>1</v>
          </cell>
          <cell r="K330">
            <v>16552</v>
          </cell>
          <cell r="Q330">
            <v>8000</v>
          </cell>
          <cell r="S330" t="str">
            <v>Nao</v>
          </cell>
          <cell r="T330" t="str">
            <v>Sim</v>
          </cell>
          <cell r="V330" t="str">
            <v>Sim</v>
          </cell>
          <cell r="X330">
            <v>105.87</v>
          </cell>
          <cell r="Y330">
            <v>88.46</v>
          </cell>
          <cell r="Z330">
            <v>50</v>
          </cell>
          <cell r="AA330">
            <v>5</v>
          </cell>
        </row>
        <row r="331">
          <cell r="B331" t="str">
            <v>Mato Grosso do Sul</v>
          </cell>
          <cell r="I331" t="str">
            <v>2</v>
          </cell>
          <cell r="K331">
            <v>51408</v>
          </cell>
          <cell r="Q331">
            <v>25000</v>
          </cell>
          <cell r="S331" t="str">
            <v>Nao</v>
          </cell>
          <cell r="T331" t="str">
            <v>Sim</v>
          </cell>
          <cell r="V331" t="str">
            <v>Sim</v>
          </cell>
          <cell r="X331">
            <v>353</v>
          </cell>
          <cell r="Y331">
            <v>263.5</v>
          </cell>
          <cell r="Z331">
            <v>228.5</v>
          </cell>
          <cell r="AA331">
            <v>45</v>
          </cell>
        </row>
        <row r="332">
          <cell r="B332" t="str">
            <v>Mato Grosso do Sul</v>
          </cell>
          <cell r="I332" t="str">
            <v>1</v>
          </cell>
          <cell r="K332">
            <v>6798</v>
          </cell>
          <cell r="Q332">
            <v>3100</v>
          </cell>
          <cell r="S332" t="str">
            <v>Nao</v>
          </cell>
          <cell r="T332" t="str">
            <v>Nao</v>
          </cell>
          <cell r="V332" t="str">
            <v>Sim</v>
          </cell>
          <cell r="X332">
            <v>152</v>
          </cell>
          <cell r="Y332">
            <v>52</v>
          </cell>
          <cell r="Z332">
            <v>16.68</v>
          </cell>
          <cell r="AA332">
            <v>29</v>
          </cell>
        </row>
        <row r="333">
          <cell r="B333" t="str">
            <v>Mato Grosso do Sul</v>
          </cell>
          <cell r="I333" t="str">
            <v>1</v>
          </cell>
          <cell r="K333">
            <v>16771</v>
          </cell>
          <cell r="Q333">
            <v>7741</v>
          </cell>
          <cell r="S333" t="str">
            <v>Nao</v>
          </cell>
          <cell r="T333" t="str">
            <v>Sim</v>
          </cell>
          <cell r="V333" t="str">
            <v>Sim</v>
          </cell>
          <cell r="X333">
            <v>156</v>
          </cell>
          <cell r="Y333">
            <v>88.09</v>
          </cell>
          <cell r="Z333">
            <v>0.35</v>
          </cell>
          <cell r="AA333">
            <v>0</v>
          </cell>
        </row>
        <row r="334">
          <cell r="B334" t="str">
            <v>Mato Grosso do Sul</v>
          </cell>
          <cell r="I334" t="str">
            <v>2</v>
          </cell>
          <cell r="K334">
            <v>46987</v>
          </cell>
          <cell r="Q334">
            <v>15390</v>
          </cell>
          <cell r="S334" t="str">
            <v>Nao</v>
          </cell>
          <cell r="T334" t="str">
            <v>Sim</v>
          </cell>
          <cell r="V334" t="str">
            <v>Sim</v>
          </cell>
          <cell r="X334">
            <v>255.63</v>
          </cell>
          <cell r="Y334">
            <v>220.35</v>
          </cell>
          <cell r="Z334">
            <v>0.5</v>
          </cell>
          <cell r="AA334">
            <v>0</v>
          </cell>
        </row>
        <row r="335">
          <cell r="B335" t="str">
            <v>Mato Grosso do Sul</v>
          </cell>
          <cell r="I335" t="str">
            <v>1</v>
          </cell>
          <cell r="K335">
            <v>1984</v>
          </cell>
          <cell r="Q335">
            <v>989</v>
          </cell>
          <cell r="S335" t="str">
            <v>Nao</v>
          </cell>
          <cell r="T335" t="str">
            <v>Sim</v>
          </cell>
          <cell r="V335" t="str">
            <v>Sim</v>
          </cell>
          <cell r="X335">
            <v>19.329999999999998</v>
          </cell>
          <cell r="Y335">
            <v>17.47</v>
          </cell>
          <cell r="Z335">
            <v>0.62</v>
          </cell>
          <cell r="AA335">
            <v>0</v>
          </cell>
        </row>
        <row r="336">
          <cell r="B336" t="str">
            <v>Mato Grosso do Sul</v>
          </cell>
          <cell r="I336" t="str">
            <v>1</v>
          </cell>
          <cell r="K336">
            <v>4554</v>
          </cell>
          <cell r="Q336">
            <v>1420</v>
          </cell>
          <cell r="S336" t="str">
            <v>Nao</v>
          </cell>
          <cell r="T336" t="str">
            <v>Nao</v>
          </cell>
          <cell r="V336" t="str">
            <v>Sim</v>
          </cell>
          <cell r="X336">
            <v>22</v>
          </cell>
          <cell r="Y336">
            <v>19.399999999999999</v>
          </cell>
          <cell r="Z336">
            <v>10.54</v>
          </cell>
          <cell r="AA336">
            <v>0</v>
          </cell>
        </row>
        <row r="337">
          <cell r="B337" t="str">
            <v>Mato Grosso do Sul</v>
          </cell>
          <cell r="I337" t="str">
            <v>2</v>
          </cell>
          <cell r="K337">
            <v>37608</v>
          </cell>
          <cell r="Q337">
            <v>15625</v>
          </cell>
          <cell r="S337" t="str">
            <v>Nao</v>
          </cell>
          <cell r="T337" t="str">
            <v>Nao</v>
          </cell>
          <cell r="V337" t="str">
            <v>Sim</v>
          </cell>
          <cell r="X337">
            <v>218.94</v>
          </cell>
          <cell r="Y337">
            <v>181.5</v>
          </cell>
          <cell r="Z337">
            <v>10.56</v>
          </cell>
          <cell r="AA337">
            <v>40</v>
          </cell>
        </row>
        <row r="338">
          <cell r="B338" t="str">
            <v>Mato Grosso do Sul</v>
          </cell>
          <cell r="I338" t="str">
            <v>1</v>
          </cell>
          <cell r="K338">
            <v>5881</v>
          </cell>
          <cell r="Q338">
            <v>2750</v>
          </cell>
          <cell r="S338" t="str">
            <v>Nao</v>
          </cell>
          <cell r="T338" t="str">
            <v>Sim</v>
          </cell>
          <cell r="V338" t="str">
            <v>Sim</v>
          </cell>
          <cell r="X338">
            <v>55.56</v>
          </cell>
          <cell r="Y338">
            <v>44.45</v>
          </cell>
          <cell r="Z338">
            <v>11.15</v>
          </cell>
          <cell r="AA338">
            <v>0</v>
          </cell>
        </row>
        <row r="339">
          <cell r="B339" t="str">
            <v>Mato Grosso do Sul</v>
          </cell>
          <cell r="I339" t="str">
            <v>2</v>
          </cell>
          <cell r="K339">
            <v>74871</v>
          </cell>
          <cell r="Q339">
            <v>35048</v>
          </cell>
          <cell r="S339" t="str">
            <v>Nao</v>
          </cell>
          <cell r="T339" t="str">
            <v>Sim</v>
          </cell>
          <cell r="V339" t="str">
            <v>Sim</v>
          </cell>
          <cell r="X339">
            <v>473.8</v>
          </cell>
          <cell r="Y339">
            <v>309.02999999999997</v>
          </cell>
          <cell r="Z339">
            <v>230.78</v>
          </cell>
          <cell r="AA339">
            <v>278</v>
          </cell>
        </row>
        <row r="340">
          <cell r="B340" t="str">
            <v>Mato Grosso do Sul</v>
          </cell>
          <cell r="I340" t="str">
            <v>1</v>
          </cell>
          <cell r="K340">
            <v>11319</v>
          </cell>
          <cell r="Q340">
            <v>3200</v>
          </cell>
          <cell r="S340" t="str">
            <v>Sim</v>
          </cell>
          <cell r="T340" t="str">
            <v>Nao</v>
          </cell>
          <cell r="V340" t="str">
            <v>Sim</v>
          </cell>
          <cell r="X340">
            <v>40</v>
          </cell>
          <cell r="Y340">
            <v>20</v>
          </cell>
          <cell r="Z340">
            <v>1</v>
          </cell>
          <cell r="AA340">
            <v>30</v>
          </cell>
        </row>
        <row r="341">
          <cell r="B341" t="str">
            <v>Mato Grosso do Sul</v>
          </cell>
          <cell r="I341" t="str">
            <v>1</v>
          </cell>
          <cell r="K341">
            <v>15453</v>
          </cell>
          <cell r="Q341">
            <v>5893</v>
          </cell>
          <cell r="S341" t="str">
            <v>Nao</v>
          </cell>
          <cell r="T341" t="str">
            <v>Nao</v>
          </cell>
          <cell r="V341" t="str">
            <v>Sim</v>
          </cell>
          <cell r="X341">
            <v>85</v>
          </cell>
          <cell r="Y341">
            <v>52.64</v>
          </cell>
          <cell r="Z341">
            <v>25</v>
          </cell>
          <cell r="AA341">
            <v>30</v>
          </cell>
        </row>
        <row r="342">
          <cell r="B342" t="str">
            <v>Mato Grosso do Sul</v>
          </cell>
          <cell r="I342" t="str">
            <v>2</v>
          </cell>
          <cell r="K342">
            <v>30582</v>
          </cell>
          <cell r="Q342">
            <v>10603</v>
          </cell>
          <cell r="S342" t="str">
            <v>Nao</v>
          </cell>
          <cell r="T342" t="str">
            <v>Nao</v>
          </cell>
          <cell r="V342" t="str">
            <v>Sim</v>
          </cell>
          <cell r="X342">
            <v>165</v>
          </cell>
          <cell r="Y342">
            <v>140</v>
          </cell>
          <cell r="Z342">
            <v>10</v>
          </cell>
          <cell r="AA342">
            <v>500</v>
          </cell>
        </row>
        <row r="343">
          <cell r="B343" t="str">
            <v>Mato Grosso do Sul</v>
          </cell>
          <cell r="I343" t="str">
            <v>1</v>
          </cell>
          <cell r="K343">
            <v>3488</v>
          </cell>
          <cell r="Q343">
            <v>1186</v>
          </cell>
          <cell r="S343" t="str">
            <v>Nao</v>
          </cell>
          <cell r="T343" t="str">
            <v>Nao</v>
          </cell>
          <cell r="V343" t="str">
            <v>Sim</v>
          </cell>
          <cell r="X343">
            <v>27.26</v>
          </cell>
          <cell r="Y343">
            <v>11.67</v>
          </cell>
          <cell r="Z343">
            <v>8.6999999999999993</v>
          </cell>
          <cell r="AA343">
            <v>20</v>
          </cell>
        </row>
        <row r="344">
          <cell r="B344" t="str">
            <v>Mato Grosso do Sul</v>
          </cell>
          <cell r="I344" t="str">
            <v>1</v>
          </cell>
          <cell r="K344">
            <v>17231</v>
          </cell>
          <cell r="Q344">
            <v>7454</v>
          </cell>
          <cell r="S344" t="str">
            <v>Sim</v>
          </cell>
          <cell r="T344" t="str">
            <v>Sim</v>
          </cell>
          <cell r="V344" t="str">
            <v>Sim</v>
          </cell>
          <cell r="X344">
            <v>118.41</v>
          </cell>
          <cell r="Y344">
            <v>72.569999999999993</v>
          </cell>
          <cell r="Z344">
            <v>13.96</v>
          </cell>
          <cell r="AA344">
            <v>0</v>
          </cell>
        </row>
        <row r="345">
          <cell r="B345" t="str">
            <v>Mato Grosso do Sul</v>
          </cell>
          <cell r="I345" t="str">
            <v>1</v>
          </cell>
          <cell r="K345">
            <v>3833</v>
          </cell>
          <cell r="Q345">
            <v>1702</v>
          </cell>
          <cell r="S345" t="str">
            <v>Nao</v>
          </cell>
          <cell r="T345" t="str">
            <v>Nao</v>
          </cell>
          <cell r="V345" t="str">
            <v>Sim</v>
          </cell>
          <cell r="X345">
            <v>15</v>
          </cell>
          <cell r="Y345">
            <v>8</v>
          </cell>
          <cell r="Z345">
            <v>7</v>
          </cell>
          <cell r="AA345">
            <v>10</v>
          </cell>
        </row>
        <row r="346">
          <cell r="B346" t="str">
            <v>Mato Grosso do Sul</v>
          </cell>
          <cell r="I346" t="str">
            <v>1</v>
          </cell>
          <cell r="K346">
            <v>23662</v>
          </cell>
          <cell r="Q346">
            <v>9733</v>
          </cell>
          <cell r="S346" t="str">
            <v>Sim</v>
          </cell>
          <cell r="T346" t="str">
            <v>Sim</v>
          </cell>
          <cell r="V346" t="str">
            <v>Sim</v>
          </cell>
          <cell r="X346">
            <v>160.05000000000001</v>
          </cell>
          <cell r="Y346">
            <v>132.09</v>
          </cell>
          <cell r="Z346">
            <v>45.26</v>
          </cell>
          <cell r="AA346">
            <v>0</v>
          </cell>
        </row>
        <row r="347">
          <cell r="B347" t="str">
            <v>Mato Grosso do Sul</v>
          </cell>
          <cell r="I347" t="str">
            <v>1</v>
          </cell>
          <cell r="K347">
            <v>4966</v>
          </cell>
          <cell r="Q347">
            <v>2025</v>
          </cell>
          <cell r="S347" t="str">
            <v>Nao</v>
          </cell>
          <cell r="T347" t="str">
            <v>Sim</v>
          </cell>
          <cell r="V347" t="str">
            <v>Sim</v>
          </cell>
          <cell r="X347">
            <v>94.45</v>
          </cell>
          <cell r="Y347">
            <v>51.95</v>
          </cell>
          <cell r="Z347">
            <v>6</v>
          </cell>
          <cell r="AA347">
            <v>0</v>
          </cell>
        </row>
        <row r="348">
          <cell r="B348" t="str">
            <v>Mato Grosso do Sul</v>
          </cell>
          <cell r="I348" t="str">
            <v>2</v>
          </cell>
          <cell r="K348">
            <v>39068</v>
          </cell>
          <cell r="Q348">
            <v>9506</v>
          </cell>
          <cell r="S348" t="str">
            <v>Nao</v>
          </cell>
          <cell r="T348" t="str">
            <v>Nao</v>
          </cell>
          <cell r="V348" t="str">
            <v>Sim</v>
          </cell>
          <cell r="X348">
            <v>140</v>
          </cell>
          <cell r="Y348">
            <v>120</v>
          </cell>
          <cell r="Z348">
            <v>62</v>
          </cell>
          <cell r="AA348">
            <v>0</v>
          </cell>
        </row>
        <row r="349">
          <cell r="B349" t="str">
            <v>Mato Grosso do Sul</v>
          </cell>
          <cell r="I349" t="str">
            <v>1</v>
          </cell>
          <cell r="K349">
            <v>4305</v>
          </cell>
          <cell r="Q349">
            <v>1320</v>
          </cell>
          <cell r="S349" t="str">
            <v>Nao</v>
          </cell>
          <cell r="T349" t="str">
            <v>Sim</v>
          </cell>
          <cell r="V349" t="str">
            <v>Sim</v>
          </cell>
          <cell r="X349">
            <v>38.21</v>
          </cell>
          <cell r="Y349">
            <v>38.21</v>
          </cell>
          <cell r="Z349">
            <v>30.81</v>
          </cell>
          <cell r="AA349">
            <v>0</v>
          </cell>
        </row>
        <row r="350">
          <cell r="B350" t="str">
            <v>Mato Grosso do Sul</v>
          </cell>
          <cell r="I350" t="str">
            <v>1</v>
          </cell>
          <cell r="K350">
            <v>2503</v>
          </cell>
          <cell r="Q350">
            <v>1066</v>
          </cell>
          <cell r="S350" t="str">
            <v>Nao</v>
          </cell>
          <cell r="T350" t="str">
            <v>Nao</v>
          </cell>
          <cell r="V350" t="str">
            <v>Sim</v>
          </cell>
          <cell r="X350">
            <v>22.88</v>
          </cell>
          <cell r="Y350">
            <v>19</v>
          </cell>
          <cell r="Z350">
            <v>4.5</v>
          </cell>
          <cell r="AA350">
            <v>0</v>
          </cell>
        </row>
        <row r="351">
          <cell r="B351" t="str">
            <v>Mato Grosso do Sul</v>
          </cell>
          <cell r="I351" t="str">
            <v>1</v>
          </cell>
          <cell r="K351">
            <v>9449</v>
          </cell>
          <cell r="Q351">
            <v>3722</v>
          </cell>
          <cell r="S351" t="str">
            <v>Sim</v>
          </cell>
          <cell r="T351" t="str">
            <v>Sim</v>
          </cell>
          <cell r="V351" t="str">
            <v>Sim</v>
          </cell>
          <cell r="X351">
            <v>81.36</v>
          </cell>
          <cell r="Y351">
            <v>81.36</v>
          </cell>
          <cell r="Z351">
            <v>8</v>
          </cell>
          <cell r="AA351">
            <v>0</v>
          </cell>
        </row>
        <row r="352">
          <cell r="B352" t="str">
            <v>Mato Grosso do Sul</v>
          </cell>
          <cell r="I352" t="str">
            <v>3</v>
          </cell>
          <cell r="K352">
            <v>117562</v>
          </cell>
          <cell r="Q352">
            <v>41651</v>
          </cell>
          <cell r="S352" t="str">
            <v>Nao</v>
          </cell>
          <cell r="T352" t="str">
            <v>Sim</v>
          </cell>
          <cell r="V352" t="str">
            <v>Sim</v>
          </cell>
          <cell r="X352">
            <v>732.34</v>
          </cell>
          <cell r="Y352">
            <v>505.11</v>
          </cell>
          <cell r="Z352">
            <v>110</v>
          </cell>
          <cell r="AA352">
            <v>8000</v>
          </cell>
        </row>
        <row r="353">
          <cell r="B353" t="str">
            <v>Mato Grosso do Sul</v>
          </cell>
          <cell r="I353" t="str">
            <v>1</v>
          </cell>
          <cell r="K353">
            <v>4393</v>
          </cell>
          <cell r="Q353">
            <v>2070</v>
          </cell>
          <cell r="S353" t="str">
            <v>Nao</v>
          </cell>
          <cell r="T353" t="str">
            <v>Nao</v>
          </cell>
          <cell r="V353" t="str">
            <v>Sim</v>
          </cell>
          <cell r="X353">
            <v>27.19</v>
          </cell>
          <cell r="Y353">
            <v>21.03</v>
          </cell>
          <cell r="Z353">
            <v>11.34</v>
          </cell>
          <cell r="AA353">
            <v>0</v>
          </cell>
        </row>
        <row r="354">
          <cell r="B354" t="str">
            <v>Alagoas</v>
          </cell>
          <cell r="I354" t="str">
            <v>1</v>
          </cell>
          <cell r="K354">
            <v>5326</v>
          </cell>
          <cell r="Q354">
            <v>1680</v>
          </cell>
          <cell r="S354" t="str">
            <v>Nao</v>
          </cell>
          <cell r="T354" t="str">
            <v>Nao</v>
          </cell>
          <cell r="V354" t="str">
            <v>Não</v>
          </cell>
          <cell r="X354">
            <v>189</v>
          </cell>
          <cell r="Y354">
            <v>130</v>
          </cell>
          <cell r="Z354">
            <v>0</v>
          </cell>
          <cell r="AA354">
            <v>0</v>
          </cell>
        </row>
        <row r="355">
          <cell r="B355" t="str">
            <v>Alagoas</v>
          </cell>
          <cell r="I355" t="str">
            <v>1</v>
          </cell>
          <cell r="K355">
            <v>9001</v>
          </cell>
          <cell r="Q355">
            <v>3251</v>
          </cell>
          <cell r="S355" t="str">
            <v>Nao</v>
          </cell>
          <cell r="T355" t="str">
            <v>Nao</v>
          </cell>
          <cell r="V355" t="str">
            <v>Não</v>
          </cell>
          <cell r="X355">
            <v>2</v>
          </cell>
          <cell r="Y355">
            <v>1</v>
          </cell>
          <cell r="Z355">
            <v>0</v>
          </cell>
          <cell r="AA355">
            <v>0</v>
          </cell>
        </row>
        <row r="356">
          <cell r="B356" t="str">
            <v>Alagoas</v>
          </cell>
          <cell r="I356" t="str">
            <v>2</v>
          </cell>
          <cell r="K356">
            <v>23999</v>
          </cell>
          <cell r="Q356">
            <v>10000</v>
          </cell>
          <cell r="S356" t="str">
            <v>Nao</v>
          </cell>
          <cell r="T356" t="str">
            <v>Nao</v>
          </cell>
          <cell r="V356" t="str">
            <v>Sim</v>
          </cell>
          <cell r="X356">
            <v>1000</v>
          </cell>
          <cell r="Y356">
            <v>1000</v>
          </cell>
          <cell r="Z356">
            <v>200</v>
          </cell>
          <cell r="AA356">
            <v>550</v>
          </cell>
        </row>
        <row r="357">
          <cell r="B357" t="str">
            <v>Alagoas</v>
          </cell>
          <cell r="I357" t="str">
            <v>1</v>
          </cell>
          <cell r="K357">
            <v>7213</v>
          </cell>
          <cell r="Q357">
            <v>3582</v>
          </cell>
          <cell r="S357" t="str">
            <v>Nao</v>
          </cell>
          <cell r="T357" t="str">
            <v>Sim</v>
          </cell>
          <cell r="V357" t="str">
            <v>Sim</v>
          </cell>
          <cell r="X357">
            <v>77.55</v>
          </cell>
          <cell r="Y357">
            <v>46.56</v>
          </cell>
          <cell r="Z357">
            <v>11.39</v>
          </cell>
          <cell r="AA357">
            <v>0</v>
          </cell>
        </row>
        <row r="358">
          <cell r="B358" t="str">
            <v>Alagoas</v>
          </cell>
          <cell r="I358" t="str">
            <v>1</v>
          </cell>
          <cell r="K358">
            <v>12932</v>
          </cell>
          <cell r="Q358">
            <v>2325</v>
          </cell>
          <cell r="S358" t="str">
            <v>Nao</v>
          </cell>
          <cell r="T358" t="str">
            <v>Nao</v>
          </cell>
          <cell r="V358" t="str">
            <v>Sim</v>
          </cell>
          <cell r="X358">
            <v>45.85</v>
          </cell>
          <cell r="Y358">
            <v>45</v>
          </cell>
          <cell r="Z358">
            <v>0</v>
          </cell>
          <cell r="AA358">
            <v>0</v>
          </cell>
        </row>
        <row r="359">
          <cell r="B359" t="str">
            <v>Alagoas</v>
          </cell>
          <cell r="I359" t="str">
            <v>1</v>
          </cell>
          <cell r="K359">
            <v>1118</v>
          </cell>
          <cell r="Q359">
            <v>436</v>
          </cell>
          <cell r="S359" t="str">
            <v>Nao</v>
          </cell>
          <cell r="T359" t="str">
            <v>Nao</v>
          </cell>
          <cell r="V359" t="str">
            <v>Não</v>
          </cell>
          <cell r="X359">
            <v>15</v>
          </cell>
          <cell r="Y359">
            <v>6</v>
          </cell>
          <cell r="Z359">
            <v>0</v>
          </cell>
          <cell r="AA359">
            <v>100</v>
          </cell>
        </row>
        <row r="360">
          <cell r="B360" t="str">
            <v>Alagoas</v>
          </cell>
          <cell r="I360" t="str">
            <v>1</v>
          </cell>
          <cell r="K360">
            <v>18520</v>
          </cell>
          <cell r="Q360">
            <v>6856</v>
          </cell>
          <cell r="S360" t="str">
            <v>Sim</v>
          </cell>
          <cell r="T360" t="str">
            <v>Sim</v>
          </cell>
          <cell r="V360" t="str">
            <v>Sim</v>
          </cell>
          <cell r="X360">
            <v>57.59</v>
          </cell>
          <cell r="Y360">
            <v>43.04</v>
          </cell>
          <cell r="Z360">
            <v>39.5</v>
          </cell>
          <cell r="AA360">
            <v>0</v>
          </cell>
        </row>
        <row r="361">
          <cell r="B361" t="str">
            <v>Alagoas</v>
          </cell>
          <cell r="I361" t="str">
            <v>1</v>
          </cell>
          <cell r="K361">
            <v>5770</v>
          </cell>
          <cell r="Q361">
            <v>2405</v>
          </cell>
          <cell r="S361" t="str">
            <v>Nao</v>
          </cell>
          <cell r="T361" t="str">
            <v>Nao</v>
          </cell>
          <cell r="V361" t="str">
            <v>Sim</v>
          </cell>
          <cell r="X361">
            <v>500</v>
          </cell>
          <cell r="Y361">
            <v>300</v>
          </cell>
          <cell r="Z361">
            <v>0</v>
          </cell>
          <cell r="AA361">
            <v>0</v>
          </cell>
        </row>
        <row r="362">
          <cell r="B362" t="str">
            <v>Alagoas</v>
          </cell>
          <cell r="I362" t="str">
            <v>1</v>
          </cell>
          <cell r="K362">
            <v>17229</v>
          </cell>
          <cell r="Q362">
            <v>5049</v>
          </cell>
          <cell r="S362" t="str">
            <v>Nao</v>
          </cell>
          <cell r="T362" t="str">
            <v>Nao</v>
          </cell>
          <cell r="V362" t="str">
            <v>Sim</v>
          </cell>
          <cell r="X362">
            <v>200</v>
          </cell>
          <cell r="Y362">
            <v>120</v>
          </cell>
          <cell r="Z362">
            <v>50</v>
          </cell>
          <cell r="AA362">
            <v>500</v>
          </cell>
        </row>
        <row r="363">
          <cell r="B363" t="str">
            <v>Alagoas</v>
          </cell>
          <cell r="I363" t="str">
            <v>2</v>
          </cell>
          <cell r="K363">
            <v>25092</v>
          </cell>
          <cell r="Q363">
            <v>12200</v>
          </cell>
          <cell r="S363" t="str">
            <v>Nao</v>
          </cell>
          <cell r="T363" t="str">
            <v>Nao</v>
          </cell>
          <cell r="V363" t="str">
            <v>Sim</v>
          </cell>
          <cell r="X363">
            <v>91.6</v>
          </cell>
          <cell r="Y363">
            <v>45</v>
          </cell>
          <cell r="Z363">
            <v>18</v>
          </cell>
          <cell r="AA363">
            <v>0</v>
          </cell>
        </row>
        <row r="364">
          <cell r="B364" t="str">
            <v>Alagoas</v>
          </cell>
          <cell r="I364" t="str">
            <v>1</v>
          </cell>
          <cell r="K364">
            <v>5689</v>
          </cell>
          <cell r="Q364">
            <v>1500</v>
          </cell>
          <cell r="S364" t="str">
            <v>Nao</v>
          </cell>
          <cell r="T364" t="str">
            <v>Nao</v>
          </cell>
          <cell r="V364" t="str">
            <v>Não</v>
          </cell>
          <cell r="X364">
            <v>30.02</v>
          </cell>
          <cell r="Y364">
            <v>0.12</v>
          </cell>
          <cell r="Z364">
            <v>0</v>
          </cell>
          <cell r="AA364">
            <v>50</v>
          </cell>
        </row>
        <row r="365">
          <cell r="B365" t="str">
            <v>Alagoas</v>
          </cell>
          <cell r="I365" t="str">
            <v>1</v>
          </cell>
          <cell r="K365">
            <v>5195</v>
          </cell>
          <cell r="Q365">
            <v>2000</v>
          </cell>
          <cell r="S365" t="str">
            <v>Nao</v>
          </cell>
          <cell r="T365" t="str">
            <v>Nao</v>
          </cell>
          <cell r="V365" t="str">
            <v>Sim</v>
          </cell>
          <cell r="X365">
            <v>65</v>
          </cell>
          <cell r="Y365">
            <v>12.5</v>
          </cell>
          <cell r="Z365">
            <v>6</v>
          </cell>
          <cell r="AA365">
            <v>0</v>
          </cell>
        </row>
        <row r="366">
          <cell r="B366" t="str">
            <v>Alagoas</v>
          </cell>
          <cell r="I366" t="str">
            <v>1</v>
          </cell>
          <cell r="K366">
            <v>4592</v>
          </cell>
          <cell r="Q366">
            <v>2092</v>
          </cell>
          <cell r="S366" t="str">
            <v>Nao</v>
          </cell>
          <cell r="T366" t="str">
            <v>Nao</v>
          </cell>
          <cell r="V366" t="str">
            <v>Sim</v>
          </cell>
          <cell r="X366">
            <v>12.41</v>
          </cell>
          <cell r="Y366">
            <v>8.7100000000000009</v>
          </cell>
          <cell r="Z366">
            <v>0</v>
          </cell>
          <cell r="AA366">
            <v>0</v>
          </cell>
        </row>
        <row r="367">
          <cell r="B367" t="str">
            <v>Alagoas</v>
          </cell>
          <cell r="I367" t="str">
            <v>1</v>
          </cell>
          <cell r="K367">
            <v>3640</v>
          </cell>
          <cell r="Q367">
            <v>1164</v>
          </cell>
          <cell r="S367" t="str">
            <v>Nao</v>
          </cell>
          <cell r="T367" t="str">
            <v>Nao</v>
          </cell>
          <cell r="V367" t="str">
            <v>Sim</v>
          </cell>
          <cell r="X367">
            <v>14.74</v>
          </cell>
          <cell r="Y367">
            <v>14.74</v>
          </cell>
          <cell r="Z367">
            <v>7.37</v>
          </cell>
          <cell r="AA367">
            <v>15</v>
          </cell>
        </row>
        <row r="368">
          <cell r="B368" t="str">
            <v>Alagoas</v>
          </cell>
          <cell r="I368" t="str">
            <v>1</v>
          </cell>
          <cell r="K368">
            <v>5277</v>
          </cell>
          <cell r="Q368">
            <v>1163</v>
          </cell>
          <cell r="S368" t="str">
            <v>Nao</v>
          </cell>
          <cell r="T368" t="str">
            <v>Sim</v>
          </cell>
          <cell r="V368" t="str">
            <v>Sim</v>
          </cell>
          <cell r="X368">
            <v>40.4</v>
          </cell>
          <cell r="Y368">
            <v>40</v>
          </cell>
          <cell r="Z368">
            <v>35</v>
          </cell>
          <cell r="AA368">
            <v>0</v>
          </cell>
        </row>
        <row r="369">
          <cell r="B369" t="str">
            <v>Alagoas</v>
          </cell>
          <cell r="I369" t="str">
            <v>2</v>
          </cell>
          <cell r="K369">
            <v>50604</v>
          </cell>
          <cell r="Q369">
            <v>14232</v>
          </cell>
          <cell r="S369" t="str">
            <v>Nao</v>
          </cell>
          <cell r="T369" t="str">
            <v>Sim</v>
          </cell>
          <cell r="V369" t="str">
            <v>Sim</v>
          </cell>
          <cell r="X369">
            <v>321</v>
          </cell>
          <cell r="Y369">
            <v>225</v>
          </cell>
          <cell r="Z369">
            <v>6.5</v>
          </cell>
          <cell r="AA369">
            <v>200</v>
          </cell>
        </row>
        <row r="370">
          <cell r="B370" t="str">
            <v>Alagoas</v>
          </cell>
          <cell r="I370" t="str">
            <v>1</v>
          </cell>
          <cell r="K370">
            <v>7868</v>
          </cell>
          <cell r="Q370">
            <v>2500</v>
          </cell>
          <cell r="S370" t="str">
            <v>Nao</v>
          </cell>
          <cell r="T370" t="str">
            <v>Nao</v>
          </cell>
          <cell r="V370" t="str">
            <v>Não</v>
          </cell>
          <cell r="X370">
            <v>10</v>
          </cell>
          <cell r="Y370">
            <v>7</v>
          </cell>
          <cell r="Z370">
            <v>0</v>
          </cell>
          <cell r="AA370">
            <v>100</v>
          </cell>
        </row>
        <row r="371">
          <cell r="B371" t="str">
            <v>Alagoas</v>
          </cell>
          <cell r="I371" t="str">
            <v>2</v>
          </cell>
          <cell r="K371">
            <v>37873</v>
          </cell>
          <cell r="Q371">
            <v>16615</v>
          </cell>
          <cell r="S371" t="str">
            <v>Nao</v>
          </cell>
          <cell r="T371" t="str">
            <v>Nao</v>
          </cell>
          <cell r="V371" t="str">
            <v>Não</v>
          </cell>
          <cell r="X371">
            <v>270</v>
          </cell>
          <cell r="Y371">
            <v>200</v>
          </cell>
          <cell r="Z371">
            <v>4</v>
          </cell>
          <cell r="AA371">
            <v>0</v>
          </cell>
        </row>
        <row r="372">
          <cell r="B372" t="str">
            <v>Alagoas</v>
          </cell>
          <cell r="I372" t="str">
            <v>1</v>
          </cell>
          <cell r="K372">
            <v>5172</v>
          </cell>
          <cell r="Q372">
            <v>1355</v>
          </cell>
          <cell r="S372" t="str">
            <v>Nao</v>
          </cell>
          <cell r="T372" t="str">
            <v>Nao</v>
          </cell>
          <cell r="V372" t="str">
            <v>Sim</v>
          </cell>
          <cell r="X372">
            <v>12</v>
          </cell>
          <cell r="Y372">
            <v>6</v>
          </cell>
          <cell r="Z372">
            <v>0.5</v>
          </cell>
          <cell r="AA372">
            <v>300</v>
          </cell>
        </row>
        <row r="373">
          <cell r="B373" t="str">
            <v>Alagoas</v>
          </cell>
          <cell r="I373" t="str">
            <v>1</v>
          </cell>
          <cell r="K373">
            <v>4263</v>
          </cell>
          <cell r="Q373">
            <v>1050</v>
          </cell>
          <cell r="S373" t="str">
            <v>Nao</v>
          </cell>
          <cell r="T373" t="str">
            <v>Nao</v>
          </cell>
          <cell r="V373" t="str">
            <v>Sim</v>
          </cell>
          <cell r="X373">
            <v>50</v>
          </cell>
          <cell r="Y373">
            <v>50</v>
          </cell>
          <cell r="Z373">
            <v>0</v>
          </cell>
          <cell r="AA373">
            <v>0</v>
          </cell>
        </row>
        <row r="374">
          <cell r="B374" t="str">
            <v>Alagoas</v>
          </cell>
          <cell r="I374" t="str">
            <v>2</v>
          </cell>
          <cell r="K374">
            <v>12729</v>
          </cell>
          <cell r="Q374">
            <v>6000</v>
          </cell>
          <cell r="S374" t="str">
            <v>Nao</v>
          </cell>
          <cell r="T374" t="str">
            <v>Nao</v>
          </cell>
          <cell r="V374" t="str">
            <v>Sim</v>
          </cell>
          <cell r="X374">
            <v>40</v>
          </cell>
          <cell r="Y374">
            <v>25</v>
          </cell>
          <cell r="Z374">
            <v>2</v>
          </cell>
          <cell r="AA374">
            <v>0</v>
          </cell>
        </row>
        <row r="375">
          <cell r="B375" t="str">
            <v>Alagoas</v>
          </cell>
          <cell r="I375" t="str">
            <v>1</v>
          </cell>
          <cell r="K375">
            <v>9630</v>
          </cell>
          <cell r="Q375">
            <v>4320</v>
          </cell>
          <cell r="S375" t="str">
            <v>Nao</v>
          </cell>
          <cell r="T375" t="str">
            <v>Sim</v>
          </cell>
          <cell r="V375" t="str">
            <v>Sim</v>
          </cell>
          <cell r="X375">
            <v>22</v>
          </cell>
          <cell r="Y375">
            <v>18</v>
          </cell>
          <cell r="Z375">
            <v>4.5</v>
          </cell>
          <cell r="AA375">
            <v>40</v>
          </cell>
        </row>
        <row r="376">
          <cell r="B376" t="str">
            <v>Alagoas</v>
          </cell>
          <cell r="I376" t="str">
            <v>1</v>
          </cell>
          <cell r="K376">
            <v>6288</v>
          </cell>
          <cell r="Q376">
            <v>1900</v>
          </cell>
          <cell r="S376" t="str">
            <v>Nao</v>
          </cell>
          <cell r="T376" t="str">
            <v>Nao</v>
          </cell>
          <cell r="V376" t="str">
            <v>Sim</v>
          </cell>
          <cell r="X376">
            <v>18.75</v>
          </cell>
          <cell r="Y376">
            <v>16.75</v>
          </cell>
          <cell r="Z376">
            <v>15</v>
          </cell>
          <cell r="AA376">
            <v>0</v>
          </cell>
        </row>
        <row r="377">
          <cell r="B377" t="str">
            <v>Alagoas</v>
          </cell>
          <cell r="I377" t="str">
            <v>1</v>
          </cell>
          <cell r="K377">
            <v>5040</v>
          </cell>
          <cell r="Q377">
            <v>1700</v>
          </cell>
          <cell r="S377" t="str">
            <v>Sim</v>
          </cell>
          <cell r="T377" t="str">
            <v>Sim</v>
          </cell>
          <cell r="V377" t="str">
            <v>Sim</v>
          </cell>
          <cell r="X377">
            <v>11</v>
          </cell>
          <cell r="Y377">
            <v>7</v>
          </cell>
          <cell r="Z377">
            <v>3</v>
          </cell>
          <cell r="AA377">
            <v>15</v>
          </cell>
        </row>
        <row r="378">
          <cell r="B378" t="str">
            <v>Alagoas</v>
          </cell>
          <cell r="I378" t="str">
            <v>1</v>
          </cell>
          <cell r="K378">
            <v>6884</v>
          </cell>
          <cell r="Q378">
            <v>3021</v>
          </cell>
          <cell r="S378" t="str">
            <v>Nao</v>
          </cell>
          <cell r="T378" t="str">
            <v>Sim</v>
          </cell>
          <cell r="V378" t="str">
            <v>Não</v>
          </cell>
          <cell r="X378">
            <v>14</v>
          </cell>
          <cell r="Y378">
            <v>10.199999999999999</v>
          </cell>
          <cell r="Z378">
            <v>0</v>
          </cell>
          <cell r="AA378">
            <v>0</v>
          </cell>
        </row>
        <row r="379">
          <cell r="B379" t="str">
            <v>Alagoas</v>
          </cell>
          <cell r="I379" t="str">
            <v>1</v>
          </cell>
          <cell r="K379">
            <v>2923</v>
          </cell>
          <cell r="Q379">
            <v>759</v>
          </cell>
          <cell r="S379" t="str">
            <v>Nao</v>
          </cell>
          <cell r="T379" t="str">
            <v>Nao</v>
          </cell>
          <cell r="V379" t="str">
            <v>Sim</v>
          </cell>
          <cell r="X379">
            <v>9</v>
          </cell>
          <cell r="Y379">
            <v>7.5</v>
          </cell>
          <cell r="Z379">
            <v>0.05</v>
          </cell>
          <cell r="AA379">
            <v>320</v>
          </cell>
        </row>
        <row r="380">
          <cell r="B380" t="str">
            <v>Alagoas</v>
          </cell>
          <cell r="I380" t="str">
            <v>1</v>
          </cell>
          <cell r="K380">
            <v>4361</v>
          </cell>
          <cell r="Q380">
            <v>1047</v>
          </cell>
          <cell r="S380" t="str">
            <v>Nao</v>
          </cell>
          <cell r="T380" t="str">
            <v>Nao</v>
          </cell>
          <cell r="V380" t="str">
            <v>Sim</v>
          </cell>
          <cell r="X380">
            <v>8</v>
          </cell>
          <cell r="Y380">
            <v>8</v>
          </cell>
          <cell r="Z380">
            <v>0.02</v>
          </cell>
          <cell r="AA380">
            <v>180</v>
          </cell>
        </row>
        <row r="381">
          <cell r="B381" t="str">
            <v>Alagoas</v>
          </cell>
          <cell r="I381" t="str">
            <v>1</v>
          </cell>
          <cell r="K381">
            <v>2761</v>
          </cell>
          <cell r="Q381">
            <v>1000</v>
          </cell>
          <cell r="S381" t="str">
            <v>Nao</v>
          </cell>
          <cell r="T381" t="str">
            <v>Nao</v>
          </cell>
          <cell r="V381" t="str">
            <v>Sim</v>
          </cell>
          <cell r="X381">
            <v>50</v>
          </cell>
          <cell r="Y381">
            <v>23</v>
          </cell>
          <cell r="Z381">
            <v>1.2</v>
          </cell>
          <cell r="AA381">
            <v>10</v>
          </cell>
        </row>
        <row r="382">
          <cell r="B382" t="str">
            <v>Alagoas</v>
          </cell>
          <cell r="I382" t="str">
            <v>1</v>
          </cell>
          <cell r="K382">
            <v>15443</v>
          </cell>
          <cell r="Q382">
            <v>4500</v>
          </cell>
          <cell r="S382" t="str">
            <v>Nao</v>
          </cell>
          <cell r="T382" t="str">
            <v>Nao</v>
          </cell>
          <cell r="V382" t="str">
            <v>Sim</v>
          </cell>
          <cell r="X382">
            <v>28</v>
          </cell>
          <cell r="Y382">
            <v>16.8</v>
          </cell>
          <cell r="Z382">
            <v>5</v>
          </cell>
          <cell r="AA382">
            <v>300</v>
          </cell>
        </row>
        <row r="383">
          <cell r="B383" t="str">
            <v>Alagoas</v>
          </cell>
          <cell r="I383" t="str">
            <v>1</v>
          </cell>
          <cell r="K383">
            <v>2783</v>
          </cell>
          <cell r="Q383">
            <v>1210</v>
          </cell>
          <cell r="S383" t="str">
            <v>Nao</v>
          </cell>
          <cell r="T383" t="str">
            <v>Nao</v>
          </cell>
          <cell r="V383" t="str">
            <v>Não</v>
          </cell>
          <cell r="X383">
            <v>5.4</v>
          </cell>
          <cell r="Y383">
            <v>5.4</v>
          </cell>
          <cell r="Z383">
            <v>0</v>
          </cell>
          <cell r="AA383">
            <v>80</v>
          </cell>
        </row>
        <row r="384">
          <cell r="B384" t="str">
            <v>Alagoas</v>
          </cell>
          <cell r="I384" t="str">
            <v>1</v>
          </cell>
          <cell r="K384">
            <v>8093</v>
          </cell>
          <cell r="Q384">
            <v>3500</v>
          </cell>
          <cell r="S384" t="str">
            <v>Nao</v>
          </cell>
          <cell r="T384" t="str">
            <v>Nao</v>
          </cell>
          <cell r="V384" t="str">
            <v>Não</v>
          </cell>
          <cell r="X384">
            <v>51</v>
          </cell>
          <cell r="Y384">
            <v>25</v>
          </cell>
          <cell r="Z384">
            <v>5</v>
          </cell>
          <cell r="AA384">
            <v>0</v>
          </cell>
        </row>
        <row r="385">
          <cell r="B385" t="str">
            <v>Alagoas</v>
          </cell>
          <cell r="I385" t="str">
            <v>1</v>
          </cell>
          <cell r="K385">
            <v>2394</v>
          </cell>
          <cell r="Q385">
            <v>800</v>
          </cell>
          <cell r="S385" t="str">
            <v>Nao</v>
          </cell>
          <cell r="T385" t="str">
            <v>Nao</v>
          </cell>
          <cell r="V385" t="str">
            <v>Sim</v>
          </cell>
          <cell r="X385">
            <v>20</v>
          </cell>
          <cell r="Y385">
            <v>12.5</v>
          </cell>
          <cell r="Z385">
            <v>1</v>
          </cell>
          <cell r="AA385">
            <v>52</v>
          </cell>
        </row>
        <row r="386">
          <cell r="B386" t="str">
            <v>Alagoas</v>
          </cell>
          <cell r="I386" t="str">
            <v>5</v>
          </cell>
          <cell r="K386">
            <v>1024680</v>
          </cell>
          <cell r="Q386">
            <v>280000</v>
          </cell>
          <cell r="S386" t="str">
            <v>Sim</v>
          </cell>
          <cell r="T386" t="str">
            <v>Sim</v>
          </cell>
          <cell r="V386" t="str">
            <v>Sim</v>
          </cell>
          <cell r="X386">
            <v>2631.96</v>
          </cell>
          <cell r="Y386">
            <v>1091.3</v>
          </cell>
          <cell r="Z386">
            <v>450</v>
          </cell>
          <cell r="AA386">
            <v>0</v>
          </cell>
        </row>
        <row r="387">
          <cell r="B387" t="str">
            <v>Alagoas</v>
          </cell>
          <cell r="I387" t="str">
            <v>1</v>
          </cell>
          <cell r="K387">
            <v>1567</v>
          </cell>
          <cell r="Q387">
            <v>648</v>
          </cell>
          <cell r="S387" t="str">
            <v>Nao</v>
          </cell>
          <cell r="T387" t="str">
            <v>Nao</v>
          </cell>
          <cell r="V387" t="str">
            <v>Sim</v>
          </cell>
          <cell r="X387">
            <v>10.5</v>
          </cell>
          <cell r="Y387">
            <v>10.5</v>
          </cell>
          <cell r="Z387">
            <v>1</v>
          </cell>
          <cell r="AA387">
            <v>0</v>
          </cell>
        </row>
        <row r="388">
          <cell r="B388" t="str">
            <v>Alagoas</v>
          </cell>
          <cell r="I388" t="str">
            <v>1</v>
          </cell>
          <cell r="K388">
            <v>4498</v>
          </cell>
          <cell r="Q388">
            <v>1290</v>
          </cell>
          <cell r="S388" t="str">
            <v>Nao</v>
          </cell>
          <cell r="T388" t="str">
            <v>Nao</v>
          </cell>
          <cell r="V388" t="str">
            <v>Sim</v>
          </cell>
          <cell r="X388">
            <v>8</v>
          </cell>
          <cell r="Y388">
            <v>6</v>
          </cell>
          <cell r="Z388">
            <v>5</v>
          </cell>
          <cell r="AA388">
            <v>280</v>
          </cell>
        </row>
        <row r="389">
          <cell r="B389" t="str">
            <v>Alagoas</v>
          </cell>
          <cell r="I389" t="str">
            <v>2</v>
          </cell>
          <cell r="K389">
            <v>49435</v>
          </cell>
          <cell r="Q389">
            <v>18000</v>
          </cell>
          <cell r="S389" t="str">
            <v>Nao</v>
          </cell>
          <cell r="T389" t="str">
            <v>Nao</v>
          </cell>
          <cell r="V389" t="str">
            <v>Sim</v>
          </cell>
          <cell r="X389">
            <v>300</v>
          </cell>
          <cell r="Y389">
            <v>150</v>
          </cell>
          <cell r="Z389">
            <v>50</v>
          </cell>
          <cell r="AA389">
            <v>0</v>
          </cell>
        </row>
        <row r="390">
          <cell r="B390" t="str">
            <v>Alagoas</v>
          </cell>
          <cell r="I390" t="str">
            <v>1</v>
          </cell>
          <cell r="K390">
            <v>9666</v>
          </cell>
          <cell r="Q390">
            <v>3828</v>
          </cell>
          <cell r="S390" t="str">
            <v>Nao</v>
          </cell>
          <cell r="T390" t="str">
            <v>Nao</v>
          </cell>
          <cell r="V390" t="str">
            <v>Sim</v>
          </cell>
          <cell r="X390">
            <v>28</v>
          </cell>
          <cell r="Y390">
            <v>28</v>
          </cell>
          <cell r="Z390">
            <v>18</v>
          </cell>
          <cell r="AA390">
            <v>0</v>
          </cell>
        </row>
        <row r="391">
          <cell r="B391" t="str">
            <v>Alagoas</v>
          </cell>
          <cell r="I391" t="str">
            <v>1</v>
          </cell>
          <cell r="K391">
            <v>5791</v>
          </cell>
          <cell r="Q391">
            <v>2805</v>
          </cell>
          <cell r="S391" t="str">
            <v>Nao</v>
          </cell>
          <cell r="T391" t="str">
            <v>Nao</v>
          </cell>
          <cell r="V391" t="str">
            <v>Não</v>
          </cell>
          <cell r="X391">
            <v>18.5</v>
          </cell>
          <cell r="Y391">
            <v>1.5</v>
          </cell>
          <cell r="Z391">
            <v>0</v>
          </cell>
          <cell r="AA391">
            <v>0</v>
          </cell>
        </row>
        <row r="392">
          <cell r="B392" t="str">
            <v>Alagoas</v>
          </cell>
          <cell r="I392" t="str">
            <v>1</v>
          </cell>
          <cell r="K392">
            <v>2272</v>
          </cell>
          <cell r="Q392">
            <v>1005</v>
          </cell>
          <cell r="S392" t="str">
            <v>Nao</v>
          </cell>
          <cell r="T392" t="str">
            <v>Nao</v>
          </cell>
          <cell r="V392" t="str">
            <v>Sim</v>
          </cell>
          <cell r="X392">
            <v>25</v>
          </cell>
          <cell r="Y392">
            <v>18</v>
          </cell>
          <cell r="Z392">
            <v>0</v>
          </cell>
          <cell r="AA392">
            <v>0</v>
          </cell>
        </row>
        <row r="393">
          <cell r="B393" t="str">
            <v>Alagoas</v>
          </cell>
          <cell r="I393" t="str">
            <v>1</v>
          </cell>
          <cell r="K393">
            <v>14933</v>
          </cell>
          <cell r="Q393">
            <v>6726</v>
          </cell>
          <cell r="S393" t="str">
            <v>Nao</v>
          </cell>
          <cell r="T393" t="str">
            <v>Nao</v>
          </cell>
          <cell r="V393" t="str">
            <v>Sim</v>
          </cell>
          <cell r="X393">
            <v>17</v>
          </cell>
          <cell r="Y393">
            <v>15</v>
          </cell>
          <cell r="Z393">
            <v>7</v>
          </cell>
          <cell r="AA393">
            <v>5</v>
          </cell>
        </row>
        <row r="394">
          <cell r="B394" t="str">
            <v>Alagoas</v>
          </cell>
          <cell r="I394" t="str">
            <v>1</v>
          </cell>
          <cell r="K394">
            <v>4478</v>
          </cell>
          <cell r="Q394">
            <v>1500</v>
          </cell>
          <cell r="S394" t="str">
            <v>Nao</v>
          </cell>
          <cell r="T394" t="str">
            <v>Nao</v>
          </cell>
          <cell r="V394" t="str">
            <v>Não</v>
          </cell>
          <cell r="X394">
            <v>50</v>
          </cell>
          <cell r="Y394">
            <v>50</v>
          </cell>
          <cell r="Z394">
            <v>0</v>
          </cell>
          <cell r="AA394">
            <v>0</v>
          </cell>
        </row>
        <row r="395">
          <cell r="B395" t="str">
            <v>Alagoas</v>
          </cell>
          <cell r="I395" t="str">
            <v>1</v>
          </cell>
          <cell r="K395">
            <v>3310</v>
          </cell>
          <cell r="Q395">
            <v>800</v>
          </cell>
          <cell r="S395" t="str">
            <v>Nao</v>
          </cell>
          <cell r="T395" t="str">
            <v>Nao</v>
          </cell>
          <cell r="V395" t="str">
            <v>Sim</v>
          </cell>
          <cell r="X395">
            <v>12</v>
          </cell>
          <cell r="Y395">
            <v>9</v>
          </cell>
          <cell r="Z395">
            <v>0</v>
          </cell>
          <cell r="AA395">
            <v>0</v>
          </cell>
        </row>
        <row r="396">
          <cell r="B396" t="str">
            <v>Alagoas</v>
          </cell>
          <cell r="I396" t="str">
            <v>1</v>
          </cell>
          <cell r="K396">
            <v>7273</v>
          </cell>
          <cell r="Q396">
            <v>3125</v>
          </cell>
          <cell r="S396" t="str">
            <v>Nao</v>
          </cell>
          <cell r="T396" t="str">
            <v>Nao</v>
          </cell>
          <cell r="V396" t="str">
            <v>Sim</v>
          </cell>
          <cell r="X396">
            <v>30</v>
          </cell>
          <cell r="Y396">
            <v>22</v>
          </cell>
          <cell r="Z396">
            <v>0.5</v>
          </cell>
          <cell r="AA396">
            <v>0</v>
          </cell>
        </row>
        <row r="397">
          <cell r="B397" t="str">
            <v>Alagoas</v>
          </cell>
          <cell r="I397" t="str">
            <v>2</v>
          </cell>
          <cell r="K397">
            <v>53788</v>
          </cell>
          <cell r="Q397">
            <v>16780</v>
          </cell>
          <cell r="S397" t="str">
            <v>Nao</v>
          </cell>
          <cell r="T397" t="str">
            <v>Nao</v>
          </cell>
          <cell r="V397" t="str">
            <v>Sim</v>
          </cell>
          <cell r="X397">
            <v>685</v>
          </cell>
          <cell r="Y397">
            <v>425</v>
          </cell>
          <cell r="Z397">
            <v>278</v>
          </cell>
          <cell r="AA397">
            <v>74</v>
          </cell>
        </row>
        <row r="398">
          <cell r="B398" t="str">
            <v>Alagoas</v>
          </cell>
          <cell r="I398" t="str">
            <v>1</v>
          </cell>
          <cell r="K398">
            <v>11013</v>
          </cell>
          <cell r="Q398">
            <v>2600</v>
          </cell>
          <cell r="S398" t="str">
            <v>Nao</v>
          </cell>
          <cell r="T398" t="str">
            <v>Nao</v>
          </cell>
          <cell r="V398" t="str">
            <v>Sim</v>
          </cell>
          <cell r="X398">
            <v>12</v>
          </cell>
          <cell r="Y398">
            <v>9</v>
          </cell>
          <cell r="Z398">
            <v>0</v>
          </cell>
          <cell r="AA398">
            <v>0</v>
          </cell>
        </row>
        <row r="399">
          <cell r="B399" t="str">
            <v>Alagoas</v>
          </cell>
          <cell r="I399" t="str">
            <v>1</v>
          </cell>
          <cell r="K399">
            <v>2871</v>
          </cell>
          <cell r="Q399">
            <v>1100</v>
          </cell>
          <cell r="S399" t="str">
            <v>Nao</v>
          </cell>
          <cell r="T399" t="str">
            <v>Nao</v>
          </cell>
          <cell r="V399" t="str">
            <v>Não</v>
          </cell>
          <cell r="X399">
            <v>120</v>
          </cell>
          <cell r="Y399">
            <v>80</v>
          </cell>
          <cell r="Z399">
            <v>0</v>
          </cell>
          <cell r="AA399">
            <v>0</v>
          </cell>
        </row>
        <row r="400">
          <cell r="B400" t="str">
            <v>Alagoas</v>
          </cell>
          <cell r="I400" t="str">
            <v>2</v>
          </cell>
          <cell r="K400">
            <v>47606</v>
          </cell>
          <cell r="Q400">
            <v>21273</v>
          </cell>
          <cell r="S400" t="str">
            <v>Nao</v>
          </cell>
          <cell r="T400" t="str">
            <v>Nao</v>
          </cell>
          <cell r="V400" t="str">
            <v>Sim</v>
          </cell>
          <cell r="X400">
            <v>140.65</v>
          </cell>
          <cell r="Y400">
            <v>8</v>
          </cell>
          <cell r="Z400">
            <v>5</v>
          </cell>
          <cell r="AA400">
            <v>0</v>
          </cell>
        </row>
        <row r="401">
          <cell r="B401" t="str">
            <v>Alagoas</v>
          </cell>
          <cell r="I401" t="str">
            <v>1</v>
          </cell>
          <cell r="K401">
            <v>10827</v>
          </cell>
          <cell r="Q401">
            <v>5046</v>
          </cell>
          <cell r="S401" t="str">
            <v>Nao</v>
          </cell>
          <cell r="T401" t="str">
            <v>Nao</v>
          </cell>
          <cell r="V401" t="str">
            <v>Sim</v>
          </cell>
          <cell r="X401">
            <v>15</v>
          </cell>
          <cell r="Y401">
            <v>11</v>
          </cell>
          <cell r="Z401">
            <v>6</v>
          </cell>
          <cell r="AA401">
            <v>56</v>
          </cell>
        </row>
        <row r="402">
          <cell r="B402" t="str">
            <v>Alagoas</v>
          </cell>
          <cell r="I402" t="str">
            <v>1</v>
          </cell>
          <cell r="K402">
            <v>1659</v>
          </cell>
          <cell r="Q402">
            <v>650</v>
          </cell>
          <cell r="S402" t="str">
            <v>Nao</v>
          </cell>
          <cell r="T402" t="str">
            <v>Nao</v>
          </cell>
          <cell r="V402" t="str">
            <v>Sim</v>
          </cell>
          <cell r="X402">
            <v>5</v>
          </cell>
          <cell r="Y402">
            <v>4</v>
          </cell>
          <cell r="Z402">
            <v>1</v>
          </cell>
          <cell r="AA402">
            <v>0</v>
          </cell>
        </row>
        <row r="403">
          <cell r="B403" t="str">
            <v>Alagoas</v>
          </cell>
          <cell r="I403" t="str">
            <v>1</v>
          </cell>
          <cell r="K403">
            <v>14413</v>
          </cell>
          <cell r="Q403">
            <v>6575</v>
          </cell>
          <cell r="S403" t="str">
            <v>Nao</v>
          </cell>
          <cell r="T403" t="str">
            <v>Nao</v>
          </cell>
          <cell r="V403" t="str">
            <v>Sim</v>
          </cell>
          <cell r="X403">
            <v>64.599999999999994</v>
          </cell>
          <cell r="Y403">
            <v>48.17</v>
          </cell>
          <cell r="Z403">
            <v>20</v>
          </cell>
          <cell r="AA403">
            <v>75</v>
          </cell>
        </row>
        <row r="404">
          <cell r="B404" t="str">
            <v>Alagoas</v>
          </cell>
          <cell r="I404" t="str">
            <v>1</v>
          </cell>
          <cell r="K404">
            <v>2123</v>
          </cell>
          <cell r="Q404">
            <v>425</v>
          </cell>
          <cell r="S404" t="str">
            <v>Nao</v>
          </cell>
          <cell r="T404" t="str">
            <v>Nao</v>
          </cell>
          <cell r="V404" t="str">
            <v>Não</v>
          </cell>
          <cell r="X404">
            <v>70</v>
          </cell>
          <cell r="Y404">
            <v>0.2</v>
          </cell>
          <cell r="Z404">
            <v>0</v>
          </cell>
          <cell r="AA404">
            <v>200</v>
          </cell>
        </row>
        <row r="405">
          <cell r="B405" t="str">
            <v>Alagoas</v>
          </cell>
          <cell r="I405" t="str">
            <v>1</v>
          </cell>
          <cell r="K405">
            <v>21408</v>
          </cell>
          <cell r="Q405">
            <v>5076</v>
          </cell>
          <cell r="S405" t="str">
            <v>Nao</v>
          </cell>
          <cell r="T405" t="str">
            <v>Nao</v>
          </cell>
          <cell r="V405" t="str">
            <v>Sim</v>
          </cell>
          <cell r="X405">
            <v>304.33999999999997</v>
          </cell>
          <cell r="Y405">
            <v>260</v>
          </cell>
          <cell r="Z405">
            <v>3</v>
          </cell>
          <cell r="AA405">
            <v>9</v>
          </cell>
        </row>
        <row r="406">
          <cell r="B406" t="str">
            <v>Alagoas</v>
          </cell>
          <cell r="I406" t="str">
            <v>1</v>
          </cell>
          <cell r="K406">
            <v>4384</v>
          </cell>
          <cell r="Q406">
            <v>2000</v>
          </cell>
          <cell r="S406" t="str">
            <v>Sim</v>
          </cell>
          <cell r="T406" t="str">
            <v>Sim</v>
          </cell>
          <cell r="V406" t="str">
            <v>Sim</v>
          </cell>
          <cell r="X406">
            <v>205.92</v>
          </cell>
          <cell r="Y406">
            <v>190</v>
          </cell>
          <cell r="Z406">
            <v>100</v>
          </cell>
          <cell r="AA406">
            <v>0</v>
          </cell>
        </row>
        <row r="407">
          <cell r="B407" t="str">
            <v>Alagoas</v>
          </cell>
          <cell r="I407" t="str">
            <v>1</v>
          </cell>
          <cell r="K407">
            <v>5824</v>
          </cell>
          <cell r="Q407">
            <v>2500</v>
          </cell>
          <cell r="S407" t="str">
            <v>Nao</v>
          </cell>
          <cell r="T407" t="str">
            <v>Sim</v>
          </cell>
          <cell r="V407" t="str">
            <v>Sim</v>
          </cell>
          <cell r="X407">
            <v>12</v>
          </cell>
          <cell r="Y407">
            <v>10</v>
          </cell>
          <cell r="Z407">
            <v>10</v>
          </cell>
          <cell r="AA407">
            <v>0</v>
          </cell>
        </row>
        <row r="408">
          <cell r="B408" t="str">
            <v>Alagoas</v>
          </cell>
          <cell r="I408" t="str">
            <v>2</v>
          </cell>
          <cell r="K408">
            <v>28932</v>
          </cell>
          <cell r="Q408">
            <v>10336</v>
          </cell>
          <cell r="S408" t="str">
            <v>Nao</v>
          </cell>
          <cell r="T408" t="str">
            <v>Sim</v>
          </cell>
          <cell r="V408" t="str">
            <v>Sim</v>
          </cell>
          <cell r="X408">
            <v>19.09</v>
          </cell>
          <cell r="Y408">
            <v>13</v>
          </cell>
          <cell r="Z408">
            <v>5.2</v>
          </cell>
          <cell r="AA408">
            <v>800</v>
          </cell>
        </row>
        <row r="409">
          <cell r="B409" t="str">
            <v>Alagoas</v>
          </cell>
          <cell r="I409" t="str">
            <v>1</v>
          </cell>
          <cell r="K409">
            <v>5517</v>
          </cell>
          <cell r="Q409">
            <v>2000</v>
          </cell>
          <cell r="S409" t="str">
            <v>Nao</v>
          </cell>
          <cell r="T409" t="str">
            <v>Nao</v>
          </cell>
          <cell r="V409" t="str">
            <v>Não</v>
          </cell>
          <cell r="X409">
            <v>2270</v>
          </cell>
          <cell r="Y409">
            <v>0</v>
          </cell>
          <cell r="Z409">
            <v>0</v>
          </cell>
          <cell r="AA409">
            <v>15</v>
          </cell>
        </row>
        <row r="410">
          <cell r="B410" t="str">
            <v>Alagoas</v>
          </cell>
          <cell r="I410" t="str">
            <v>2</v>
          </cell>
          <cell r="K410">
            <v>22036</v>
          </cell>
          <cell r="Q410">
            <v>6000</v>
          </cell>
          <cell r="S410" t="str">
            <v>Nao</v>
          </cell>
          <cell r="T410" t="str">
            <v>Nao</v>
          </cell>
          <cell r="V410" t="str">
            <v>Não</v>
          </cell>
          <cell r="X410">
            <v>38</v>
          </cell>
          <cell r="Y410">
            <v>32.090000000000003</v>
          </cell>
          <cell r="Z410">
            <v>0</v>
          </cell>
          <cell r="AA410">
            <v>2000</v>
          </cell>
        </row>
        <row r="411">
          <cell r="B411" t="str">
            <v>Alagoas</v>
          </cell>
          <cell r="I411" t="str">
            <v>2</v>
          </cell>
          <cell r="K411">
            <v>59520</v>
          </cell>
          <cell r="Q411">
            <v>15696</v>
          </cell>
          <cell r="S411" t="str">
            <v>Sim</v>
          </cell>
          <cell r="T411" t="str">
            <v>Sim</v>
          </cell>
          <cell r="V411" t="str">
            <v>Sim</v>
          </cell>
          <cell r="X411">
            <v>110</v>
          </cell>
          <cell r="Y411">
            <v>77</v>
          </cell>
          <cell r="Z411">
            <v>25</v>
          </cell>
          <cell r="AA411">
            <v>500</v>
          </cell>
        </row>
        <row r="412">
          <cell r="B412" t="str">
            <v>Alagoas</v>
          </cell>
          <cell r="I412" t="str">
            <v>1</v>
          </cell>
          <cell r="K412">
            <v>2529</v>
          </cell>
          <cell r="Q412">
            <v>1050</v>
          </cell>
          <cell r="S412" t="str">
            <v>Nao</v>
          </cell>
          <cell r="T412" t="str">
            <v>Nao</v>
          </cell>
          <cell r="V412" t="str">
            <v>Não</v>
          </cell>
          <cell r="X412">
            <v>6.11</v>
          </cell>
          <cell r="Y412">
            <v>4.5</v>
          </cell>
          <cell r="Z412">
            <v>0</v>
          </cell>
          <cell r="AA412">
            <v>0</v>
          </cell>
        </row>
        <row r="413">
          <cell r="B413" t="str">
            <v>Alagoas</v>
          </cell>
          <cell r="I413" t="str">
            <v>2</v>
          </cell>
          <cell r="K413">
            <v>13186</v>
          </cell>
          <cell r="Q413">
            <v>3850</v>
          </cell>
          <cell r="S413" t="str">
            <v>Nao</v>
          </cell>
          <cell r="T413" t="str">
            <v>Nao</v>
          </cell>
          <cell r="V413" t="str">
            <v>Sim</v>
          </cell>
          <cell r="X413">
            <v>10</v>
          </cell>
          <cell r="Y413">
            <v>5</v>
          </cell>
          <cell r="Z413">
            <v>1.2</v>
          </cell>
          <cell r="AA413">
            <v>0</v>
          </cell>
        </row>
        <row r="414">
          <cell r="B414" t="str">
            <v>Alagoas</v>
          </cell>
          <cell r="I414" t="str">
            <v>1</v>
          </cell>
          <cell r="K414">
            <v>12208</v>
          </cell>
          <cell r="Q414">
            <v>3800</v>
          </cell>
          <cell r="S414" t="str">
            <v>Nao</v>
          </cell>
          <cell r="T414" t="str">
            <v>Nao</v>
          </cell>
          <cell r="V414" t="str">
            <v>Não</v>
          </cell>
          <cell r="X414">
            <v>25.99</v>
          </cell>
          <cell r="Y414">
            <v>17.52</v>
          </cell>
          <cell r="Z414">
            <v>0</v>
          </cell>
          <cell r="AA414">
            <v>585</v>
          </cell>
        </row>
        <row r="415">
          <cell r="B415" t="str">
            <v>Alagoas</v>
          </cell>
          <cell r="I415" t="str">
            <v>1</v>
          </cell>
          <cell r="K415">
            <v>4208</v>
          </cell>
          <cell r="Q415">
            <v>1070</v>
          </cell>
          <cell r="S415" t="str">
            <v>Nao</v>
          </cell>
          <cell r="T415" t="str">
            <v>Nao</v>
          </cell>
          <cell r="V415" t="str">
            <v>Sim</v>
          </cell>
          <cell r="X415">
            <v>11</v>
          </cell>
          <cell r="Y415">
            <v>8</v>
          </cell>
          <cell r="Z415">
            <v>0.2</v>
          </cell>
          <cell r="AA415">
            <v>145</v>
          </cell>
        </row>
        <row r="416">
          <cell r="B416" t="str">
            <v>Alagoas</v>
          </cell>
          <cell r="I416" t="str">
            <v>1</v>
          </cell>
          <cell r="K416">
            <v>2146</v>
          </cell>
          <cell r="Q416">
            <v>1070</v>
          </cell>
          <cell r="S416" t="str">
            <v>Nao</v>
          </cell>
          <cell r="T416" t="str">
            <v>Nao</v>
          </cell>
          <cell r="V416" t="str">
            <v>Não</v>
          </cell>
          <cell r="X416">
            <v>15.5</v>
          </cell>
          <cell r="Y416">
            <v>7</v>
          </cell>
          <cell r="Z416">
            <v>0</v>
          </cell>
          <cell r="AA416">
            <v>0</v>
          </cell>
        </row>
        <row r="417">
          <cell r="B417" t="str">
            <v>Alagoas</v>
          </cell>
          <cell r="I417" t="str">
            <v>1</v>
          </cell>
          <cell r="K417">
            <v>7719</v>
          </cell>
          <cell r="Q417">
            <v>3200</v>
          </cell>
          <cell r="S417" t="str">
            <v>Nao</v>
          </cell>
          <cell r="T417" t="str">
            <v>Nao</v>
          </cell>
          <cell r="V417" t="str">
            <v>Sim</v>
          </cell>
          <cell r="X417">
            <v>100</v>
          </cell>
          <cell r="Y417">
            <v>85</v>
          </cell>
          <cell r="Z417">
            <v>3</v>
          </cell>
          <cell r="AA417">
            <v>0</v>
          </cell>
        </row>
        <row r="418">
          <cell r="B418" t="str">
            <v>Alagoas</v>
          </cell>
          <cell r="I418" t="str">
            <v>2</v>
          </cell>
          <cell r="K418">
            <v>37507</v>
          </cell>
          <cell r="Q418">
            <v>8668</v>
          </cell>
          <cell r="S418" t="str">
            <v>Sim</v>
          </cell>
          <cell r="T418" t="str">
            <v>Sim</v>
          </cell>
          <cell r="V418" t="str">
            <v>Sim</v>
          </cell>
          <cell r="X418">
            <v>3000</v>
          </cell>
          <cell r="Y418">
            <v>2500</v>
          </cell>
          <cell r="Z418">
            <v>3</v>
          </cell>
          <cell r="AA418">
            <v>0</v>
          </cell>
        </row>
        <row r="419">
          <cell r="B419" t="str">
            <v>Alagoas</v>
          </cell>
          <cell r="I419" t="str">
            <v>1</v>
          </cell>
          <cell r="K419">
            <v>8690</v>
          </cell>
          <cell r="Q419">
            <v>2896</v>
          </cell>
          <cell r="S419" t="str">
            <v>Nao</v>
          </cell>
          <cell r="T419" t="str">
            <v>Nao</v>
          </cell>
          <cell r="V419" t="str">
            <v>Não</v>
          </cell>
          <cell r="X419">
            <v>20</v>
          </cell>
          <cell r="Y419">
            <v>15</v>
          </cell>
          <cell r="Z419">
            <v>0</v>
          </cell>
          <cell r="AA419">
            <v>50</v>
          </cell>
        </row>
        <row r="420">
          <cell r="B420" t="str">
            <v>Alagoas</v>
          </cell>
          <cell r="I420" t="str">
            <v>2</v>
          </cell>
          <cell r="K420">
            <v>50274</v>
          </cell>
          <cell r="Q420">
            <v>20000</v>
          </cell>
          <cell r="S420" t="str">
            <v>Sim</v>
          </cell>
          <cell r="T420" t="str">
            <v>Sim</v>
          </cell>
          <cell r="V420" t="str">
            <v>Sim</v>
          </cell>
          <cell r="X420">
            <v>170</v>
          </cell>
          <cell r="Y420">
            <v>100</v>
          </cell>
          <cell r="Z420">
            <v>90</v>
          </cell>
          <cell r="AA420">
            <v>10000</v>
          </cell>
        </row>
        <row r="421">
          <cell r="B421" t="str">
            <v>Alagoas</v>
          </cell>
          <cell r="I421" t="str">
            <v>1</v>
          </cell>
          <cell r="K421">
            <v>18519</v>
          </cell>
          <cell r="Q421">
            <v>5000</v>
          </cell>
          <cell r="S421" t="str">
            <v>Nao</v>
          </cell>
          <cell r="T421" t="str">
            <v>Nao</v>
          </cell>
          <cell r="V421" t="str">
            <v>Sim</v>
          </cell>
          <cell r="X421">
            <v>74</v>
          </cell>
          <cell r="Y421">
            <v>74</v>
          </cell>
          <cell r="Z421">
            <v>15</v>
          </cell>
          <cell r="AA421">
            <v>500</v>
          </cell>
        </row>
        <row r="422">
          <cell r="B422" t="str">
            <v>Bahia</v>
          </cell>
          <cell r="I422" t="str">
            <v>1</v>
          </cell>
          <cell r="K422">
            <v>13240</v>
          </cell>
          <cell r="Q422">
            <v>5682</v>
          </cell>
          <cell r="S422" t="str">
            <v>Nao</v>
          </cell>
          <cell r="T422" t="str">
            <v>Nao</v>
          </cell>
          <cell r="V422" t="str">
            <v>Sim</v>
          </cell>
          <cell r="X422">
            <v>220</v>
          </cell>
          <cell r="Y422">
            <v>120</v>
          </cell>
          <cell r="Z422">
            <v>0</v>
          </cell>
          <cell r="AA422">
            <v>0</v>
          </cell>
        </row>
        <row r="423">
          <cell r="B423" t="str">
            <v>Bahia</v>
          </cell>
          <cell r="I423" t="str">
            <v>1</v>
          </cell>
          <cell r="K423">
            <v>6077</v>
          </cell>
          <cell r="Q423">
            <v>1300</v>
          </cell>
          <cell r="S423" t="str">
            <v>Nao</v>
          </cell>
          <cell r="T423" t="str">
            <v>Nao</v>
          </cell>
          <cell r="V423" t="str">
            <v>Não</v>
          </cell>
          <cell r="X423">
            <v>50</v>
          </cell>
          <cell r="Y423">
            <v>30</v>
          </cell>
          <cell r="Z423">
            <v>0</v>
          </cell>
          <cell r="AA423">
            <v>0</v>
          </cell>
        </row>
        <row r="424">
          <cell r="B424" t="str">
            <v>Bahia</v>
          </cell>
          <cell r="I424" t="str">
            <v>1</v>
          </cell>
          <cell r="K424">
            <v>2572</v>
          </cell>
          <cell r="Q424">
            <v>780</v>
          </cell>
          <cell r="S424" t="str">
            <v>Nao</v>
          </cell>
          <cell r="T424" t="str">
            <v>Nao</v>
          </cell>
          <cell r="V424" t="str">
            <v>Sim</v>
          </cell>
          <cell r="X424">
            <v>8.5</v>
          </cell>
          <cell r="Y424">
            <v>1.7</v>
          </cell>
          <cell r="Z424">
            <v>0.5</v>
          </cell>
          <cell r="AA424">
            <v>6</v>
          </cell>
        </row>
        <row r="425">
          <cell r="B425" t="str">
            <v>Bahia</v>
          </cell>
          <cell r="I425" t="str">
            <v>2</v>
          </cell>
          <cell r="K425">
            <v>27130</v>
          </cell>
          <cell r="Q425">
            <v>9830</v>
          </cell>
          <cell r="S425" t="str">
            <v>Sim</v>
          </cell>
          <cell r="T425" t="str">
            <v>Sim</v>
          </cell>
          <cell r="V425" t="str">
            <v>Sim</v>
          </cell>
          <cell r="X425">
            <v>12</v>
          </cell>
          <cell r="Y425">
            <v>10</v>
          </cell>
          <cell r="Z425">
            <v>6</v>
          </cell>
          <cell r="AA425">
            <v>60</v>
          </cell>
        </row>
        <row r="426">
          <cell r="B426" t="str">
            <v>Bahia</v>
          </cell>
          <cell r="I426" t="str">
            <v>1</v>
          </cell>
          <cell r="K426">
            <v>19844</v>
          </cell>
          <cell r="Q426">
            <v>5000</v>
          </cell>
          <cell r="S426" t="str">
            <v>Nao</v>
          </cell>
          <cell r="T426" t="str">
            <v>Nao</v>
          </cell>
          <cell r="V426" t="str">
            <v>Não</v>
          </cell>
          <cell r="X426">
            <v>20</v>
          </cell>
          <cell r="Y426">
            <v>15</v>
          </cell>
          <cell r="Z426">
            <v>0</v>
          </cell>
          <cell r="AA426">
            <v>0</v>
          </cell>
        </row>
        <row r="427">
          <cell r="B427" t="str">
            <v>Bahia</v>
          </cell>
          <cell r="I427" t="str">
            <v>1</v>
          </cell>
          <cell r="K427">
            <v>4170</v>
          </cell>
          <cell r="Q427">
            <v>1500</v>
          </cell>
          <cell r="S427" t="str">
            <v>Nao</v>
          </cell>
          <cell r="T427" t="str">
            <v>Nao</v>
          </cell>
          <cell r="V427" t="str">
            <v>Não</v>
          </cell>
          <cell r="X427">
            <v>26.15</v>
          </cell>
          <cell r="Y427">
            <v>13.2</v>
          </cell>
          <cell r="Z427">
            <v>0</v>
          </cell>
          <cell r="AA427">
            <v>0</v>
          </cell>
        </row>
        <row r="428">
          <cell r="B428" t="str">
            <v>Bahia</v>
          </cell>
          <cell r="I428" t="str">
            <v>1</v>
          </cell>
          <cell r="K428">
            <v>7312</v>
          </cell>
          <cell r="Q428">
            <v>2203</v>
          </cell>
          <cell r="S428" t="str">
            <v>Nao</v>
          </cell>
          <cell r="T428" t="str">
            <v>Nao</v>
          </cell>
          <cell r="V428" t="str">
            <v>Sim</v>
          </cell>
          <cell r="X428">
            <v>55.5</v>
          </cell>
          <cell r="Y428">
            <v>20</v>
          </cell>
          <cell r="Z428">
            <v>3</v>
          </cell>
          <cell r="AA428">
            <v>5</v>
          </cell>
        </row>
        <row r="429">
          <cell r="B429" t="str">
            <v>Bahia</v>
          </cell>
          <cell r="I429" t="str">
            <v>1</v>
          </cell>
          <cell r="K429">
            <v>6246</v>
          </cell>
          <cell r="Q429">
            <v>2500</v>
          </cell>
          <cell r="S429" t="str">
            <v>Nao</v>
          </cell>
          <cell r="T429" t="str">
            <v>Nao</v>
          </cell>
          <cell r="V429" t="str">
            <v>Sim</v>
          </cell>
          <cell r="X429">
            <v>35</v>
          </cell>
          <cell r="Y429">
            <v>25</v>
          </cell>
          <cell r="Z429">
            <v>0.5</v>
          </cell>
          <cell r="AA429">
            <v>90</v>
          </cell>
        </row>
        <row r="430">
          <cell r="B430" t="str">
            <v>Bahia</v>
          </cell>
          <cell r="I430" t="str">
            <v>1</v>
          </cell>
          <cell r="K430">
            <v>6468</v>
          </cell>
          <cell r="Q430">
            <v>1806</v>
          </cell>
          <cell r="S430" t="str">
            <v>Nao</v>
          </cell>
          <cell r="T430" t="str">
            <v>Nao</v>
          </cell>
          <cell r="V430" t="str">
            <v>Não</v>
          </cell>
          <cell r="X430">
            <v>133.69999999999999</v>
          </cell>
          <cell r="Y430">
            <v>27.7</v>
          </cell>
          <cell r="Z430">
            <v>0</v>
          </cell>
          <cell r="AA430">
            <v>0</v>
          </cell>
        </row>
        <row r="431">
          <cell r="B431" t="str">
            <v>Bahia</v>
          </cell>
          <cell r="I431" t="str">
            <v>1</v>
          </cell>
          <cell r="K431">
            <v>4772</v>
          </cell>
          <cell r="Q431">
            <v>1155</v>
          </cell>
          <cell r="S431" t="str">
            <v>Nao</v>
          </cell>
          <cell r="T431" t="str">
            <v>Nao</v>
          </cell>
          <cell r="V431" t="str">
            <v>Sim</v>
          </cell>
          <cell r="X431">
            <v>256</v>
          </cell>
          <cell r="Y431">
            <v>206</v>
          </cell>
          <cell r="Z431">
            <v>153</v>
          </cell>
          <cell r="AA431">
            <v>0</v>
          </cell>
        </row>
        <row r="432">
          <cell r="B432" t="str">
            <v>Bahia</v>
          </cell>
          <cell r="I432" t="str">
            <v>1</v>
          </cell>
          <cell r="K432">
            <v>6236</v>
          </cell>
          <cell r="Q432">
            <v>2982</v>
          </cell>
          <cell r="S432" t="str">
            <v>Nao</v>
          </cell>
          <cell r="T432" t="str">
            <v>Nao</v>
          </cell>
          <cell r="V432" t="str">
            <v>Não</v>
          </cell>
          <cell r="X432">
            <v>30</v>
          </cell>
          <cell r="Y432">
            <v>21.17</v>
          </cell>
          <cell r="Z432">
            <v>0</v>
          </cell>
          <cell r="AA432">
            <v>30</v>
          </cell>
        </row>
        <row r="433">
          <cell r="B433" t="str">
            <v>Bahia</v>
          </cell>
          <cell r="I433" t="str">
            <v>1</v>
          </cell>
          <cell r="K433">
            <v>6132</v>
          </cell>
          <cell r="Q433">
            <v>2150</v>
          </cell>
          <cell r="S433" t="str">
            <v>Nao</v>
          </cell>
          <cell r="T433" t="str">
            <v>Nao</v>
          </cell>
          <cell r="V433" t="str">
            <v>Sim</v>
          </cell>
          <cell r="X433">
            <v>18.059999999999999</v>
          </cell>
          <cell r="Y433">
            <v>16.37</v>
          </cell>
          <cell r="Z433">
            <v>1.07</v>
          </cell>
          <cell r="AA433">
            <v>0</v>
          </cell>
        </row>
        <row r="434">
          <cell r="B434" t="str">
            <v>Bahia</v>
          </cell>
          <cell r="I434" t="str">
            <v>1</v>
          </cell>
          <cell r="K434">
            <v>3738</v>
          </cell>
          <cell r="Q434">
            <v>1690</v>
          </cell>
          <cell r="S434" t="str">
            <v>Nao</v>
          </cell>
          <cell r="T434" t="str">
            <v>Nao</v>
          </cell>
          <cell r="V434" t="str">
            <v>Sim</v>
          </cell>
          <cell r="X434">
            <v>33.76</v>
          </cell>
          <cell r="Y434">
            <v>25.05</v>
          </cell>
          <cell r="Z434">
            <v>20</v>
          </cell>
          <cell r="AA434">
            <v>0</v>
          </cell>
        </row>
        <row r="435">
          <cell r="B435" t="str">
            <v>Bahia</v>
          </cell>
          <cell r="I435" t="str">
            <v>2</v>
          </cell>
          <cell r="K435">
            <v>20777</v>
          </cell>
          <cell r="Q435">
            <v>6900</v>
          </cell>
          <cell r="S435" t="str">
            <v>Nao</v>
          </cell>
          <cell r="T435" t="str">
            <v>Nao</v>
          </cell>
          <cell r="V435" t="str">
            <v>Sim</v>
          </cell>
          <cell r="X435">
            <v>25</v>
          </cell>
          <cell r="Y435">
            <v>15</v>
          </cell>
          <cell r="Z435">
            <v>5</v>
          </cell>
          <cell r="AA435">
            <v>0</v>
          </cell>
        </row>
        <row r="436">
          <cell r="B436" t="str">
            <v>Bahia</v>
          </cell>
          <cell r="I436" t="str">
            <v>1</v>
          </cell>
          <cell r="K436">
            <v>5853</v>
          </cell>
          <cell r="Q436">
            <v>2673</v>
          </cell>
          <cell r="S436" t="str">
            <v>Nao</v>
          </cell>
          <cell r="T436" t="str">
            <v>Nao</v>
          </cell>
          <cell r="V436" t="str">
            <v>Não</v>
          </cell>
          <cell r="X436">
            <v>5</v>
          </cell>
          <cell r="Y436">
            <v>0</v>
          </cell>
          <cell r="Z436">
            <v>0</v>
          </cell>
          <cell r="AA436">
            <v>0</v>
          </cell>
        </row>
        <row r="437">
          <cell r="B437" t="str">
            <v>Bahia</v>
          </cell>
          <cell r="I437" t="str">
            <v>1</v>
          </cell>
          <cell r="K437">
            <v>5894</v>
          </cell>
          <cell r="Q437">
            <v>2800</v>
          </cell>
          <cell r="S437" t="str">
            <v>Nao</v>
          </cell>
          <cell r="T437" t="str">
            <v>Nao</v>
          </cell>
          <cell r="V437" t="str">
            <v>Sim</v>
          </cell>
          <cell r="X437">
            <v>20</v>
          </cell>
          <cell r="Y437">
            <v>20</v>
          </cell>
          <cell r="Z437">
            <v>0</v>
          </cell>
          <cell r="AA437">
            <v>800</v>
          </cell>
        </row>
        <row r="438">
          <cell r="B438" t="str">
            <v>Bahia</v>
          </cell>
          <cell r="I438" t="str">
            <v>1</v>
          </cell>
          <cell r="K438">
            <v>9496</v>
          </cell>
          <cell r="Q438">
            <v>4000</v>
          </cell>
          <cell r="S438" t="str">
            <v>Sim</v>
          </cell>
          <cell r="T438" t="str">
            <v>Nao</v>
          </cell>
          <cell r="V438" t="str">
            <v>Sim</v>
          </cell>
          <cell r="X438">
            <v>41</v>
          </cell>
          <cell r="Y438">
            <v>25</v>
          </cell>
          <cell r="Z438">
            <v>5</v>
          </cell>
          <cell r="AA438">
            <v>70</v>
          </cell>
        </row>
        <row r="439">
          <cell r="B439" t="str">
            <v>Bahia</v>
          </cell>
          <cell r="I439" t="str">
            <v>1</v>
          </cell>
          <cell r="K439">
            <v>8500</v>
          </cell>
          <cell r="Q439">
            <v>2741</v>
          </cell>
          <cell r="S439" t="str">
            <v>Nao</v>
          </cell>
          <cell r="T439" t="str">
            <v>Sim</v>
          </cell>
          <cell r="V439" t="str">
            <v>Sim</v>
          </cell>
          <cell r="X439">
            <v>14.5</v>
          </cell>
          <cell r="Y439">
            <v>3.6</v>
          </cell>
          <cell r="Z439">
            <v>1.5</v>
          </cell>
          <cell r="AA439">
            <v>36</v>
          </cell>
        </row>
        <row r="440">
          <cell r="B440" t="str">
            <v>Bahia</v>
          </cell>
          <cell r="I440" t="str">
            <v>1</v>
          </cell>
          <cell r="K440">
            <v>4530</v>
          </cell>
          <cell r="Q440">
            <v>1532</v>
          </cell>
          <cell r="S440" t="str">
            <v>Nao</v>
          </cell>
          <cell r="T440" t="str">
            <v>Nao</v>
          </cell>
          <cell r="V440" t="str">
            <v>Não</v>
          </cell>
          <cell r="X440">
            <v>23</v>
          </cell>
          <cell r="Y440">
            <v>21.5</v>
          </cell>
          <cell r="Z440">
            <v>0</v>
          </cell>
          <cell r="AA440">
            <v>3</v>
          </cell>
        </row>
        <row r="441">
          <cell r="B441" t="str">
            <v>Bahia</v>
          </cell>
          <cell r="I441" t="str">
            <v>2</v>
          </cell>
          <cell r="K441">
            <v>24532</v>
          </cell>
          <cell r="Q441">
            <v>9175</v>
          </cell>
          <cell r="S441" t="str">
            <v>Sim</v>
          </cell>
          <cell r="T441" t="str">
            <v>Sim</v>
          </cell>
          <cell r="V441" t="str">
            <v>Sim</v>
          </cell>
          <cell r="X441">
            <v>89.9</v>
          </cell>
          <cell r="Y441">
            <v>60.9</v>
          </cell>
          <cell r="Z441">
            <v>58.34</v>
          </cell>
          <cell r="AA441">
            <v>1000</v>
          </cell>
        </row>
        <row r="442">
          <cell r="B442" t="str">
            <v>Bahia</v>
          </cell>
          <cell r="I442" t="str">
            <v>1</v>
          </cell>
          <cell r="K442">
            <v>10014</v>
          </cell>
          <cell r="Q442">
            <v>5035</v>
          </cell>
          <cell r="S442" t="str">
            <v>Nao</v>
          </cell>
          <cell r="T442" t="str">
            <v>Nao</v>
          </cell>
          <cell r="V442" t="str">
            <v>Sim</v>
          </cell>
          <cell r="X442">
            <v>110</v>
          </cell>
          <cell r="Y442">
            <v>85</v>
          </cell>
          <cell r="Z442">
            <v>68</v>
          </cell>
          <cell r="AA442">
            <v>0</v>
          </cell>
        </row>
        <row r="443">
          <cell r="B443" t="str">
            <v>Bahia</v>
          </cell>
          <cell r="I443" t="str">
            <v>2</v>
          </cell>
          <cell r="K443">
            <v>20102</v>
          </cell>
          <cell r="Q443">
            <v>8000</v>
          </cell>
          <cell r="S443" t="str">
            <v>Nao</v>
          </cell>
          <cell r="T443" t="str">
            <v>Nao</v>
          </cell>
          <cell r="V443" t="str">
            <v>Sim</v>
          </cell>
          <cell r="X443">
            <v>50</v>
          </cell>
          <cell r="Y443">
            <v>30</v>
          </cell>
          <cell r="Z443">
            <v>5</v>
          </cell>
          <cell r="AA443">
            <v>0</v>
          </cell>
        </row>
        <row r="444">
          <cell r="B444" t="str">
            <v>Bahia</v>
          </cell>
          <cell r="I444" t="str">
            <v>3</v>
          </cell>
          <cell r="K444">
            <v>141342</v>
          </cell>
          <cell r="Q444">
            <v>43536</v>
          </cell>
          <cell r="S444" t="str">
            <v>Nao</v>
          </cell>
          <cell r="T444" t="str">
            <v>Sim</v>
          </cell>
          <cell r="V444" t="str">
            <v>Sim</v>
          </cell>
          <cell r="X444">
            <v>767</v>
          </cell>
          <cell r="Y444">
            <v>580</v>
          </cell>
          <cell r="Z444">
            <v>22.9</v>
          </cell>
          <cell r="AA444">
            <v>0</v>
          </cell>
        </row>
        <row r="445">
          <cell r="B445" t="str">
            <v>Bahia</v>
          </cell>
          <cell r="I445" t="str">
            <v>1</v>
          </cell>
          <cell r="K445">
            <v>7423</v>
          </cell>
          <cell r="Q445">
            <v>3200</v>
          </cell>
          <cell r="S445" t="str">
            <v>Nao</v>
          </cell>
          <cell r="T445" t="str">
            <v>Nao</v>
          </cell>
          <cell r="V445" t="str">
            <v>Não</v>
          </cell>
          <cell r="X445">
            <v>55</v>
          </cell>
          <cell r="Y445">
            <v>30</v>
          </cell>
          <cell r="Z445">
            <v>0</v>
          </cell>
          <cell r="AA445">
            <v>300</v>
          </cell>
        </row>
        <row r="446">
          <cell r="B446" t="str">
            <v>Bahia</v>
          </cell>
          <cell r="I446" t="str">
            <v>1</v>
          </cell>
          <cell r="K446">
            <v>6463</v>
          </cell>
          <cell r="Q446">
            <v>2075</v>
          </cell>
          <cell r="S446" t="str">
            <v>Nao</v>
          </cell>
          <cell r="T446" t="str">
            <v>Nao</v>
          </cell>
          <cell r="V446" t="str">
            <v>Não</v>
          </cell>
          <cell r="X446">
            <v>24</v>
          </cell>
          <cell r="Y446">
            <v>24</v>
          </cell>
          <cell r="Z446">
            <v>0</v>
          </cell>
          <cell r="AA446">
            <v>0</v>
          </cell>
        </row>
        <row r="447">
          <cell r="B447" t="str">
            <v>Bahia</v>
          </cell>
          <cell r="I447" t="str">
            <v>1</v>
          </cell>
          <cell r="K447">
            <v>6791</v>
          </cell>
          <cell r="Q447">
            <v>3310</v>
          </cell>
          <cell r="S447" t="str">
            <v>Nao</v>
          </cell>
          <cell r="T447" t="str">
            <v>Nao</v>
          </cell>
          <cell r="V447" t="str">
            <v>Sim</v>
          </cell>
          <cell r="X447">
            <v>10</v>
          </cell>
          <cell r="Y447">
            <v>10</v>
          </cell>
          <cell r="Z447">
            <v>0</v>
          </cell>
          <cell r="AA447">
            <v>0</v>
          </cell>
        </row>
        <row r="448">
          <cell r="B448" t="str">
            <v>Bahia</v>
          </cell>
          <cell r="I448" t="str">
            <v>1</v>
          </cell>
          <cell r="K448">
            <v>2689</v>
          </cell>
          <cell r="Q448">
            <v>1300</v>
          </cell>
          <cell r="S448" t="str">
            <v>Nao</v>
          </cell>
          <cell r="T448" t="str">
            <v>Nao</v>
          </cell>
          <cell r="V448" t="str">
            <v>Não</v>
          </cell>
          <cell r="X448">
            <v>13.2</v>
          </cell>
          <cell r="Y448">
            <v>9.41</v>
          </cell>
          <cell r="Z448">
            <v>0</v>
          </cell>
          <cell r="AA448">
            <v>0</v>
          </cell>
        </row>
        <row r="449">
          <cell r="B449" t="str">
            <v>Bahia</v>
          </cell>
          <cell r="I449" t="str">
            <v>1</v>
          </cell>
          <cell r="K449">
            <v>3701</v>
          </cell>
          <cell r="Q449">
            <v>1508</v>
          </cell>
          <cell r="S449" t="str">
            <v>Nao</v>
          </cell>
          <cell r="T449" t="str">
            <v>Nao</v>
          </cell>
          <cell r="V449" t="str">
            <v>Sim</v>
          </cell>
          <cell r="X449">
            <v>19.5</v>
          </cell>
          <cell r="Y449">
            <v>14.7</v>
          </cell>
          <cell r="Z449">
            <v>0</v>
          </cell>
          <cell r="AA449">
            <v>0</v>
          </cell>
        </row>
        <row r="450">
          <cell r="B450" t="str">
            <v>Bahia</v>
          </cell>
          <cell r="I450" t="str">
            <v>1</v>
          </cell>
          <cell r="K450">
            <v>4916</v>
          </cell>
          <cell r="Q450">
            <v>2455</v>
          </cell>
          <cell r="S450" t="str">
            <v>Nao</v>
          </cell>
          <cell r="T450" t="str">
            <v>Nao</v>
          </cell>
          <cell r="V450" t="str">
            <v>Sim</v>
          </cell>
          <cell r="X450">
            <v>29.5</v>
          </cell>
          <cell r="Y450">
            <v>25</v>
          </cell>
          <cell r="Z450">
            <v>2</v>
          </cell>
          <cell r="AA450">
            <v>0</v>
          </cell>
        </row>
        <row r="451">
          <cell r="B451" t="str">
            <v>Bahia</v>
          </cell>
          <cell r="I451" t="str">
            <v>1</v>
          </cell>
          <cell r="K451">
            <v>2947</v>
          </cell>
          <cell r="Q451">
            <v>1074</v>
          </cell>
          <cell r="S451" t="str">
            <v>Nao</v>
          </cell>
          <cell r="T451" t="str">
            <v>Nao</v>
          </cell>
          <cell r="V451" t="str">
            <v>Sim</v>
          </cell>
          <cell r="X451">
            <v>24</v>
          </cell>
          <cell r="Y451">
            <v>13.07</v>
          </cell>
          <cell r="Z451">
            <v>0.2</v>
          </cell>
          <cell r="AA451">
            <v>0</v>
          </cell>
        </row>
        <row r="452">
          <cell r="B452" t="str">
            <v>Bahia</v>
          </cell>
          <cell r="I452" t="str">
            <v>2</v>
          </cell>
          <cell r="K452">
            <v>47040</v>
          </cell>
          <cell r="Q452">
            <v>19270</v>
          </cell>
          <cell r="S452" t="str">
            <v>Nao</v>
          </cell>
          <cell r="T452" t="str">
            <v>Sim</v>
          </cell>
          <cell r="V452" t="str">
            <v>Sim</v>
          </cell>
          <cell r="X452">
            <v>268.24</v>
          </cell>
          <cell r="Y452">
            <v>192.82</v>
          </cell>
          <cell r="Z452">
            <v>110</v>
          </cell>
          <cell r="AA452">
            <v>9</v>
          </cell>
        </row>
        <row r="453">
          <cell r="B453" t="str">
            <v>Bahia</v>
          </cell>
          <cell r="I453" t="str">
            <v>1</v>
          </cell>
          <cell r="K453">
            <v>8581</v>
          </cell>
          <cell r="Q453">
            <v>3608</v>
          </cell>
          <cell r="S453" t="str">
            <v>Nao</v>
          </cell>
          <cell r="T453" t="str">
            <v>Nao</v>
          </cell>
          <cell r="V453" t="str">
            <v>Sim</v>
          </cell>
          <cell r="X453">
            <v>27687.87</v>
          </cell>
          <cell r="Y453">
            <v>18468.68</v>
          </cell>
          <cell r="Z453">
            <v>0</v>
          </cell>
          <cell r="AA453">
            <v>0</v>
          </cell>
        </row>
        <row r="454">
          <cell r="B454" t="str">
            <v>Bahia</v>
          </cell>
          <cell r="I454" t="str">
            <v>1</v>
          </cell>
          <cell r="K454">
            <v>13940</v>
          </cell>
          <cell r="Q454">
            <v>6880</v>
          </cell>
          <cell r="S454" t="str">
            <v>Nao</v>
          </cell>
          <cell r="T454" t="str">
            <v>Sim</v>
          </cell>
          <cell r="V454" t="str">
            <v>Sim</v>
          </cell>
          <cell r="X454">
            <v>170</v>
          </cell>
          <cell r="Y454">
            <v>150</v>
          </cell>
          <cell r="Z454">
            <v>5</v>
          </cell>
          <cell r="AA454">
            <v>500</v>
          </cell>
        </row>
        <row r="455">
          <cell r="B455" t="str">
            <v>Bahia</v>
          </cell>
          <cell r="I455" t="str">
            <v>1</v>
          </cell>
          <cell r="K455">
            <v>3193</v>
          </cell>
          <cell r="Q455">
            <v>1005</v>
          </cell>
          <cell r="S455" t="str">
            <v>Nao</v>
          </cell>
          <cell r="T455" t="str">
            <v>Nao</v>
          </cell>
          <cell r="V455" t="str">
            <v>Sim</v>
          </cell>
          <cell r="X455">
            <v>9</v>
          </cell>
          <cell r="Y455">
            <v>8.5</v>
          </cell>
          <cell r="Z455">
            <v>0</v>
          </cell>
          <cell r="AA455">
            <v>0</v>
          </cell>
        </row>
        <row r="456">
          <cell r="B456" t="str">
            <v>Bahia</v>
          </cell>
          <cell r="I456" t="str">
            <v>2</v>
          </cell>
          <cell r="K456">
            <v>30582</v>
          </cell>
          <cell r="Q456">
            <v>10600</v>
          </cell>
          <cell r="S456" t="str">
            <v>Nao</v>
          </cell>
          <cell r="T456" t="str">
            <v>Nao</v>
          </cell>
          <cell r="V456" t="str">
            <v>Sim</v>
          </cell>
          <cell r="X456">
            <v>202</v>
          </cell>
          <cell r="Y456">
            <v>202</v>
          </cell>
          <cell r="Z456">
            <v>5</v>
          </cell>
          <cell r="AA456">
            <v>0</v>
          </cell>
        </row>
        <row r="457">
          <cell r="B457" t="str">
            <v>Bahia</v>
          </cell>
          <cell r="I457" t="str">
            <v>1</v>
          </cell>
          <cell r="K457">
            <v>9765</v>
          </cell>
          <cell r="Q457">
            <v>4000</v>
          </cell>
          <cell r="S457" t="str">
            <v>Nao</v>
          </cell>
          <cell r="T457" t="str">
            <v>Nao</v>
          </cell>
          <cell r="V457" t="str">
            <v>Sim</v>
          </cell>
          <cell r="X457">
            <v>75</v>
          </cell>
          <cell r="Y457">
            <v>53</v>
          </cell>
          <cell r="Z457">
            <v>3</v>
          </cell>
          <cell r="AA457">
            <v>0</v>
          </cell>
        </row>
        <row r="458">
          <cell r="B458" t="str">
            <v>Bahia</v>
          </cell>
          <cell r="I458" t="str">
            <v>2</v>
          </cell>
          <cell r="K458">
            <v>25104</v>
          </cell>
          <cell r="Q458">
            <v>8837</v>
          </cell>
          <cell r="S458" t="str">
            <v>Sim</v>
          </cell>
          <cell r="T458" t="str">
            <v>Sim</v>
          </cell>
          <cell r="V458" t="str">
            <v>Sim</v>
          </cell>
          <cell r="X458">
            <v>45.5</v>
          </cell>
          <cell r="Y458">
            <v>45.5</v>
          </cell>
          <cell r="Z458">
            <v>7</v>
          </cell>
          <cell r="AA458">
            <v>450</v>
          </cell>
        </row>
        <row r="459">
          <cell r="B459" t="str">
            <v>Bahia</v>
          </cell>
          <cell r="I459" t="str">
            <v>4</v>
          </cell>
          <cell r="K459">
            <v>290529</v>
          </cell>
          <cell r="Q459">
            <v>140251</v>
          </cell>
          <cell r="S459" t="str">
            <v>Nao</v>
          </cell>
          <cell r="T459" t="str">
            <v>Nao</v>
          </cell>
          <cell r="V459" t="str">
            <v>Sim</v>
          </cell>
          <cell r="X459">
            <v>2016.5</v>
          </cell>
          <cell r="Y459">
            <v>333.54</v>
          </cell>
          <cell r="Z459">
            <v>215</v>
          </cell>
          <cell r="AA459">
            <v>20</v>
          </cell>
        </row>
        <row r="460">
          <cell r="B460" t="str">
            <v>Bahia</v>
          </cell>
          <cell r="I460" t="str">
            <v>2</v>
          </cell>
          <cell r="K460">
            <v>79924</v>
          </cell>
          <cell r="Q460">
            <v>27254</v>
          </cell>
          <cell r="S460" t="str">
            <v>Sim</v>
          </cell>
          <cell r="T460" t="str">
            <v>Sim</v>
          </cell>
          <cell r="V460" t="str">
            <v>Sim</v>
          </cell>
          <cell r="X460">
            <v>204.97</v>
          </cell>
          <cell r="Y460">
            <v>158.97</v>
          </cell>
          <cell r="Z460">
            <v>2</v>
          </cell>
          <cell r="AA460">
            <v>0</v>
          </cell>
        </row>
        <row r="461">
          <cell r="B461" t="str">
            <v>Bahia</v>
          </cell>
          <cell r="I461" t="str">
            <v>1</v>
          </cell>
          <cell r="K461">
            <v>8402</v>
          </cell>
          <cell r="Q461">
            <v>3700</v>
          </cell>
          <cell r="S461" t="str">
            <v>Nao</v>
          </cell>
          <cell r="T461" t="str">
            <v>Nao</v>
          </cell>
          <cell r="V461" t="str">
            <v>Sim</v>
          </cell>
          <cell r="X461">
            <v>76</v>
          </cell>
          <cell r="Y461">
            <v>74</v>
          </cell>
          <cell r="Z461">
            <v>1.3</v>
          </cell>
          <cell r="AA461">
            <v>0</v>
          </cell>
        </row>
        <row r="462">
          <cell r="B462" t="str">
            <v>Bahia</v>
          </cell>
          <cell r="I462" t="str">
            <v>2</v>
          </cell>
          <cell r="K462">
            <v>11682</v>
          </cell>
          <cell r="Q462">
            <v>3298</v>
          </cell>
          <cell r="S462" t="str">
            <v>Nao</v>
          </cell>
          <cell r="T462" t="str">
            <v>Nao</v>
          </cell>
          <cell r="V462" t="str">
            <v>Sim</v>
          </cell>
          <cell r="X462">
            <v>12</v>
          </cell>
          <cell r="Y462">
            <v>8</v>
          </cell>
          <cell r="Z462">
            <v>7</v>
          </cell>
          <cell r="AA462">
            <v>0</v>
          </cell>
        </row>
        <row r="463">
          <cell r="B463" t="str">
            <v>Bahia</v>
          </cell>
          <cell r="I463" t="str">
            <v>1</v>
          </cell>
          <cell r="K463">
            <v>9262</v>
          </cell>
          <cell r="Q463">
            <v>3858</v>
          </cell>
          <cell r="S463" t="str">
            <v>Nao</v>
          </cell>
          <cell r="T463" t="str">
            <v>Nao</v>
          </cell>
          <cell r="V463" t="str">
            <v>Não</v>
          </cell>
          <cell r="X463">
            <v>50</v>
          </cell>
          <cell r="Y463">
            <v>42</v>
          </cell>
          <cell r="Z463">
            <v>0</v>
          </cell>
          <cell r="AA463">
            <v>0</v>
          </cell>
        </row>
        <row r="464">
          <cell r="B464" t="str">
            <v>Bahia</v>
          </cell>
          <cell r="I464" t="str">
            <v>1</v>
          </cell>
          <cell r="K464">
            <v>5638</v>
          </cell>
          <cell r="Q464">
            <v>1560</v>
          </cell>
          <cell r="S464" t="str">
            <v>Nao</v>
          </cell>
          <cell r="T464" t="str">
            <v>Nao</v>
          </cell>
          <cell r="V464" t="str">
            <v>Sim</v>
          </cell>
          <cell r="X464">
            <v>296</v>
          </cell>
          <cell r="Y464">
            <v>19.989999999999998</v>
          </cell>
          <cell r="Z464">
            <v>0.05</v>
          </cell>
          <cell r="AA464">
            <v>200</v>
          </cell>
        </row>
        <row r="465">
          <cell r="B465" t="str">
            <v>Bahia</v>
          </cell>
          <cell r="I465" t="str">
            <v>2</v>
          </cell>
          <cell r="K465">
            <v>25271</v>
          </cell>
          <cell r="Q465">
            <v>7000</v>
          </cell>
          <cell r="S465" t="str">
            <v>Nao</v>
          </cell>
          <cell r="T465" t="str">
            <v>Nao</v>
          </cell>
          <cell r="V465" t="str">
            <v>Não</v>
          </cell>
          <cell r="X465">
            <v>243</v>
          </cell>
          <cell r="Y465">
            <v>243</v>
          </cell>
          <cell r="Z465">
            <v>0</v>
          </cell>
          <cell r="AA465">
            <v>30</v>
          </cell>
        </row>
        <row r="466">
          <cell r="B466" t="str">
            <v>Bahia</v>
          </cell>
          <cell r="I466" t="str">
            <v>1</v>
          </cell>
          <cell r="K466">
            <v>3047</v>
          </cell>
          <cell r="Q466">
            <v>1200</v>
          </cell>
          <cell r="S466" t="str">
            <v>Nao</v>
          </cell>
          <cell r="T466" t="str">
            <v>Nao</v>
          </cell>
          <cell r="V466" t="str">
            <v>Sim</v>
          </cell>
          <cell r="X466">
            <v>119.5</v>
          </cell>
          <cell r="Y466">
            <v>119.5</v>
          </cell>
          <cell r="Z466">
            <v>95</v>
          </cell>
          <cell r="AA466">
            <v>80</v>
          </cell>
        </row>
        <row r="467">
          <cell r="B467" t="str">
            <v>Bahia</v>
          </cell>
          <cell r="I467" t="str">
            <v>1</v>
          </cell>
          <cell r="K467">
            <v>16248</v>
          </cell>
          <cell r="Q467">
            <v>6837</v>
          </cell>
          <cell r="S467" t="str">
            <v>Sim</v>
          </cell>
          <cell r="T467" t="str">
            <v>Sim</v>
          </cell>
          <cell r="V467" t="str">
            <v>Sim</v>
          </cell>
          <cell r="X467">
            <v>44</v>
          </cell>
          <cell r="Y467">
            <v>35</v>
          </cell>
          <cell r="Z467">
            <v>1.02</v>
          </cell>
          <cell r="AA467">
            <v>100</v>
          </cell>
        </row>
        <row r="468">
          <cell r="B468" t="str">
            <v>Bahia</v>
          </cell>
          <cell r="I468" t="str">
            <v>2</v>
          </cell>
          <cell r="K468">
            <v>46014</v>
          </cell>
          <cell r="Q468">
            <v>11503</v>
          </cell>
          <cell r="S468" t="str">
            <v>Nao</v>
          </cell>
          <cell r="T468" t="str">
            <v>Nao</v>
          </cell>
          <cell r="V468" t="str">
            <v>Sim</v>
          </cell>
          <cell r="X468">
            <v>117.1</v>
          </cell>
          <cell r="Y468">
            <v>34.43</v>
          </cell>
          <cell r="Z468">
            <v>0.2</v>
          </cell>
          <cell r="AA468">
            <v>1000</v>
          </cell>
        </row>
        <row r="469">
          <cell r="B469" t="str">
            <v>Bahia</v>
          </cell>
          <cell r="I469" t="str">
            <v>1</v>
          </cell>
          <cell r="K469">
            <v>2501</v>
          </cell>
          <cell r="Q469">
            <v>1239</v>
          </cell>
          <cell r="S469" t="str">
            <v>Nao</v>
          </cell>
          <cell r="T469" t="str">
            <v>Nao</v>
          </cell>
          <cell r="V469" t="str">
            <v>Não</v>
          </cell>
          <cell r="X469">
            <v>11.57</v>
          </cell>
          <cell r="Y469">
            <v>9.3699999999999992</v>
          </cell>
          <cell r="Z469">
            <v>0</v>
          </cell>
          <cell r="AA469">
            <v>0</v>
          </cell>
        </row>
        <row r="470">
          <cell r="B470" t="str">
            <v>Bahia</v>
          </cell>
          <cell r="I470" t="str">
            <v>1</v>
          </cell>
          <cell r="K470">
            <v>2745</v>
          </cell>
          <cell r="Q470">
            <v>1352</v>
          </cell>
          <cell r="S470" t="str">
            <v>Nao</v>
          </cell>
          <cell r="T470" t="str">
            <v>Nao</v>
          </cell>
          <cell r="V470" t="str">
            <v>Sim</v>
          </cell>
          <cell r="X470">
            <v>10</v>
          </cell>
          <cell r="Y470">
            <v>8</v>
          </cell>
          <cell r="Z470">
            <v>0</v>
          </cell>
          <cell r="AA470">
            <v>0</v>
          </cell>
        </row>
        <row r="471">
          <cell r="B471" t="str">
            <v>Bahia</v>
          </cell>
          <cell r="I471" t="str">
            <v>2</v>
          </cell>
          <cell r="K471">
            <v>17877</v>
          </cell>
          <cell r="Q471">
            <v>6435</v>
          </cell>
          <cell r="S471" t="str">
            <v>Nao</v>
          </cell>
          <cell r="T471" t="str">
            <v>Nao</v>
          </cell>
          <cell r="V471" t="str">
            <v>Sim</v>
          </cell>
          <cell r="X471">
            <v>18.75</v>
          </cell>
          <cell r="Y471">
            <v>10</v>
          </cell>
          <cell r="Z471">
            <v>2</v>
          </cell>
          <cell r="AA471">
            <v>100</v>
          </cell>
        </row>
        <row r="472">
          <cell r="B472" t="str">
            <v>Bahia</v>
          </cell>
          <cell r="I472" t="str">
            <v>1</v>
          </cell>
          <cell r="K472">
            <v>12431</v>
          </cell>
          <cell r="Q472">
            <v>5000</v>
          </cell>
          <cell r="S472" t="str">
            <v>Nao</v>
          </cell>
          <cell r="T472" t="str">
            <v>Nao</v>
          </cell>
          <cell r="V472" t="str">
            <v>Não</v>
          </cell>
          <cell r="X472">
            <v>250</v>
          </cell>
          <cell r="Y472">
            <v>125</v>
          </cell>
          <cell r="Z472">
            <v>0</v>
          </cell>
          <cell r="AA472">
            <v>0</v>
          </cell>
        </row>
        <row r="473">
          <cell r="B473" t="str">
            <v>Bahia</v>
          </cell>
          <cell r="I473" t="str">
            <v>1</v>
          </cell>
          <cell r="K473">
            <v>14665</v>
          </cell>
          <cell r="Q473">
            <v>6291</v>
          </cell>
          <cell r="S473" t="str">
            <v>Sim</v>
          </cell>
          <cell r="T473" t="str">
            <v>Sim</v>
          </cell>
          <cell r="V473" t="str">
            <v>Sim</v>
          </cell>
          <cell r="X473">
            <v>25</v>
          </cell>
          <cell r="Y473">
            <v>19</v>
          </cell>
          <cell r="Z473">
            <v>2.5</v>
          </cell>
          <cell r="AA473">
            <v>0</v>
          </cell>
        </row>
        <row r="474">
          <cell r="B474" t="str">
            <v>Bahia</v>
          </cell>
          <cell r="I474" t="str">
            <v>1</v>
          </cell>
          <cell r="K474">
            <v>7605</v>
          </cell>
          <cell r="Q474">
            <v>3000</v>
          </cell>
          <cell r="S474" t="str">
            <v>Nao</v>
          </cell>
          <cell r="T474" t="str">
            <v>Nao</v>
          </cell>
          <cell r="V474" t="str">
            <v>Sim</v>
          </cell>
          <cell r="X474">
            <v>36</v>
          </cell>
          <cell r="Y474">
            <v>36</v>
          </cell>
          <cell r="Z474">
            <v>9.6999999999999993</v>
          </cell>
          <cell r="AA474">
            <v>50</v>
          </cell>
        </row>
        <row r="475">
          <cell r="B475" t="str">
            <v>Bahia</v>
          </cell>
          <cell r="I475" t="str">
            <v>2</v>
          </cell>
          <cell r="K475">
            <v>39186</v>
          </cell>
          <cell r="Q475">
            <v>18816</v>
          </cell>
          <cell r="S475" t="str">
            <v>Nao</v>
          </cell>
          <cell r="T475" t="str">
            <v>Nao</v>
          </cell>
          <cell r="V475" t="str">
            <v>Não</v>
          </cell>
          <cell r="X475">
            <v>332.59</v>
          </cell>
          <cell r="Y475">
            <v>135.81</v>
          </cell>
          <cell r="Z475">
            <v>0</v>
          </cell>
          <cell r="AA475">
            <v>0</v>
          </cell>
        </row>
        <row r="476">
          <cell r="B476" t="str">
            <v>Bahia</v>
          </cell>
          <cell r="I476" t="str">
            <v>2</v>
          </cell>
          <cell r="K476">
            <v>26098</v>
          </cell>
          <cell r="Q476">
            <v>8564</v>
          </cell>
          <cell r="S476" t="str">
            <v>Nao</v>
          </cell>
          <cell r="T476" t="str">
            <v>Nao</v>
          </cell>
          <cell r="V476" t="str">
            <v>Sim</v>
          </cell>
          <cell r="X476">
            <v>15.5</v>
          </cell>
          <cell r="Y476">
            <v>5.5</v>
          </cell>
          <cell r="Z476">
            <v>2.5</v>
          </cell>
          <cell r="AA476">
            <v>0</v>
          </cell>
        </row>
        <row r="477">
          <cell r="B477" t="str">
            <v>Bahia</v>
          </cell>
          <cell r="I477" t="str">
            <v>1</v>
          </cell>
          <cell r="K477">
            <v>13369</v>
          </cell>
          <cell r="Q477">
            <v>5455</v>
          </cell>
          <cell r="S477" t="str">
            <v>Sim</v>
          </cell>
          <cell r="T477" t="str">
            <v>Nao</v>
          </cell>
          <cell r="V477" t="str">
            <v>Sim</v>
          </cell>
          <cell r="X477">
            <v>510.22</v>
          </cell>
          <cell r="Y477">
            <v>505</v>
          </cell>
          <cell r="Z477">
            <v>218</v>
          </cell>
          <cell r="AA477">
            <v>70</v>
          </cell>
        </row>
        <row r="478">
          <cell r="B478" t="str">
            <v>Bahia</v>
          </cell>
          <cell r="I478" t="str">
            <v>1</v>
          </cell>
          <cell r="K478">
            <v>1993</v>
          </cell>
          <cell r="Q478">
            <v>900</v>
          </cell>
          <cell r="S478" t="str">
            <v>Nao</v>
          </cell>
          <cell r="T478" t="str">
            <v>Nao</v>
          </cell>
          <cell r="V478" t="str">
            <v>Sim</v>
          </cell>
          <cell r="X478">
            <v>3</v>
          </cell>
          <cell r="Y478">
            <v>3</v>
          </cell>
          <cell r="Z478">
            <v>0</v>
          </cell>
          <cell r="AA478">
            <v>50</v>
          </cell>
        </row>
        <row r="479">
          <cell r="B479" t="str">
            <v>Bahia</v>
          </cell>
          <cell r="I479" t="str">
            <v>1</v>
          </cell>
          <cell r="K479">
            <v>9439</v>
          </cell>
          <cell r="Q479">
            <v>1888</v>
          </cell>
          <cell r="S479" t="str">
            <v>Nao</v>
          </cell>
          <cell r="T479" t="str">
            <v>Nao</v>
          </cell>
          <cell r="V479" t="str">
            <v>Sim</v>
          </cell>
          <cell r="X479">
            <v>20</v>
          </cell>
          <cell r="Y479">
            <v>9</v>
          </cell>
          <cell r="Z479">
            <v>0.5</v>
          </cell>
          <cell r="AA479">
            <v>0</v>
          </cell>
        </row>
        <row r="480">
          <cell r="B480" t="str">
            <v>Bahia</v>
          </cell>
          <cell r="I480" t="str">
            <v>1</v>
          </cell>
          <cell r="K480">
            <v>2699</v>
          </cell>
          <cell r="Q480">
            <v>1300</v>
          </cell>
          <cell r="S480" t="str">
            <v>Nao</v>
          </cell>
          <cell r="T480" t="str">
            <v>Nao</v>
          </cell>
          <cell r="V480" t="str">
            <v>Não</v>
          </cell>
          <cell r="X480">
            <v>11</v>
          </cell>
          <cell r="Y480">
            <v>0.9</v>
          </cell>
          <cell r="Z480">
            <v>0</v>
          </cell>
          <cell r="AA480">
            <v>0</v>
          </cell>
        </row>
        <row r="481">
          <cell r="B481" t="str">
            <v>Bahia</v>
          </cell>
          <cell r="I481" t="str">
            <v>1</v>
          </cell>
          <cell r="K481">
            <v>6073</v>
          </cell>
          <cell r="Q481">
            <v>1400</v>
          </cell>
          <cell r="S481" t="str">
            <v>Nao</v>
          </cell>
          <cell r="T481" t="str">
            <v>Nao</v>
          </cell>
          <cell r="V481" t="str">
            <v>Não</v>
          </cell>
          <cell r="X481">
            <v>47</v>
          </cell>
          <cell r="Y481">
            <v>43</v>
          </cell>
          <cell r="Z481">
            <v>0.08</v>
          </cell>
          <cell r="AA481">
            <v>42</v>
          </cell>
        </row>
        <row r="482">
          <cell r="B482" t="str">
            <v>Bahia</v>
          </cell>
          <cell r="I482" t="str">
            <v>1</v>
          </cell>
          <cell r="K482">
            <v>6486</v>
          </cell>
          <cell r="Q482">
            <v>3180</v>
          </cell>
          <cell r="S482" t="str">
            <v>Nao</v>
          </cell>
          <cell r="T482" t="str">
            <v>Sim</v>
          </cell>
          <cell r="V482" t="str">
            <v>Sim</v>
          </cell>
          <cell r="X482">
            <v>33</v>
          </cell>
          <cell r="Y482">
            <v>29</v>
          </cell>
          <cell r="Z482">
            <v>14</v>
          </cell>
          <cell r="AA482">
            <v>194</v>
          </cell>
        </row>
        <row r="483">
          <cell r="B483" t="str">
            <v>Bahia</v>
          </cell>
          <cell r="I483" t="str">
            <v>2</v>
          </cell>
          <cell r="K483">
            <v>12984</v>
          </cell>
          <cell r="Q483">
            <v>5118</v>
          </cell>
          <cell r="S483" t="str">
            <v>Sim</v>
          </cell>
          <cell r="T483" t="str">
            <v>Sim</v>
          </cell>
          <cell r="V483" t="str">
            <v>Sim</v>
          </cell>
          <cell r="X483">
            <v>51</v>
          </cell>
          <cell r="Y483">
            <v>26</v>
          </cell>
          <cell r="Z483">
            <v>0.51</v>
          </cell>
          <cell r="AA483">
            <v>40</v>
          </cell>
        </row>
        <row r="484">
          <cell r="B484" t="str">
            <v>Bahia</v>
          </cell>
          <cell r="I484" t="str">
            <v>1</v>
          </cell>
          <cell r="K484">
            <v>6713</v>
          </cell>
          <cell r="Q484">
            <v>2825</v>
          </cell>
          <cell r="S484" t="str">
            <v>Nao</v>
          </cell>
          <cell r="T484" t="str">
            <v>Nao</v>
          </cell>
          <cell r="V484" t="str">
            <v>Não</v>
          </cell>
          <cell r="X484">
            <v>31</v>
          </cell>
          <cell r="Y484">
            <v>14</v>
          </cell>
          <cell r="Z484">
            <v>0</v>
          </cell>
          <cell r="AA484">
            <v>200</v>
          </cell>
        </row>
        <row r="485">
          <cell r="B485" t="str">
            <v>Bahia</v>
          </cell>
          <cell r="I485" t="str">
            <v>1</v>
          </cell>
          <cell r="K485">
            <v>3376</v>
          </cell>
          <cell r="Q485">
            <v>1420</v>
          </cell>
          <cell r="S485" t="str">
            <v>Nao</v>
          </cell>
          <cell r="T485" t="str">
            <v>Nao</v>
          </cell>
          <cell r="V485" t="str">
            <v>Sim</v>
          </cell>
          <cell r="X485">
            <v>6</v>
          </cell>
          <cell r="Y485">
            <v>3.9</v>
          </cell>
          <cell r="Z485">
            <v>0.6</v>
          </cell>
          <cell r="AA485">
            <v>30</v>
          </cell>
        </row>
        <row r="486">
          <cell r="B486" t="str">
            <v>Bahia</v>
          </cell>
          <cell r="I486" t="str">
            <v>1</v>
          </cell>
          <cell r="K486">
            <v>3290</v>
          </cell>
          <cell r="Q486">
            <v>1220</v>
          </cell>
          <cell r="S486" t="str">
            <v>Sim</v>
          </cell>
          <cell r="T486" t="str">
            <v>Sim</v>
          </cell>
          <cell r="V486" t="str">
            <v>Não</v>
          </cell>
          <cell r="X486">
            <v>18.559999999999999</v>
          </cell>
          <cell r="Y486">
            <v>7.9</v>
          </cell>
          <cell r="Z486">
            <v>0</v>
          </cell>
          <cell r="AA486">
            <v>0</v>
          </cell>
        </row>
        <row r="487">
          <cell r="B487" t="str">
            <v>Bahia</v>
          </cell>
          <cell r="I487" t="str">
            <v>2</v>
          </cell>
          <cell r="K487">
            <v>54128</v>
          </cell>
          <cell r="Q487">
            <v>23000</v>
          </cell>
          <cell r="S487" t="str">
            <v>Sim</v>
          </cell>
          <cell r="T487" t="str">
            <v>Sim</v>
          </cell>
          <cell r="V487" t="str">
            <v>Sim</v>
          </cell>
          <cell r="X487">
            <v>2000</v>
          </cell>
          <cell r="Y487">
            <v>1500</v>
          </cell>
          <cell r="Z487">
            <v>1000</v>
          </cell>
          <cell r="AA487">
            <v>0</v>
          </cell>
        </row>
        <row r="488">
          <cell r="B488" t="str">
            <v>Bahia</v>
          </cell>
          <cell r="I488" t="str">
            <v>2</v>
          </cell>
          <cell r="K488">
            <v>14878</v>
          </cell>
          <cell r="Q488">
            <v>5940</v>
          </cell>
          <cell r="S488" t="str">
            <v>Nao</v>
          </cell>
          <cell r="T488" t="str">
            <v>Nao</v>
          </cell>
          <cell r="V488" t="str">
            <v>Sim</v>
          </cell>
          <cell r="X488">
            <v>230</v>
          </cell>
          <cell r="Y488">
            <v>91</v>
          </cell>
          <cell r="Z488">
            <v>10</v>
          </cell>
          <cell r="AA488">
            <v>280</v>
          </cell>
        </row>
        <row r="489">
          <cell r="B489" t="str">
            <v>Bahia</v>
          </cell>
          <cell r="I489" t="str">
            <v>2</v>
          </cell>
          <cell r="K489">
            <v>77510</v>
          </cell>
          <cell r="Q489">
            <v>20366</v>
          </cell>
          <cell r="S489" t="str">
            <v>Nao</v>
          </cell>
          <cell r="T489" t="str">
            <v>Sim</v>
          </cell>
          <cell r="V489" t="str">
            <v>Sim</v>
          </cell>
          <cell r="X489">
            <v>102</v>
          </cell>
          <cell r="Y489">
            <v>94.1</v>
          </cell>
          <cell r="Z489">
            <v>3</v>
          </cell>
          <cell r="AA489">
            <v>0</v>
          </cell>
        </row>
        <row r="490">
          <cell r="B490" t="str">
            <v>Bahia</v>
          </cell>
          <cell r="I490" t="str">
            <v>1</v>
          </cell>
          <cell r="K490">
            <v>2416</v>
          </cell>
          <cell r="Q490">
            <v>1145</v>
          </cell>
          <cell r="S490" t="str">
            <v>Nao</v>
          </cell>
          <cell r="T490" t="str">
            <v>Nao</v>
          </cell>
          <cell r="V490" t="str">
            <v>Sim</v>
          </cell>
          <cell r="X490">
            <v>28.5</v>
          </cell>
          <cell r="Y490">
            <v>14.5</v>
          </cell>
          <cell r="Z490">
            <v>10</v>
          </cell>
          <cell r="AA490">
            <v>0</v>
          </cell>
        </row>
        <row r="491">
          <cell r="B491" t="str">
            <v>Bahia</v>
          </cell>
          <cell r="I491" t="str">
            <v>1</v>
          </cell>
          <cell r="K491">
            <v>3321</v>
          </cell>
          <cell r="Q491">
            <v>1500</v>
          </cell>
          <cell r="S491" t="str">
            <v>Nao</v>
          </cell>
          <cell r="T491" t="str">
            <v>Nao</v>
          </cell>
          <cell r="V491" t="str">
            <v>Sim</v>
          </cell>
          <cell r="X491">
            <v>12</v>
          </cell>
          <cell r="Y491">
            <v>12</v>
          </cell>
          <cell r="Z491">
            <v>0.03</v>
          </cell>
          <cell r="AA491">
            <v>6</v>
          </cell>
        </row>
        <row r="492">
          <cell r="B492" t="str">
            <v>Bahia</v>
          </cell>
          <cell r="I492" t="str">
            <v>1</v>
          </cell>
          <cell r="K492">
            <v>3550</v>
          </cell>
          <cell r="Q492">
            <v>1500</v>
          </cell>
          <cell r="S492" t="str">
            <v>Nao</v>
          </cell>
          <cell r="T492" t="str">
            <v>Nao</v>
          </cell>
          <cell r="V492" t="str">
            <v>Não</v>
          </cell>
          <cell r="X492">
            <v>30</v>
          </cell>
          <cell r="Y492">
            <v>30</v>
          </cell>
          <cell r="Z492">
            <v>0</v>
          </cell>
          <cell r="AA492">
            <v>0</v>
          </cell>
        </row>
        <row r="493">
          <cell r="B493" t="str">
            <v>Bahia</v>
          </cell>
          <cell r="I493" t="str">
            <v>1</v>
          </cell>
          <cell r="K493">
            <v>1960</v>
          </cell>
          <cell r="Q493">
            <v>691</v>
          </cell>
          <cell r="S493" t="str">
            <v>Nao</v>
          </cell>
          <cell r="T493" t="str">
            <v>Nao</v>
          </cell>
          <cell r="V493" t="str">
            <v>Não</v>
          </cell>
          <cell r="X493">
            <v>13.25</v>
          </cell>
          <cell r="Y493">
            <v>10.199999999999999</v>
          </cell>
          <cell r="Z493">
            <v>0</v>
          </cell>
          <cell r="AA493">
            <v>0</v>
          </cell>
        </row>
        <row r="494">
          <cell r="B494" t="str">
            <v>Bahia</v>
          </cell>
          <cell r="I494" t="str">
            <v>2</v>
          </cell>
          <cell r="K494">
            <v>23854</v>
          </cell>
          <cell r="Q494">
            <v>5560</v>
          </cell>
          <cell r="S494" t="str">
            <v>Nao</v>
          </cell>
          <cell r="T494" t="str">
            <v>Nao</v>
          </cell>
          <cell r="V494" t="str">
            <v>Sim</v>
          </cell>
          <cell r="X494">
            <v>1</v>
          </cell>
          <cell r="Y494">
            <v>0</v>
          </cell>
          <cell r="Z494">
            <v>0</v>
          </cell>
          <cell r="AA494">
            <v>0</v>
          </cell>
        </row>
        <row r="495">
          <cell r="B495" t="str">
            <v>Bahia</v>
          </cell>
          <cell r="I495" t="str">
            <v>3</v>
          </cell>
          <cell r="K495">
            <v>106652</v>
          </cell>
          <cell r="Q495">
            <v>50200</v>
          </cell>
          <cell r="S495" t="str">
            <v>Nao</v>
          </cell>
          <cell r="T495" t="str">
            <v>Sim</v>
          </cell>
          <cell r="V495" t="str">
            <v>Sim</v>
          </cell>
          <cell r="X495">
            <v>425</v>
          </cell>
          <cell r="Y495">
            <v>225</v>
          </cell>
          <cell r="Z495">
            <v>34.51</v>
          </cell>
          <cell r="AA495">
            <v>1200</v>
          </cell>
        </row>
        <row r="496">
          <cell r="B496" t="str">
            <v>Bahia</v>
          </cell>
          <cell r="I496" t="str">
            <v>4</v>
          </cell>
          <cell r="K496">
            <v>568398</v>
          </cell>
          <cell r="Q496">
            <v>150000</v>
          </cell>
          <cell r="S496" t="str">
            <v>Nao</v>
          </cell>
          <cell r="T496" t="str">
            <v>Sim</v>
          </cell>
          <cell r="V496" t="str">
            <v>Sim</v>
          </cell>
          <cell r="X496">
            <v>5000</v>
          </cell>
          <cell r="Y496">
            <v>2000</v>
          </cell>
          <cell r="Z496">
            <v>300</v>
          </cell>
          <cell r="AA496">
            <v>5000</v>
          </cell>
        </row>
        <row r="497">
          <cell r="B497" t="str">
            <v>Bahia</v>
          </cell>
          <cell r="I497" t="str">
            <v>1</v>
          </cell>
          <cell r="K497">
            <v>7284</v>
          </cell>
          <cell r="Q497">
            <v>3000</v>
          </cell>
          <cell r="S497" t="str">
            <v>Nao</v>
          </cell>
          <cell r="T497" t="str">
            <v>Nao</v>
          </cell>
          <cell r="V497" t="str">
            <v>Sim</v>
          </cell>
          <cell r="X497">
            <v>23</v>
          </cell>
          <cell r="Y497">
            <v>20.6</v>
          </cell>
          <cell r="Z497">
            <v>17.899999999999999</v>
          </cell>
          <cell r="AA497">
            <v>60</v>
          </cell>
        </row>
        <row r="498">
          <cell r="B498" t="str">
            <v>Bahia</v>
          </cell>
          <cell r="I498" t="str">
            <v>1</v>
          </cell>
          <cell r="K498">
            <v>15664</v>
          </cell>
          <cell r="Q498">
            <v>3478</v>
          </cell>
          <cell r="S498" t="str">
            <v>Nao</v>
          </cell>
          <cell r="T498" t="str">
            <v>Nao</v>
          </cell>
          <cell r="V498" t="str">
            <v>Sim</v>
          </cell>
          <cell r="X498">
            <v>87</v>
          </cell>
          <cell r="Y498">
            <v>75</v>
          </cell>
          <cell r="Z498">
            <v>3.5</v>
          </cell>
          <cell r="AA498">
            <v>20</v>
          </cell>
        </row>
        <row r="499">
          <cell r="B499" t="str">
            <v>Bahia</v>
          </cell>
          <cell r="I499" t="str">
            <v>2</v>
          </cell>
          <cell r="K499">
            <v>26699</v>
          </cell>
          <cell r="Q499">
            <v>8200</v>
          </cell>
          <cell r="S499" t="str">
            <v>Nao</v>
          </cell>
          <cell r="T499" t="str">
            <v>Nao</v>
          </cell>
          <cell r="V499" t="str">
            <v>Sim</v>
          </cell>
          <cell r="X499">
            <v>60</v>
          </cell>
          <cell r="Y499">
            <v>42</v>
          </cell>
          <cell r="Z499">
            <v>15</v>
          </cell>
          <cell r="AA499">
            <v>500</v>
          </cell>
        </row>
        <row r="500">
          <cell r="B500" t="str">
            <v>Bahia</v>
          </cell>
          <cell r="I500" t="str">
            <v>1</v>
          </cell>
          <cell r="K500">
            <v>2471</v>
          </cell>
          <cell r="Q500">
            <v>1232</v>
          </cell>
          <cell r="S500" t="str">
            <v>Nao</v>
          </cell>
          <cell r="T500" t="str">
            <v>Nao</v>
          </cell>
          <cell r="V500" t="str">
            <v>Sim</v>
          </cell>
          <cell r="X500">
            <v>27</v>
          </cell>
          <cell r="Y500">
            <v>20</v>
          </cell>
          <cell r="Z500">
            <v>25</v>
          </cell>
          <cell r="AA500">
            <v>20</v>
          </cell>
        </row>
        <row r="501">
          <cell r="B501" t="str">
            <v>Bahia</v>
          </cell>
          <cell r="I501" t="str">
            <v>1</v>
          </cell>
          <cell r="K501">
            <v>5671</v>
          </cell>
          <cell r="Q501">
            <v>2000</v>
          </cell>
          <cell r="S501" t="str">
            <v>Nao</v>
          </cell>
          <cell r="T501" t="str">
            <v>Nao</v>
          </cell>
          <cell r="V501" t="str">
            <v>Não</v>
          </cell>
          <cell r="X501">
            <v>2000</v>
          </cell>
          <cell r="Y501">
            <v>1000</v>
          </cell>
          <cell r="Z501">
            <v>0</v>
          </cell>
          <cell r="AA501">
            <v>0</v>
          </cell>
        </row>
        <row r="502">
          <cell r="B502" t="str">
            <v>Bahia</v>
          </cell>
          <cell r="I502" t="str">
            <v>1</v>
          </cell>
          <cell r="K502">
            <v>2857</v>
          </cell>
          <cell r="Q502">
            <v>1128</v>
          </cell>
          <cell r="S502" t="str">
            <v>Nao</v>
          </cell>
          <cell r="T502" t="str">
            <v>Nao</v>
          </cell>
          <cell r="V502" t="str">
            <v>Não</v>
          </cell>
          <cell r="X502">
            <v>5000</v>
          </cell>
          <cell r="Y502">
            <v>4250</v>
          </cell>
          <cell r="Z502">
            <v>0</v>
          </cell>
          <cell r="AA502">
            <v>0</v>
          </cell>
        </row>
        <row r="503">
          <cell r="B503" t="str">
            <v>Bahia</v>
          </cell>
          <cell r="I503" t="str">
            <v>1</v>
          </cell>
          <cell r="K503">
            <v>4478</v>
          </cell>
          <cell r="Q503">
            <v>1700</v>
          </cell>
          <cell r="S503" t="str">
            <v>Nao</v>
          </cell>
          <cell r="T503" t="str">
            <v>Nao</v>
          </cell>
          <cell r="V503" t="str">
            <v>Sim</v>
          </cell>
          <cell r="X503">
            <v>40</v>
          </cell>
          <cell r="Y503">
            <v>40</v>
          </cell>
          <cell r="Z503">
            <v>20</v>
          </cell>
          <cell r="AA503">
            <v>0</v>
          </cell>
        </row>
        <row r="504">
          <cell r="B504" t="str">
            <v>Bahia</v>
          </cell>
          <cell r="I504" t="str">
            <v>1</v>
          </cell>
          <cell r="K504">
            <v>1326</v>
          </cell>
          <cell r="Q504">
            <v>592</v>
          </cell>
          <cell r="S504" t="str">
            <v>Nao</v>
          </cell>
          <cell r="T504" t="str">
            <v>Nao</v>
          </cell>
          <cell r="V504" t="str">
            <v>Não</v>
          </cell>
          <cell r="X504">
            <v>332</v>
          </cell>
          <cell r="Y504">
            <v>15</v>
          </cell>
          <cell r="Z504">
            <v>0</v>
          </cell>
          <cell r="AA504">
            <v>0</v>
          </cell>
        </row>
        <row r="505">
          <cell r="B505" t="str">
            <v>Bahia</v>
          </cell>
          <cell r="I505" t="str">
            <v>2</v>
          </cell>
          <cell r="K505">
            <v>67402</v>
          </cell>
          <cell r="Q505">
            <v>25951</v>
          </cell>
          <cell r="S505" t="str">
            <v>Nao</v>
          </cell>
          <cell r="T505" t="str">
            <v>Nao</v>
          </cell>
          <cell r="V505" t="str">
            <v>Sim</v>
          </cell>
          <cell r="X505">
            <v>704.74</v>
          </cell>
          <cell r="Y505">
            <v>563.79</v>
          </cell>
          <cell r="Z505">
            <v>3</v>
          </cell>
          <cell r="AA505">
            <v>80</v>
          </cell>
        </row>
        <row r="506">
          <cell r="B506" t="str">
            <v>Bahia</v>
          </cell>
          <cell r="I506" t="str">
            <v>1</v>
          </cell>
          <cell r="K506">
            <v>15753</v>
          </cell>
          <cell r="Q506">
            <v>6500</v>
          </cell>
          <cell r="S506" t="str">
            <v>Nao</v>
          </cell>
          <cell r="T506" t="str">
            <v>Nao</v>
          </cell>
          <cell r="V506" t="str">
            <v>Sim</v>
          </cell>
          <cell r="X506">
            <v>20</v>
          </cell>
          <cell r="Y506">
            <v>15</v>
          </cell>
          <cell r="Z506">
            <v>10</v>
          </cell>
          <cell r="AA506">
            <v>100</v>
          </cell>
        </row>
        <row r="507">
          <cell r="B507" t="str">
            <v>Bahia</v>
          </cell>
          <cell r="I507" t="str">
            <v>1</v>
          </cell>
          <cell r="K507">
            <v>12549</v>
          </cell>
          <cell r="Q507">
            <v>3130</v>
          </cell>
          <cell r="S507" t="str">
            <v>Nao</v>
          </cell>
          <cell r="T507" t="str">
            <v>Nao</v>
          </cell>
          <cell r="V507" t="str">
            <v>Sim</v>
          </cell>
          <cell r="X507">
            <v>50</v>
          </cell>
          <cell r="Y507">
            <v>10</v>
          </cell>
          <cell r="Z507">
            <v>0</v>
          </cell>
          <cell r="AA507">
            <v>0</v>
          </cell>
        </row>
        <row r="508">
          <cell r="B508" t="str">
            <v>Bahia</v>
          </cell>
          <cell r="I508" t="str">
            <v>1</v>
          </cell>
          <cell r="K508">
            <v>5437</v>
          </cell>
          <cell r="Q508">
            <v>2582</v>
          </cell>
          <cell r="S508" t="str">
            <v>Nao</v>
          </cell>
          <cell r="T508" t="str">
            <v>Nao</v>
          </cell>
          <cell r="V508" t="str">
            <v>Não</v>
          </cell>
          <cell r="X508">
            <v>7000</v>
          </cell>
          <cell r="Y508">
            <v>6000</v>
          </cell>
          <cell r="Z508">
            <v>0</v>
          </cell>
          <cell r="AA508">
            <v>0</v>
          </cell>
        </row>
        <row r="509">
          <cell r="B509" t="str">
            <v>Bahia</v>
          </cell>
          <cell r="I509" t="str">
            <v>1</v>
          </cell>
          <cell r="K509">
            <v>6383</v>
          </cell>
          <cell r="Q509">
            <v>2948</v>
          </cell>
          <cell r="S509" t="str">
            <v>Sim</v>
          </cell>
          <cell r="T509" t="str">
            <v>Sim</v>
          </cell>
          <cell r="V509" t="str">
            <v>Sim</v>
          </cell>
          <cell r="X509">
            <v>43</v>
          </cell>
          <cell r="Y509">
            <v>40</v>
          </cell>
          <cell r="Z509">
            <v>1</v>
          </cell>
          <cell r="AA509">
            <v>200</v>
          </cell>
        </row>
        <row r="510">
          <cell r="B510" t="str">
            <v>Bahia</v>
          </cell>
          <cell r="I510" t="str">
            <v>1</v>
          </cell>
          <cell r="K510">
            <v>4950</v>
          </cell>
          <cell r="Q510">
            <v>2415</v>
          </cell>
          <cell r="S510" t="str">
            <v>Nao</v>
          </cell>
          <cell r="T510" t="str">
            <v>Sim</v>
          </cell>
          <cell r="V510" t="str">
            <v>Não</v>
          </cell>
          <cell r="X510">
            <v>18.88</v>
          </cell>
          <cell r="Y510">
            <v>12.14</v>
          </cell>
          <cell r="Z510">
            <v>0</v>
          </cell>
          <cell r="AA510">
            <v>0</v>
          </cell>
        </row>
        <row r="511">
          <cell r="B511" t="str">
            <v>Bahia</v>
          </cell>
          <cell r="I511" t="str">
            <v>1</v>
          </cell>
          <cell r="K511">
            <v>12367</v>
          </cell>
          <cell r="Q511">
            <v>5000</v>
          </cell>
          <cell r="S511" t="str">
            <v>Nao</v>
          </cell>
          <cell r="T511" t="str">
            <v>Nao</v>
          </cell>
          <cell r="V511" t="str">
            <v>Sim</v>
          </cell>
          <cell r="X511">
            <v>25</v>
          </cell>
          <cell r="Y511">
            <v>12</v>
          </cell>
          <cell r="Z511">
            <v>0</v>
          </cell>
          <cell r="AA511">
            <v>700</v>
          </cell>
        </row>
        <row r="512">
          <cell r="B512" t="str">
            <v>Bahia</v>
          </cell>
          <cell r="I512" t="str">
            <v>1</v>
          </cell>
          <cell r="K512">
            <v>3635</v>
          </cell>
          <cell r="Q512">
            <v>1025</v>
          </cell>
          <cell r="S512" t="str">
            <v>Nao</v>
          </cell>
          <cell r="T512" t="str">
            <v>Nao</v>
          </cell>
          <cell r="V512" t="str">
            <v>Não</v>
          </cell>
          <cell r="X512">
            <v>20</v>
          </cell>
          <cell r="Y512">
            <v>20</v>
          </cell>
          <cell r="Z512">
            <v>0</v>
          </cell>
          <cell r="AA512">
            <v>0</v>
          </cell>
        </row>
        <row r="513">
          <cell r="B513" t="str">
            <v>Bahia</v>
          </cell>
          <cell r="I513" t="str">
            <v>1</v>
          </cell>
          <cell r="K513">
            <v>7983</v>
          </cell>
          <cell r="Q513">
            <v>3510</v>
          </cell>
          <cell r="S513" t="str">
            <v>Nao</v>
          </cell>
          <cell r="T513" t="str">
            <v>Nao</v>
          </cell>
          <cell r="V513" t="str">
            <v>Não</v>
          </cell>
          <cell r="X513">
            <v>122.32</v>
          </cell>
          <cell r="Y513">
            <v>80</v>
          </cell>
          <cell r="Z513">
            <v>0</v>
          </cell>
          <cell r="AA513">
            <v>0</v>
          </cell>
        </row>
        <row r="514">
          <cell r="B514" t="str">
            <v>Bahia</v>
          </cell>
          <cell r="I514" t="str">
            <v>1</v>
          </cell>
          <cell r="K514">
            <v>20712</v>
          </cell>
          <cell r="Q514">
            <v>7747</v>
          </cell>
          <cell r="S514" t="str">
            <v>Nao</v>
          </cell>
          <cell r="T514" t="str">
            <v>Nao</v>
          </cell>
          <cell r="V514" t="str">
            <v>Sim</v>
          </cell>
          <cell r="X514">
            <v>111.2</v>
          </cell>
          <cell r="Y514">
            <v>47.48</v>
          </cell>
          <cell r="Z514">
            <v>36</v>
          </cell>
          <cell r="AA514">
            <v>500</v>
          </cell>
        </row>
        <row r="515">
          <cell r="B515" t="str">
            <v>Bahia</v>
          </cell>
          <cell r="I515" t="str">
            <v>1</v>
          </cell>
          <cell r="K515">
            <v>4194</v>
          </cell>
          <cell r="Q515">
            <v>900</v>
          </cell>
          <cell r="S515" t="str">
            <v>Nao</v>
          </cell>
          <cell r="T515" t="str">
            <v>Nao</v>
          </cell>
          <cell r="V515" t="str">
            <v>Sim</v>
          </cell>
          <cell r="X515">
            <v>1</v>
          </cell>
          <cell r="Y515">
            <v>0.8</v>
          </cell>
          <cell r="Z515">
            <v>0</v>
          </cell>
          <cell r="AA515">
            <v>0</v>
          </cell>
        </row>
        <row r="516">
          <cell r="B516" t="str">
            <v>Bahia</v>
          </cell>
          <cell r="I516" t="str">
            <v>3</v>
          </cell>
          <cell r="K516">
            <v>134789</v>
          </cell>
          <cell r="Q516">
            <v>55000</v>
          </cell>
          <cell r="S516" t="str">
            <v>Nao</v>
          </cell>
          <cell r="T516" t="str">
            <v>Sim</v>
          </cell>
          <cell r="V516" t="str">
            <v>Sim</v>
          </cell>
          <cell r="X516">
            <v>4000</v>
          </cell>
          <cell r="Y516">
            <v>2000</v>
          </cell>
          <cell r="Z516">
            <v>1500</v>
          </cell>
          <cell r="AA516">
            <v>10000</v>
          </cell>
        </row>
        <row r="517">
          <cell r="B517" t="str">
            <v>Bahia</v>
          </cell>
          <cell r="I517" t="str">
            <v>2</v>
          </cell>
          <cell r="K517">
            <v>17369</v>
          </cell>
          <cell r="Q517">
            <v>7458</v>
          </cell>
          <cell r="S517" t="str">
            <v>Nao</v>
          </cell>
          <cell r="T517" t="str">
            <v>Nao</v>
          </cell>
          <cell r="V517" t="str">
            <v>Não</v>
          </cell>
          <cell r="X517">
            <v>7214.62</v>
          </cell>
          <cell r="Y517">
            <v>6548.54</v>
          </cell>
          <cell r="Z517">
            <v>0</v>
          </cell>
          <cell r="AA517">
            <v>214</v>
          </cell>
        </row>
        <row r="518">
          <cell r="B518" t="str">
            <v>Bahia</v>
          </cell>
          <cell r="I518" t="str">
            <v>2</v>
          </cell>
          <cell r="K518">
            <v>41778</v>
          </cell>
          <cell r="Q518">
            <v>12597</v>
          </cell>
          <cell r="S518" t="str">
            <v>Nao</v>
          </cell>
          <cell r="T518" t="str">
            <v>Sim</v>
          </cell>
          <cell r="V518" t="str">
            <v>Sim</v>
          </cell>
          <cell r="X518">
            <v>182</v>
          </cell>
          <cell r="Y518">
            <v>70</v>
          </cell>
          <cell r="Z518">
            <v>0.5</v>
          </cell>
          <cell r="AA518">
            <v>41</v>
          </cell>
        </row>
        <row r="519">
          <cell r="B519" t="str">
            <v>Bahia</v>
          </cell>
          <cell r="I519" t="str">
            <v>2</v>
          </cell>
          <cell r="K519">
            <v>29054</v>
          </cell>
          <cell r="Q519">
            <v>14000</v>
          </cell>
          <cell r="S519" t="str">
            <v>Nao</v>
          </cell>
          <cell r="T519" t="str">
            <v>Nao</v>
          </cell>
          <cell r="V519" t="str">
            <v>Sim</v>
          </cell>
          <cell r="X519">
            <v>100</v>
          </cell>
          <cell r="Y519">
            <v>80</v>
          </cell>
          <cell r="Z519">
            <v>30</v>
          </cell>
          <cell r="AA519">
            <v>70</v>
          </cell>
        </row>
        <row r="520">
          <cell r="B520" t="str">
            <v>Bahia</v>
          </cell>
          <cell r="I520" t="str">
            <v>1</v>
          </cell>
          <cell r="K520">
            <v>6382</v>
          </cell>
          <cell r="Q520">
            <v>2508</v>
          </cell>
          <cell r="S520" t="str">
            <v>Nao</v>
          </cell>
          <cell r="T520" t="str">
            <v>Nao</v>
          </cell>
          <cell r="V520" t="str">
            <v>Não</v>
          </cell>
          <cell r="X520">
            <v>6.5</v>
          </cell>
          <cell r="Y520">
            <v>6.5</v>
          </cell>
          <cell r="Z520">
            <v>5</v>
          </cell>
          <cell r="AA520">
            <v>0</v>
          </cell>
        </row>
        <row r="521">
          <cell r="B521" t="str">
            <v>Bahia</v>
          </cell>
          <cell r="I521" t="str">
            <v>1</v>
          </cell>
          <cell r="K521">
            <v>3402</v>
          </cell>
          <cell r="Q521">
            <v>1200</v>
          </cell>
          <cell r="S521" t="str">
            <v>Nao</v>
          </cell>
          <cell r="T521" t="str">
            <v>Nao</v>
          </cell>
          <cell r="V521" t="str">
            <v>Sim</v>
          </cell>
          <cell r="X521">
            <v>30</v>
          </cell>
          <cell r="Y521">
            <v>16.73</v>
          </cell>
          <cell r="Z521">
            <v>0.2</v>
          </cell>
          <cell r="AA521">
            <v>0</v>
          </cell>
        </row>
        <row r="522">
          <cell r="B522" t="str">
            <v>Bahia</v>
          </cell>
          <cell r="I522" t="str">
            <v>1</v>
          </cell>
          <cell r="K522">
            <v>3694</v>
          </cell>
          <cell r="Q522">
            <v>1499</v>
          </cell>
          <cell r="S522" t="str">
            <v>Nao</v>
          </cell>
          <cell r="T522" t="str">
            <v>Nao</v>
          </cell>
          <cell r="V522" t="str">
            <v>Não</v>
          </cell>
          <cell r="X522">
            <v>20</v>
          </cell>
          <cell r="Y522">
            <v>16</v>
          </cell>
          <cell r="Z522">
            <v>0</v>
          </cell>
          <cell r="AA522">
            <v>0</v>
          </cell>
        </row>
        <row r="523">
          <cell r="B523" t="str">
            <v>Bahia</v>
          </cell>
          <cell r="I523" t="str">
            <v>1</v>
          </cell>
          <cell r="K523">
            <v>7617</v>
          </cell>
          <cell r="Q523">
            <v>1720</v>
          </cell>
          <cell r="S523" t="str">
            <v>Nao</v>
          </cell>
          <cell r="T523" t="str">
            <v>Nao</v>
          </cell>
          <cell r="V523" t="str">
            <v>Não</v>
          </cell>
          <cell r="X523">
            <v>30</v>
          </cell>
          <cell r="Y523">
            <v>26</v>
          </cell>
          <cell r="Z523">
            <v>0</v>
          </cell>
          <cell r="AA523">
            <v>80</v>
          </cell>
        </row>
        <row r="524">
          <cell r="B524" t="str">
            <v>Bahia</v>
          </cell>
          <cell r="I524" t="str">
            <v>1</v>
          </cell>
          <cell r="K524">
            <v>11945</v>
          </cell>
          <cell r="Q524">
            <v>2984</v>
          </cell>
          <cell r="S524" t="str">
            <v>Sim</v>
          </cell>
          <cell r="T524" t="str">
            <v>Sim</v>
          </cell>
          <cell r="V524" t="str">
            <v>Sim</v>
          </cell>
          <cell r="X524">
            <v>28.81</v>
          </cell>
          <cell r="Y524">
            <v>19.52</v>
          </cell>
          <cell r="Z524">
            <v>2.86</v>
          </cell>
          <cell r="AA524">
            <v>0</v>
          </cell>
        </row>
        <row r="525">
          <cell r="B525" t="str">
            <v>Bahia</v>
          </cell>
          <cell r="I525" t="str">
            <v>2</v>
          </cell>
          <cell r="K525">
            <v>67789</v>
          </cell>
          <cell r="Q525">
            <v>21171</v>
          </cell>
          <cell r="S525" t="str">
            <v>Sim</v>
          </cell>
          <cell r="T525" t="str">
            <v>Sim</v>
          </cell>
          <cell r="V525" t="str">
            <v>Sim</v>
          </cell>
          <cell r="X525">
            <v>120</v>
          </cell>
          <cell r="Y525">
            <v>96</v>
          </cell>
          <cell r="Z525">
            <v>20</v>
          </cell>
          <cell r="AA525">
            <v>100</v>
          </cell>
        </row>
        <row r="526">
          <cell r="B526" t="str">
            <v>Bahia</v>
          </cell>
          <cell r="I526" t="str">
            <v>3</v>
          </cell>
          <cell r="K526">
            <v>208440</v>
          </cell>
          <cell r="Q526">
            <v>59469</v>
          </cell>
          <cell r="S526" t="str">
            <v>Nao</v>
          </cell>
          <cell r="T526" t="str">
            <v>Nao</v>
          </cell>
          <cell r="V526" t="str">
            <v>Sim</v>
          </cell>
          <cell r="X526">
            <v>410.3</v>
          </cell>
          <cell r="Y526">
            <v>95</v>
          </cell>
          <cell r="Z526">
            <v>24.6</v>
          </cell>
          <cell r="AA526">
            <v>3458</v>
          </cell>
        </row>
        <row r="527">
          <cell r="B527" t="str">
            <v>Bahia</v>
          </cell>
          <cell r="I527" t="str">
            <v>1</v>
          </cell>
          <cell r="K527">
            <v>16091</v>
          </cell>
          <cell r="Q527">
            <v>2697</v>
          </cell>
          <cell r="S527" t="str">
            <v>Nao</v>
          </cell>
          <cell r="T527" t="str">
            <v>Nao</v>
          </cell>
          <cell r="V527" t="str">
            <v>Sim</v>
          </cell>
          <cell r="X527">
            <v>45.57</v>
          </cell>
          <cell r="Y527">
            <v>16.940000000000001</v>
          </cell>
          <cell r="Z527">
            <v>3.49</v>
          </cell>
          <cell r="AA527">
            <v>50</v>
          </cell>
        </row>
        <row r="528">
          <cell r="B528" t="str">
            <v>Bahia</v>
          </cell>
          <cell r="I528" t="str">
            <v>1</v>
          </cell>
          <cell r="K528">
            <v>6702</v>
          </cell>
          <cell r="Q528">
            <v>1749</v>
          </cell>
          <cell r="S528" t="str">
            <v>Nao</v>
          </cell>
          <cell r="T528" t="str">
            <v>Nao</v>
          </cell>
          <cell r="V528" t="str">
            <v>Sim</v>
          </cell>
          <cell r="X528">
            <v>10</v>
          </cell>
          <cell r="Y528">
            <v>6</v>
          </cell>
          <cell r="Z528">
            <v>5</v>
          </cell>
          <cell r="AA528">
            <v>0</v>
          </cell>
        </row>
        <row r="529">
          <cell r="B529" t="str">
            <v>Bahia</v>
          </cell>
          <cell r="I529" t="str">
            <v>1</v>
          </cell>
          <cell r="K529">
            <v>9577</v>
          </cell>
          <cell r="Q529">
            <v>2850</v>
          </cell>
          <cell r="S529" t="str">
            <v>Nao</v>
          </cell>
          <cell r="T529" t="str">
            <v>Nao</v>
          </cell>
          <cell r="V529" t="str">
            <v>Sim</v>
          </cell>
          <cell r="X529">
            <v>20</v>
          </cell>
          <cell r="Y529">
            <v>14</v>
          </cell>
          <cell r="Z529">
            <v>10</v>
          </cell>
          <cell r="AA529">
            <v>700</v>
          </cell>
        </row>
        <row r="530">
          <cell r="B530" t="str">
            <v>Bahia</v>
          </cell>
          <cell r="I530" t="str">
            <v>1</v>
          </cell>
          <cell r="K530">
            <v>2860</v>
          </cell>
          <cell r="Q530">
            <v>1316</v>
          </cell>
          <cell r="S530" t="str">
            <v>Sim</v>
          </cell>
          <cell r="T530" t="str">
            <v>Nao</v>
          </cell>
          <cell r="V530" t="str">
            <v>Sim</v>
          </cell>
          <cell r="X530">
            <v>3879</v>
          </cell>
          <cell r="Y530">
            <v>1939.5</v>
          </cell>
          <cell r="Z530">
            <v>189</v>
          </cell>
          <cell r="AA530">
            <v>0</v>
          </cell>
        </row>
        <row r="531">
          <cell r="B531" t="str">
            <v>Bahia</v>
          </cell>
          <cell r="I531" t="str">
            <v>1</v>
          </cell>
          <cell r="K531">
            <v>16293</v>
          </cell>
          <cell r="Q531">
            <v>8100</v>
          </cell>
          <cell r="S531" t="str">
            <v>Nao</v>
          </cell>
          <cell r="T531" t="str">
            <v>Nao</v>
          </cell>
          <cell r="V531" t="str">
            <v>Sim</v>
          </cell>
          <cell r="X531">
            <v>270.75</v>
          </cell>
          <cell r="Y531">
            <v>30</v>
          </cell>
          <cell r="Z531">
            <v>25</v>
          </cell>
          <cell r="AA531">
            <v>100</v>
          </cell>
        </row>
        <row r="532">
          <cell r="B532" t="str">
            <v>Bahia</v>
          </cell>
          <cell r="I532" t="str">
            <v>2</v>
          </cell>
          <cell r="K532">
            <v>50879</v>
          </cell>
          <cell r="Q532">
            <v>24017</v>
          </cell>
          <cell r="S532" t="str">
            <v>Nao</v>
          </cell>
          <cell r="T532" t="str">
            <v>Nao</v>
          </cell>
          <cell r="V532" t="str">
            <v>Sim</v>
          </cell>
          <cell r="X532">
            <v>60</v>
          </cell>
          <cell r="Y532">
            <v>60</v>
          </cell>
          <cell r="Z532">
            <v>18</v>
          </cell>
          <cell r="AA532">
            <v>50</v>
          </cell>
        </row>
        <row r="533">
          <cell r="B533" t="str">
            <v>Bahia</v>
          </cell>
          <cell r="I533" t="str">
            <v>1</v>
          </cell>
          <cell r="K533">
            <v>5913</v>
          </cell>
          <cell r="Q533">
            <v>2956</v>
          </cell>
          <cell r="S533" t="str">
            <v>Nao</v>
          </cell>
          <cell r="T533" t="str">
            <v>Nao</v>
          </cell>
          <cell r="V533" t="str">
            <v>Sim</v>
          </cell>
          <cell r="X533">
            <v>40.17</v>
          </cell>
          <cell r="Y533">
            <v>30.13</v>
          </cell>
          <cell r="Z533">
            <v>2.2999999999999998</v>
          </cell>
          <cell r="AA533">
            <v>150</v>
          </cell>
        </row>
        <row r="534">
          <cell r="B534" t="str">
            <v>Bahia</v>
          </cell>
          <cell r="I534" t="str">
            <v>1</v>
          </cell>
          <cell r="K534">
            <v>19412</v>
          </cell>
          <cell r="Q534">
            <v>5004</v>
          </cell>
          <cell r="S534" t="str">
            <v>Nao</v>
          </cell>
          <cell r="T534" t="str">
            <v>Nao</v>
          </cell>
          <cell r="V534" t="str">
            <v>Sim</v>
          </cell>
          <cell r="X534">
            <v>200</v>
          </cell>
          <cell r="Y534">
            <v>121.11</v>
          </cell>
          <cell r="Z534">
            <v>10.25</v>
          </cell>
          <cell r="AA534">
            <v>0</v>
          </cell>
        </row>
        <row r="535">
          <cell r="B535" t="str">
            <v>Bahia</v>
          </cell>
          <cell r="I535" t="str">
            <v>1</v>
          </cell>
          <cell r="K535">
            <v>13574</v>
          </cell>
          <cell r="Q535">
            <v>6077</v>
          </cell>
          <cell r="S535" t="str">
            <v>Nao</v>
          </cell>
          <cell r="T535" t="str">
            <v>Nao</v>
          </cell>
          <cell r="V535" t="str">
            <v>Não</v>
          </cell>
          <cell r="X535">
            <v>36</v>
          </cell>
          <cell r="Y535">
            <v>36</v>
          </cell>
          <cell r="Z535">
            <v>0</v>
          </cell>
          <cell r="AA535">
            <v>0</v>
          </cell>
        </row>
        <row r="536">
          <cell r="B536" t="str">
            <v>Bahia</v>
          </cell>
          <cell r="I536" t="str">
            <v>1</v>
          </cell>
          <cell r="K536">
            <v>22337</v>
          </cell>
          <cell r="Q536">
            <v>8957</v>
          </cell>
          <cell r="S536" t="str">
            <v>Nao</v>
          </cell>
          <cell r="T536" t="str">
            <v>Sim</v>
          </cell>
          <cell r="V536" t="str">
            <v>Sim</v>
          </cell>
          <cell r="X536">
            <v>150</v>
          </cell>
          <cell r="Y536">
            <v>60</v>
          </cell>
          <cell r="Z536">
            <v>20</v>
          </cell>
          <cell r="AA536">
            <v>100</v>
          </cell>
        </row>
        <row r="537">
          <cell r="B537" t="str">
            <v>Bahia</v>
          </cell>
          <cell r="I537" t="str">
            <v>1</v>
          </cell>
          <cell r="K537">
            <v>8047</v>
          </cell>
          <cell r="Q537">
            <v>2344</v>
          </cell>
          <cell r="S537" t="str">
            <v>Nao</v>
          </cell>
          <cell r="T537" t="str">
            <v>Sim</v>
          </cell>
          <cell r="V537" t="str">
            <v>Sim</v>
          </cell>
          <cell r="X537">
            <v>19.3</v>
          </cell>
          <cell r="Y537">
            <v>6.5</v>
          </cell>
          <cell r="Z537">
            <v>4</v>
          </cell>
          <cell r="AA537">
            <v>100</v>
          </cell>
        </row>
        <row r="538">
          <cell r="B538" t="str">
            <v>Bahia</v>
          </cell>
          <cell r="I538" t="str">
            <v>2</v>
          </cell>
          <cell r="K538">
            <v>7424</v>
          </cell>
          <cell r="Q538">
            <v>2032</v>
          </cell>
          <cell r="S538" t="str">
            <v>Nao</v>
          </cell>
          <cell r="T538" t="str">
            <v>Nao</v>
          </cell>
          <cell r="V538" t="str">
            <v>Sim</v>
          </cell>
          <cell r="X538">
            <v>24</v>
          </cell>
          <cell r="Y538">
            <v>7</v>
          </cell>
          <cell r="Z538">
            <v>2</v>
          </cell>
          <cell r="AA538">
            <v>0</v>
          </cell>
        </row>
        <row r="539">
          <cell r="B539" t="str">
            <v>Bahia</v>
          </cell>
          <cell r="I539" t="str">
            <v>1</v>
          </cell>
          <cell r="K539">
            <v>7659</v>
          </cell>
          <cell r="Q539">
            <v>2300</v>
          </cell>
          <cell r="S539" t="str">
            <v>Nao</v>
          </cell>
          <cell r="T539" t="str">
            <v>Nao</v>
          </cell>
          <cell r="V539" t="str">
            <v>Sim</v>
          </cell>
          <cell r="X539">
            <v>7.2</v>
          </cell>
          <cell r="Y539">
            <v>4.5</v>
          </cell>
          <cell r="Z539">
            <v>0</v>
          </cell>
          <cell r="AA539">
            <v>58</v>
          </cell>
        </row>
        <row r="540">
          <cell r="B540" t="str">
            <v>Bahia</v>
          </cell>
          <cell r="I540" t="str">
            <v>1</v>
          </cell>
          <cell r="K540">
            <v>16378</v>
          </cell>
          <cell r="Q540">
            <v>4980</v>
          </cell>
          <cell r="S540" t="str">
            <v>Nao</v>
          </cell>
          <cell r="T540" t="str">
            <v>Nao</v>
          </cell>
          <cell r="V540" t="str">
            <v>Sim</v>
          </cell>
          <cell r="X540">
            <v>6.72</v>
          </cell>
          <cell r="Y540">
            <v>3.27</v>
          </cell>
          <cell r="Z540">
            <v>0.5</v>
          </cell>
          <cell r="AA540">
            <v>27</v>
          </cell>
        </row>
        <row r="541">
          <cell r="B541" t="str">
            <v>Bahia</v>
          </cell>
          <cell r="I541" t="str">
            <v>1</v>
          </cell>
          <cell r="K541">
            <v>10124</v>
          </cell>
          <cell r="Q541">
            <v>3450</v>
          </cell>
          <cell r="S541" t="str">
            <v>Nao</v>
          </cell>
          <cell r="T541" t="str">
            <v>Nao</v>
          </cell>
          <cell r="V541" t="str">
            <v>Sim</v>
          </cell>
          <cell r="X541">
            <v>73.12</v>
          </cell>
          <cell r="Y541">
            <v>46.9</v>
          </cell>
          <cell r="Z541">
            <v>5</v>
          </cell>
          <cell r="AA541">
            <v>47</v>
          </cell>
        </row>
        <row r="542">
          <cell r="B542" t="str">
            <v>Bahia</v>
          </cell>
          <cell r="I542" t="str">
            <v>1</v>
          </cell>
          <cell r="K542">
            <v>9402</v>
          </cell>
          <cell r="Q542">
            <v>3807</v>
          </cell>
          <cell r="S542" t="str">
            <v>Nao</v>
          </cell>
          <cell r="T542" t="str">
            <v>Nao</v>
          </cell>
          <cell r="V542" t="str">
            <v>Sim</v>
          </cell>
          <cell r="X542">
            <v>38.590000000000003</v>
          </cell>
          <cell r="Y542">
            <v>37.86</v>
          </cell>
          <cell r="Z542">
            <v>1.81</v>
          </cell>
          <cell r="AA542">
            <v>0</v>
          </cell>
        </row>
        <row r="543">
          <cell r="B543" t="str">
            <v>Bahia</v>
          </cell>
          <cell r="I543" t="str">
            <v>2</v>
          </cell>
          <cell r="K543">
            <v>9700</v>
          </cell>
          <cell r="Q543">
            <v>3860</v>
          </cell>
          <cell r="S543" t="str">
            <v>Nao</v>
          </cell>
          <cell r="T543" t="str">
            <v>Nao</v>
          </cell>
          <cell r="V543" t="str">
            <v>Sim</v>
          </cell>
          <cell r="X543">
            <v>224.5</v>
          </cell>
          <cell r="Y543">
            <v>47.25</v>
          </cell>
          <cell r="Z543">
            <v>22.3</v>
          </cell>
          <cell r="AA543">
            <v>260</v>
          </cell>
        </row>
        <row r="544">
          <cell r="B544" t="str">
            <v>Bahia</v>
          </cell>
          <cell r="I544" t="str">
            <v>1</v>
          </cell>
          <cell r="K544">
            <v>18531</v>
          </cell>
          <cell r="Q544">
            <v>6554</v>
          </cell>
          <cell r="S544" t="str">
            <v>Nao</v>
          </cell>
          <cell r="T544" t="str">
            <v>Nao</v>
          </cell>
          <cell r="V544" t="str">
            <v>Sim</v>
          </cell>
          <cell r="X544">
            <v>39.82</v>
          </cell>
          <cell r="Y544">
            <v>29.14</v>
          </cell>
          <cell r="Z544">
            <v>17.489999999999998</v>
          </cell>
          <cell r="AA544">
            <v>0</v>
          </cell>
        </row>
        <row r="545">
          <cell r="B545" t="str">
            <v>Bahia</v>
          </cell>
          <cell r="I545" t="str">
            <v>1</v>
          </cell>
          <cell r="K545">
            <v>20808</v>
          </cell>
          <cell r="Q545">
            <v>9041</v>
          </cell>
          <cell r="S545" t="str">
            <v>Nao</v>
          </cell>
          <cell r="T545" t="str">
            <v>Nao</v>
          </cell>
          <cell r="V545" t="str">
            <v>Não</v>
          </cell>
          <cell r="X545">
            <v>1</v>
          </cell>
          <cell r="Y545">
            <v>0</v>
          </cell>
          <cell r="Z545">
            <v>0</v>
          </cell>
          <cell r="AA545">
            <v>0</v>
          </cell>
        </row>
        <row r="546">
          <cell r="B546" t="str">
            <v>Bahia</v>
          </cell>
          <cell r="I546" t="str">
            <v>1</v>
          </cell>
          <cell r="K546">
            <v>2804</v>
          </cell>
          <cell r="Q546">
            <v>1250</v>
          </cell>
          <cell r="S546" t="str">
            <v>Nao</v>
          </cell>
          <cell r="T546" t="str">
            <v>Nao</v>
          </cell>
          <cell r="V546" t="str">
            <v>Sim</v>
          </cell>
          <cell r="X546">
            <v>39.5</v>
          </cell>
          <cell r="Y546">
            <v>28.48</v>
          </cell>
          <cell r="Z546">
            <v>0.6</v>
          </cell>
          <cell r="AA546">
            <v>0</v>
          </cell>
        </row>
        <row r="547">
          <cell r="B547" t="str">
            <v>Bahia</v>
          </cell>
          <cell r="I547" t="str">
            <v>1</v>
          </cell>
          <cell r="K547">
            <v>5355</v>
          </cell>
          <cell r="Q547">
            <v>1823</v>
          </cell>
          <cell r="S547" t="str">
            <v>Nao</v>
          </cell>
          <cell r="T547" t="str">
            <v>Sim</v>
          </cell>
          <cell r="V547" t="str">
            <v>Sim</v>
          </cell>
          <cell r="X547">
            <v>65.58</v>
          </cell>
          <cell r="Y547">
            <v>38.15</v>
          </cell>
          <cell r="Z547">
            <v>1.23</v>
          </cell>
          <cell r="AA547">
            <v>0</v>
          </cell>
        </row>
        <row r="548">
          <cell r="B548" t="str">
            <v>Bahia</v>
          </cell>
          <cell r="I548" t="str">
            <v>2</v>
          </cell>
          <cell r="K548">
            <v>56847</v>
          </cell>
          <cell r="Q548">
            <v>18892</v>
          </cell>
          <cell r="S548" t="str">
            <v>Nao</v>
          </cell>
          <cell r="T548" t="str">
            <v>Sim</v>
          </cell>
          <cell r="V548" t="str">
            <v>Sim</v>
          </cell>
          <cell r="X548">
            <v>416.68</v>
          </cell>
          <cell r="Y548">
            <v>362.24</v>
          </cell>
          <cell r="Z548">
            <v>142.54</v>
          </cell>
          <cell r="AA548">
            <v>2759</v>
          </cell>
        </row>
        <row r="549">
          <cell r="B549" t="str">
            <v>Bahia</v>
          </cell>
          <cell r="I549" t="str">
            <v>2</v>
          </cell>
          <cell r="K549">
            <v>41639</v>
          </cell>
          <cell r="Q549">
            <v>11025</v>
          </cell>
          <cell r="S549" t="str">
            <v>Nao</v>
          </cell>
          <cell r="T549" t="str">
            <v>Nao</v>
          </cell>
          <cell r="V549" t="str">
            <v>Sim</v>
          </cell>
          <cell r="X549">
            <v>21.5</v>
          </cell>
          <cell r="Y549">
            <v>16</v>
          </cell>
          <cell r="Z549">
            <v>0.96</v>
          </cell>
          <cell r="AA549">
            <v>1500</v>
          </cell>
        </row>
        <row r="550">
          <cell r="B550" t="str">
            <v>Bahia</v>
          </cell>
          <cell r="I550" t="str">
            <v>1</v>
          </cell>
          <cell r="K550">
            <v>6107</v>
          </cell>
          <cell r="Q550">
            <v>2300</v>
          </cell>
          <cell r="S550" t="str">
            <v>Nao</v>
          </cell>
          <cell r="T550" t="str">
            <v>Sim</v>
          </cell>
          <cell r="V550" t="str">
            <v>Sim</v>
          </cell>
          <cell r="X550">
            <v>60</v>
          </cell>
          <cell r="Y550">
            <v>40</v>
          </cell>
          <cell r="Z550">
            <v>20</v>
          </cell>
          <cell r="AA550">
            <v>0</v>
          </cell>
        </row>
        <row r="551">
          <cell r="B551" t="str">
            <v>Bahia</v>
          </cell>
          <cell r="I551" t="str">
            <v>1</v>
          </cell>
          <cell r="K551">
            <v>6382</v>
          </cell>
          <cell r="Q551">
            <v>2700</v>
          </cell>
          <cell r="S551" t="str">
            <v>Nao</v>
          </cell>
          <cell r="T551" t="str">
            <v>Nao</v>
          </cell>
          <cell r="V551" t="str">
            <v>Sim</v>
          </cell>
          <cell r="X551">
            <v>100</v>
          </cell>
          <cell r="Y551">
            <v>20</v>
          </cell>
          <cell r="Z551">
            <v>1</v>
          </cell>
          <cell r="AA551">
            <v>0</v>
          </cell>
        </row>
        <row r="552">
          <cell r="B552" t="str">
            <v>Bahia</v>
          </cell>
          <cell r="I552" t="str">
            <v>2</v>
          </cell>
          <cell r="K552">
            <v>18812</v>
          </cell>
          <cell r="Q552">
            <v>8573</v>
          </cell>
          <cell r="S552" t="str">
            <v>Nao</v>
          </cell>
          <cell r="T552" t="str">
            <v>Nao</v>
          </cell>
          <cell r="V552" t="str">
            <v>Sim</v>
          </cell>
          <cell r="X552">
            <v>78</v>
          </cell>
          <cell r="Y552">
            <v>69</v>
          </cell>
          <cell r="Z552">
            <v>0</v>
          </cell>
          <cell r="AA552">
            <v>0</v>
          </cell>
        </row>
        <row r="553">
          <cell r="B553" t="str">
            <v>Bahia</v>
          </cell>
          <cell r="I553" t="str">
            <v>1</v>
          </cell>
          <cell r="K553">
            <v>5755</v>
          </cell>
          <cell r="Q553">
            <v>2301</v>
          </cell>
          <cell r="S553" t="str">
            <v>Nao</v>
          </cell>
          <cell r="T553" t="str">
            <v>Nao</v>
          </cell>
          <cell r="V553" t="str">
            <v>Sim</v>
          </cell>
          <cell r="X553">
            <v>21</v>
          </cell>
          <cell r="Y553">
            <v>18</v>
          </cell>
          <cell r="Z553">
            <v>4.5</v>
          </cell>
          <cell r="AA553">
            <v>0</v>
          </cell>
        </row>
        <row r="554">
          <cell r="B554" t="str">
            <v>Bahia</v>
          </cell>
          <cell r="I554" t="str">
            <v>1</v>
          </cell>
          <cell r="K554">
            <v>15286</v>
          </cell>
          <cell r="Q554">
            <v>5500</v>
          </cell>
          <cell r="S554" t="str">
            <v>Nao</v>
          </cell>
          <cell r="T554" t="str">
            <v>Sim</v>
          </cell>
          <cell r="V554" t="str">
            <v>Sim</v>
          </cell>
          <cell r="X554">
            <v>29.26</v>
          </cell>
          <cell r="Y554">
            <v>29.26</v>
          </cell>
          <cell r="Z554">
            <v>3</v>
          </cell>
          <cell r="AA554">
            <v>100</v>
          </cell>
        </row>
        <row r="555">
          <cell r="B555" t="str">
            <v>Bahia</v>
          </cell>
          <cell r="I555" t="str">
            <v>1</v>
          </cell>
          <cell r="K555">
            <v>4344</v>
          </cell>
          <cell r="Q555">
            <v>2015</v>
          </cell>
          <cell r="S555" t="str">
            <v>Nao</v>
          </cell>
          <cell r="T555" t="str">
            <v>Sim</v>
          </cell>
          <cell r="V555" t="str">
            <v>Sim</v>
          </cell>
          <cell r="X555">
            <v>4.4800000000000004</v>
          </cell>
          <cell r="Y555">
            <v>3.13</v>
          </cell>
          <cell r="Z555">
            <v>2.75</v>
          </cell>
          <cell r="AA555">
            <v>42</v>
          </cell>
        </row>
        <row r="556">
          <cell r="B556" t="str">
            <v>Bahia</v>
          </cell>
          <cell r="I556" t="str">
            <v>1</v>
          </cell>
          <cell r="K556">
            <v>2283</v>
          </cell>
          <cell r="Q556">
            <v>780</v>
          </cell>
          <cell r="S556" t="str">
            <v>Nao</v>
          </cell>
          <cell r="T556" t="str">
            <v>Nao</v>
          </cell>
          <cell r="V556" t="str">
            <v>Sim</v>
          </cell>
          <cell r="X556">
            <v>8.9</v>
          </cell>
          <cell r="Y556">
            <v>7.56</v>
          </cell>
          <cell r="Z556">
            <v>1.2</v>
          </cell>
          <cell r="AA556">
            <v>0</v>
          </cell>
        </row>
        <row r="557">
          <cell r="B557" t="str">
            <v>Bahia</v>
          </cell>
          <cell r="I557" t="str">
            <v>1</v>
          </cell>
          <cell r="K557">
            <v>1992</v>
          </cell>
          <cell r="Q557">
            <v>980</v>
          </cell>
          <cell r="S557" t="str">
            <v>Nao</v>
          </cell>
          <cell r="T557" t="str">
            <v>Nao</v>
          </cell>
          <cell r="V557" t="str">
            <v>Não</v>
          </cell>
          <cell r="X557">
            <v>21</v>
          </cell>
          <cell r="Y557">
            <v>20</v>
          </cell>
          <cell r="Z557">
            <v>0</v>
          </cell>
          <cell r="AA557">
            <v>0</v>
          </cell>
        </row>
        <row r="558">
          <cell r="B558" t="str">
            <v>Bahia</v>
          </cell>
          <cell r="I558" t="str">
            <v>1</v>
          </cell>
          <cell r="K558">
            <v>3178</v>
          </cell>
          <cell r="Q558">
            <v>1478</v>
          </cell>
          <cell r="S558" t="str">
            <v>Nao</v>
          </cell>
          <cell r="T558" t="str">
            <v>Nao</v>
          </cell>
          <cell r="V558" t="str">
            <v>Não</v>
          </cell>
          <cell r="X558">
            <v>52</v>
          </cell>
          <cell r="Y558">
            <v>52</v>
          </cell>
          <cell r="Z558">
            <v>0</v>
          </cell>
          <cell r="AA558">
            <v>0</v>
          </cell>
        </row>
        <row r="559">
          <cell r="B559" t="str">
            <v>Bahia</v>
          </cell>
          <cell r="I559" t="str">
            <v>1</v>
          </cell>
          <cell r="K559">
            <v>2211</v>
          </cell>
          <cell r="Q559">
            <v>1090</v>
          </cell>
          <cell r="S559" t="str">
            <v>Nao</v>
          </cell>
          <cell r="T559" t="str">
            <v>Nao</v>
          </cell>
          <cell r="V559" t="str">
            <v>Sim</v>
          </cell>
          <cell r="X559">
            <v>11.4</v>
          </cell>
          <cell r="Y559">
            <v>11.4</v>
          </cell>
          <cell r="Z559">
            <v>1.7</v>
          </cell>
          <cell r="AA559">
            <v>0</v>
          </cell>
        </row>
        <row r="560">
          <cell r="B560" t="str">
            <v>Bahia</v>
          </cell>
          <cell r="I560" t="str">
            <v>1</v>
          </cell>
          <cell r="K560">
            <v>1189</v>
          </cell>
          <cell r="Q560">
            <v>540</v>
          </cell>
          <cell r="S560" t="str">
            <v>Nao</v>
          </cell>
          <cell r="T560" t="str">
            <v>Sim</v>
          </cell>
          <cell r="V560" t="str">
            <v>Sim</v>
          </cell>
          <cell r="X560">
            <v>20</v>
          </cell>
          <cell r="Y560">
            <v>20</v>
          </cell>
          <cell r="Z560">
            <v>15</v>
          </cell>
          <cell r="AA560">
            <v>0</v>
          </cell>
        </row>
        <row r="561">
          <cell r="B561" t="str">
            <v>Bahia</v>
          </cell>
          <cell r="I561" t="str">
            <v>1</v>
          </cell>
          <cell r="K561">
            <v>5318</v>
          </cell>
          <cell r="Q561">
            <v>1050</v>
          </cell>
          <cell r="S561" t="str">
            <v>Nao</v>
          </cell>
          <cell r="T561" t="str">
            <v>Nao</v>
          </cell>
          <cell r="V561" t="str">
            <v>Sim</v>
          </cell>
          <cell r="X561">
            <v>5</v>
          </cell>
          <cell r="Y561">
            <v>5</v>
          </cell>
          <cell r="Z561">
            <v>1</v>
          </cell>
          <cell r="AA561">
            <v>0</v>
          </cell>
        </row>
        <row r="562">
          <cell r="B562" t="str">
            <v>Bahia</v>
          </cell>
          <cell r="I562" t="str">
            <v>1</v>
          </cell>
          <cell r="K562">
            <v>1786</v>
          </cell>
          <cell r="Q562">
            <v>800</v>
          </cell>
          <cell r="S562" t="str">
            <v>Nao</v>
          </cell>
          <cell r="T562" t="str">
            <v>Nao</v>
          </cell>
          <cell r="V562" t="str">
            <v>Não</v>
          </cell>
          <cell r="X562">
            <v>12</v>
          </cell>
          <cell r="Y562">
            <v>10</v>
          </cell>
          <cell r="Z562">
            <v>0</v>
          </cell>
          <cell r="AA562">
            <v>0</v>
          </cell>
        </row>
        <row r="563">
          <cell r="B563" t="str">
            <v>Bahia</v>
          </cell>
          <cell r="I563" t="str">
            <v>3</v>
          </cell>
          <cell r="K563">
            <v>201635</v>
          </cell>
          <cell r="Q563">
            <v>65577</v>
          </cell>
          <cell r="S563" t="str">
            <v>Sim</v>
          </cell>
          <cell r="T563" t="str">
            <v>Sim</v>
          </cell>
          <cell r="V563" t="str">
            <v>Sim</v>
          </cell>
          <cell r="X563">
            <v>328.5</v>
          </cell>
          <cell r="Y563">
            <v>285.16000000000003</v>
          </cell>
          <cell r="Z563">
            <v>234.11</v>
          </cell>
          <cell r="AA563">
            <v>10000</v>
          </cell>
        </row>
        <row r="564">
          <cell r="B564" t="str">
            <v>Bahia</v>
          </cell>
          <cell r="I564" t="str">
            <v>1</v>
          </cell>
          <cell r="K564">
            <v>8914</v>
          </cell>
          <cell r="Q564">
            <v>3000</v>
          </cell>
          <cell r="S564" t="str">
            <v>Nao</v>
          </cell>
          <cell r="T564" t="str">
            <v>Sim</v>
          </cell>
          <cell r="V564" t="str">
            <v>Sim</v>
          </cell>
          <cell r="X564">
            <v>30</v>
          </cell>
          <cell r="Y564">
            <v>12</v>
          </cell>
          <cell r="Z564">
            <v>4</v>
          </cell>
          <cell r="AA564">
            <v>50</v>
          </cell>
        </row>
        <row r="565">
          <cell r="B565" t="str">
            <v>Bahia</v>
          </cell>
          <cell r="I565" t="str">
            <v>1</v>
          </cell>
          <cell r="K565">
            <v>6284</v>
          </cell>
          <cell r="Q565">
            <v>3000</v>
          </cell>
          <cell r="S565" t="str">
            <v>Nao</v>
          </cell>
          <cell r="T565" t="str">
            <v>Sim</v>
          </cell>
          <cell r="V565" t="str">
            <v>Sim</v>
          </cell>
          <cell r="X565">
            <v>15</v>
          </cell>
          <cell r="Y565">
            <v>10</v>
          </cell>
          <cell r="Z565">
            <v>0.4</v>
          </cell>
          <cell r="AA565">
            <v>0</v>
          </cell>
        </row>
        <row r="566">
          <cell r="B566" t="str">
            <v>Bahia</v>
          </cell>
          <cell r="I566" t="str">
            <v>2</v>
          </cell>
          <cell r="K566">
            <v>82326</v>
          </cell>
          <cell r="Q566">
            <v>24710</v>
          </cell>
          <cell r="S566" t="str">
            <v>Nao</v>
          </cell>
          <cell r="T566" t="str">
            <v>Sim</v>
          </cell>
          <cell r="V566" t="str">
            <v>Sim</v>
          </cell>
          <cell r="X566">
            <v>696.88</v>
          </cell>
          <cell r="Y566">
            <v>452.32</v>
          </cell>
          <cell r="Z566">
            <v>28.62</v>
          </cell>
          <cell r="AA566">
            <v>637</v>
          </cell>
        </row>
        <row r="567">
          <cell r="B567" t="str">
            <v>Bahia</v>
          </cell>
          <cell r="I567" t="str">
            <v>2</v>
          </cell>
          <cell r="K567">
            <v>16430</v>
          </cell>
          <cell r="Q567">
            <v>4141</v>
          </cell>
          <cell r="S567" t="str">
            <v>Nao</v>
          </cell>
          <cell r="T567" t="str">
            <v>Nao</v>
          </cell>
          <cell r="V567" t="str">
            <v>Sim</v>
          </cell>
          <cell r="X567">
            <v>350</v>
          </cell>
          <cell r="Y567">
            <v>244.85</v>
          </cell>
          <cell r="Z567">
            <v>5.7</v>
          </cell>
          <cell r="AA567">
            <v>0</v>
          </cell>
        </row>
        <row r="568">
          <cell r="B568" t="str">
            <v>Bahia</v>
          </cell>
          <cell r="I568" t="str">
            <v>1</v>
          </cell>
          <cell r="K568">
            <v>2759</v>
          </cell>
          <cell r="Q568">
            <v>1290</v>
          </cell>
          <cell r="S568" t="str">
            <v>Nao</v>
          </cell>
          <cell r="T568" t="str">
            <v>Nao</v>
          </cell>
          <cell r="V568" t="str">
            <v>Não</v>
          </cell>
          <cell r="X568">
            <v>12</v>
          </cell>
          <cell r="Y568">
            <v>8</v>
          </cell>
          <cell r="Z568">
            <v>0</v>
          </cell>
          <cell r="AA568">
            <v>0</v>
          </cell>
        </row>
        <row r="569">
          <cell r="B569" t="str">
            <v>Bahia</v>
          </cell>
          <cell r="I569" t="str">
            <v>1</v>
          </cell>
          <cell r="K569">
            <v>1106</v>
          </cell>
          <cell r="Q569">
            <v>500</v>
          </cell>
          <cell r="S569" t="str">
            <v>Nao</v>
          </cell>
          <cell r="T569" t="str">
            <v>Nao</v>
          </cell>
          <cell r="V569" t="str">
            <v>Sim</v>
          </cell>
          <cell r="X569">
            <v>7.5</v>
          </cell>
          <cell r="Y569">
            <v>7.5</v>
          </cell>
          <cell r="Z569">
            <v>1.5</v>
          </cell>
          <cell r="AA569">
            <v>20</v>
          </cell>
        </row>
        <row r="570">
          <cell r="B570" t="str">
            <v>Bahia</v>
          </cell>
          <cell r="I570" t="str">
            <v>1</v>
          </cell>
          <cell r="K570">
            <v>6694</v>
          </cell>
          <cell r="Q570">
            <v>3000</v>
          </cell>
          <cell r="S570" t="str">
            <v>Nao</v>
          </cell>
          <cell r="T570" t="str">
            <v>Sim</v>
          </cell>
          <cell r="V570" t="str">
            <v>Sim</v>
          </cell>
          <cell r="X570">
            <v>1500</v>
          </cell>
          <cell r="Y570">
            <v>350</v>
          </cell>
          <cell r="Z570">
            <v>0.8</v>
          </cell>
          <cell r="AA570">
            <v>400</v>
          </cell>
        </row>
        <row r="571">
          <cell r="B571" t="str">
            <v>Bahia</v>
          </cell>
          <cell r="I571" t="str">
            <v>1</v>
          </cell>
          <cell r="K571">
            <v>5216</v>
          </cell>
          <cell r="Q571">
            <v>1748</v>
          </cell>
          <cell r="S571" t="str">
            <v>Nao</v>
          </cell>
          <cell r="T571" t="str">
            <v>Nao</v>
          </cell>
          <cell r="V571" t="str">
            <v>Não</v>
          </cell>
          <cell r="X571">
            <v>32.549999999999997</v>
          </cell>
          <cell r="Y571">
            <v>13.22</v>
          </cell>
          <cell r="Z571">
            <v>0</v>
          </cell>
          <cell r="AA571">
            <v>45</v>
          </cell>
        </row>
        <row r="572">
          <cell r="B572" t="str">
            <v>Bahia</v>
          </cell>
          <cell r="I572" t="str">
            <v>1</v>
          </cell>
          <cell r="K572">
            <v>14671</v>
          </cell>
          <cell r="Q572">
            <v>11500</v>
          </cell>
          <cell r="S572" t="str">
            <v>Nao</v>
          </cell>
          <cell r="T572" t="str">
            <v>Nao</v>
          </cell>
          <cell r="V572" t="str">
            <v>Não</v>
          </cell>
          <cell r="X572">
            <v>80</v>
          </cell>
          <cell r="Y572">
            <v>32</v>
          </cell>
          <cell r="Z572">
            <v>1</v>
          </cell>
          <cell r="AA572">
            <v>0</v>
          </cell>
        </row>
        <row r="573">
          <cell r="B573" t="str">
            <v>Bahia</v>
          </cell>
          <cell r="I573" t="str">
            <v>2</v>
          </cell>
          <cell r="K573">
            <v>26252</v>
          </cell>
          <cell r="Q573">
            <v>9179</v>
          </cell>
          <cell r="S573" t="str">
            <v>Sim</v>
          </cell>
          <cell r="T573" t="str">
            <v>Sim</v>
          </cell>
          <cell r="V573" t="str">
            <v>Sim</v>
          </cell>
          <cell r="X573">
            <v>26.85</v>
          </cell>
          <cell r="Y573">
            <v>25.5</v>
          </cell>
          <cell r="Z573">
            <v>19</v>
          </cell>
          <cell r="AA573">
            <v>496</v>
          </cell>
        </row>
        <row r="574">
          <cell r="B574" t="str">
            <v>Bahia</v>
          </cell>
          <cell r="I574" t="str">
            <v>1</v>
          </cell>
          <cell r="K574">
            <v>3844</v>
          </cell>
          <cell r="Q574">
            <v>980</v>
          </cell>
          <cell r="S574" t="str">
            <v>Nao</v>
          </cell>
          <cell r="T574" t="str">
            <v>Nao</v>
          </cell>
          <cell r="V574" t="str">
            <v>Sim</v>
          </cell>
          <cell r="X574">
            <v>35</v>
          </cell>
          <cell r="Y574">
            <v>35</v>
          </cell>
          <cell r="Z574">
            <v>25</v>
          </cell>
          <cell r="AA574">
            <v>0</v>
          </cell>
        </row>
        <row r="575">
          <cell r="B575" t="str">
            <v>Bahia</v>
          </cell>
          <cell r="I575" t="str">
            <v>1</v>
          </cell>
          <cell r="K575">
            <v>5251</v>
          </cell>
          <cell r="Q575">
            <v>2100</v>
          </cell>
          <cell r="S575" t="str">
            <v>Nao</v>
          </cell>
          <cell r="T575" t="str">
            <v>Nao</v>
          </cell>
          <cell r="V575" t="str">
            <v>Não</v>
          </cell>
          <cell r="X575">
            <v>26.34</v>
          </cell>
          <cell r="Y575">
            <v>26.34</v>
          </cell>
          <cell r="Z575">
            <v>0</v>
          </cell>
          <cell r="AA575">
            <v>0</v>
          </cell>
        </row>
        <row r="576">
          <cell r="B576" t="str">
            <v>Bahia</v>
          </cell>
          <cell r="I576" t="str">
            <v>1</v>
          </cell>
          <cell r="K576">
            <v>10943</v>
          </cell>
          <cell r="Q576">
            <v>4194</v>
          </cell>
          <cell r="S576" t="str">
            <v>Nao</v>
          </cell>
          <cell r="T576" t="str">
            <v>Nao</v>
          </cell>
          <cell r="V576" t="str">
            <v>Sim</v>
          </cell>
          <cell r="X576">
            <v>24.5</v>
          </cell>
          <cell r="Y576">
            <v>24.5</v>
          </cell>
          <cell r="Z576">
            <v>2</v>
          </cell>
          <cell r="AA576">
            <v>80</v>
          </cell>
        </row>
        <row r="577">
          <cell r="B577" t="str">
            <v>Bahia</v>
          </cell>
          <cell r="I577" t="str">
            <v>2</v>
          </cell>
          <cell r="K577">
            <v>34978</v>
          </cell>
          <cell r="Q577">
            <v>13587</v>
          </cell>
          <cell r="S577" t="str">
            <v>Nao</v>
          </cell>
          <cell r="T577" t="str">
            <v>Nao</v>
          </cell>
          <cell r="V577" t="str">
            <v>Sim</v>
          </cell>
          <cell r="X577">
            <v>100</v>
          </cell>
          <cell r="Y577">
            <v>93</v>
          </cell>
          <cell r="Z577">
            <v>21</v>
          </cell>
          <cell r="AA577">
            <v>30</v>
          </cell>
        </row>
        <row r="578">
          <cell r="B578" t="str">
            <v>Bahia</v>
          </cell>
          <cell r="I578" t="str">
            <v>1</v>
          </cell>
          <cell r="K578">
            <v>17979</v>
          </cell>
          <cell r="Q578">
            <v>8800</v>
          </cell>
          <cell r="S578" t="str">
            <v>Nao</v>
          </cell>
          <cell r="T578" t="str">
            <v>Nao</v>
          </cell>
          <cell r="V578" t="str">
            <v>Sim</v>
          </cell>
          <cell r="X578">
            <v>30</v>
          </cell>
          <cell r="Y578">
            <v>25</v>
          </cell>
          <cell r="Z578">
            <v>23</v>
          </cell>
          <cell r="AA578">
            <v>150</v>
          </cell>
        </row>
        <row r="579">
          <cell r="B579" t="str">
            <v>Bahia</v>
          </cell>
          <cell r="I579" t="str">
            <v>1</v>
          </cell>
          <cell r="K579">
            <v>15713</v>
          </cell>
          <cell r="Q579">
            <v>7000</v>
          </cell>
          <cell r="S579" t="str">
            <v>Sim</v>
          </cell>
          <cell r="T579" t="str">
            <v>Sim</v>
          </cell>
          <cell r="V579" t="str">
            <v>Não</v>
          </cell>
          <cell r="X579">
            <v>50</v>
          </cell>
          <cell r="Y579">
            <v>45</v>
          </cell>
          <cell r="Z579">
            <v>0</v>
          </cell>
          <cell r="AA579">
            <v>50</v>
          </cell>
        </row>
        <row r="580">
          <cell r="B580" t="str">
            <v>Bahia</v>
          </cell>
          <cell r="I580" t="str">
            <v>1</v>
          </cell>
          <cell r="K580">
            <v>8233</v>
          </cell>
          <cell r="Q580">
            <v>2950</v>
          </cell>
          <cell r="S580" t="str">
            <v>Nao</v>
          </cell>
          <cell r="T580" t="str">
            <v>Sim</v>
          </cell>
          <cell r="V580" t="str">
            <v>Sim</v>
          </cell>
          <cell r="X580">
            <v>25</v>
          </cell>
          <cell r="Y580">
            <v>20</v>
          </cell>
          <cell r="Z580">
            <v>20</v>
          </cell>
          <cell r="AA580">
            <v>0</v>
          </cell>
        </row>
        <row r="581">
          <cell r="B581" t="str">
            <v>Bahia</v>
          </cell>
          <cell r="I581" t="str">
            <v>1</v>
          </cell>
          <cell r="K581">
            <v>8941</v>
          </cell>
          <cell r="Q581">
            <v>1359</v>
          </cell>
          <cell r="S581" t="str">
            <v>Nao</v>
          </cell>
          <cell r="T581" t="str">
            <v>Nao</v>
          </cell>
          <cell r="V581" t="str">
            <v>Sim</v>
          </cell>
          <cell r="X581">
            <v>5.6</v>
          </cell>
          <cell r="Y581">
            <v>0</v>
          </cell>
          <cell r="Z581">
            <v>4.5999999999999996</v>
          </cell>
          <cell r="AA581">
            <v>0</v>
          </cell>
        </row>
        <row r="582">
          <cell r="B582" t="str">
            <v>Bahia</v>
          </cell>
          <cell r="I582" t="str">
            <v>1</v>
          </cell>
          <cell r="K582">
            <v>1454</v>
          </cell>
          <cell r="Q582">
            <v>450</v>
          </cell>
          <cell r="S582" t="str">
            <v>Nao</v>
          </cell>
          <cell r="T582" t="str">
            <v>Nao</v>
          </cell>
          <cell r="V582" t="str">
            <v>Não</v>
          </cell>
          <cell r="X582">
            <v>46.3</v>
          </cell>
          <cell r="Y582">
            <v>1</v>
          </cell>
          <cell r="Z582">
            <v>0</v>
          </cell>
          <cell r="AA582">
            <v>5</v>
          </cell>
        </row>
        <row r="583">
          <cell r="B583" t="str">
            <v>Bahia</v>
          </cell>
          <cell r="I583" t="str">
            <v>2</v>
          </cell>
          <cell r="K583">
            <v>8328</v>
          </cell>
          <cell r="Q583">
            <v>4064</v>
          </cell>
          <cell r="S583" t="str">
            <v>Nao</v>
          </cell>
          <cell r="T583" t="str">
            <v>Nao</v>
          </cell>
          <cell r="V583" t="str">
            <v>Não</v>
          </cell>
          <cell r="X583">
            <v>80</v>
          </cell>
          <cell r="Y583">
            <v>24</v>
          </cell>
          <cell r="Z583">
            <v>0</v>
          </cell>
          <cell r="AA583">
            <v>0</v>
          </cell>
        </row>
        <row r="584">
          <cell r="B584" t="str">
            <v>Bahia</v>
          </cell>
          <cell r="I584" t="str">
            <v>2</v>
          </cell>
          <cell r="K584">
            <v>20426</v>
          </cell>
          <cell r="Q584">
            <v>9440</v>
          </cell>
          <cell r="S584" t="str">
            <v>Nao</v>
          </cell>
          <cell r="T584" t="str">
            <v>Nao</v>
          </cell>
          <cell r="V584" t="str">
            <v>Sim</v>
          </cell>
          <cell r="X584">
            <v>50</v>
          </cell>
          <cell r="Y584">
            <v>40</v>
          </cell>
          <cell r="Z584">
            <v>5</v>
          </cell>
          <cell r="AA584">
            <v>2000</v>
          </cell>
        </row>
        <row r="585">
          <cell r="B585" t="str">
            <v>Bahia</v>
          </cell>
          <cell r="I585" t="str">
            <v>1</v>
          </cell>
          <cell r="K585">
            <v>5686</v>
          </cell>
          <cell r="Q585">
            <v>2109</v>
          </cell>
          <cell r="S585" t="str">
            <v>Nao</v>
          </cell>
          <cell r="T585" t="str">
            <v>Nao</v>
          </cell>
          <cell r="V585" t="str">
            <v>Sim</v>
          </cell>
          <cell r="X585">
            <v>32</v>
          </cell>
          <cell r="Y585">
            <v>19</v>
          </cell>
          <cell r="Z585">
            <v>0</v>
          </cell>
          <cell r="AA585">
            <v>0</v>
          </cell>
        </row>
        <row r="586">
          <cell r="B586" t="str">
            <v>Bahia</v>
          </cell>
          <cell r="I586" t="str">
            <v>2</v>
          </cell>
          <cell r="K586">
            <v>32242</v>
          </cell>
          <cell r="Q586">
            <v>14417</v>
          </cell>
          <cell r="S586" t="str">
            <v>Nao</v>
          </cell>
          <cell r="T586" t="str">
            <v>Nao</v>
          </cell>
          <cell r="V586" t="str">
            <v>Sim</v>
          </cell>
          <cell r="X586">
            <v>129.16999999999999</v>
          </cell>
          <cell r="Y586">
            <v>129.16999999999999</v>
          </cell>
          <cell r="Z586">
            <v>15.47</v>
          </cell>
          <cell r="AA586">
            <v>0</v>
          </cell>
        </row>
        <row r="587">
          <cell r="B587" t="str">
            <v>Bahia</v>
          </cell>
          <cell r="I587" t="str">
            <v>1</v>
          </cell>
          <cell r="K587">
            <v>5157</v>
          </cell>
          <cell r="Q587">
            <v>1691</v>
          </cell>
          <cell r="S587" t="str">
            <v>Nao</v>
          </cell>
          <cell r="T587" t="str">
            <v>Sim</v>
          </cell>
          <cell r="V587" t="str">
            <v>Sim</v>
          </cell>
          <cell r="X587">
            <v>32.700000000000003</v>
          </cell>
          <cell r="Y587">
            <v>32.700000000000003</v>
          </cell>
          <cell r="Z587">
            <v>1</v>
          </cell>
          <cell r="AA587">
            <v>0</v>
          </cell>
        </row>
        <row r="588">
          <cell r="B588" t="str">
            <v>Bahia</v>
          </cell>
          <cell r="I588" t="str">
            <v>1</v>
          </cell>
          <cell r="K588">
            <v>3452</v>
          </cell>
          <cell r="Q588">
            <v>1156</v>
          </cell>
          <cell r="S588" t="str">
            <v>Nao</v>
          </cell>
          <cell r="T588" t="str">
            <v>Nao</v>
          </cell>
          <cell r="V588" t="str">
            <v>Sim</v>
          </cell>
          <cell r="X588">
            <v>6</v>
          </cell>
          <cell r="Y588">
            <v>4</v>
          </cell>
          <cell r="Z588">
            <v>1.2</v>
          </cell>
          <cell r="AA588">
            <v>0</v>
          </cell>
        </row>
        <row r="589">
          <cell r="B589" t="str">
            <v>Bahia</v>
          </cell>
          <cell r="I589" t="str">
            <v>1</v>
          </cell>
          <cell r="K589">
            <v>18359</v>
          </cell>
          <cell r="Q589">
            <v>6754</v>
          </cell>
          <cell r="S589" t="str">
            <v>Nao</v>
          </cell>
          <cell r="T589" t="str">
            <v>Nao</v>
          </cell>
          <cell r="V589" t="str">
            <v>Sim</v>
          </cell>
          <cell r="X589">
            <v>57.5</v>
          </cell>
          <cell r="Y589">
            <v>48.5</v>
          </cell>
          <cell r="Z589">
            <v>4</v>
          </cell>
          <cell r="AA589">
            <v>0</v>
          </cell>
        </row>
        <row r="590">
          <cell r="B590" t="str">
            <v>Bahia</v>
          </cell>
          <cell r="I590" t="str">
            <v>1</v>
          </cell>
          <cell r="K590">
            <v>10034</v>
          </cell>
          <cell r="Q590">
            <v>3000</v>
          </cell>
          <cell r="S590" t="str">
            <v>Nao</v>
          </cell>
          <cell r="T590" t="str">
            <v>Nao</v>
          </cell>
          <cell r="V590" t="str">
            <v>Sim</v>
          </cell>
          <cell r="X590">
            <v>28</v>
          </cell>
          <cell r="Y590">
            <v>26</v>
          </cell>
          <cell r="Z590">
            <v>5</v>
          </cell>
          <cell r="AA590">
            <v>200</v>
          </cell>
        </row>
        <row r="591">
          <cell r="B591" t="str">
            <v>Bahia</v>
          </cell>
          <cell r="I591" t="str">
            <v>1</v>
          </cell>
          <cell r="K591">
            <v>23971</v>
          </cell>
          <cell r="Q591">
            <v>5826</v>
          </cell>
          <cell r="S591" t="str">
            <v>Nao</v>
          </cell>
          <cell r="T591" t="str">
            <v>Sim</v>
          </cell>
          <cell r="V591" t="str">
            <v>Sim</v>
          </cell>
          <cell r="X591">
            <v>14</v>
          </cell>
          <cell r="Y591">
            <v>4.8</v>
          </cell>
          <cell r="Z591">
            <v>2.5</v>
          </cell>
          <cell r="AA591">
            <v>106</v>
          </cell>
        </row>
        <row r="592">
          <cell r="B592" t="str">
            <v>Bahia</v>
          </cell>
          <cell r="I592" t="str">
            <v>1</v>
          </cell>
          <cell r="K592">
            <v>3489</v>
          </cell>
          <cell r="Q592">
            <v>1500</v>
          </cell>
          <cell r="S592" t="str">
            <v>Nao</v>
          </cell>
          <cell r="T592" t="str">
            <v>Nao</v>
          </cell>
          <cell r="V592" t="str">
            <v>Sim</v>
          </cell>
          <cell r="X592">
            <v>9</v>
          </cell>
          <cell r="Y592">
            <v>8</v>
          </cell>
          <cell r="Z592">
            <v>1.5</v>
          </cell>
          <cell r="AA592">
            <v>200</v>
          </cell>
        </row>
        <row r="593">
          <cell r="B593" t="str">
            <v>Bahia</v>
          </cell>
          <cell r="I593" t="str">
            <v>1</v>
          </cell>
          <cell r="K593">
            <v>4172</v>
          </cell>
          <cell r="Q593">
            <v>1145</v>
          </cell>
          <cell r="S593" t="str">
            <v>Nao</v>
          </cell>
          <cell r="T593" t="str">
            <v>Nao</v>
          </cell>
          <cell r="V593" t="str">
            <v>Não</v>
          </cell>
          <cell r="X593">
            <v>30</v>
          </cell>
          <cell r="Y593">
            <v>30</v>
          </cell>
          <cell r="Z593">
            <v>0</v>
          </cell>
          <cell r="AA593">
            <v>0</v>
          </cell>
        </row>
        <row r="594">
          <cell r="B594" t="str">
            <v>Bahia</v>
          </cell>
          <cell r="I594" t="str">
            <v>1</v>
          </cell>
          <cell r="K594">
            <v>6753</v>
          </cell>
          <cell r="Q594">
            <v>2325</v>
          </cell>
          <cell r="S594" t="str">
            <v>Nao</v>
          </cell>
          <cell r="T594" t="str">
            <v>Nao</v>
          </cell>
          <cell r="V594" t="str">
            <v>Sim</v>
          </cell>
          <cell r="X594">
            <v>30</v>
          </cell>
          <cell r="Y594">
            <v>30</v>
          </cell>
          <cell r="Z594">
            <v>10</v>
          </cell>
          <cell r="AA594">
            <v>6</v>
          </cell>
        </row>
        <row r="595">
          <cell r="B595" t="str">
            <v>Bahia</v>
          </cell>
          <cell r="I595" t="str">
            <v>1</v>
          </cell>
          <cell r="K595">
            <v>2767</v>
          </cell>
          <cell r="Q595">
            <v>1350</v>
          </cell>
          <cell r="S595" t="str">
            <v>Nao</v>
          </cell>
          <cell r="T595" t="str">
            <v>Nao</v>
          </cell>
          <cell r="V595" t="str">
            <v>Sim</v>
          </cell>
          <cell r="X595">
            <v>12.52</v>
          </cell>
          <cell r="Y595">
            <v>10</v>
          </cell>
          <cell r="Z595">
            <v>3</v>
          </cell>
          <cell r="AA595">
            <v>0</v>
          </cell>
        </row>
        <row r="596">
          <cell r="B596" t="str">
            <v>Bahia</v>
          </cell>
          <cell r="I596" t="str">
            <v>1</v>
          </cell>
          <cell r="K596">
            <v>3023</v>
          </cell>
          <cell r="Q596">
            <v>1345</v>
          </cell>
          <cell r="S596" t="str">
            <v>Nao</v>
          </cell>
          <cell r="T596" t="str">
            <v>Nao</v>
          </cell>
          <cell r="V596" t="str">
            <v>Sim</v>
          </cell>
          <cell r="X596">
            <v>12</v>
          </cell>
          <cell r="Y596">
            <v>10</v>
          </cell>
          <cell r="Z596">
            <v>2</v>
          </cell>
          <cell r="AA596">
            <v>20</v>
          </cell>
        </row>
        <row r="597">
          <cell r="B597" t="str">
            <v>Bahia</v>
          </cell>
          <cell r="I597" t="str">
            <v>1</v>
          </cell>
          <cell r="K597">
            <v>5947</v>
          </cell>
          <cell r="Q597">
            <v>1987</v>
          </cell>
          <cell r="S597" t="str">
            <v>Nao</v>
          </cell>
          <cell r="T597" t="str">
            <v>Sim</v>
          </cell>
          <cell r="V597" t="str">
            <v>Sim</v>
          </cell>
          <cell r="X597">
            <v>60</v>
          </cell>
          <cell r="Y597">
            <v>40</v>
          </cell>
          <cell r="Z597">
            <v>5</v>
          </cell>
          <cell r="AA597">
            <v>100</v>
          </cell>
        </row>
        <row r="598">
          <cell r="B598" t="str">
            <v>Bahia</v>
          </cell>
          <cell r="I598" t="str">
            <v>2</v>
          </cell>
          <cell r="K598">
            <v>38071</v>
          </cell>
          <cell r="Q598">
            <v>11720</v>
          </cell>
          <cell r="S598" t="str">
            <v>Nao</v>
          </cell>
          <cell r="T598" t="str">
            <v>Nao</v>
          </cell>
          <cell r="V598" t="str">
            <v>Sim</v>
          </cell>
          <cell r="X598">
            <v>180</v>
          </cell>
          <cell r="Y598">
            <v>52</v>
          </cell>
          <cell r="Z598">
            <v>2</v>
          </cell>
          <cell r="AA598">
            <v>640</v>
          </cell>
        </row>
        <row r="599">
          <cell r="B599" t="str">
            <v>Bahia</v>
          </cell>
          <cell r="I599" t="str">
            <v>1</v>
          </cell>
          <cell r="K599">
            <v>4112</v>
          </cell>
          <cell r="Q599">
            <v>1368</v>
          </cell>
          <cell r="S599" t="str">
            <v>Nao</v>
          </cell>
          <cell r="T599" t="str">
            <v>Nao</v>
          </cell>
          <cell r="V599" t="str">
            <v>Não</v>
          </cell>
          <cell r="X599">
            <v>64</v>
          </cell>
          <cell r="Y599">
            <v>15</v>
          </cell>
          <cell r="Z599">
            <v>1</v>
          </cell>
          <cell r="AA599">
            <v>0</v>
          </cell>
        </row>
        <row r="600">
          <cell r="B600" t="str">
            <v>Bahia</v>
          </cell>
          <cell r="I600" t="str">
            <v>1</v>
          </cell>
          <cell r="K600">
            <v>7698</v>
          </cell>
          <cell r="Q600">
            <v>3552</v>
          </cell>
          <cell r="S600" t="str">
            <v>Nao</v>
          </cell>
          <cell r="T600" t="str">
            <v>Nao</v>
          </cell>
          <cell r="V600" t="str">
            <v>Não</v>
          </cell>
          <cell r="X600">
            <v>30</v>
          </cell>
          <cell r="Y600">
            <v>16.350000000000001</v>
          </cell>
          <cell r="Z600">
            <v>0</v>
          </cell>
          <cell r="AA600">
            <v>418</v>
          </cell>
        </row>
        <row r="601">
          <cell r="B601" t="str">
            <v>Bahia</v>
          </cell>
          <cell r="I601" t="str">
            <v>1</v>
          </cell>
          <cell r="K601">
            <v>14494</v>
          </cell>
          <cell r="Q601">
            <v>6549</v>
          </cell>
          <cell r="S601" t="str">
            <v>Nao</v>
          </cell>
          <cell r="T601" t="str">
            <v>Nao</v>
          </cell>
          <cell r="V601" t="str">
            <v>Sim</v>
          </cell>
          <cell r="X601">
            <v>40</v>
          </cell>
          <cell r="Y601">
            <v>30</v>
          </cell>
          <cell r="Z601">
            <v>5</v>
          </cell>
          <cell r="AA601">
            <v>0</v>
          </cell>
        </row>
        <row r="602">
          <cell r="B602" t="str">
            <v>Bahia</v>
          </cell>
          <cell r="I602" t="str">
            <v>1</v>
          </cell>
          <cell r="K602">
            <v>6578</v>
          </cell>
          <cell r="Q602">
            <v>845</v>
          </cell>
          <cell r="S602" t="str">
            <v>Nao</v>
          </cell>
          <cell r="T602" t="str">
            <v>Nao</v>
          </cell>
          <cell r="V602" t="str">
            <v>Sim</v>
          </cell>
          <cell r="X602">
            <v>80</v>
          </cell>
          <cell r="Y602">
            <v>50.65</v>
          </cell>
          <cell r="Z602">
            <v>5</v>
          </cell>
          <cell r="AA602">
            <v>36</v>
          </cell>
        </row>
        <row r="603">
          <cell r="B603" t="str">
            <v>Bahia</v>
          </cell>
          <cell r="I603" t="str">
            <v>1</v>
          </cell>
          <cell r="K603">
            <v>6760</v>
          </cell>
          <cell r="Q603">
            <v>2000</v>
          </cell>
          <cell r="S603" t="str">
            <v>Nao</v>
          </cell>
          <cell r="T603" t="str">
            <v>Nao</v>
          </cell>
          <cell r="V603" t="str">
            <v>Não</v>
          </cell>
          <cell r="X603">
            <v>10</v>
          </cell>
          <cell r="Y603">
            <v>8</v>
          </cell>
          <cell r="Z603">
            <v>0</v>
          </cell>
          <cell r="AA603">
            <v>0</v>
          </cell>
        </row>
        <row r="604">
          <cell r="B604" t="str">
            <v>Bahia</v>
          </cell>
          <cell r="I604" t="str">
            <v>1</v>
          </cell>
          <cell r="K604">
            <v>10315</v>
          </cell>
          <cell r="Q604">
            <v>3509</v>
          </cell>
          <cell r="S604" t="str">
            <v>Nao</v>
          </cell>
          <cell r="T604" t="str">
            <v>Nao</v>
          </cell>
          <cell r="V604" t="str">
            <v>Não</v>
          </cell>
          <cell r="X604">
            <v>60</v>
          </cell>
          <cell r="Y604">
            <v>42</v>
          </cell>
          <cell r="Z604">
            <v>0</v>
          </cell>
          <cell r="AA604">
            <v>0</v>
          </cell>
        </row>
        <row r="605">
          <cell r="B605" t="str">
            <v>Bahia</v>
          </cell>
          <cell r="I605" t="str">
            <v>1</v>
          </cell>
          <cell r="K605">
            <v>1845</v>
          </cell>
          <cell r="Q605">
            <v>750</v>
          </cell>
          <cell r="S605" t="str">
            <v>Nao</v>
          </cell>
          <cell r="T605" t="str">
            <v>Nao</v>
          </cell>
          <cell r="V605" t="str">
            <v>Sim</v>
          </cell>
          <cell r="X605">
            <v>5</v>
          </cell>
          <cell r="Y605">
            <v>3.3</v>
          </cell>
          <cell r="Z605">
            <v>2.6</v>
          </cell>
          <cell r="AA605">
            <v>0</v>
          </cell>
        </row>
        <row r="606">
          <cell r="B606" t="str">
            <v>Bahia</v>
          </cell>
          <cell r="I606" t="str">
            <v>1</v>
          </cell>
          <cell r="K606">
            <v>2735</v>
          </cell>
          <cell r="Q606">
            <v>1000</v>
          </cell>
          <cell r="S606" t="str">
            <v>Sim</v>
          </cell>
          <cell r="T606" t="str">
            <v>Sim</v>
          </cell>
          <cell r="V606" t="str">
            <v>Não</v>
          </cell>
          <cell r="X606">
            <v>1500</v>
          </cell>
          <cell r="Y606">
            <v>500</v>
          </cell>
          <cell r="Z606">
            <v>0</v>
          </cell>
          <cell r="AA606">
            <v>20</v>
          </cell>
        </row>
        <row r="607">
          <cell r="B607" t="str">
            <v>Bahia</v>
          </cell>
          <cell r="I607" t="str">
            <v>1</v>
          </cell>
          <cell r="K607">
            <v>7190</v>
          </cell>
          <cell r="Q607">
            <v>1798</v>
          </cell>
          <cell r="S607" t="str">
            <v>Nao</v>
          </cell>
          <cell r="T607" t="str">
            <v>Nao</v>
          </cell>
          <cell r="V607" t="str">
            <v>Sim</v>
          </cell>
          <cell r="X607">
            <v>47.21</v>
          </cell>
          <cell r="Y607">
            <v>16.850000000000001</v>
          </cell>
          <cell r="Z607">
            <v>14</v>
          </cell>
          <cell r="AA607">
            <v>0</v>
          </cell>
        </row>
        <row r="608">
          <cell r="B608" t="str">
            <v>Bahia</v>
          </cell>
          <cell r="I608" t="str">
            <v>1</v>
          </cell>
          <cell r="K608">
            <v>4501</v>
          </cell>
          <cell r="Q608">
            <v>1216</v>
          </cell>
          <cell r="S608" t="str">
            <v>Nao</v>
          </cell>
          <cell r="T608" t="str">
            <v>Nao</v>
          </cell>
          <cell r="V608" t="str">
            <v>Sim</v>
          </cell>
          <cell r="X608">
            <v>5.25</v>
          </cell>
          <cell r="Y608">
            <v>4.13</v>
          </cell>
          <cell r="Z608">
            <v>1.5</v>
          </cell>
          <cell r="AA608">
            <v>0</v>
          </cell>
        </row>
        <row r="609">
          <cell r="B609" t="str">
            <v>Bahia</v>
          </cell>
          <cell r="I609" t="str">
            <v>1</v>
          </cell>
          <cell r="K609">
            <v>5869</v>
          </cell>
          <cell r="Q609">
            <v>2082</v>
          </cell>
          <cell r="S609" t="str">
            <v>Nao</v>
          </cell>
          <cell r="T609" t="str">
            <v>Nao</v>
          </cell>
          <cell r="V609" t="str">
            <v>Sim</v>
          </cell>
          <cell r="X609">
            <v>35</v>
          </cell>
          <cell r="Y609">
            <v>22</v>
          </cell>
          <cell r="Z609">
            <v>0</v>
          </cell>
          <cell r="AA609">
            <v>20</v>
          </cell>
        </row>
        <row r="610">
          <cell r="B610" t="str">
            <v>Bahia</v>
          </cell>
          <cell r="I610" t="str">
            <v>1</v>
          </cell>
          <cell r="K610">
            <v>5076</v>
          </cell>
          <cell r="Q610">
            <v>1600</v>
          </cell>
          <cell r="S610" t="str">
            <v>Nao</v>
          </cell>
          <cell r="T610" t="str">
            <v>Nao</v>
          </cell>
          <cell r="V610" t="str">
            <v>Não</v>
          </cell>
          <cell r="X610">
            <v>185</v>
          </cell>
          <cell r="Y610">
            <v>142</v>
          </cell>
          <cell r="Z610">
            <v>0</v>
          </cell>
          <cell r="AA610">
            <v>0</v>
          </cell>
        </row>
        <row r="611">
          <cell r="B611" t="str">
            <v>Bahia</v>
          </cell>
          <cell r="I611" t="str">
            <v>1</v>
          </cell>
          <cell r="K611">
            <v>16898</v>
          </cell>
          <cell r="Q611">
            <v>3351</v>
          </cell>
          <cell r="S611" t="str">
            <v>Nao</v>
          </cell>
          <cell r="T611" t="str">
            <v>Nao</v>
          </cell>
          <cell r="V611" t="str">
            <v>Sim</v>
          </cell>
          <cell r="X611">
            <v>35.4</v>
          </cell>
          <cell r="Y611">
            <v>28.5</v>
          </cell>
          <cell r="Z611">
            <v>8</v>
          </cell>
          <cell r="AA611">
            <v>0</v>
          </cell>
        </row>
        <row r="612">
          <cell r="B612" t="str">
            <v>Bahia</v>
          </cell>
          <cell r="I612" t="str">
            <v>1</v>
          </cell>
          <cell r="K612">
            <v>3866</v>
          </cell>
          <cell r="Q612">
            <v>1280</v>
          </cell>
          <cell r="S612" t="str">
            <v>Nao</v>
          </cell>
          <cell r="T612" t="str">
            <v>Nao</v>
          </cell>
          <cell r="V612" t="str">
            <v>Sim</v>
          </cell>
          <cell r="X612">
            <v>12</v>
          </cell>
          <cell r="Y612">
            <v>6</v>
          </cell>
          <cell r="Z612">
            <v>0</v>
          </cell>
          <cell r="AA612">
            <v>20</v>
          </cell>
        </row>
        <row r="613">
          <cell r="B613" t="str">
            <v>Bahia</v>
          </cell>
          <cell r="I613" t="str">
            <v>1</v>
          </cell>
          <cell r="K613">
            <v>16050</v>
          </cell>
          <cell r="Q613">
            <v>4000</v>
          </cell>
          <cell r="S613" t="str">
            <v>Nao</v>
          </cell>
          <cell r="T613" t="str">
            <v>Nao</v>
          </cell>
          <cell r="V613" t="str">
            <v>Não</v>
          </cell>
          <cell r="X613">
            <v>36</v>
          </cell>
          <cell r="Y613">
            <v>26</v>
          </cell>
          <cell r="Z613">
            <v>0</v>
          </cell>
          <cell r="AA613">
            <v>50</v>
          </cell>
        </row>
        <row r="614">
          <cell r="B614" t="str">
            <v>Bahia</v>
          </cell>
          <cell r="I614" t="str">
            <v>2</v>
          </cell>
          <cell r="K614">
            <v>34305</v>
          </cell>
          <cell r="Q614">
            <v>8000</v>
          </cell>
          <cell r="S614" t="str">
            <v>Nao</v>
          </cell>
          <cell r="T614" t="str">
            <v>Nao</v>
          </cell>
          <cell r="V614" t="str">
            <v>Sim</v>
          </cell>
          <cell r="X614">
            <v>81.260000000000005</v>
          </cell>
          <cell r="Y614">
            <v>81.260000000000005</v>
          </cell>
          <cell r="Z614">
            <v>67.72</v>
          </cell>
          <cell r="AA614">
            <v>0</v>
          </cell>
        </row>
        <row r="615">
          <cell r="B615" t="str">
            <v>Bahia</v>
          </cell>
          <cell r="I615" t="str">
            <v>1</v>
          </cell>
          <cell r="K615">
            <v>15792</v>
          </cell>
          <cell r="Q615">
            <v>7383</v>
          </cell>
          <cell r="S615" t="str">
            <v>Nao</v>
          </cell>
          <cell r="T615" t="str">
            <v>Nao</v>
          </cell>
          <cell r="V615" t="str">
            <v>Sim</v>
          </cell>
          <cell r="X615">
            <v>109.48</v>
          </cell>
          <cell r="Y615">
            <v>19</v>
          </cell>
          <cell r="Z615">
            <v>11.65</v>
          </cell>
          <cell r="AA615">
            <v>0</v>
          </cell>
        </row>
        <row r="616">
          <cell r="B616" t="str">
            <v>Bahia</v>
          </cell>
          <cell r="I616" t="str">
            <v>1</v>
          </cell>
          <cell r="K616">
            <v>9985</v>
          </cell>
          <cell r="Q616">
            <v>4058</v>
          </cell>
          <cell r="S616" t="str">
            <v>Nao</v>
          </cell>
          <cell r="T616" t="str">
            <v>Nao</v>
          </cell>
          <cell r="V616" t="str">
            <v>Não</v>
          </cell>
          <cell r="X616">
            <v>26</v>
          </cell>
          <cell r="Y616">
            <v>26</v>
          </cell>
          <cell r="Z616">
            <v>1.29</v>
          </cell>
          <cell r="AA616">
            <v>0</v>
          </cell>
        </row>
        <row r="617">
          <cell r="B617" t="str">
            <v>Bahia</v>
          </cell>
          <cell r="I617" t="str">
            <v>1</v>
          </cell>
          <cell r="K617">
            <v>3745</v>
          </cell>
          <cell r="Q617">
            <v>1022</v>
          </cell>
          <cell r="S617" t="str">
            <v>Nao</v>
          </cell>
          <cell r="T617" t="str">
            <v>Sim</v>
          </cell>
          <cell r="V617" t="str">
            <v>Sim</v>
          </cell>
          <cell r="X617">
            <v>7.9</v>
          </cell>
          <cell r="Y617">
            <v>5.8</v>
          </cell>
          <cell r="Z617">
            <v>0.8</v>
          </cell>
          <cell r="AA617">
            <v>0</v>
          </cell>
        </row>
        <row r="618">
          <cell r="B618" t="str">
            <v>Bahia</v>
          </cell>
          <cell r="I618" t="str">
            <v>1</v>
          </cell>
          <cell r="K618">
            <v>11238</v>
          </cell>
          <cell r="Q618">
            <v>2716</v>
          </cell>
          <cell r="S618" t="str">
            <v>Nao</v>
          </cell>
          <cell r="T618" t="str">
            <v>Nao</v>
          </cell>
          <cell r="V618" t="str">
            <v>Sim</v>
          </cell>
          <cell r="X618">
            <v>46.07</v>
          </cell>
          <cell r="Y618">
            <v>24.34</v>
          </cell>
          <cell r="Z618">
            <v>24.34</v>
          </cell>
          <cell r="AA618">
            <v>0</v>
          </cell>
        </row>
        <row r="619">
          <cell r="B619" t="str">
            <v>Bahia</v>
          </cell>
          <cell r="I619" t="str">
            <v>1</v>
          </cell>
          <cell r="K619">
            <v>12914</v>
          </cell>
          <cell r="Q619">
            <v>5900</v>
          </cell>
          <cell r="S619" t="str">
            <v>Nao</v>
          </cell>
          <cell r="T619" t="str">
            <v>Nao</v>
          </cell>
          <cell r="V619" t="str">
            <v>Não</v>
          </cell>
          <cell r="X619">
            <v>39</v>
          </cell>
          <cell r="Y619">
            <v>19</v>
          </cell>
          <cell r="Z619">
            <v>0</v>
          </cell>
          <cell r="AA619">
            <v>250</v>
          </cell>
        </row>
        <row r="620">
          <cell r="B620" t="str">
            <v>Bahia</v>
          </cell>
          <cell r="I620" t="str">
            <v>1</v>
          </cell>
          <cell r="K620">
            <v>3434</v>
          </cell>
          <cell r="Q620">
            <v>1427</v>
          </cell>
          <cell r="S620" t="str">
            <v>Nao</v>
          </cell>
          <cell r="T620" t="str">
            <v>Nao</v>
          </cell>
          <cell r="V620" t="str">
            <v>Sim</v>
          </cell>
          <cell r="X620">
            <v>41.12</v>
          </cell>
          <cell r="Y620">
            <v>27</v>
          </cell>
          <cell r="Z620">
            <v>4.5</v>
          </cell>
          <cell r="AA620">
            <v>0</v>
          </cell>
        </row>
        <row r="621">
          <cell r="B621" t="str">
            <v>Bahia</v>
          </cell>
          <cell r="I621" t="str">
            <v>1</v>
          </cell>
          <cell r="K621">
            <v>10938</v>
          </cell>
          <cell r="Q621">
            <v>3500</v>
          </cell>
          <cell r="S621" t="str">
            <v>Nao</v>
          </cell>
          <cell r="T621" t="str">
            <v>Nao</v>
          </cell>
          <cell r="V621" t="str">
            <v>Sim</v>
          </cell>
          <cell r="X621">
            <v>150</v>
          </cell>
          <cell r="Y621">
            <v>80</v>
          </cell>
          <cell r="Z621">
            <v>0.25</v>
          </cell>
          <cell r="AA621">
            <v>50</v>
          </cell>
        </row>
        <row r="622">
          <cell r="B622" t="str">
            <v>Bahia</v>
          </cell>
          <cell r="I622" t="str">
            <v>2</v>
          </cell>
          <cell r="K622">
            <v>20037</v>
          </cell>
          <cell r="Q622">
            <v>8000</v>
          </cell>
          <cell r="S622" t="str">
            <v>Nao</v>
          </cell>
          <cell r="T622" t="str">
            <v>Nao</v>
          </cell>
          <cell r="V622" t="str">
            <v>Não</v>
          </cell>
          <cell r="X622">
            <v>100</v>
          </cell>
          <cell r="Y622">
            <v>50</v>
          </cell>
          <cell r="Z622">
            <v>0</v>
          </cell>
          <cell r="AA622">
            <v>100</v>
          </cell>
        </row>
        <row r="623">
          <cell r="B623" t="str">
            <v>Bahia</v>
          </cell>
          <cell r="I623" t="str">
            <v>2</v>
          </cell>
          <cell r="K623">
            <v>33788</v>
          </cell>
          <cell r="Q623">
            <v>14374</v>
          </cell>
          <cell r="S623" t="str">
            <v>Nao</v>
          </cell>
          <cell r="T623" t="str">
            <v>Nao</v>
          </cell>
          <cell r="V623" t="str">
            <v>Sim</v>
          </cell>
          <cell r="X623">
            <v>95</v>
          </cell>
          <cell r="Y623">
            <v>80.63</v>
          </cell>
          <cell r="Z623">
            <v>8.07</v>
          </cell>
          <cell r="AA623">
            <v>200</v>
          </cell>
        </row>
        <row r="624">
          <cell r="B624" t="str">
            <v>Bahia</v>
          </cell>
          <cell r="I624" t="str">
            <v>1</v>
          </cell>
          <cell r="K624">
            <v>5154</v>
          </cell>
          <cell r="Q624">
            <v>1547</v>
          </cell>
          <cell r="S624" t="str">
            <v>Nao</v>
          </cell>
          <cell r="T624" t="str">
            <v>Nao</v>
          </cell>
          <cell r="V624" t="str">
            <v>Não</v>
          </cell>
          <cell r="X624">
            <v>6</v>
          </cell>
          <cell r="Y624">
            <v>1</v>
          </cell>
          <cell r="Z624">
            <v>0</v>
          </cell>
          <cell r="AA624">
            <v>0</v>
          </cell>
        </row>
        <row r="625">
          <cell r="B625" t="str">
            <v>Bahia</v>
          </cell>
          <cell r="I625" t="str">
            <v>2</v>
          </cell>
          <cell r="K625">
            <v>25701</v>
          </cell>
          <cell r="Q625">
            <v>12320</v>
          </cell>
          <cell r="S625" t="str">
            <v>Nao</v>
          </cell>
          <cell r="T625" t="str">
            <v>Nao</v>
          </cell>
          <cell r="V625" t="str">
            <v>Não</v>
          </cell>
          <cell r="X625">
            <v>75</v>
          </cell>
          <cell r="Y625">
            <v>1.03</v>
          </cell>
          <cell r="Z625">
            <v>0</v>
          </cell>
          <cell r="AA625">
            <v>0</v>
          </cell>
        </row>
        <row r="626">
          <cell r="B626" t="str">
            <v>Bahia</v>
          </cell>
          <cell r="I626" t="str">
            <v>1</v>
          </cell>
          <cell r="K626">
            <v>7942</v>
          </cell>
          <cell r="Q626">
            <v>1729</v>
          </cell>
          <cell r="S626" t="str">
            <v>Nao</v>
          </cell>
          <cell r="T626" t="str">
            <v>Nao</v>
          </cell>
          <cell r="V626" t="str">
            <v>Não</v>
          </cell>
          <cell r="X626">
            <v>27.8</v>
          </cell>
          <cell r="Y626">
            <v>17.14</v>
          </cell>
          <cell r="Z626">
            <v>27.8</v>
          </cell>
          <cell r="AA626">
            <v>0</v>
          </cell>
        </row>
        <row r="627">
          <cell r="B627" t="str">
            <v>Bahia</v>
          </cell>
          <cell r="I627" t="str">
            <v>5</v>
          </cell>
          <cell r="K627">
            <v>2885907</v>
          </cell>
          <cell r="Q627">
            <v>975667</v>
          </cell>
          <cell r="S627" t="str">
            <v>Nao</v>
          </cell>
          <cell r="T627" t="str">
            <v>Nao</v>
          </cell>
          <cell r="V627" t="str">
            <v>Sim</v>
          </cell>
          <cell r="X627">
            <v>3526.31</v>
          </cell>
          <cell r="Y627">
            <v>1870.32</v>
          </cell>
          <cell r="Z627">
            <v>13.05</v>
          </cell>
          <cell r="AA627">
            <v>3400</v>
          </cell>
        </row>
        <row r="628">
          <cell r="B628" t="str">
            <v>Bahia</v>
          </cell>
          <cell r="I628" t="str">
            <v>1</v>
          </cell>
          <cell r="K628">
            <v>9496</v>
          </cell>
          <cell r="Q628">
            <v>3600</v>
          </cell>
          <cell r="S628" t="str">
            <v>Nao</v>
          </cell>
          <cell r="T628" t="str">
            <v>Nao</v>
          </cell>
          <cell r="V628" t="str">
            <v>Sim</v>
          </cell>
          <cell r="X628">
            <v>50</v>
          </cell>
          <cell r="Y628">
            <v>34</v>
          </cell>
          <cell r="Z628">
            <v>7.0000000000000007E-2</v>
          </cell>
          <cell r="AA628">
            <v>0</v>
          </cell>
        </row>
        <row r="629">
          <cell r="B629" t="str">
            <v>Bahia</v>
          </cell>
          <cell r="I629" t="str">
            <v>1</v>
          </cell>
          <cell r="K629">
            <v>5240</v>
          </cell>
          <cell r="Q629">
            <v>2406</v>
          </cell>
          <cell r="S629" t="str">
            <v>Nao</v>
          </cell>
          <cell r="T629" t="str">
            <v>Nao</v>
          </cell>
          <cell r="V629" t="str">
            <v>Sim</v>
          </cell>
          <cell r="X629">
            <v>0.12</v>
          </cell>
          <cell r="Y629">
            <v>0.06</v>
          </cell>
          <cell r="Z629">
            <v>0.03</v>
          </cell>
          <cell r="AA629">
            <v>0</v>
          </cell>
        </row>
        <row r="630">
          <cell r="B630" t="str">
            <v>Bahia</v>
          </cell>
          <cell r="I630" t="str">
            <v>1</v>
          </cell>
          <cell r="K630">
            <v>4776</v>
          </cell>
          <cell r="Q630">
            <v>2205</v>
          </cell>
          <cell r="S630" t="str">
            <v>Nao</v>
          </cell>
          <cell r="T630" t="str">
            <v>Nao</v>
          </cell>
          <cell r="V630" t="str">
            <v>Sim</v>
          </cell>
          <cell r="X630">
            <v>3.69</v>
          </cell>
          <cell r="Y630">
            <v>1.84</v>
          </cell>
          <cell r="Z630">
            <v>0</v>
          </cell>
          <cell r="AA630">
            <v>0</v>
          </cell>
        </row>
        <row r="631">
          <cell r="B631" t="str">
            <v>Bahia</v>
          </cell>
          <cell r="I631" t="str">
            <v>1</v>
          </cell>
          <cell r="K631">
            <v>9737</v>
          </cell>
          <cell r="Q631">
            <v>4002</v>
          </cell>
          <cell r="S631" t="str">
            <v>Nao</v>
          </cell>
          <cell r="T631" t="str">
            <v>Nao</v>
          </cell>
          <cell r="V631" t="str">
            <v>Sim</v>
          </cell>
          <cell r="X631">
            <v>25</v>
          </cell>
          <cell r="Y631">
            <v>22.5</v>
          </cell>
          <cell r="Z631">
            <v>0.5</v>
          </cell>
          <cell r="AA631">
            <v>131</v>
          </cell>
        </row>
        <row r="632">
          <cell r="B632" t="str">
            <v>Bahia</v>
          </cell>
          <cell r="I632" t="str">
            <v>1</v>
          </cell>
          <cell r="K632">
            <v>7531</v>
          </cell>
          <cell r="Q632">
            <v>3689</v>
          </cell>
          <cell r="S632" t="str">
            <v>Nao</v>
          </cell>
          <cell r="T632" t="str">
            <v>Nao</v>
          </cell>
          <cell r="V632" t="str">
            <v>Sim</v>
          </cell>
          <cell r="X632">
            <v>17.05</v>
          </cell>
          <cell r="Y632">
            <v>16</v>
          </cell>
          <cell r="Z632">
            <v>0</v>
          </cell>
          <cell r="AA632">
            <v>100</v>
          </cell>
        </row>
        <row r="633">
          <cell r="B633" t="str">
            <v>Bahia</v>
          </cell>
          <cell r="I633" t="str">
            <v>2</v>
          </cell>
          <cell r="K633">
            <v>23500</v>
          </cell>
          <cell r="Q633">
            <v>10649</v>
          </cell>
          <cell r="S633" t="str">
            <v>Sim</v>
          </cell>
          <cell r="T633" t="str">
            <v>Nao</v>
          </cell>
          <cell r="V633" t="str">
            <v>Sim</v>
          </cell>
          <cell r="X633">
            <v>130.16999999999999</v>
          </cell>
          <cell r="Y633">
            <v>63.65</v>
          </cell>
          <cell r="Z633">
            <v>2.87</v>
          </cell>
          <cell r="AA633">
            <v>572</v>
          </cell>
        </row>
        <row r="634">
          <cell r="B634" t="str">
            <v>Bahia</v>
          </cell>
          <cell r="I634" t="str">
            <v>1</v>
          </cell>
          <cell r="K634">
            <v>2531</v>
          </cell>
          <cell r="Q634">
            <v>978</v>
          </cell>
          <cell r="S634" t="str">
            <v>Nao</v>
          </cell>
          <cell r="T634" t="str">
            <v>Nao</v>
          </cell>
          <cell r="V634" t="str">
            <v>Não</v>
          </cell>
          <cell r="X634">
            <v>10.35</v>
          </cell>
          <cell r="Y634">
            <v>4.5199999999999996</v>
          </cell>
          <cell r="Z634">
            <v>0</v>
          </cell>
          <cell r="AA634">
            <v>30</v>
          </cell>
        </row>
        <row r="635">
          <cell r="B635" t="str">
            <v>Bahia</v>
          </cell>
          <cell r="I635" t="str">
            <v>1</v>
          </cell>
          <cell r="K635">
            <v>14548</v>
          </cell>
          <cell r="Q635">
            <v>7198</v>
          </cell>
          <cell r="S635" t="str">
            <v>Nao</v>
          </cell>
          <cell r="T635" t="str">
            <v>Nao</v>
          </cell>
          <cell r="V635" t="str">
            <v>Não</v>
          </cell>
          <cell r="X635">
            <v>14</v>
          </cell>
          <cell r="Y635">
            <v>8</v>
          </cell>
          <cell r="Z635">
            <v>0</v>
          </cell>
          <cell r="AA635">
            <v>0</v>
          </cell>
        </row>
        <row r="636">
          <cell r="B636" t="str">
            <v>Bahia</v>
          </cell>
          <cell r="I636" t="str">
            <v>1</v>
          </cell>
          <cell r="K636">
            <v>1720</v>
          </cell>
          <cell r="Q636">
            <v>860</v>
          </cell>
          <cell r="S636" t="str">
            <v>Nao</v>
          </cell>
          <cell r="T636" t="str">
            <v>Nao</v>
          </cell>
          <cell r="V636" t="str">
            <v>Não</v>
          </cell>
          <cell r="X636">
            <v>20</v>
          </cell>
          <cell r="Y636">
            <v>10</v>
          </cell>
          <cell r="Z636">
            <v>7</v>
          </cell>
          <cell r="AA636">
            <v>15</v>
          </cell>
        </row>
        <row r="637">
          <cell r="B637" t="str">
            <v>Bahia</v>
          </cell>
          <cell r="I637" t="str">
            <v>2</v>
          </cell>
          <cell r="K637">
            <v>46571</v>
          </cell>
          <cell r="Q637">
            <v>17000</v>
          </cell>
          <cell r="S637" t="str">
            <v>Sim</v>
          </cell>
          <cell r="T637" t="str">
            <v>Sim</v>
          </cell>
          <cell r="V637" t="str">
            <v>Sim</v>
          </cell>
          <cell r="X637">
            <v>6000</v>
          </cell>
          <cell r="Y637">
            <v>6000</v>
          </cell>
          <cell r="Z637">
            <v>2500</v>
          </cell>
          <cell r="AA637">
            <v>6000</v>
          </cell>
        </row>
        <row r="638">
          <cell r="B638" t="str">
            <v>Bahia</v>
          </cell>
          <cell r="I638" t="str">
            <v>2</v>
          </cell>
          <cell r="K638">
            <v>10695</v>
          </cell>
          <cell r="Q638">
            <v>2785</v>
          </cell>
          <cell r="S638" t="str">
            <v>Nao</v>
          </cell>
          <cell r="T638" t="str">
            <v>Sim</v>
          </cell>
          <cell r="V638" t="str">
            <v>Sim</v>
          </cell>
          <cell r="X638">
            <v>49.4</v>
          </cell>
          <cell r="Y638">
            <v>46.9</v>
          </cell>
          <cell r="Z638">
            <v>2.85</v>
          </cell>
          <cell r="AA638">
            <v>200</v>
          </cell>
        </row>
        <row r="639">
          <cell r="B639" t="str">
            <v>Bahia</v>
          </cell>
          <cell r="I639" t="str">
            <v>1</v>
          </cell>
          <cell r="K639">
            <v>10195</v>
          </cell>
          <cell r="Q639">
            <v>4500</v>
          </cell>
          <cell r="S639" t="str">
            <v>Nao</v>
          </cell>
          <cell r="T639" t="str">
            <v>Nao</v>
          </cell>
          <cell r="V639" t="str">
            <v>Sim</v>
          </cell>
          <cell r="X639">
            <v>44</v>
          </cell>
          <cell r="Y639">
            <v>30.8</v>
          </cell>
          <cell r="Z639">
            <v>22</v>
          </cell>
          <cell r="AA639">
            <v>100</v>
          </cell>
        </row>
        <row r="640">
          <cell r="B640" t="str">
            <v>Bahia</v>
          </cell>
          <cell r="I640" t="str">
            <v>1</v>
          </cell>
          <cell r="K640">
            <v>9701</v>
          </cell>
          <cell r="Q640">
            <v>3425</v>
          </cell>
          <cell r="S640" t="str">
            <v>Sim</v>
          </cell>
          <cell r="T640" t="str">
            <v>Sim</v>
          </cell>
          <cell r="V640" t="str">
            <v>Sim</v>
          </cell>
          <cell r="X640">
            <v>30</v>
          </cell>
          <cell r="Y640">
            <v>18</v>
          </cell>
          <cell r="Z640">
            <v>10</v>
          </cell>
          <cell r="AA640">
            <v>800</v>
          </cell>
        </row>
        <row r="641">
          <cell r="B641" t="str">
            <v>Bahia</v>
          </cell>
          <cell r="I641" t="str">
            <v>1</v>
          </cell>
          <cell r="K641">
            <v>12551</v>
          </cell>
          <cell r="Q641">
            <v>3450</v>
          </cell>
          <cell r="S641" t="str">
            <v>Nao</v>
          </cell>
          <cell r="T641" t="str">
            <v>Nao</v>
          </cell>
          <cell r="V641" t="str">
            <v>Sim</v>
          </cell>
          <cell r="X641">
            <v>1537.17</v>
          </cell>
          <cell r="Y641">
            <v>26.82</v>
          </cell>
          <cell r="Z641">
            <v>3.5</v>
          </cell>
          <cell r="AA641">
            <v>50</v>
          </cell>
        </row>
        <row r="642">
          <cell r="B642" t="str">
            <v>Bahia</v>
          </cell>
          <cell r="I642" t="str">
            <v>2</v>
          </cell>
          <cell r="K642">
            <v>18815</v>
          </cell>
          <cell r="Q642">
            <v>6500</v>
          </cell>
          <cell r="S642" t="str">
            <v>Nao</v>
          </cell>
          <cell r="T642" t="str">
            <v>Nao</v>
          </cell>
          <cell r="V642" t="str">
            <v>Não</v>
          </cell>
          <cell r="X642">
            <v>120</v>
          </cell>
          <cell r="Y642">
            <v>80</v>
          </cell>
          <cell r="Z642">
            <v>0</v>
          </cell>
          <cell r="AA642">
            <v>0</v>
          </cell>
        </row>
        <row r="643">
          <cell r="B643" t="str">
            <v>Bahia</v>
          </cell>
          <cell r="I643" t="str">
            <v>1</v>
          </cell>
          <cell r="K643">
            <v>5065</v>
          </cell>
          <cell r="Q643">
            <v>1766</v>
          </cell>
          <cell r="S643" t="str">
            <v>Nao</v>
          </cell>
          <cell r="T643" t="str">
            <v>Nao</v>
          </cell>
          <cell r="V643" t="str">
            <v>Sim</v>
          </cell>
          <cell r="X643">
            <v>17</v>
          </cell>
          <cell r="Y643">
            <v>12.5</v>
          </cell>
          <cell r="Z643">
            <v>11.5</v>
          </cell>
          <cell r="AA643">
            <v>100</v>
          </cell>
        </row>
        <row r="644">
          <cell r="B644" t="str">
            <v>Bahia</v>
          </cell>
          <cell r="I644" t="str">
            <v>1</v>
          </cell>
          <cell r="K644">
            <v>7214</v>
          </cell>
          <cell r="Q644">
            <v>2500</v>
          </cell>
          <cell r="S644" t="str">
            <v>Nao</v>
          </cell>
          <cell r="T644" t="str">
            <v>Nao</v>
          </cell>
          <cell r="V644" t="str">
            <v>Sim</v>
          </cell>
          <cell r="X644">
            <v>30</v>
          </cell>
          <cell r="Y644">
            <v>30</v>
          </cell>
          <cell r="Z644">
            <v>0</v>
          </cell>
          <cell r="AA644">
            <v>0</v>
          </cell>
        </row>
        <row r="645">
          <cell r="B645" t="str">
            <v>Bahia</v>
          </cell>
          <cell r="I645" t="str">
            <v>2</v>
          </cell>
          <cell r="K645">
            <v>34901</v>
          </cell>
          <cell r="Q645">
            <v>11888</v>
          </cell>
          <cell r="S645" t="str">
            <v>Nao</v>
          </cell>
          <cell r="T645" t="str">
            <v>Nao</v>
          </cell>
          <cell r="V645" t="str">
            <v>Sim</v>
          </cell>
          <cell r="X645">
            <v>259.39999999999998</v>
          </cell>
          <cell r="Y645">
            <v>181.58</v>
          </cell>
          <cell r="Z645">
            <v>130</v>
          </cell>
          <cell r="AA645">
            <v>0</v>
          </cell>
        </row>
        <row r="646">
          <cell r="B646" t="str">
            <v>Bahia</v>
          </cell>
          <cell r="I646" t="str">
            <v>1</v>
          </cell>
          <cell r="K646">
            <v>8486</v>
          </cell>
          <cell r="Q646">
            <v>2500</v>
          </cell>
          <cell r="S646" t="str">
            <v>Nao</v>
          </cell>
          <cell r="T646" t="str">
            <v>Nao</v>
          </cell>
          <cell r="V646" t="str">
            <v>Sim</v>
          </cell>
          <cell r="X646">
            <v>10</v>
          </cell>
          <cell r="Y646">
            <v>10</v>
          </cell>
          <cell r="Z646">
            <v>2</v>
          </cell>
          <cell r="AA646">
            <v>0</v>
          </cell>
        </row>
        <row r="647">
          <cell r="B647" t="str">
            <v>Bahia</v>
          </cell>
          <cell r="I647" t="str">
            <v>2</v>
          </cell>
          <cell r="K647">
            <v>21459</v>
          </cell>
          <cell r="Q647">
            <v>5384</v>
          </cell>
          <cell r="S647" t="str">
            <v>Nao</v>
          </cell>
          <cell r="T647" t="str">
            <v>Nao</v>
          </cell>
          <cell r="V647" t="str">
            <v>Sim</v>
          </cell>
          <cell r="X647">
            <v>52.9</v>
          </cell>
          <cell r="Y647">
            <v>15.87</v>
          </cell>
          <cell r="Z647">
            <v>0</v>
          </cell>
          <cell r="AA647">
            <v>1180</v>
          </cell>
        </row>
        <row r="648">
          <cell r="B648" t="str">
            <v>Bahia</v>
          </cell>
          <cell r="I648" t="str">
            <v>1</v>
          </cell>
          <cell r="K648">
            <v>4533</v>
          </cell>
          <cell r="Q648">
            <v>1750</v>
          </cell>
          <cell r="S648" t="str">
            <v>Nao</v>
          </cell>
          <cell r="T648" t="str">
            <v>Nao</v>
          </cell>
          <cell r="V648" t="str">
            <v>Sim</v>
          </cell>
          <cell r="X648">
            <v>48.5</v>
          </cell>
          <cell r="Y648">
            <v>31.5</v>
          </cell>
          <cell r="Z648">
            <v>4</v>
          </cell>
          <cell r="AA648">
            <v>0</v>
          </cell>
        </row>
        <row r="649">
          <cell r="B649" t="str">
            <v>Bahia</v>
          </cell>
          <cell r="I649" t="str">
            <v>2</v>
          </cell>
          <cell r="K649">
            <v>61438</v>
          </cell>
          <cell r="Q649">
            <v>18709</v>
          </cell>
          <cell r="S649" t="str">
            <v>Nao</v>
          </cell>
          <cell r="T649" t="str">
            <v>Nao</v>
          </cell>
          <cell r="V649" t="str">
            <v>Não</v>
          </cell>
          <cell r="X649">
            <v>197.02</v>
          </cell>
          <cell r="Y649">
            <v>164.78</v>
          </cell>
          <cell r="Z649">
            <v>0</v>
          </cell>
          <cell r="AA649">
            <v>100</v>
          </cell>
        </row>
        <row r="650">
          <cell r="B650" t="str">
            <v>Bahia</v>
          </cell>
          <cell r="I650" t="str">
            <v>2</v>
          </cell>
          <cell r="K650">
            <v>23740</v>
          </cell>
          <cell r="Q650">
            <v>11000</v>
          </cell>
          <cell r="S650" t="str">
            <v>Sim</v>
          </cell>
          <cell r="T650" t="str">
            <v>Sim</v>
          </cell>
          <cell r="V650" t="str">
            <v>Não</v>
          </cell>
          <cell r="X650">
            <v>47</v>
          </cell>
          <cell r="Y650">
            <v>18</v>
          </cell>
          <cell r="Z650">
            <v>0</v>
          </cell>
          <cell r="AA650">
            <v>0</v>
          </cell>
        </row>
        <row r="651">
          <cell r="B651" t="str">
            <v>Bahia</v>
          </cell>
          <cell r="I651" t="str">
            <v>1</v>
          </cell>
          <cell r="K651">
            <v>5740</v>
          </cell>
          <cell r="Q651">
            <v>2080</v>
          </cell>
          <cell r="S651" t="str">
            <v>Nao</v>
          </cell>
          <cell r="T651" t="str">
            <v>Nao</v>
          </cell>
          <cell r="V651" t="str">
            <v>Não</v>
          </cell>
          <cell r="X651">
            <v>72</v>
          </cell>
          <cell r="Y651">
            <v>40.6</v>
          </cell>
          <cell r="Z651">
            <v>0</v>
          </cell>
          <cell r="AA651">
            <v>0</v>
          </cell>
        </row>
        <row r="652">
          <cell r="B652" t="str">
            <v>Bahia</v>
          </cell>
          <cell r="I652" t="str">
            <v>2</v>
          </cell>
          <cell r="K652">
            <v>49969</v>
          </cell>
          <cell r="Q652">
            <v>10000</v>
          </cell>
          <cell r="S652" t="str">
            <v>Nao</v>
          </cell>
          <cell r="T652" t="str">
            <v>Nao</v>
          </cell>
          <cell r="V652" t="str">
            <v>Sim</v>
          </cell>
          <cell r="X652">
            <v>3000</v>
          </cell>
          <cell r="Y652">
            <v>2500</v>
          </cell>
          <cell r="Z652">
            <v>0</v>
          </cell>
          <cell r="AA652">
            <v>0</v>
          </cell>
        </row>
        <row r="653">
          <cell r="B653" t="str">
            <v>Bahia</v>
          </cell>
          <cell r="I653" t="str">
            <v>1</v>
          </cell>
          <cell r="K653">
            <v>7929</v>
          </cell>
          <cell r="Q653">
            <v>2893</v>
          </cell>
          <cell r="S653" t="str">
            <v>Nao</v>
          </cell>
          <cell r="T653" t="str">
            <v>Nao</v>
          </cell>
          <cell r="V653" t="str">
            <v>Sim</v>
          </cell>
          <cell r="X653">
            <v>45</v>
          </cell>
          <cell r="Y653">
            <v>25</v>
          </cell>
          <cell r="Z653">
            <v>1.2</v>
          </cell>
          <cell r="AA653">
            <v>0</v>
          </cell>
        </row>
        <row r="654">
          <cell r="B654" t="str">
            <v>Bahia</v>
          </cell>
          <cell r="I654" t="str">
            <v>1</v>
          </cell>
          <cell r="K654">
            <v>21123</v>
          </cell>
          <cell r="Q654">
            <v>7946</v>
          </cell>
          <cell r="S654" t="str">
            <v>Nao</v>
          </cell>
          <cell r="T654" t="str">
            <v>Nao</v>
          </cell>
          <cell r="V654" t="str">
            <v>Sim</v>
          </cell>
          <cell r="X654">
            <v>54.14</v>
          </cell>
          <cell r="Y654">
            <v>47.62</v>
          </cell>
          <cell r="Z654">
            <v>0</v>
          </cell>
          <cell r="AA654">
            <v>0</v>
          </cell>
        </row>
        <row r="655">
          <cell r="B655" t="str">
            <v>Bahia</v>
          </cell>
          <cell r="I655" t="str">
            <v>1</v>
          </cell>
          <cell r="K655">
            <v>8447</v>
          </cell>
          <cell r="Q655">
            <v>1198</v>
          </cell>
          <cell r="S655" t="str">
            <v>Nao</v>
          </cell>
          <cell r="T655" t="str">
            <v>Nao</v>
          </cell>
          <cell r="V655" t="str">
            <v>Sim</v>
          </cell>
          <cell r="X655">
            <v>12.9</v>
          </cell>
          <cell r="Y655">
            <v>8.4</v>
          </cell>
          <cell r="Z655">
            <v>0.2</v>
          </cell>
          <cell r="AA655">
            <v>0</v>
          </cell>
        </row>
        <row r="656">
          <cell r="B656" t="str">
            <v>Bahia</v>
          </cell>
          <cell r="I656" t="str">
            <v>1</v>
          </cell>
          <cell r="K656">
            <v>5654</v>
          </cell>
          <cell r="Q656">
            <v>1500</v>
          </cell>
          <cell r="S656" t="str">
            <v>Nao</v>
          </cell>
          <cell r="T656" t="str">
            <v>Nao</v>
          </cell>
          <cell r="V656" t="str">
            <v>Não</v>
          </cell>
          <cell r="X656">
            <v>216</v>
          </cell>
          <cell r="Y656">
            <v>120</v>
          </cell>
          <cell r="Z656">
            <v>0</v>
          </cell>
          <cell r="AA656">
            <v>0</v>
          </cell>
        </row>
        <row r="657">
          <cell r="B657" t="str">
            <v>Bahia</v>
          </cell>
          <cell r="I657" t="str">
            <v>1</v>
          </cell>
          <cell r="K657">
            <v>13139</v>
          </cell>
          <cell r="Q657">
            <v>3290</v>
          </cell>
          <cell r="S657" t="str">
            <v>Nao</v>
          </cell>
          <cell r="T657" t="str">
            <v>Nao</v>
          </cell>
          <cell r="V657" t="str">
            <v>Sim</v>
          </cell>
          <cell r="X657">
            <v>15.8</v>
          </cell>
          <cell r="Y657">
            <v>14.6</v>
          </cell>
          <cell r="Z657">
            <v>0.1</v>
          </cell>
          <cell r="AA657">
            <v>50</v>
          </cell>
        </row>
        <row r="658">
          <cell r="B658" t="str">
            <v>Bahia</v>
          </cell>
          <cell r="I658" t="str">
            <v>3</v>
          </cell>
          <cell r="K658">
            <v>151779</v>
          </cell>
          <cell r="Q658">
            <v>49125</v>
          </cell>
          <cell r="S658" t="str">
            <v>Nao</v>
          </cell>
          <cell r="T658" t="str">
            <v>Nao</v>
          </cell>
          <cell r="V658" t="str">
            <v>Sim</v>
          </cell>
          <cell r="X658">
            <v>412</v>
          </cell>
          <cell r="Y658">
            <v>162</v>
          </cell>
          <cell r="Z658">
            <v>49.5</v>
          </cell>
          <cell r="AA658">
            <v>441</v>
          </cell>
        </row>
        <row r="659">
          <cell r="B659" t="str">
            <v>Bahia</v>
          </cell>
          <cell r="I659" t="str">
            <v>1</v>
          </cell>
          <cell r="K659">
            <v>5911</v>
          </cell>
          <cell r="Q659">
            <v>2455</v>
          </cell>
          <cell r="S659" t="str">
            <v>Nao</v>
          </cell>
          <cell r="T659" t="str">
            <v>Nao</v>
          </cell>
          <cell r="V659" t="str">
            <v>Sim</v>
          </cell>
          <cell r="X659">
            <v>11</v>
          </cell>
          <cell r="Y659">
            <v>9.0500000000000007</v>
          </cell>
          <cell r="Z659">
            <v>0.12</v>
          </cell>
          <cell r="AA659">
            <v>10</v>
          </cell>
        </row>
        <row r="660">
          <cell r="B660" t="str">
            <v>Bahia</v>
          </cell>
          <cell r="I660" t="str">
            <v>1</v>
          </cell>
          <cell r="K660">
            <v>7026</v>
          </cell>
          <cell r="Q660">
            <v>2450</v>
          </cell>
          <cell r="S660" t="str">
            <v>Nao</v>
          </cell>
          <cell r="T660" t="str">
            <v>Nao</v>
          </cell>
          <cell r="V660" t="str">
            <v>Sim</v>
          </cell>
          <cell r="X660">
            <v>34.56</v>
          </cell>
          <cell r="Y660">
            <v>23.85</v>
          </cell>
          <cell r="Z660">
            <v>0.3</v>
          </cell>
          <cell r="AA660">
            <v>0</v>
          </cell>
        </row>
        <row r="661">
          <cell r="B661" t="str">
            <v>Bahia</v>
          </cell>
          <cell r="I661" t="str">
            <v>1</v>
          </cell>
          <cell r="K661">
            <v>5132</v>
          </cell>
          <cell r="Q661">
            <v>2468</v>
          </cell>
          <cell r="S661" t="str">
            <v>Nao</v>
          </cell>
          <cell r="T661" t="str">
            <v>Nao</v>
          </cell>
          <cell r="V661" t="str">
            <v>Sim</v>
          </cell>
          <cell r="X661">
            <v>18</v>
          </cell>
          <cell r="Y661">
            <v>18</v>
          </cell>
          <cell r="Z661">
            <v>8</v>
          </cell>
          <cell r="AA661">
            <v>20</v>
          </cell>
        </row>
        <row r="662">
          <cell r="B662" t="str">
            <v>Bahia</v>
          </cell>
          <cell r="I662" t="str">
            <v>1</v>
          </cell>
          <cell r="K662">
            <v>3745</v>
          </cell>
          <cell r="Q662">
            <v>982</v>
          </cell>
          <cell r="S662" t="str">
            <v>Nao</v>
          </cell>
          <cell r="T662" t="str">
            <v>Nao</v>
          </cell>
          <cell r="V662" t="str">
            <v>Não</v>
          </cell>
          <cell r="X662">
            <v>3</v>
          </cell>
          <cell r="Y662">
            <v>1.5</v>
          </cell>
          <cell r="Z662">
            <v>0</v>
          </cell>
          <cell r="AA662">
            <v>0</v>
          </cell>
        </row>
        <row r="663">
          <cell r="B663" t="str">
            <v>Bahia</v>
          </cell>
          <cell r="I663" t="str">
            <v>2</v>
          </cell>
          <cell r="K663">
            <v>21279</v>
          </cell>
          <cell r="Q663">
            <v>10000</v>
          </cell>
          <cell r="S663" t="str">
            <v>Sim</v>
          </cell>
          <cell r="T663" t="str">
            <v>Sim</v>
          </cell>
          <cell r="V663" t="str">
            <v>Não</v>
          </cell>
          <cell r="X663">
            <v>30</v>
          </cell>
          <cell r="Y663">
            <v>22</v>
          </cell>
          <cell r="Z663">
            <v>0</v>
          </cell>
          <cell r="AA663">
            <v>1</v>
          </cell>
        </row>
        <row r="664">
          <cell r="B664" t="str">
            <v>Bahia</v>
          </cell>
          <cell r="I664" t="str">
            <v>1</v>
          </cell>
          <cell r="K664">
            <v>10681</v>
          </cell>
          <cell r="Q664">
            <v>4000</v>
          </cell>
          <cell r="S664" t="str">
            <v>Sim</v>
          </cell>
          <cell r="T664" t="str">
            <v>Sim</v>
          </cell>
          <cell r="V664" t="str">
            <v>Sim</v>
          </cell>
          <cell r="X664">
            <v>20.51</v>
          </cell>
          <cell r="Y664">
            <v>14</v>
          </cell>
          <cell r="Z664">
            <v>2.5</v>
          </cell>
          <cell r="AA664">
            <v>100</v>
          </cell>
        </row>
        <row r="665">
          <cell r="B665" t="str">
            <v>Bahia</v>
          </cell>
          <cell r="I665" t="str">
            <v>1</v>
          </cell>
          <cell r="K665">
            <v>8879</v>
          </cell>
          <cell r="Q665">
            <v>4368</v>
          </cell>
          <cell r="S665" t="str">
            <v>Nao</v>
          </cell>
          <cell r="T665" t="str">
            <v>Nao</v>
          </cell>
          <cell r="V665" t="str">
            <v>Sim</v>
          </cell>
          <cell r="X665">
            <v>27.2</v>
          </cell>
          <cell r="Y665">
            <v>27.2</v>
          </cell>
          <cell r="Z665">
            <v>0.6</v>
          </cell>
          <cell r="AA665">
            <v>400</v>
          </cell>
        </row>
        <row r="666">
          <cell r="B666" t="str">
            <v>Bahia</v>
          </cell>
          <cell r="I666" t="str">
            <v>1</v>
          </cell>
          <cell r="K666">
            <v>16030</v>
          </cell>
          <cell r="Q666">
            <v>3000</v>
          </cell>
          <cell r="S666" t="str">
            <v>Nao</v>
          </cell>
          <cell r="T666" t="str">
            <v>Nao</v>
          </cell>
          <cell r="V666" t="str">
            <v>Sim</v>
          </cell>
          <cell r="X666">
            <v>30</v>
          </cell>
          <cell r="Y666">
            <v>20</v>
          </cell>
          <cell r="Z666">
            <v>5</v>
          </cell>
          <cell r="AA666">
            <v>50</v>
          </cell>
        </row>
        <row r="667">
          <cell r="B667" t="str">
            <v>Bahia</v>
          </cell>
          <cell r="I667" t="str">
            <v>1</v>
          </cell>
          <cell r="K667">
            <v>8473</v>
          </cell>
          <cell r="Q667">
            <v>2572</v>
          </cell>
          <cell r="S667" t="str">
            <v>Nao</v>
          </cell>
          <cell r="T667" t="str">
            <v>Nao</v>
          </cell>
          <cell r="V667" t="str">
            <v>Não</v>
          </cell>
          <cell r="X667">
            <v>35.6</v>
          </cell>
          <cell r="Y667">
            <v>28.48</v>
          </cell>
          <cell r="Z667">
            <v>0</v>
          </cell>
          <cell r="AA667">
            <v>0</v>
          </cell>
        </row>
        <row r="668">
          <cell r="B668" t="str">
            <v>Bahia</v>
          </cell>
          <cell r="I668" t="str">
            <v>1</v>
          </cell>
          <cell r="K668">
            <v>11560</v>
          </cell>
          <cell r="Q668">
            <v>5750</v>
          </cell>
          <cell r="S668" t="str">
            <v>Nao</v>
          </cell>
          <cell r="T668" t="str">
            <v>Nao</v>
          </cell>
          <cell r="V668" t="str">
            <v>Sim</v>
          </cell>
          <cell r="X668">
            <v>46.13</v>
          </cell>
          <cell r="Y668">
            <v>35.4</v>
          </cell>
          <cell r="Z668">
            <v>1.5</v>
          </cell>
          <cell r="AA668">
            <v>200</v>
          </cell>
        </row>
        <row r="669">
          <cell r="B669" t="str">
            <v>Bahia</v>
          </cell>
          <cell r="I669" t="str">
            <v>1</v>
          </cell>
          <cell r="K669">
            <v>6011</v>
          </cell>
          <cell r="Q669">
            <v>2620</v>
          </cell>
          <cell r="S669" t="str">
            <v>Nao</v>
          </cell>
          <cell r="T669" t="str">
            <v>Nao</v>
          </cell>
          <cell r="V669" t="str">
            <v>Não</v>
          </cell>
          <cell r="X669">
            <v>29</v>
          </cell>
          <cell r="Y669">
            <v>13</v>
          </cell>
          <cell r="Z669">
            <v>0</v>
          </cell>
          <cell r="AA669">
            <v>15</v>
          </cell>
        </row>
        <row r="670">
          <cell r="B670" t="str">
            <v>Bahia</v>
          </cell>
          <cell r="I670" t="str">
            <v>1</v>
          </cell>
          <cell r="K670">
            <v>16237</v>
          </cell>
          <cell r="Q670">
            <v>6668</v>
          </cell>
          <cell r="S670" t="str">
            <v>Nao</v>
          </cell>
          <cell r="T670" t="str">
            <v>Nao</v>
          </cell>
          <cell r="V670" t="str">
            <v>Sim</v>
          </cell>
          <cell r="X670">
            <v>50</v>
          </cell>
          <cell r="Y670">
            <v>48</v>
          </cell>
          <cell r="Z670">
            <v>40</v>
          </cell>
          <cell r="AA670">
            <v>0</v>
          </cell>
        </row>
        <row r="671">
          <cell r="B671" t="str">
            <v>Bahia</v>
          </cell>
          <cell r="I671" t="str">
            <v>1</v>
          </cell>
          <cell r="K671">
            <v>13573</v>
          </cell>
          <cell r="Q671">
            <v>4300</v>
          </cell>
          <cell r="S671" t="str">
            <v>Nao</v>
          </cell>
          <cell r="T671" t="str">
            <v>Nao</v>
          </cell>
          <cell r="V671" t="str">
            <v>Não</v>
          </cell>
          <cell r="X671">
            <v>35</v>
          </cell>
          <cell r="Y671">
            <v>29</v>
          </cell>
          <cell r="Z671">
            <v>0</v>
          </cell>
          <cell r="AA671">
            <v>0</v>
          </cell>
        </row>
        <row r="672">
          <cell r="B672" t="str">
            <v>Bahia</v>
          </cell>
          <cell r="I672" t="str">
            <v>1</v>
          </cell>
          <cell r="K672">
            <v>15815</v>
          </cell>
          <cell r="Q672">
            <v>4842</v>
          </cell>
          <cell r="S672" t="str">
            <v>Nao</v>
          </cell>
          <cell r="T672" t="str">
            <v>Nao</v>
          </cell>
          <cell r="V672" t="str">
            <v>Sim</v>
          </cell>
          <cell r="X672">
            <v>204.32</v>
          </cell>
          <cell r="Y672">
            <v>54.8</v>
          </cell>
          <cell r="Z672">
            <v>35.9</v>
          </cell>
          <cell r="AA672">
            <v>68</v>
          </cell>
        </row>
        <row r="673">
          <cell r="B673" t="str">
            <v>Bahia</v>
          </cell>
          <cell r="I673" t="str">
            <v>1</v>
          </cell>
          <cell r="K673">
            <v>8260</v>
          </cell>
          <cell r="Q673">
            <v>3932</v>
          </cell>
          <cell r="S673" t="str">
            <v>Nao</v>
          </cell>
          <cell r="T673" t="str">
            <v>Nao</v>
          </cell>
          <cell r="V673" t="str">
            <v>Sim</v>
          </cell>
          <cell r="X673">
            <v>10</v>
          </cell>
          <cell r="Y673">
            <v>9.1999999999999993</v>
          </cell>
          <cell r="Z673">
            <v>0.8</v>
          </cell>
          <cell r="AA673">
            <v>200</v>
          </cell>
        </row>
        <row r="674">
          <cell r="B674" t="str">
            <v>Bahia</v>
          </cell>
          <cell r="I674" t="str">
            <v>4</v>
          </cell>
          <cell r="K674">
            <v>305414</v>
          </cell>
          <cell r="Q674">
            <v>85390</v>
          </cell>
          <cell r="S674" t="str">
            <v>Nao</v>
          </cell>
          <cell r="T674" t="str">
            <v>Sim</v>
          </cell>
          <cell r="V674" t="str">
            <v>Sim</v>
          </cell>
          <cell r="X674">
            <v>744</v>
          </cell>
          <cell r="Y674">
            <v>557</v>
          </cell>
          <cell r="Z674">
            <v>9.14</v>
          </cell>
          <cell r="AA674">
            <v>600</v>
          </cell>
        </row>
        <row r="675">
          <cell r="B675" t="str">
            <v>Bahia</v>
          </cell>
          <cell r="I675" t="str">
            <v>1</v>
          </cell>
          <cell r="K675">
            <v>6742</v>
          </cell>
          <cell r="Q675">
            <v>3150</v>
          </cell>
          <cell r="S675" t="str">
            <v>Nao</v>
          </cell>
          <cell r="T675" t="str">
            <v>Nao</v>
          </cell>
          <cell r="V675" t="str">
            <v>Sim</v>
          </cell>
          <cell r="X675">
            <v>100</v>
          </cell>
          <cell r="Y675">
            <v>75</v>
          </cell>
          <cell r="Z675">
            <v>0</v>
          </cell>
          <cell r="AA675">
            <v>0</v>
          </cell>
        </row>
        <row r="676">
          <cell r="B676" t="str">
            <v>Bahia</v>
          </cell>
          <cell r="I676" t="str">
            <v>1</v>
          </cell>
          <cell r="K676">
            <v>5734</v>
          </cell>
          <cell r="Q676">
            <v>2210</v>
          </cell>
          <cell r="S676" t="str">
            <v>Nao</v>
          </cell>
          <cell r="T676" t="str">
            <v>Nao</v>
          </cell>
          <cell r="V676" t="str">
            <v>Sim</v>
          </cell>
          <cell r="X676">
            <v>40</v>
          </cell>
          <cell r="Y676">
            <v>40</v>
          </cell>
          <cell r="Z676">
            <v>0.3</v>
          </cell>
          <cell r="AA676">
            <v>90</v>
          </cell>
        </row>
        <row r="677">
          <cell r="B677" t="str">
            <v>Ceará</v>
          </cell>
          <cell r="I677" t="str">
            <v>1</v>
          </cell>
          <cell r="K677">
            <v>7825</v>
          </cell>
          <cell r="Q677">
            <v>2230</v>
          </cell>
          <cell r="S677" t="str">
            <v>Nao</v>
          </cell>
          <cell r="T677" t="str">
            <v>Nao</v>
          </cell>
          <cell r="V677" t="str">
            <v>Sim</v>
          </cell>
          <cell r="X677">
            <v>130.02000000000001</v>
          </cell>
          <cell r="Y677">
            <v>14.52</v>
          </cell>
          <cell r="Z677">
            <v>10.02</v>
          </cell>
          <cell r="AA677">
            <v>0</v>
          </cell>
        </row>
        <row r="678">
          <cell r="B678" t="str">
            <v>Ceará</v>
          </cell>
          <cell r="I678" t="str">
            <v>2</v>
          </cell>
          <cell r="K678">
            <v>30967</v>
          </cell>
          <cell r="Q678">
            <v>10625</v>
          </cell>
          <cell r="S678" t="str">
            <v>Nao</v>
          </cell>
          <cell r="T678" t="str">
            <v>Nao</v>
          </cell>
          <cell r="V678" t="str">
            <v>Sim</v>
          </cell>
          <cell r="X678">
            <v>620</v>
          </cell>
          <cell r="Y678">
            <v>40</v>
          </cell>
          <cell r="Z678">
            <v>3.5</v>
          </cell>
          <cell r="AA678">
            <v>0</v>
          </cell>
        </row>
        <row r="679">
          <cell r="B679" t="str">
            <v>Ceará</v>
          </cell>
          <cell r="I679" t="str">
            <v>1</v>
          </cell>
          <cell r="K679">
            <v>4266</v>
          </cell>
          <cell r="Q679">
            <v>2091</v>
          </cell>
          <cell r="S679" t="str">
            <v>Nao</v>
          </cell>
          <cell r="T679" t="str">
            <v>Nao</v>
          </cell>
          <cell r="V679" t="str">
            <v>Sim</v>
          </cell>
          <cell r="X679">
            <v>26.79</v>
          </cell>
          <cell r="Y679">
            <v>17.64</v>
          </cell>
          <cell r="Z679">
            <v>0</v>
          </cell>
          <cell r="AA679">
            <v>0</v>
          </cell>
        </row>
        <row r="680">
          <cell r="B680" t="str">
            <v>Ceará</v>
          </cell>
          <cell r="I680" t="str">
            <v>1</v>
          </cell>
          <cell r="K680">
            <v>3771</v>
          </cell>
          <cell r="Q680">
            <v>1450</v>
          </cell>
          <cell r="S680" t="str">
            <v>Nao</v>
          </cell>
          <cell r="T680" t="str">
            <v>Sim</v>
          </cell>
          <cell r="V680" t="str">
            <v>Sim</v>
          </cell>
          <cell r="X680">
            <v>14.2</v>
          </cell>
          <cell r="Y680">
            <v>14.2</v>
          </cell>
          <cell r="Z680">
            <v>0.57999999999999996</v>
          </cell>
          <cell r="AA680">
            <v>0</v>
          </cell>
        </row>
        <row r="681">
          <cell r="B681" t="str">
            <v>Ceará</v>
          </cell>
          <cell r="I681" t="str">
            <v>1</v>
          </cell>
          <cell r="K681">
            <v>5531</v>
          </cell>
          <cell r="Q681">
            <v>2555</v>
          </cell>
          <cell r="S681" t="str">
            <v>Nao</v>
          </cell>
          <cell r="T681" t="str">
            <v>Nao</v>
          </cell>
          <cell r="V681" t="str">
            <v>Não</v>
          </cell>
          <cell r="X681">
            <v>20</v>
          </cell>
          <cell r="Y681">
            <v>15</v>
          </cell>
          <cell r="Z681">
            <v>3.33</v>
          </cell>
          <cell r="AA681">
            <v>0</v>
          </cell>
        </row>
        <row r="682">
          <cell r="B682" t="str">
            <v>Ceará</v>
          </cell>
          <cell r="I682" t="str">
            <v>1</v>
          </cell>
          <cell r="K682">
            <v>8452</v>
          </cell>
          <cell r="Q682">
            <v>3268</v>
          </cell>
          <cell r="S682" t="str">
            <v>Nao</v>
          </cell>
          <cell r="T682" t="str">
            <v>Nao</v>
          </cell>
          <cell r="V682" t="str">
            <v>Não</v>
          </cell>
          <cell r="X682">
            <v>20.3</v>
          </cell>
          <cell r="Y682">
            <v>16.399999999999999</v>
          </cell>
          <cell r="Z682">
            <v>0</v>
          </cell>
          <cell r="AA682">
            <v>150</v>
          </cell>
        </row>
        <row r="683">
          <cell r="B683" t="str">
            <v>Ceará</v>
          </cell>
          <cell r="I683" t="str">
            <v>2</v>
          </cell>
          <cell r="K683">
            <v>47738</v>
          </cell>
          <cell r="Q683">
            <v>14452</v>
          </cell>
          <cell r="S683" t="str">
            <v>Nao</v>
          </cell>
          <cell r="T683" t="str">
            <v>Sim</v>
          </cell>
          <cell r="V683" t="str">
            <v>Sim</v>
          </cell>
          <cell r="X683">
            <v>80</v>
          </cell>
          <cell r="Y683">
            <v>30</v>
          </cell>
          <cell r="Z683">
            <v>6.2</v>
          </cell>
          <cell r="AA683">
            <v>365</v>
          </cell>
        </row>
        <row r="684">
          <cell r="B684" t="str">
            <v>Ceará</v>
          </cell>
          <cell r="I684" t="str">
            <v>1</v>
          </cell>
          <cell r="K684">
            <v>14356</v>
          </cell>
          <cell r="Q684">
            <v>5632</v>
          </cell>
          <cell r="S684" t="str">
            <v>Nao</v>
          </cell>
          <cell r="T684" t="str">
            <v>Sim</v>
          </cell>
          <cell r="V684" t="str">
            <v>Sim</v>
          </cell>
          <cell r="X684">
            <v>35</v>
          </cell>
          <cell r="Y684">
            <v>25</v>
          </cell>
          <cell r="Z684">
            <v>15</v>
          </cell>
          <cell r="AA684">
            <v>0</v>
          </cell>
        </row>
        <row r="685">
          <cell r="B685" t="str">
            <v>Ceará</v>
          </cell>
          <cell r="I685" t="str">
            <v>1</v>
          </cell>
          <cell r="K685">
            <v>5125</v>
          </cell>
          <cell r="Q685">
            <v>1500</v>
          </cell>
          <cell r="S685" t="str">
            <v>Nao</v>
          </cell>
          <cell r="T685" t="str">
            <v>Sim</v>
          </cell>
          <cell r="V685" t="str">
            <v>Sim</v>
          </cell>
          <cell r="X685">
            <v>29.76</v>
          </cell>
          <cell r="Y685">
            <v>27.92</v>
          </cell>
          <cell r="Z685">
            <v>0.7</v>
          </cell>
          <cell r="AA685">
            <v>0</v>
          </cell>
        </row>
        <row r="686">
          <cell r="B686" t="str">
            <v>Ceará</v>
          </cell>
          <cell r="I686" t="str">
            <v>1</v>
          </cell>
          <cell r="K686">
            <v>13329</v>
          </cell>
          <cell r="Q686">
            <v>4465</v>
          </cell>
          <cell r="S686" t="str">
            <v>Nao</v>
          </cell>
          <cell r="T686" t="str">
            <v>Nao</v>
          </cell>
          <cell r="V686" t="str">
            <v>Sim</v>
          </cell>
          <cell r="X686">
            <v>56.6</v>
          </cell>
          <cell r="Y686">
            <v>29.16</v>
          </cell>
          <cell r="Z686">
            <v>0.1</v>
          </cell>
          <cell r="AA686">
            <v>200</v>
          </cell>
        </row>
        <row r="687">
          <cell r="B687" t="str">
            <v>Ceará</v>
          </cell>
          <cell r="I687" t="str">
            <v>1</v>
          </cell>
          <cell r="K687">
            <v>11846</v>
          </cell>
          <cell r="Q687">
            <v>4742</v>
          </cell>
          <cell r="S687" t="str">
            <v>Nao</v>
          </cell>
          <cell r="T687" t="str">
            <v>Nao</v>
          </cell>
          <cell r="V687" t="str">
            <v>Sim</v>
          </cell>
          <cell r="X687">
            <v>36</v>
          </cell>
          <cell r="Y687">
            <v>18</v>
          </cell>
          <cell r="Z687">
            <v>2</v>
          </cell>
          <cell r="AA687">
            <v>100</v>
          </cell>
        </row>
        <row r="688">
          <cell r="B688" t="str">
            <v>Ceará</v>
          </cell>
          <cell r="I688" t="str">
            <v>1</v>
          </cell>
          <cell r="K688">
            <v>13921</v>
          </cell>
          <cell r="Q688">
            <v>3842</v>
          </cell>
          <cell r="S688" t="str">
            <v>Nao</v>
          </cell>
          <cell r="T688" t="str">
            <v>Nao</v>
          </cell>
          <cell r="V688" t="str">
            <v>Não</v>
          </cell>
          <cell r="X688">
            <v>0.02</v>
          </cell>
          <cell r="Y688">
            <v>0.01</v>
          </cell>
          <cell r="Z688">
            <v>0</v>
          </cell>
          <cell r="AA688">
            <v>0</v>
          </cell>
        </row>
        <row r="689">
          <cell r="B689" t="str">
            <v>Ceará</v>
          </cell>
          <cell r="I689" t="str">
            <v>2</v>
          </cell>
          <cell r="K689">
            <v>26358</v>
          </cell>
          <cell r="Q689">
            <v>8812</v>
          </cell>
          <cell r="S689" t="str">
            <v>Sim</v>
          </cell>
          <cell r="T689" t="str">
            <v>Sim</v>
          </cell>
          <cell r="V689" t="str">
            <v>Sim</v>
          </cell>
          <cell r="X689">
            <v>35.229999999999997</v>
          </cell>
          <cell r="Y689">
            <v>22.89</v>
          </cell>
          <cell r="Z689">
            <v>0.36</v>
          </cell>
          <cell r="AA689">
            <v>1316</v>
          </cell>
        </row>
        <row r="690">
          <cell r="B690" t="str">
            <v>Ceará</v>
          </cell>
          <cell r="I690" t="str">
            <v>2</v>
          </cell>
          <cell r="K690">
            <v>23644</v>
          </cell>
          <cell r="Q690">
            <v>7952</v>
          </cell>
          <cell r="S690" t="str">
            <v>Sim</v>
          </cell>
          <cell r="T690" t="str">
            <v>Sim</v>
          </cell>
          <cell r="V690" t="str">
            <v>Sim</v>
          </cell>
          <cell r="X690">
            <v>250</v>
          </cell>
          <cell r="Y690">
            <v>100</v>
          </cell>
          <cell r="Z690">
            <v>70</v>
          </cell>
          <cell r="AA690">
            <v>0</v>
          </cell>
        </row>
        <row r="691">
          <cell r="B691" t="str">
            <v>Ceará</v>
          </cell>
          <cell r="I691" t="str">
            <v>2</v>
          </cell>
          <cell r="K691">
            <v>13773</v>
          </cell>
          <cell r="Q691">
            <v>4000</v>
          </cell>
          <cell r="S691" t="str">
            <v>Nao</v>
          </cell>
          <cell r="T691" t="str">
            <v>Nao</v>
          </cell>
          <cell r="V691" t="str">
            <v>Sim</v>
          </cell>
          <cell r="X691">
            <v>250</v>
          </cell>
          <cell r="Y691">
            <v>100</v>
          </cell>
          <cell r="Z691">
            <v>7</v>
          </cell>
          <cell r="AA691">
            <v>0</v>
          </cell>
        </row>
        <row r="692">
          <cell r="B692" t="str">
            <v>Ceará</v>
          </cell>
          <cell r="I692" t="str">
            <v>2</v>
          </cell>
          <cell r="K692">
            <v>27658</v>
          </cell>
          <cell r="Q692">
            <v>9956</v>
          </cell>
          <cell r="S692" t="str">
            <v>Nao</v>
          </cell>
          <cell r="T692" t="str">
            <v>Nao</v>
          </cell>
          <cell r="V692" t="str">
            <v>Sim</v>
          </cell>
          <cell r="X692">
            <v>115</v>
          </cell>
          <cell r="Y692">
            <v>75</v>
          </cell>
          <cell r="Z692">
            <v>0.01</v>
          </cell>
          <cell r="AA692">
            <v>0</v>
          </cell>
        </row>
        <row r="693">
          <cell r="B693" t="str">
            <v>Ceará</v>
          </cell>
          <cell r="I693" t="str">
            <v>2</v>
          </cell>
          <cell r="K693">
            <v>30941</v>
          </cell>
          <cell r="Q693">
            <v>12129</v>
          </cell>
          <cell r="S693" t="str">
            <v>Sim</v>
          </cell>
          <cell r="T693" t="str">
            <v>Sim</v>
          </cell>
          <cell r="V693" t="str">
            <v>Sim</v>
          </cell>
          <cell r="X693">
            <v>60</v>
          </cell>
          <cell r="Y693">
            <v>45</v>
          </cell>
          <cell r="Z693">
            <v>2</v>
          </cell>
          <cell r="AA693">
            <v>0</v>
          </cell>
        </row>
        <row r="694">
          <cell r="B694" t="str">
            <v>Ceará</v>
          </cell>
          <cell r="I694" t="str">
            <v>2</v>
          </cell>
          <cell r="K694">
            <v>47440</v>
          </cell>
          <cell r="Q694">
            <v>18000</v>
          </cell>
          <cell r="S694" t="str">
            <v>Nao</v>
          </cell>
          <cell r="T694" t="str">
            <v>Nao</v>
          </cell>
          <cell r="V694" t="str">
            <v>Não</v>
          </cell>
          <cell r="X694">
            <v>60</v>
          </cell>
          <cell r="Y694">
            <v>48</v>
          </cell>
          <cell r="Z694">
            <v>1</v>
          </cell>
          <cell r="AA694">
            <v>0</v>
          </cell>
        </row>
        <row r="695">
          <cell r="B695" t="str">
            <v>Ceará</v>
          </cell>
          <cell r="I695" t="str">
            <v>2</v>
          </cell>
          <cell r="K695">
            <v>48619</v>
          </cell>
          <cell r="Q695">
            <v>14587</v>
          </cell>
          <cell r="S695" t="str">
            <v>Nao</v>
          </cell>
          <cell r="T695" t="str">
            <v>Nao</v>
          </cell>
          <cell r="V695" t="str">
            <v>Sim</v>
          </cell>
          <cell r="X695">
            <v>120</v>
          </cell>
          <cell r="Y695">
            <v>100</v>
          </cell>
          <cell r="Z695">
            <v>3.2</v>
          </cell>
          <cell r="AA695">
            <v>120</v>
          </cell>
        </row>
        <row r="696">
          <cell r="B696" t="str">
            <v>Ceará</v>
          </cell>
          <cell r="I696" t="str">
            <v>1</v>
          </cell>
          <cell r="K696">
            <v>8352</v>
          </cell>
          <cell r="Q696">
            <v>2111</v>
          </cell>
          <cell r="S696" t="str">
            <v>Nao</v>
          </cell>
          <cell r="T696" t="str">
            <v>Nao</v>
          </cell>
          <cell r="V696" t="str">
            <v>Sim</v>
          </cell>
          <cell r="X696">
            <v>37.340000000000003</v>
          </cell>
          <cell r="Y696">
            <v>35.200000000000003</v>
          </cell>
          <cell r="Z696">
            <v>0.96</v>
          </cell>
          <cell r="AA696">
            <v>0</v>
          </cell>
        </row>
        <row r="697">
          <cell r="B697" t="str">
            <v>Ceará</v>
          </cell>
          <cell r="I697" t="str">
            <v>1</v>
          </cell>
          <cell r="K697">
            <v>8406</v>
          </cell>
          <cell r="Q697">
            <v>2568</v>
          </cell>
          <cell r="S697" t="str">
            <v>Nao</v>
          </cell>
          <cell r="T697" t="str">
            <v>Nao</v>
          </cell>
          <cell r="V697" t="str">
            <v>Sim</v>
          </cell>
          <cell r="X697">
            <v>360</v>
          </cell>
          <cell r="Y697">
            <v>150</v>
          </cell>
          <cell r="Z697">
            <v>1</v>
          </cell>
          <cell r="AA697">
            <v>0</v>
          </cell>
        </row>
        <row r="698">
          <cell r="B698" t="str">
            <v>Ceará</v>
          </cell>
          <cell r="I698" t="str">
            <v>2</v>
          </cell>
          <cell r="K698">
            <v>61328</v>
          </cell>
          <cell r="Q698">
            <v>18952</v>
          </cell>
          <cell r="S698" t="str">
            <v>Nao</v>
          </cell>
          <cell r="T698" t="str">
            <v>Sim</v>
          </cell>
          <cell r="V698" t="str">
            <v>Sim</v>
          </cell>
          <cell r="X698">
            <v>20</v>
          </cell>
          <cell r="Y698">
            <v>5.7</v>
          </cell>
          <cell r="Z698">
            <v>15</v>
          </cell>
          <cell r="AA698">
            <v>45</v>
          </cell>
        </row>
        <row r="699">
          <cell r="B699" t="str">
            <v>Ceará</v>
          </cell>
          <cell r="I699" t="str">
            <v>1</v>
          </cell>
          <cell r="K699">
            <v>9718</v>
          </cell>
          <cell r="Q699">
            <v>2469</v>
          </cell>
          <cell r="S699" t="str">
            <v>Nao</v>
          </cell>
          <cell r="T699" t="str">
            <v>Nao</v>
          </cell>
          <cell r="V699" t="str">
            <v>Não</v>
          </cell>
          <cell r="X699">
            <v>27</v>
          </cell>
          <cell r="Y699">
            <v>20</v>
          </cell>
          <cell r="Z699">
            <v>0</v>
          </cell>
          <cell r="AA699">
            <v>0</v>
          </cell>
        </row>
        <row r="700">
          <cell r="B700" t="str">
            <v>Ceará</v>
          </cell>
          <cell r="I700" t="str">
            <v>1</v>
          </cell>
          <cell r="K700">
            <v>5625</v>
          </cell>
          <cell r="Q700">
            <v>2469</v>
          </cell>
          <cell r="S700" t="str">
            <v>Nao</v>
          </cell>
          <cell r="T700" t="str">
            <v>Nao</v>
          </cell>
          <cell r="V700" t="str">
            <v>Não</v>
          </cell>
          <cell r="X700">
            <v>124</v>
          </cell>
          <cell r="Y700">
            <v>78</v>
          </cell>
          <cell r="Z700">
            <v>0</v>
          </cell>
          <cell r="AA700">
            <v>0</v>
          </cell>
        </row>
        <row r="701">
          <cell r="B701" t="str">
            <v>Ceará</v>
          </cell>
          <cell r="I701" t="str">
            <v>4</v>
          </cell>
          <cell r="K701">
            <v>325687</v>
          </cell>
          <cell r="Q701">
            <v>66515</v>
          </cell>
          <cell r="S701" t="str">
            <v>Sim</v>
          </cell>
          <cell r="T701" t="str">
            <v>Sim</v>
          </cell>
          <cell r="V701" t="str">
            <v>Sim</v>
          </cell>
          <cell r="X701">
            <v>73.97</v>
          </cell>
          <cell r="Y701">
            <v>66.27</v>
          </cell>
          <cell r="Z701">
            <v>17</v>
          </cell>
          <cell r="AA701">
            <v>3150</v>
          </cell>
        </row>
        <row r="702">
          <cell r="B702" t="str">
            <v>Ceará</v>
          </cell>
          <cell r="I702" t="str">
            <v>1</v>
          </cell>
          <cell r="K702">
            <v>9514</v>
          </cell>
          <cell r="Q702">
            <v>4553</v>
          </cell>
          <cell r="S702" t="str">
            <v>Nao</v>
          </cell>
          <cell r="T702" t="str">
            <v>Nao</v>
          </cell>
          <cell r="V702" t="str">
            <v>Não</v>
          </cell>
          <cell r="X702">
            <v>38.090000000000003</v>
          </cell>
          <cell r="Y702">
            <v>26.24</v>
          </cell>
          <cell r="Z702">
            <v>0</v>
          </cell>
          <cell r="AA702">
            <v>0</v>
          </cell>
        </row>
        <row r="703">
          <cell r="B703" t="str">
            <v>Ceará</v>
          </cell>
          <cell r="I703" t="str">
            <v>1</v>
          </cell>
          <cell r="K703">
            <v>4004</v>
          </cell>
          <cell r="Q703">
            <v>1124</v>
          </cell>
          <cell r="S703" t="str">
            <v>Nao</v>
          </cell>
          <cell r="T703" t="str">
            <v>Nao</v>
          </cell>
          <cell r="V703" t="str">
            <v>Sim</v>
          </cell>
          <cell r="X703">
            <v>18</v>
          </cell>
          <cell r="Y703">
            <v>15</v>
          </cell>
          <cell r="Z703">
            <v>0</v>
          </cell>
          <cell r="AA703">
            <v>320</v>
          </cell>
        </row>
        <row r="704">
          <cell r="B704" t="str">
            <v>Ceará</v>
          </cell>
          <cell r="I704" t="str">
            <v>1</v>
          </cell>
          <cell r="K704">
            <v>12247</v>
          </cell>
          <cell r="Q704">
            <v>4745</v>
          </cell>
          <cell r="S704" t="str">
            <v>Nao</v>
          </cell>
          <cell r="T704" t="str">
            <v>Nao</v>
          </cell>
          <cell r="V704" t="str">
            <v>Sim</v>
          </cell>
          <cell r="X704">
            <v>41.9</v>
          </cell>
          <cell r="Y704">
            <v>35.6</v>
          </cell>
          <cell r="Z704">
            <v>0</v>
          </cell>
          <cell r="AA704">
            <v>105</v>
          </cell>
        </row>
        <row r="705">
          <cell r="B705" t="str">
            <v>Ceará</v>
          </cell>
          <cell r="I705" t="str">
            <v>2</v>
          </cell>
          <cell r="K705">
            <v>54341</v>
          </cell>
          <cell r="Q705">
            <v>17310</v>
          </cell>
          <cell r="S705" t="str">
            <v>Nao</v>
          </cell>
          <cell r="T705" t="str">
            <v>Nao</v>
          </cell>
          <cell r="V705" t="str">
            <v>Sim</v>
          </cell>
          <cell r="X705">
            <v>6070</v>
          </cell>
          <cell r="Y705">
            <v>5820</v>
          </cell>
          <cell r="Z705">
            <v>5404.9</v>
          </cell>
          <cell r="AA705">
            <v>2000</v>
          </cell>
        </row>
        <row r="706">
          <cell r="B706" t="str">
            <v>Ceará</v>
          </cell>
          <cell r="I706" t="str">
            <v>3</v>
          </cell>
          <cell r="K706">
            <v>110559</v>
          </cell>
          <cell r="Q706">
            <v>37598</v>
          </cell>
          <cell r="S706" t="str">
            <v>Nao</v>
          </cell>
          <cell r="T706" t="str">
            <v>Sim</v>
          </cell>
          <cell r="V706" t="str">
            <v>Sim</v>
          </cell>
          <cell r="X706">
            <v>428</v>
          </cell>
          <cell r="Y706">
            <v>207.55</v>
          </cell>
          <cell r="Z706">
            <v>1.3</v>
          </cell>
          <cell r="AA706">
            <v>190</v>
          </cell>
        </row>
        <row r="707">
          <cell r="B707" t="str">
            <v>Ceará</v>
          </cell>
          <cell r="I707" t="str">
            <v>1</v>
          </cell>
          <cell r="K707">
            <v>10632</v>
          </cell>
          <cell r="Q707">
            <v>3609</v>
          </cell>
          <cell r="S707" t="str">
            <v>Nao</v>
          </cell>
          <cell r="T707" t="str">
            <v>Nao</v>
          </cell>
          <cell r="V707" t="str">
            <v>Sim</v>
          </cell>
          <cell r="X707">
            <v>84.98</v>
          </cell>
          <cell r="Y707">
            <v>42.72</v>
          </cell>
          <cell r="Z707">
            <v>0.3</v>
          </cell>
          <cell r="AA707">
            <v>252</v>
          </cell>
        </row>
        <row r="708">
          <cell r="B708" t="str">
            <v>Ceará</v>
          </cell>
          <cell r="I708" t="str">
            <v>1</v>
          </cell>
          <cell r="K708">
            <v>4391</v>
          </cell>
          <cell r="Q708">
            <v>1986</v>
          </cell>
          <cell r="S708" t="str">
            <v>Sim</v>
          </cell>
          <cell r="T708" t="str">
            <v>Sim</v>
          </cell>
          <cell r="V708" t="str">
            <v>Sim</v>
          </cell>
          <cell r="X708">
            <v>42.1</v>
          </cell>
          <cell r="Y708">
            <v>17.03</v>
          </cell>
          <cell r="Z708">
            <v>2.23</v>
          </cell>
          <cell r="AA708">
            <v>0</v>
          </cell>
        </row>
        <row r="709">
          <cell r="B709" t="str">
            <v>Ceará</v>
          </cell>
          <cell r="I709" t="str">
            <v>1</v>
          </cell>
          <cell r="K709">
            <v>3653</v>
          </cell>
          <cell r="Q709">
            <v>1337</v>
          </cell>
          <cell r="S709" t="str">
            <v>Nao</v>
          </cell>
          <cell r="T709" t="str">
            <v>Nao</v>
          </cell>
          <cell r="V709" t="str">
            <v>Sim</v>
          </cell>
          <cell r="X709">
            <v>10</v>
          </cell>
          <cell r="Y709">
            <v>8</v>
          </cell>
          <cell r="Z709">
            <v>0.2</v>
          </cell>
          <cell r="AA709">
            <v>0</v>
          </cell>
        </row>
        <row r="710">
          <cell r="B710" t="str">
            <v>Ceará</v>
          </cell>
          <cell r="I710" t="str">
            <v>2</v>
          </cell>
          <cell r="K710">
            <v>54337</v>
          </cell>
          <cell r="Q710">
            <v>13192</v>
          </cell>
          <cell r="S710" t="str">
            <v>Nao</v>
          </cell>
          <cell r="T710" t="str">
            <v>Sim</v>
          </cell>
          <cell r="V710" t="str">
            <v>Sim</v>
          </cell>
          <cell r="X710">
            <v>72.28</v>
          </cell>
          <cell r="Y710">
            <v>62.26</v>
          </cell>
          <cell r="Z710">
            <v>12.45</v>
          </cell>
          <cell r="AA710">
            <v>0</v>
          </cell>
        </row>
        <row r="711">
          <cell r="B711" t="str">
            <v>Ceará</v>
          </cell>
          <cell r="I711" t="str">
            <v>1</v>
          </cell>
          <cell r="K711">
            <v>9049</v>
          </cell>
          <cell r="Q711">
            <v>2081</v>
          </cell>
          <cell r="S711" t="str">
            <v>Sim</v>
          </cell>
          <cell r="T711" t="str">
            <v>Nao</v>
          </cell>
          <cell r="V711" t="str">
            <v>Sim</v>
          </cell>
          <cell r="X711">
            <v>34.020000000000003</v>
          </cell>
          <cell r="Y711">
            <v>33.17</v>
          </cell>
          <cell r="Z711">
            <v>0.93</v>
          </cell>
          <cell r="AA711">
            <v>75</v>
          </cell>
        </row>
        <row r="712">
          <cell r="B712" t="str">
            <v>Ceará</v>
          </cell>
          <cell r="I712" t="str">
            <v>1</v>
          </cell>
          <cell r="K712">
            <v>17366</v>
          </cell>
          <cell r="Q712">
            <v>6400</v>
          </cell>
          <cell r="S712" t="str">
            <v>Nao</v>
          </cell>
          <cell r="T712" t="str">
            <v>Sim</v>
          </cell>
          <cell r="V712" t="str">
            <v>Sim</v>
          </cell>
          <cell r="X712">
            <v>48</v>
          </cell>
          <cell r="Y712">
            <v>45</v>
          </cell>
          <cell r="Z712">
            <v>3.5</v>
          </cell>
          <cell r="AA712">
            <v>22</v>
          </cell>
        </row>
        <row r="713">
          <cell r="B713" t="str">
            <v>Ceará</v>
          </cell>
          <cell r="I713" t="str">
            <v>5</v>
          </cell>
          <cell r="K713">
            <v>2686612</v>
          </cell>
          <cell r="Q713">
            <v>725699</v>
          </cell>
          <cell r="S713" t="str">
            <v>Sim</v>
          </cell>
          <cell r="T713" t="str">
            <v>Sim</v>
          </cell>
          <cell r="V713" t="str">
            <v>Sim</v>
          </cell>
          <cell r="X713">
            <v>10392.219999999999</v>
          </cell>
          <cell r="Y713">
            <v>8833.3799999999992</v>
          </cell>
          <cell r="Z713">
            <v>322</v>
          </cell>
          <cell r="AA713">
            <v>15000</v>
          </cell>
        </row>
        <row r="714">
          <cell r="B714" t="str">
            <v>Ceará</v>
          </cell>
          <cell r="I714" t="str">
            <v>1</v>
          </cell>
          <cell r="K714">
            <v>10784</v>
          </cell>
          <cell r="Q714">
            <v>2770</v>
          </cell>
          <cell r="S714" t="str">
            <v>Nao</v>
          </cell>
          <cell r="T714" t="str">
            <v>Nao</v>
          </cell>
          <cell r="V714" t="str">
            <v>Sim</v>
          </cell>
          <cell r="X714">
            <v>750</v>
          </cell>
          <cell r="Y714">
            <v>15</v>
          </cell>
          <cell r="Z714">
            <v>5</v>
          </cell>
          <cell r="AA714">
            <v>20</v>
          </cell>
        </row>
        <row r="715">
          <cell r="B715" t="str">
            <v>Ceará</v>
          </cell>
          <cell r="I715" t="str">
            <v>1</v>
          </cell>
          <cell r="K715">
            <v>4514</v>
          </cell>
          <cell r="Q715">
            <v>957</v>
          </cell>
          <cell r="S715" t="str">
            <v>Nao</v>
          </cell>
          <cell r="T715" t="str">
            <v>Nao</v>
          </cell>
          <cell r="V715" t="str">
            <v>Sim</v>
          </cell>
          <cell r="X715">
            <v>11.7</v>
          </cell>
          <cell r="Y715">
            <v>9.5</v>
          </cell>
          <cell r="Z715">
            <v>2.2999999999999998</v>
          </cell>
          <cell r="AA715">
            <v>0</v>
          </cell>
        </row>
        <row r="716">
          <cell r="B716" t="str">
            <v>Ceará</v>
          </cell>
          <cell r="I716" t="str">
            <v>1</v>
          </cell>
          <cell r="K716">
            <v>5567</v>
          </cell>
          <cell r="Q716">
            <v>1788</v>
          </cell>
          <cell r="S716" t="str">
            <v>Nao</v>
          </cell>
          <cell r="T716" t="str">
            <v>Nao</v>
          </cell>
          <cell r="V716" t="str">
            <v>Não</v>
          </cell>
          <cell r="X716">
            <v>22.6</v>
          </cell>
          <cell r="Y716">
            <v>22.6</v>
          </cell>
          <cell r="Z716">
            <v>0</v>
          </cell>
          <cell r="AA716">
            <v>0</v>
          </cell>
        </row>
        <row r="717">
          <cell r="B717" t="str">
            <v>Ceará</v>
          </cell>
          <cell r="I717" t="str">
            <v>2</v>
          </cell>
          <cell r="K717">
            <v>27032</v>
          </cell>
          <cell r="Q717">
            <v>6050</v>
          </cell>
          <cell r="S717" t="str">
            <v>Nao</v>
          </cell>
          <cell r="T717" t="str">
            <v>Nao</v>
          </cell>
          <cell r="V717" t="str">
            <v>Sim</v>
          </cell>
          <cell r="X717">
            <v>50</v>
          </cell>
          <cell r="Y717">
            <v>40</v>
          </cell>
          <cell r="Z717">
            <v>2</v>
          </cell>
          <cell r="AA717">
            <v>60</v>
          </cell>
        </row>
        <row r="718">
          <cell r="B718" t="str">
            <v>Ceará</v>
          </cell>
          <cell r="I718" t="str">
            <v>1</v>
          </cell>
          <cell r="K718">
            <v>1425</v>
          </cell>
          <cell r="Q718">
            <v>560</v>
          </cell>
          <cell r="S718" t="str">
            <v>Nao</v>
          </cell>
          <cell r="T718" t="str">
            <v>Nao</v>
          </cell>
          <cell r="V718" t="str">
            <v>Sim</v>
          </cell>
          <cell r="X718">
            <v>22</v>
          </cell>
          <cell r="Y718">
            <v>6</v>
          </cell>
          <cell r="Z718">
            <v>0</v>
          </cell>
          <cell r="AA718">
            <v>0</v>
          </cell>
        </row>
        <row r="719">
          <cell r="B719" t="str">
            <v>Ceará</v>
          </cell>
          <cell r="I719" t="str">
            <v>1</v>
          </cell>
          <cell r="K719">
            <v>7710</v>
          </cell>
          <cell r="Q719">
            <v>3428</v>
          </cell>
          <cell r="S719" t="str">
            <v>Nao</v>
          </cell>
          <cell r="T719" t="str">
            <v>Nao</v>
          </cell>
          <cell r="V719" t="str">
            <v>Sim</v>
          </cell>
          <cell r="X719">
            <v>11.7</v>
          </cell>
          <cell r="Y719">
            <v>8</v>
          </cell>
          <cell r="Z719">
            <v>2</v>
          </cell>
          <cell r="AA719">
            <v>500</v>
          </cell>
        </row>
        <row r="720">
          <cell r="B720" t="str">
            <v>Ceará</v>
          </cell>
          <cell r="I720" t="str">
            <v>1</v>
          </cell>
          <cell r="K720">
            <v>11470</v>
          </cell>
          <cell r="Q720">
            <v>2968</v>
          </cell>
          <cell r="S720" t="str">
            <v>Nao</v>
          </cell>
          <cell r="T720" t="str">
            <v>Nao</v>
          </cell>
          <cell r="V720" t="str">
            <v>Sim</v>
          </cell>
          <cell r="X720">
            <v>27</v>
          </cell>
          <cell r="Y720">
            <v>22</v>
          </cell>
          <cell r="Z720">
            <v>2</v>
          </cell>
          <cell r="AA720">
            <v>500</v>
          </cell>
        </row>
        <row r="721">
          <cell r="B721" t="str">
            <v>Ceará</v>
          </cell>
          <cell r="I721" t="str">
            <v>1</v>
          </cell>
          <cell r="K721">
            <v>11318</v>
          </cell>
          <cell r="Q721">
            <v>3940</v>
          </cell>
          <cell r="S721" t="str">
            <v>Nao</v>
          </cell>
          <cell r="T721" t="str">
            <v>Nao</v>
          </cell>
          <cell r="V721" t="str">
            <v>Não</v>
          </cell>
          <cell r="X721">
            <v>65.5</v>
          </cell>
          <cell r="Y721">
            <v>42.5</v>
          </cell>
          <cell r="Z721">
            <v>0</v>
          </cell>
          <cell r="AA721">
            <v>10</v>
          </cell>
        </row>
        <row r="722">
          <cell r="B722" t="str">
            <v>Ceará</v>
          </cell>
          <cell r="I722" t="str">
            <v>1</v>
          </cell>
          <cell r="K722">
            <v>6398</v>
          </cell>
          <cell r="Q722">
            <v>1718</v>
          </cell>
          <cell r="S722" t="str">
            <v>Nao</v>
          </cell>
          <cell r="T722" t="str">
            <v>Nao</v>
          </cell>
          <cell r="V722" t="str">
            <v>Sim</v>
          </cell>
          <cell r="X722">
            <v>18.5</v>
          </cell>
          <cell r="Y722">
            <v>10</v>
          </cell>
          <cell r="Z722">
            <v>2</v>
          </cell>
          <cell r="AA722">
            <v>32</v>
          </cell>
        </row>
        <row r="723">
          <cell r="B723" t="str">
            <v>Ceará</v>
          </cell>
          <cell r="I723" t="str">
            <v>1</v>
          </cell>
          <cell r="K723">
            <v>6312</v>
          </cell>
          <cell r="Q723">
            <v>1716</v>
          </cell>
          <cell r="S723" t="str">
            <v>Nao</v>
          </cell>
          <cell r="T723" t="str">
            <v>Nao</v>
          </cell>
          <cell r="V723" t="str">
            <v>Não</v>
          </cell>
          <cell r="X723">
            <v>65</v>
          </cell>
          <cell r="Y723">
            <v>38</v>
          </cell>
          <cell r="Z723">
            <v>0</v>
          </cell>
          <cell r="AA723">
            <v>0</v>
          </cell>
        </row>
        <row r="724">
          <cell r="B724" t="str">
            <v>Ceará</v>
          </cell>
          <cell r="I724" t="str">
            <v>2</v>
          </cell>
          <cell r="K724">
            <v>31722</v>
          </cell>
          <cell r="Q724">
            <v>10340</v>
          </cell>
          <cell r="S724" t="str">
            <v>Nao</v>
          </cell>
          <cell r="T724" t="str">
            <v>Sim</v>
          </cell>
          <cell r="V724" t="str">
            <v>Sim</v>
          </cell>
          <cell r="X724">
            <v>68</v>
          </cell>
          <cell r="Y724">
            <v>49.78</v>
          </cell>
          <cell r="Z724">
            <v>4.41</v>
          </cell>
          <cell r="AA724">
            <v>500</v>
          </cell>
        </row>
        <row r="725">
          <cell r="B725" t="str">
            <v>Ceará</v>
          </cell>
          <cell r="I725" t="str">
            <v>3</v>
          </cell>
          <cell r="K725">
            <v>79715</v>
          </cell>
          <cell r="Q725">
            <v>28915</v>
          </cell>
          <cell r="S725" t="str">
            <v>Nao</v>
          </cell>
          <cell r="T725" t="str">
            <v>Sim</v>
          </cell>
          <cell r="V725" t="str">
            <v>Sim</v>
          </cell>
          <cell r="X725">
            <v>55.8</v>
          </cell>
          <cell r="Y725">
            <v>52.2</v>
          </cell>
          <cell r="Z725">
            <v>12.8</v>
          </cell>
          <cell r="AA725">
            <v>8000</v>
          </cell>
        </row>
        <row r="726">
          <cell r="B726" t="str">
            <v>Ceará</v>
          </cell>
          <cell r="I726" t="str">
            <v>1</v>
          </cell>
          <cell r="K726">
            <v>11748</v>
          </cell>
          <cell r="Q726">
            <v>5653</v>
          </cell>
          <cell r="S726" t="str">
            <v>Nao</v>
          </cell>
          <cell r="T726" t="str">
            <v>Nao</v>
          </cell>
          <cell r="V726" t="str">
            <v>Sim</v>
          </cell>
          <cell r="X726">
            <v>46.8</v>
          </cell>
          <cell r="Y726">
            <v>27.59</v>
          </cell>
          <cell r="Z726">
            <v>12.97</v>
          </cell>
          <cell r="AA726">
            <v>0</v>
          </cell>
        </row>
        <row r="727">
          <cell r="B727" t="str">
            <v>Ceará</v>
          </cell>
          <cell r="I727" t="str">
            <v>1</v>
          </cell>
          <cell r="K727">
            <v>4228</v>
          </cell>
          <cell r="Q727">
            <v>1131</v>
          </cell>
          <cell r="S727" t="str">
            <v>Nao</v>
          </cell>
          <cell r="T727" t="str">
            <v>Nao</v>
          </cell>
          <cell r="V727" t="str">
            <v>Sim</v>
          </cell>
          <cell r="X727">
            <v>35</v>
          </cell>
          <cell r="Y727">
            <v>32</v>
          </cell>
          <cell r="Z727">
            <v>30</v>
          </cell>
          <cell r="AA727">
            <v>0</v>
          </cell>
        </row>
        <row r="728">
          <cell r="B728" t="str">
            <v>Ceará</v>
          </cell>
          <cell r="I728" t="str">
            <v>2</v>
          </cell>
          <cell r="K728">
            <v>26700</v>
          </cell>
          <cell r="Q728">
            <v>7349</v>
          </cell>
          <cell r="S728" t="str">
            <v>Nao</v>
          </cell>
          <cell r="T728" t="str">
            <v>Nao</v>
          </cell>
          <cell r="V728" t="str">
            <v>Não</v>
          </cell>
          <cell r="X728">
            <v>135</v>
          </cell>
          <cell r="Y728">
            <v>135</v>
          </cell>
          <cell r="Z728">
            <v>0</v>
          </cell>
          <cell r="AA728">
            <v>0</v>
          </cell>
        </row>
        <row r="729">
          <cell r="B729" t="str">
            <v>Ceará</v>
          </cell>
          <cell r="I729" t="str">
            <v>2</v>
          </cell>
          <cell r="K729">
            <v>18480</v>
          </cell>
          <cell r="Q729">
            <v>4000</v>
          </cell>
          <cell r="S729" t="str">
            <v>Nao</v>
          </cell>
          <cell r="T729" t="str">
            <v>Sim</v>
          </cell>
          <cell r="V729" t="str">
            <v>Sim</v>
          </cell>
          <cell r="X729">
            <v>500</v>
          </cell>
          <cell r="Y729">
            <v>100</v>
          </cell>
          <cell r="Z729">
            <v>50</v>
          </cell>
          <cell r="AA729">
            <v>0</v>
          </cell>
        </row>
        <row r="730">
          <cell r="B730" t="str">
            <v>Ceará</v>
          </cell>
          <cell r="I730" t="str">
            <v>1</v>
          </cell>
          <cell r="K730">
            <v>10251</v>
          </cell>
          <cell r="Q730">
            <v>3700</v>
          </cell>
          <cell r="S730" t="str">
            <v>Nao</v>
          </cell>
          <cell r="T730" t="str">
            <v>Nao</v>
          </cell>
          <cell r="V730" t="str">
            <v>Sim</v>
          </cell>
          <cell r="X730">
            <v>90</v>
          </cell>
          <cell r="Y730">
            <v>54</v>
          </cell>
          <cell r="Z730">
            <v>8.9499999999999993</v>
          </cell>
          <cell r="AA730">
            <v>10</v>
          </cell>
        </row>
        <row r="731">
          <cell r="B731" t="str">
            <v>Ceará</v>
          </cell>
          <cell r="I731" t="str">
            <v>1</v>
          </cell>
          <cell r="K731">
            <v>15616</v>
          </cell>
          <cell r="Q731">
            <v>7052</v>
          </cell>
          <cell r="S731" t="str">
            <v>Sim</v>
          </cell>
          <cell r="T731" t="str">
            <v>Sim</v>
          </cell>
          <cell r="V731" t="str">
            <v>Sim</v>
          </cell>
          <cell r="X731">
            <v>15</v>
          </cell>
          <cell r="Y731">
            <v>7</v>
          </cell>
          <cell r="Z731">
            <v>3</v>
          </cell>
          <cell r="AA731">
            <v>62</v>
          </cell>
        </row>
        <row r="732">
          <cell r="B732" t="str">
            <v>Ceará</v>
          </cell>
          <cell r="I732" t="str">
            <v>1</v>
          </cell>
          <cell r="K732">
            <v>4601</v>
          </cell>
          <cell r="Q732">
            <v>1648</v>
          </cell>
          <cell r="S732" t="str">
            <v>Nao</v>
          </cell>
          <cell r="T732" t="str">
            <v>Nao</v>
          </cell>
          <cell r="V732" t="str">
            <v>Sim</v>
          </cell>
          <cell r="X732">
            <v>24.93</v>
          </cell>
          <cell r="Y732">
            <v>18.88</v>
          </cell>
          <cell r="Z732">
            <v>0.35</v>
          </cell>
          <cell r="AA732">
            <v>1100</v>
          </cell>
        </row>
        <row r="733">
          <cell r="B733" t="str">
            <v>Ceará</v>
          </cell>
          <cell r="I733" t="str">
            <v>2</v>
          </cell>
          <cell r="K733">
            <v>38055</v>
          </cell>
          <cell r="Q733">
            <v>15000</v>
          </cell>
          <cell r="S733" t="str">
            <v>Sim</v>
          </cell>
          <cell r="T733" t="str">
            <v>Sim</v>
          </cell>
          <cell r="V733" t="str">
            <v>Sim</v>
          </cell>
          <cell r="X733">
            <v>135</v>
          </cell>
          <cell r="Y733">
            <v>70</v>
          </cell>
          <cell r="Z733">
            <v>8</v>
          </cell>
          <cell r="AA733">
            <v>0</v>
          </cell>
        </row>
        <row r="734">
          <cell r="B734" t="str">
            <v>Ceará</v>
          </cell>
          <cell r="I734" t="str">
            <v>3</v>
          </cell>
          <cell r="K734">
            <v>75253</v>
          </cell>
          <cell r="Q734">
            <v>35002</v>
          </cell>
          <cell r="S734" t="str">
            <v>Nao</v>
          </cell>
          <cell r="T734" t="str">
            <v>Sim</v>
          </cell>
          <cell r="V734" t="str">
            <v>Sim</v>
          </cell>
          <cell r="X734">
            <v>26000</v>
          </cell>
          <cell r="Y734">
            <v>23000</v>
          </cell>
          <cell r="Z734">
            <v>80</v>
          </cell>
          <cell r="AA734">
            <v>252</v>
          </cell>
        </row>
        <row r="735">
          <cell r="B735" t="str">
            <v>Ceará</v>
          </cell>
          <cell r="I735" t="str">
            <v>2</v>
          </cell>
          <cell r="K735">
            <v>17956</v>
          </cell>
          <cell r="Q735">
            <v>6595</v>
          </cell>
          <cell r="S735" t="str">
            <v>Nao</v>
          </cell>
          <cell r="T735" t="str">
            <v>Nao</v>
          </cell>
          <cell r="V735" t="str">
            <v>Sim</v>
          </cell>
          <cell r="X735">
            <v>6</v>
          </cell>
          <cell r="Y735">
            <v>6</v>
          </cell>
          <cell r="Z735">
            <v>5</v>
          </cell>
          <cell r="AA735">
            <v>1500</v>
          </cell>
        </row>
        <row r="736">
          <cell r="B736" t="str">
            <v>Ceará</v>
          </cell>
          <cell r="I736" t="str">
            <v>1</v>
          </cell>
          <cell r="K736">
            <v>11005</v>
          </cell>
          <cell r="Q736">
            <v>3115</v>
          </cell>
          <cell r="S736" t="str">
            <v>Nao</v>
          </cell>
          <cell r="T736" t="str">
            <v>Nao</v>
          </cell>
          <cell r="V736" t="str">
            <v>Sim</v>
          </cell>
          <cell r="X736">
            <v>42</v>
          </cell>
          <cell r="Y736">
            <v>33</v>
          </cell>
          <cell r="Z736">
            <v>7</v>
          </cell>
          <cell r="AA736">
            <v>0</v>
          </cell>
        </row>
        <row r="737">
          <cell r="B737" t="str">
            <v>Ceará</v>
          </cell>
          <cell r="I737" t="str">
            <v>1</v>
          </cell>
          <cell r="K737">
            <v>8604</v>
          </cell>
          <cell r="Q737">
            <v>4000</v>
          </cell>
          <cell r="S737" t="str">
            <v>Nao</v>
          </cell>
          <cell r="T737" t="str">
            <v>Nao</v>
          </cell>
          <cell r="V737" t="str">
            <v>Sim</v>
          </cell>
          <cell r="X737">
            <v>130.08000000000001</v>
          </cell>
          <cell r="Y737">
            <v>8</v>
          </cell>
          <cell r="Z737">
            <v>0</v>
          </cell>
          <cell r="AA737">
            <v>0</v>
          </cell>
        </row>
        <row r="738">
          <cell r="B738" t="str">
            <v>Ceará</v>
          </cell>
          <cell r="I738" t="str">
            <v>1</v>
          </cell>
          <cell r="K738">
            <v>7970</v>
          </cell>
          <cell r="Q738">
            <v>2151</v>
          </cell>
          <cell r="S738" t="str">
            <v>Sim</v>
          </cell>
          <cell r="T738" t="str">
            <v>Sim</v>
          </cell>
          <cell r="V738" t="str">
            <v>Sim</v>
          </cell>
          <cell r="X738">
            <v>151.47999999999999</v>
          </cell>
          <cell r="Y738">
            <v>110.91</v>
          </cell>
          <cell r="Z738">
            <v>97</v>
          </cell>
          <cell r="AA738">
            <v>5</v>
          </cell>
        </row>
        <row r="739">
          <cell r="B739" t="str">
            <v>Ceará</v>
          </cell>
          <cell r="I739" t="str">
            <v>2</v>
          </cell>
          <cell r="K739">
            <v>23422</v>
          </cell>
          <cell r="Q739">
            <v>11700</v>
          </cell>
          <cell r="S739" t="str">
            <v>Nao</v>
          </cell>
          <cell r="T739" t="str">
            <v>Sim</v>
          </cell>
          <cell r="V739" t="str">
            <v>Sim</v>
          </cell>
          <cell r="X739">
            <v>107.87</v>
          </cell>
          <cell r="Y739">
            <v>84.56</v>
          </cell>
          <cell r="Z739">
            <v>12</v>
          </cell>
          <cell r="AA739">
            <v>420</v>
          </cell>
        </row>
        <row r="740">
          <cell r="B740" t="str">
            <v>Ceará</v>
          </cell>
          <cell r="I740" t="str">
            <v>2</v>
          </cell>
          <cell r="K740">
            <v>20084</v>
          </cell>
          <cell r="Q740">
            <v>8000</v>
          </cell>
          <cell r="S740" t="str">
            <v>Nao</v>
          </cell>
          <cell r="T740" t="str">
            <v>Nao</v>
          </cell>
          <cell r="V740" t="str">
            <v>Sim</v>
          </cell>
          <cell r="X740">
            <v>150</v>
          </cell>
          <cell r="Y740">
            <v>12</v>
          </cell>
          <cell r="Z740">
            <v>10.77</v>
          </cell>
          <cell r="AA740">
            <v>1000</v>
          </cell>
        </row>
        <row r="741">
          <cell r="B741" t="str">
            <v>Ceará</v>
          </cell>
          <cell r="I741" t="str">
            <v>1</v>
          </cell>
          <cell r="K741">
            <v>9160</v>
          </cell>
          <cell r="Q741">
            <v>4315</v>
          </cell>
          <cell r="S741" t="str">
            <v>Nao</v>
          </cell>
          <cell r="T741" t="str">
            <v>Nao</v>
          </cell>
          <cell r="V741" t="str">
            <v>Sim</v>
          </cell>
          <cell r="X741">
            <v>30</v>
          </cell>
          <cell r="Y741">
            <v>16</v>
          </cell>
          <cell r="Z741">
            <v>12</v>
          </cell>
          <cell r="AA741">
            <v>100</v>
          </cell>
        </row>
        <row r="742">
          <cell r="B742" t="str">
            <v>Ceará</v>
          </cell>
          <cell r="I742" t="str">
            <v>1</v>
          </cell>
          <cell r="K742">
            <v>4764</v>
          </cell>
          <cell r="Q742">
            <v>2016</v>
          </cell>
          <cell r="S742" t="str">
            <v>Nao</v>
          </cell>
          <cell r="T742" t="str">
            <v>Nao</v>
          </cell>
          <cell r="V742" t="str">
            <v>Sim</v>
          </cell>
          <cell r="X742">
            <v>37.5</v>
          </cell>
          <cell r="Y742">
            <v>36.5</v>
          </cell>
          <cell r="Z742">
            <v>15.5</v>
          </cell>
          <cell r="AA742">
            <v>0</v>
          </cell>
        </row>
        <row r="743">
          <cell r="B743" t="str">
            <v>Ceará</v>
          </cell>
          <cell r="I743" t="str">
            <v>1</v>
          </cell>
          <cell r="K743">
            <v>6564</v>
          </cell>
          <cell r="Q743">
            <v>2109</v>
          </cell>
          <cell r="S743" t="str">
            <v>Sim</v>
          </cell>
          <cell r="T743" t="str">
            <v>Sim</v>
          </cell>
          <cell r="V743" t="str">
            <v>Sim</v>
          </cell>
          <cell r="X743">
            <v>49.1</v>
          </cell>
          <cell r="Y743">
            <v>20.170000000000002</v>
          </cell>
          <cell r="Z743">
            <v>0.09</v>
          </cell>
          <cell r="AA743">
            <v>0</v>
          </cell>
        </row>
        <row r="744">
          <cell r="B744" t="str">
            <v>Ceará</v>
          </cell>
          <cell r="I744" t="str">
            <v>4</v>
          </cell>
          <cell r="K744">
            <v>265420</v>
          </cell>
          <cell r="Q744">
            <v>81049</v>
          </cell>
          <cell r="S744" t="str">
            <v>Nao</v>
          </cell>
          <cell r="T744" t="str">
            <v>Nao</v>
          </cell>
          <cell r="V744" t="str">
            <v>Sim</v>
          </cell>
          <cell r="X744">
            <v>1190.1300000000001</v>
          </cell>
          <cell r="Y744">
            <v>756.78</v>
          </cell>
          <cell r="Z744">
            <v>48.47</v>
          </cell>
          <cell r="AA744">
            <v>257</v>
          </cell>
        </row>
        <row r="745">
          <cell r="B745" t="str">
            <v>Ceará</v>
          </cell>
          <cell r="I745" t="str">
            <v>1</v>
          </cell>
          <cell r="K745">
            <v>14795</v>
          </cell>
          <cell r="Q745">
            <v>5063</v>
          </cell>
          <cell r="S745" t="str">
            <v>Nao</v>
          </cell>
          <cell r="T745" t="str">
            <v>Nao</v>
          </cell>
          <cell r="V745" t="str">
            <v>Não</v>
          </cell>
          <cell r="X745">
            <v>72</v>
          </cell>
          <cell r="Y745">
            <v>68</v>
          </cell>
          <cell r="Z745">
            <v>3</v>
          </cell>
          <cell r="AA745">
            <v>0</v>
          </cell>
        </row>
        <row r="746">
          <cell r="B746" t="str">
            <v>Ceará</v>
          </cell>
          <cell r="I746" t="str">
            <v>2</v>
          </cell>
          <cell r="K746">
            <v>18366</v>
          </cell>
          <cell r="Q746">
            <v>1500</v>
          </cell>
          <cell r="S746" t="str">
            <v>Nao</v>
          </cell>
          <cell r="T746" t="str">
            <v>Nao</v>
          </cell>
          <cell r="V746" t="str">
            <v>Sim</v>
          </cell>
          <cell r="X746">
            <v>20</v>
          </cell>
          <cell r="Y746">
            <v>5</v>
          </cell>
          <cell r="Z746">
            <v>10</v>
          </cell>
          <cell r="AA746">
            <v>50</v>
          </cell>
        </row>
        <row r="747">
          <cell r="B747" t="str">
            <v>Ceará</v>
          </cell>
          <cell r="I747" t="str">
            <v>2</v>
          </cell>
          <cell r="K747">
            <v>34576</v>
          </cell>
          <cell r="Q747">
            <v>9768</v>
          </cell>
          <cell r="S747" t="str">
            <v>Nao</v>
          </cell>
          <cell r="T747" t="str">
            <v>Sim</v>
          </cell>
          <cell r="V747" t="str">
            <v>Não</v>
          </cell>
          <cell r="X747">
            <v>550</v>
          </cell>
          <cell r="Y747">
            <v>290</v>
          </cell>
          <cell r="Z747">
            <v>0.5</v>
          </cell>
          <cell r="AA747">
            <v>550</v>
          </cell>
        </row>
        <row r="748">
          <cell r="B748" t="str">
            <v>Ceará</v>
          </cell>
          <cell r="I748" t="str">
            <v>1</v>
          </cell>
          <cell r="K748">
            <v>9790</v>
          </cell>
          <cell r="Q748">
            <v>3000</v>
          </cell>
          <cell r="S748" t="str">
            <v>Nao</v>
          </cell>
          <cell r="T748" t="str">
            <v>Nao</v>
          </cell>
          <cell r="V748" t="str">
            <v>Sim</v>
          </cell>
          <cell r="X748">
            <v>32.43</v>
          </cell>
          <cell r="Y748">
            <v>30</v>
          </cell>
          <cell r="Z748">
            <v>1</v>
          </cell>
          <cell r="AA748">
            <v>0</v>
          </cell>
        </row>
        <row r="749">
          <cell r="B749" t="str">
            <v>Ceará</v>
          </cell>
          <cell r="I749" t="str">
            <v>3</v>
          </cell>
          <cell r="K749">
            <v>227884</v>
          </cell>
          <cell r="Q749">
            <v>71941</v>
          </cell>
          <cell r="S749" t="str">
            <v>Nao</v>
          </cell>
          <cell r="T749" t="str">
            <v>Sim</v>
          </cell>
          <cell r="V749" t="str">
            <v>Sim</v>
          </cell>
          <cell r="X749">
            <v>735.5</v>
          </cell>
          <cell r="Y749">
            <v>735.5</v>
          </cell>
          <cell r="Z749">
            <v>33.21</v>
          </cell>
          <cell r="AA749">
            <v>200</v>
          </cell>
        </row>
        <row r="750">
          <cell r="B750" t="str">
            <v>Ceará</v>
          </cell>
          <cell r="I750" t="str">
            <v>1</v>
          </cell>
          <cell r="K750">
            <v>17242</v>
          </cell>
          <cell r="Q750">
            <v>5134</v>
          </cell>
          <cell r="S750" t="str">
            <v>Nao</v>
          </cell>
          <cell r="T750" t="str">
            <v>Nao</v>
          </cell>
          <cell r="V750" t="str">
            <v>Sim</v>
          </cell>
          <cell r="X750">
            <v>42.15</v>
          </cell>
          <cell r="Y750">
            <v>39.99</v>
          </cell>
          <cell r="Z750">
            <v>0.81</v>
          </cell>
          <cell r="AA750">
            <v>54</v>
          </cell>
        </row>
        <row r="751">
          <cell r="B751" t="str">
            <v>Ceará</v>
          </cell>
          <cell r="I751" t="str">
            <v>2</v>
          </cell>
          <cell r="K751">
            <v>25352</v>
          </cell>
          <cell r="Q751">
            <v>6363</v>
          </cell>
          <cell r="S751" t="str">
            <v>Nao</v>
          </cell>
          <cell r="T751" t="str">
            <v>Nao</v>
          </cell>
          <cell r="V751" t="str">
            <v>Sim</v>
          </cell>
          <cell r="X751">
            <v>135.52000000000001</v>
          </cell>
          <cell r="Y751">
            <v>45</v>
          </cell>
          <cell r="Z751">
            <v>15</v>
          </cell>
          <cell r="AA751">
            <v>0</v>
          </cell>
        </row>
        <row r="752">
          <cell r="B752" t="str">
            <v>Ceará</v>
          </cell>
          <cell r="I752" t="str">
            <v>1</v>
          </cell>
          <cell r="K752">
            <v>8228</v>
          </cell>
          <cell r="Q752">
            <v>3562</v>
          </cell>
          <cell r="S752" t="str">
            <v>Nao</v>
          </cell>
          <cell r="T752" t="str">
            <v>Nao</v>
          </cell>
          <cell r="V752" t="str">
            <v>Não</v>
          </cell>
          <cell r="X752">
            <v>1456.52</v>
          </cell>
          <cell r="Y752">
            <v>500</v>
          </cell>
          <cell r="Z752">
            <v>0</v>
          </cell>
          <cell r="AA752">
            <v>52</v>
          </cell>
        </row>
        <row r="753">
          <cell r="B753" t="str">
            <v>Ceará</v>
          </cell>
          <cell r="I753" t="str">
            <v>1</v>
          </cell>
          <cell r="K753">
            <v>13147</v>
          </cell>
          <cell r="Q753">
            <v>4010</v>
          </cell>
          <cell r="S753" t="str">
            <v>Nao</v>
          </cell>
          <cell r="T753" t="str">
            <v>Nao</v>
          </cell>
          <cell r="V753" t="str">
            <v>Sim</v>
          </cell>
          <cell r="X753">
            <v>54.34</v>
          </cell>
          <cell r="Y753">
            <v>18</v>
          </cell>
          <cell r="Z753">
            <v>4</v>
          </cell>
          <cell r="AA753">
            <v>0</v>
          </cell>
        </row>
        <row r="754">
          <cell r="B754" t="str">
            <v>Ceará</v>
          </cell>
          <cell r="I754" t="str">
            <v>1</v>
          </cell>
          <cell r="K754">
            <v>5995</v>
          </cell>
          <cell r="Q754">
            <v>2682</v>
          </cell>
          <cell r="S754" t="str">
            <v>Nao</v>
          </cell>
          <cell r="T754" t="str">
            <v>Nao</v>
          </cell>
          <cell r="V754" t="str">
            <v>Não</v>
          </cell>
          <cell r="X754">
            <v>25</v>
          </cell>
          <cell r="Y754">
            <v>20</v>
          </cell>
          <cell r="Z754">
            <v>0</v>
          </cell>
          <cell r="AA754">
            <v>0</v>
          </cell>
        </row>
        <row r="755">
          <cell r="B755" t="str">
            <v>Ceará</v>
          </cell>
          <cell r="I755" t="str">
            <v>2</v>
          </cell>
          <cell r="K755">
            <v>19331</v>
          </cell>
          <cell r="Q755">
            <v>5260</v>
          </cell>
          <cell r="S755" t="str">
            <v>Nao</v>
          </cell>
          <cell r="T755" t="str">
            <v>Nao</v>
          </cell>
          <cell r="V755" t="str">
            <v>Sim</v>
          </cell>
          <cell r="X755">
            <v>224</v>
          </cell>
          <cell r="Y755">
            <v>195</v>
          </cell>
          <cell r="Z755">
            <v>0</v>
          </cell>
          <cell r="AA755">
            <v>0</v>
          </cell>
        </row>
        <row r="756">
          <cell r="B756" t="str">
            <v>Ceará</v>
          </cell>
          <cell r="I756" t="str">
            <v>1</v>
          </cell>
          <cell r="K756">
            <v>9353</v>
          </cell>
          <cell r="Q756">
            <v>3036</v>
          </cell>
          <cell r="S756" t="str">
            <v>Nao</v>
          </cell>
          <cell r="T756" t="str">
            <v>Sim</v>
          </cell>
          <cell r="V756" t="str">
            <v>Sim</v>
          </cell>
          <cell r="X756">
            <v>58.73</v>
          </cell>
          <cell r="Y756">
            <v>46.77</v>
          </cell>
          <cell r="Z756">
            <v>1</v>
          </cell>
          <cell r="AA756">
            <v>0</v>
          </cell>
        </row>
        <row r="757">
          <cell r="B757" t="str">
            <v>Ceará</v>
          </cell>
          <cell r="I757" t="str">
            <v>1</v>
          </cell>
          <cell r="K757">
            <v>3999</v>
          </cell>
          <cell r="Q757">
            <v>1900</v>
          </cell>
          <cell r="S757" t="str">
            <v>Nao</v>
          </cell>
          <cell r="T757" t="str">
            <v>Nao</v>
          </cell>
          <cell r="V757" t="str">
            <v>Sim</v>
          </cell>
          <cell r="X757">
            <v>32</v>
          </cell>
          <cell r="Y757">
            <v>28</v>
          </cell>
          <cell r="Z757">
            <v>25</v>
          </cell>
          <cell r="AA757">
            <v>0</v>
          </cell>
        </row>
        <row r="758">
          <cell r="B758" t="str">
            <v>Ceará</v>
          </cell>
          <cell r="I758" t="str">
            <v>1</v>
          </cell>
          <cell r="K758">
            <v>10667</v>
          </cell>
          <cell r="Q758">
            <v>4200</v>
          </cell>
          <cell r="S758" t="str">
            <v>Nao</v>
          </cell>
          <cell r="T758" t="str">
            <v>Nao</v>
          </cell>
          <cell r="V758" t="str">
            <v>Sim</v>
          </cell>
          <cell r="X758">
            <v>52</v>
          </cell>
          <cell r="Y758">
            <v>48</v>
          </cell>
          <cell r="Z758">
            <v>20</v>
          </cell>
          <cell r="AA758">
            <v>0</v>
          </cell>
        </row>
        <row r="759">
          <cell r="B759" t="str">
            <v>Ceará</v>
          </cell>
          <cell r="I759" t="str">
            <v>1</v>
          </cell>
          <cell r="K759">
            <v>8183</v>
          </cell>
          <cell r="Q759">
            <v>3213</v>
          </cell>
          <cell r="S759" t="str">
            <v>Nao</v>
          </cell>
          <cell r="T759" t="str">
            <v>Nao</v>
          </cell>
          <cell r="V759" t="str">
            <v>Não</v>
          </cell>
          <cell r="X759">
            <v>80.459999999999994</v>
          </cell>
          <cell r="Y759">
            <v>21.48</v>
          </cell>
          <cell r="Z759">
            <v>0</v>
          </cell>
          <cell r="AA759">
            <v>0</v>
          </cell>
        </row>
        <row r="760">
          <cell r="B760" t="str">
            <v>Ceará</v>
          </cell>
          <cell r="I760" t="str">
            <v>2</v>
          </cell>
          <cell r="K760">
            <v>59976</v>
          </cell>
          <cell r="Q760">
            <v>17675</v>
          </cell>
          <cell r="S760" t="str">
            <v>Nao</v>
          </cell>
          <cell r="T760" t="str">
            <v>Sim</v>
          </cell>
          <cell r="V760" t="str">
            <v>Não</v>
          </cell>
          <cell r="X760">
            <v>307.85000000000002</v>
          </cell>
          <cell r="Y760">
            <v>127.85</v>
          </cell>
          <cell r="Z760">
            <v>0</v>
          </cell>
          <cell r="AA760">
            <v>0</v>
          </cell>
        </row>
        <row r="761">
          <cell r="B761" t="str">
            <v>Ceará</v>
          </cell>
          <cell r="I761" t="str">
            <v>2</v>
          </cell>
          <cell r="K761">
            <v>72620</v>
          </cell>
          <cell r="Q761">
            <v>16910</v>
          </cell>
          <cell r="S761" t="str">
            <v>Nao</v>
          </cell>
          <cell r="T761" t="str">
            <v>Nao</v>
          </cell>
          <cell r="V761" t="str">
            <v>Sim</v>
          </cell>
          <cell r="X761">
            <v>249</v>
          </cell>
          <cell r="Y761">
            <v>174.64</v>
          </cell>
          <cell r="Z761">
            <v>15</v>
          </cell>
          <cell r="AA761">
            <v>1019</v>
          </cell>
        </row>
        <row r="762">
          <cell r="B762" t="str">
            <v>Ceará</v>
          </cell>
          <cell r="I762" t="str">
            <v>1</v>
          </cell>
          <cell r="K762">
            <v>4798</v>
          </cell>
          <cell r="Q762">
            <v>2200</v>
          </cell>
          <cell r="S762" t="str">
            <v>Nao</v>
          </cell>
          <cell r="T762" t="str">
            <v>Nao</v>
          </cell>
          <cell r="V762" t="str">
            <v>Não</v>
          </cell>
          <cell r="X762">
            <v>40.5</v>
          </cell>
          <cell r="Y762">
            <v>32</v>
          </cell>
          <cell r="Z762">
            <v>3</v>
          </cell>
          <cell r="AA762">
            <v>250</v>
          </cell>
        </row>
        <row r="763">
          <cell r="B763" t="str">
            <v>Ceará</v>
          </cell>
          <cell r="I763" t="str">
            <v>2</v>
          </cell>
          <cell r="K763">
            <v>14755</v>
          </cell>
          <cell r="Q763">
            <v>7000</v>
          </cell>
          <cell r="S763" t="str">
            <v>Nao</v>
          </cell>
          <cell r="T763" t="str">
            <v>Nao</v>
          </cell>
          <cell r="V763" t="str">
            <v>Sim</v>
          </cell>
          <cell r="X763">
            <v>20</v>
          </cell>
          <cell r="Y763">
            <v>17</v>
          </cell>
          <cell r="Z763">
            <v>1</v>
          </cell>
          <cell r="AA763">
            <v>5</v>
          </cell>
        </row>
        <row r="764">
          <cell r="B764" t="str">
            <v>Ceará</v>
          </cell>
          <cell r="I764" t="str">
            <v>2</v>
          </cell>
          <cell r="K764">
            <v>14172</v>
          </cell>
          <cell r="Q764">
            <v>5000</v>
          </cell>
          <cell r="S764" t="str">
            <v>Nao</v>
          </cell>
          <cell r="T764" t="str">
            <v>Nao</v>
          </cell>
          <cell r="V764" t="str">
            <v>Sim</v>
          </cell>
          <cell r="X764">
            <v>35</v>
          </cell>
          <cell r="Y764">
            <v>30</v>
          </cell>
          <cell r="Z764">
            <v>10</v>
          </cell>
          <cell r="AA764">
            <v>0</v>
          </cell>
        </row>
        <row r="765">
          <cell r="B765" t="str">
            <v>Ceará</v>
          </cell>
          <cell r="I765" t="str">
            <v>1</v>
          </cell>
          <cell r="K765">
            <v>6002</v>
          </cell>
          <cell r="Q765">
            <v>2050</v>
          </cell>
          <cell r="S765" t="str">
            <v>Nao</v>
          </cell>
          <cell r="T765" t="str">
            <v>Nao</v>
          </cell>
          <cell r="V765" t="str">
            <v>Sim</v>
          </cell>
          <cell r="X765">
            <v>12</v>
          </cell>
          <cell r="Y765">
            <v>10</v>
          </cell>
          <cell r="Z765">
            <v>0.9</v>
          </cell>
          <cell r="AA765">
            <v>15</v>
          </cell>
        </row>
        <row r="766">
          <cell r="B766" t="str">
            <v>Ceará</v>
          </cell>
          <cell r="I766" t="str">
            <v>2</v>
          </cell>
          <cell r="K766">
            <v>25340</v>
          </cell>
          <cell r="Q766">
            <v>1200</v>
          </cell>
          <cell r="S766" t="str">
            <v>Nao</v>
          </cell>
          <cell r="T766" t="str">
            <v>Nao</v>
          </cell>
          <cell r="V766" t="str">
            <v>Sim</v>
          </cell>
          <cell r="X766">
            <v>5.5</v>
          </cell>
          <cell r="Y766">
            <v>2.95</v>
          </cell>
          <cell r="Z766">
            <v>0.23</v>
          </cell>
          <cell r="AA766">
            <v>0</v>
          </cell>
        </row>
        <row r="767">
          <cell r="B767" t="str">
            <v>Ceará</v>
          </cell>
          <cell r="I767" t="str">
            <v>1</v>
          </cell>
          <cell r="K767">
            <v>7112</v>
          </cell>
          <cell r="Q767">
            <v>2600</v>
          </cell>
          <cell r="S767" t="str">
            <v>Nao</v>
          </cell>
          <cell r="T767" t="str">
            <v>Nao</v>
          </cell>
          <cell r="V767" t="str">
            <v>Não</v>
          </cell>
          <cell r="X767">
            <v>25</v>
          </cell>
          <cell r="Y767">
            <v>25</v>
          </cell>
          <cell r="Z767">
            <v>0</v>
          </cell>
          <cell r="AA767">
            <v>0</v>
          </cell>
        </row>
        <row r="768">
          <cell r="B768" t="str">
            <v>Ceará</v>
          </cell>
          <cell r="I768" t="str">
            <v>2</v>
          </cell>
          <cell r="K768">
            <v>22905</v>
          </cell>
          <cell r="Q768">
            <v>7635</v>
          </cell>
          <cell r="S768" t="str">
            <v>Nao</v>
          </cell>
          <cell r="T768" t="str">
            <v>Nao</v>
          </cell>
          <cell r="V768" t="str">
            <v>Sim</v>
          </cell>
          <cell r="X768">
            <v>60</v>
          </cell>
          <cell r="Y768">
            <v>43</v>
          </cell>
          <cell r="Z768">
            <v>35</v>
          </cell>
          <cell r="AA768">
            <v>1750</v>
          </cell>
        </row>
        <row r="769">
          <cell r="B769" t="str">
            <v>Ceará</v>
          </cell>
          <cell r="I769" t="str">
            <v>1</v>
          </cell>
          <cell r="K769">
            <v>8219</v>
          </cell>
          <cell r="Q769">
            <v>3959</v>
          </cell>
          <cell r="S769" t="str">
            <v>Nao</v>
          </cell>
          <cell r="T769" t="str">
            <v>Nao</v>
          </cell>
          <cell r="V769" t="str">
            <v>Sim</v>
          </cell>
          <cell r="X769">
            <v>39</v>
          </cell>
          <cell r="Y769">
            <v>28.56</v>
          </cell>
          <cell r="Z769">
            <v>0.19</v>
          </cell>
          <cell r="AA769">
            <v>0</v>
          </cell>
        </row>
        <row r="770">
          <cell r="B770" t="str">
            <v>Ceará</v>
          </cell>
          <cell r="I770" t="str">
            <v>1</v>
          </cell>
          <cell r="K770">
            <v>6147</v>
          </cell>
          <cell r="Q770">
            <v>2998</v>
          </cell>
          <cell r="S770" t="str">
            <v>Sim</v>
          </cell>
          <cell r="T770" t="str">
            <v>Sim</v>
          </cell>
          <cell r="V770" t="str">
            <v>Sim</v>
          </cell>
          <cell r="X770">
            <v>26.66</v>
          </cell>
          <cell r="Y770">
            <v>22.6</v>
          </cell>
          <cell r="Z770">
            <v>1.4</v>
          </cell>
          <cell r="AA770">
            <v>0</v>
          </cell>
        </row>
        <row r="771">
          <cell r="B771" t="str">
            <v>Ceará</v>
          </cell>
          <cell r="I771" t="str">
            <v>1</v>
          </cell>
          <cell r="K771">
            <v>6176</v>
          </cell>
          <cell r="Q771">
            <v>2108</v>
          </cell>
          <cell r="S771" t="str">
            <v>Nao</v>
          </cell>
          <cell r="T771" t="str">
            <v>Nao</v>
          </cell>
          <cell r="V771" t="str">
            <v>Não</v>
          </cell>
          <cell r="X771">
            <v>117</v>
          </cell>
          <cell r="Y771">
            <v>31</v>
          </cell>
          <cell r="Z771">
            <v>0</v>
          </cell>
          <cell r="AA771">
            <v>50</v>
          </cell>
        </row>
        <row r="772">
          <cell r="B772" t="str">
            <v>Ceará</v>
          </cell>
          <cell r="I772" t="str">
            <v>1</v>
          </cell>
          <cell r="K772">
            <v>6699</v>
          </cell>
          <cell r="Q772">
            <v>3120</v>
          </cell>
          <cell r="S772" t="str">
            <v>Nao</v>
          </cell>
          <cell r="T772" t="str">
            <v>Nao</v>
          </cell>
          <cell r="V772" t="str">
            <v>Não</v>
          </cell>
          <cell r="X772">
            <v>16</v>
          </cell>
          <cell r="Y772">
            <v>12</v>
          </cell>
          <cell r="Z772">
            <v>0</v>
          </cell>
          <cell r="AA772">
            <v>0</v>
          </cell>
        </row>
        <row r="773">
          <cell r="B773" t="str">
            <v>Ceará</v>
          </cell>
          <cell r="I773" t="str">
            <v>2</v>
          </cell>
          <cell r="K773">
            <v>62989</v>
          </cell>
          <cell r="Q773">
            <v>18000</v>
          </cell>
          <cell r="S773" t="str">
            <v>Nao</v>
          </cell>
          <cell r="T773" t="str">
            <v>Sim</v>
          </cell>
          <cell r="V773" t="str">
            <v>Sim</v>
          </cell>
          <cell r="X773">
            <v>297</v>
          </cell>
          <cell r="Y773">
            <v>186</v>
          </cell>
          <cell r="Z773">
            <v>35</v>
          </cell>
          <cell r="AA773">
            <v>4260</v>
          </cell>
        </row>
        <row r="774">
          <cell r="B774" t="str">
            <v>Ceará</v>
          </cell>
          <cell r="I774" t="str">
            <v>1</v>
          </cell>
          <cell r="K774">
            <v>5306</v>
          </cell>
          <cell r="Q774">
            <v>2406</v>
          </cell>
          <cell r="S774" t="str">
            <v>Nao</v>
          </cell>
          <cell r="T774" t="str">
            <v>Nao</v>
          </cell>
          <cell r="V774" t="str">
            <v>Sim</v>
          </cell>
          <cell r="X774">
            <v>14</v>
          </cell>
          <cell r="Y774">
            <v>13.39</v>
          </cell>
          <cell r="Z774">
            <v>2.4500000000000002</v>
          </cell>
          <cell r="AA774">
            <v>0</v>
          </cell>
        </row>
        <row r="775">
          <cell r="B775" t="str">
            <v>Ceará</v>
          </cell>
          <cell r="I775" t="str">
            <v>1</v>
          </cell>
          <cell r="K775">
            <v>13701</v>
          </cell>
          <cell r="Q775">
            <v>3849</v>
          </cell>
          <cell r="S775" t="str">
            <v>Nao</v>
          </cell>
          <cell r="T775" t="str">
            <v>Nao</v>
          </cell>
          <cell r="V775" t="str">
            <v>Não</v>
          </cell>
          <cell r="X775">
            <v>38</v>
          </cell>
          <cell r="Y775">
            <v>28</v>
          </cell>
          <cell r="Z775">
            <v>0</v>
          </cell>
          <cell r="AA775">
            <v>400</v>
          </cell>
        </row>
        <row r="776">
          <cell r="B776" t="str">
            <v>Ceará</v>
          </cell>
          <cell r="I776" t="str">
            <v>1</v>
          </cell>
          <cell r="K776">
            <v>16699</v>
          </cell>
          <cell r="Q776">
            <v>6850</v>
          </cell>
          <cell r="S776" t="str">
            <v>Nao</v>
          </cell>
          <cell r="T776" t="str">
            <v>Nao</v>
          </cell>
          <cell r="V776" t="str">
            <v>Não</v>
          </cell>
          <cell r="X776">
            <v>103.35</v>
          </cell>
          <cell r="Y776">
            <v>30.24</v>
          </cell>
          <cell r="Z776">
            <v>0</v>
          </cell>
          <cell r="AA776">
            <v>0</v>
          </cell>
        </row>
        <row r="777">
          <cell r="B777" t="str">
            <v>Ceará</v>
          </cell>
          <cell r="I777" t="str">
            <v>1</v>
          </cell>
          <cell r="K777">
            <v>8474</v>
          </cell>
          <cell r="Q777">
            <v>2516</v>
          </cell>
          <cell r="S777" t="str">
            <v>Nao</v>
          </cell>
          <cell r="T777" t="str">
            <v>Nao</v>
          </cell>
          <cell r="V777" t="str">
            <v>Sim</v>
          </cell>
          <cell r="X777">
            <v>53</v>
          </cell>
          <cell r="Y777">
            <v>35</v>
          </cell>
          <cell r="Z777">
            <v>0</v>
          </cell>
          <cell r="AA777">
            <v>0</v>
          </cell>
        </row>
        <row r="778">
          <cell r="B778" t="str">
            <v>Ceará</v>
          </cell>
          <cell r="I778" t="str">
            <v>1</v>
          </cell>
          <cell r="K778">
            <v>6742</v>
          </cell>
          <cell r="Q778">
            <v>2750</v>
          </cell>
          <cell r="S778" t="str">
            <v>Nao</v>
          </cell>
          <cell r="T778" t="str">
            <v>Nao</v>
          </cell>
          <cell r="V778" t="str">
            <v>Não</v>
          </cell>
          <cell r="X778">
            <v>45</v>
          </cell>
          <cell r="Y778">
            <v>35.799999999999997</v>
          </cell>
          <cell r="Z778">
            <v>0</v>
          </cell>
          <cell r="AA778">
            <v>0</v>
          </cell>
        </row>
        <row r="779">
          <cell r="B779" t="str">
            <v>Ceará</v>
          </cell>
          <cell r="I779" t="str">
            <v>2</v>
          </cell>
          <cell r="K779">
            <v>22753</v>
          </cell>
          <cell r="Q779">
            <v>10927</v>
          </cell>
          <cell r="S779" t="str">
            <v>Nao</v>
          </cell>
          <cell r="T779" t="str">
            <v>Nao</v>
          </cell>
          <cell r="V779" t="str">
            <v>Não</v>
          </cell>
          <cell r="X779">
            <v>125440</v>
          </cell>
          <cell r="Y779">
            <v>89552</v>
          </cell>
          <cell r="Z779">
            <v>0.3</v>
          </cell>
          <cell r="AA779">
            <v>0</v>
          </cell>
        </row>
        <row r="780">
          <cell r="B780" t="str">
            <v>Ceará</v>
          </cell>
          <cell r="I780" t="str">
            <v>2</v>
          </cell>
          <cell r="K780">
            <v>16762</v>
          </cell>
          <cell r="Q780">
            <v>5600</v>
          </cell>
          <cell r="S780" t="str">
            <v>Nao</v>
          </cell>
          <cell r="T780" t="str">
            <v>Nao</v>
          </cell>
          <cell r="V780" t="str">
            <v>Não</v>
          </cell>
          <cell r="X780">
            <v>68</v>
          </cell>
          <cell r="Y780">
            <v>39</v>
          </cell>
          <cell r="Z780">
            <v>0</v>
          </cell>
          <cell r="AA780">
            <v>200</v>
          </cell>
        </row>
        <row r="781">
          <cell r="B781" t="str">
            <v>Ceará</v>
          </cell>
          <cell r="I781" t="str">
            <v>1</v>
          </cell>
          <cell r="K781">
            <v>9100</v>
          </cell>
          <cell r="Q781">
            <v>4512</v>
          </cell>
          <cell r="S781" t="str">
            <v>Nao</v>
          </cell>
          <cell r="T781" t="str">
            <v>Nao</v>
          </cell>
          <cell r="V781" t="str">
            <v>Sim</v>
          </cell>
          <cell r="X781">
            <v>15</v>
          </cell>
          <cell r="Y781">
            <v>11</v>
          </cell>
          <cell r="Z781">
            <v>0.15</v>
          </cell>
          <cell r="AA781">
            <v>0</v>
          </cell>
        </row>
        <row r="782">
          <cell r="B782" t="str">
            <v>Ceará</v>
          </cell>
          <cell r="I782" t="str">
            <v>2</v>
          </cell>
          <cell r="K782">
            <v>26751</v>
          </cell>
          <cell r="Q782">
            <v>7846</v>
          </cell>
          <cell r="S782" t="str">
            <v>Nao</v>
          </cell>
          <cell r="T782" t="str">
            <v>Nao</v>
          </cell>
          <cell r="V782" t="str">
            <v>Não</v>
          </cell>
          <cell r="X782">
            <v>24</v>
          </cell>
          <cell r="Y782">
            <v>19</v>
          </cell>
          <cell r="Z782">
            <v>0</v>
          </cell>
          <cell r="AA782">
            <v>0</v>
          </cell>
        </row>
        <row r="783">
          <cell r="B783" t="str">
            <v>Ceará</v>
          </cell>
          <cell r="I783" t="str">
            <v>2</v>
          </cell>
          <cell r="K783">
            <v>31774</v>
          </cell>
          <cell r="Q783">
            <v>12572</v>
          </cell>
          <cell r="S783" t="str">
            <v>Nao</v>
          </cell>
          <cell r="T783" t="str">
            <v>Sim</v>
          </cell>
          <cell r="V783" t="str">
            <v>Sim</v>
          </cell>
          <cell r="X783">
            <v>734</v>
          </cell>
          <cell r="Y783">
            <v>734</v>
          </cell>
          <cell r="Z783">
            <v>12</v>
          </cell>
          <cell r="AA783">
            <v>20</v>
          </cell>
        </row>
        <row r="784">
          <cell r="B784" t="str">
            <v>Ceará</v>
          </cell>
          <cell r="I784" t="str">
            <v>1</v>
          </cell>
          <cell r="K784">
            <v>3049</v>
          </cell>
          <cell r="Q784">
            <v>1267</v>
          </cell>
          <cell r="S784" t="str">
            <v>Nao</v>
          </cell>
          <cell r="T784" t="str">
            <v>Nao</v>
          </cell>
          <cell r="V784" t="str">
            <v>Sim</v>
          </cell>
          <cell r="X784">
            <v>32</v>
          </cell>
          <cell r="Y784">
            <v>23</v>
          </cell>
          <cell r="Z784">
            <v>0</v>
          </cell>
          <cell r="AA784">
            <v>0</v>
          </cell>
        </row>
        <row r="785">
          <cell r="B785" t="str">
            <v>Ceará</v>
          </cell>
          <cell r="I785" t="str">
            <v>1</v>
          </cell>
          <cell r="K785">
            <v>5689</v>
          </cell>
          <cell r="Q785">
            <v>2825</v>
          </cell>
          <cell r="S785" t="str">
            <v>Nao</v>
          </cell>
          <cell r="T785" t="str">
            <v>Nao</v>
          </cell>
          <cell r="V785" t="str">
            <v>Sim</v>
          </cell>
          <cell r="X785">
            <v>27.83</v>
          </cell>
          <cell r="Y785">
            <v>18.37</v>
          </cell>
          <cell r="Z785">
            <v>1.05</v>
          </cell>
          <cell r="AA785">
            <v>0</v>
          </cell>
        </row>
        <row r="786">
          <cell r="B786" t="str">
            <v>Ceará</v>
          </cell>
          <cell r="I786" t="str">
            <v>3</v>
          </cell>
          <cell r="K786">
            <v>186170</v>
          </cell>
          <cell r="Q786">
            <v>56215</v>
          </cell>
          <cell r="S786" t="str">
            <v>Nao</v>
          </cell>
          <cell r="T786" t="str">
            <v>Nao</v>
          </cell>
          <cell r="V786" t="str">
            <v>Sim</v>
          </cell>
          <cell r="X786">
            <v>507.3</v>
          </cell>
          <cell r="Y786">
            <v>192.16</v>
          </cell>
          <cell r="Z786">
            <v>3.9</v>
          </cell>
          <cell r="AA786">
            <v>1164</v>
          </cell>
        </row>
        <row r="787">
          <cell r="B787" t="str">
            <v>Ceará</v>
          </cell>
          <cell r="I787" t="str">
            <v>1</v>
          </cell>
          <cell r="K787">
            <v>9463</v>
          </cell>
          <cell r="Q787">
            <v>3488</v>
          </cell>
          <cell r="S787" t="str">
            <v>Nao</v>
          </cell>
          <cell r="T787" t="str">
            <v>Nao</v>
          </cell>
          <cell r="V787" t="str">
            <v>Não</v>
          </cell>
          <cell r="X787">
            <v>2100</v>
          </cell>
          <cell r="Y787">
            <v>167.88</v>
          </cell>
          <cell r="Z787">
            <v>0</v>
          </cell>
          <cell r="AA787">
            <v>5</v>
          </cell>
        </row>
        <row r="788">
          <cell r="B788" t="str">
            <v>Ceará</v>
          </cell>
          <cell r="I788" t="str">
            <v>2</v>
          </cell>
          <cell r="K788">
            <v>19838</v>
          </cell>
          <cell r="Q788">
            <v>8912</v>
          </cell>
          <cell r="S788" t="str">
            <v>Nao</v>
          </cell>
          <cell r="T788" t="str">
            <v>Nao</v>
          </cell>
          <cell r="V788" t="str">
            <v>Não</v>
          </cell>
          <cell r="X788">
            <v>45</v>
          </cell>
          <cell r="Y788">
            <v>38</v>
          </cell>
          <cell r="Z788">
            <v>0</v>
          </cell>
          <cell r="AA788">
            <v>220</v>
          </cell>
        </row>
        <row r="789">
          <cell r="B789" t="str">
            <v>Ceará</v>
          </cell>
          <cell r="I789" t="str">
            <v>1</v>
          </cell>
          <cell r="K789">
            <v>2525</v>
          </cell>
          <cell r="Q789">
            <v>1242</v>
          </cell>
          <cell r="S789" t="str">
            <v>Nao</v>
          </cell>
          <cell r="T789" t="str">
            <v>Nao</v>
          </cell>
          <cell r="V789" t="str">
            <v>Sim</v>
          </cell>
          <cell r="X789">
            <v>6</v>
          </cell>
          <cell r="Y789">
            <v>6</v>
          </cell>
          <cell r="Z789">
            <v>0</v>
          </cell>
          <cell r="AA789">
            <v>0</v>
          </cell>
        </row>
        <row r="790">
          <cell r="B790" t="str">
            <v>Ceará</v>
          </cell>
          <cell r="I790" t="str">
            <v>2</v>
          </cell>
          <cell r="K790">
            <v>34196</v>
          </cell>
          <cell r="Q790">
            <v>12415</v>
          </cell>
          <cell r="S790" t="str">
            <v>Nao</v>
          </cell>
          <cell r="T790" t="str">
            <v>Nao</v>
          </cell>
          <cell r="V790" t="str">
            <v>Sim</v>
          </cell>
          <cell r="X790">
            <v>230</v>
          </cell>
          <cell r="Y790">
            <v>161.81</v>
          </cell>
          <cell r="Z790">
            <v>1</v>
          </cell>
          <cell r="AA790">
            <v>0</v>
          </cell>
        </row>
        <row r="791">
          <cell r="B791" t="str">
            <v>Ceará</v>
          </cell>
          <cell r="I791" t="str">
            <v>1</v>
          </cell>
          <cell r="K791">
            <v>7293</v>
          </cell>
          <cell r="Q791">
            <v>2800</v>
          </cell>
          <cell r="S791" t="str">
            <v>Nao</v>
          </cell>
          <cell r="T791" t="str">
            <v>Nao</v>
          </cell>
          <cell r="V791" t="str">
            <v>Não</v>
          </cell>
          <cell r="X791">
            <v>25</v>
          </cell>
          <cell r="Y791">
            <v>20</v>
          </cell>
          <cell r="Z791">
            <v>0</v>
          </cell>
          <cell r="AA791">
            <v>0</v>
          </cell>
        </row>
        <row r="792">
          <cell r="B792" t="str">
            <v>Ceará</v>
          </cell>
          <cell r="I792" t="str">
            <v>2</v>
          </cell>
          <cell r="K792">
            <v>50904</v>
          </cell>
          <cell r="Q792">
            <v>25400</v>
          </cell>
          <cell r="S792" t="str">
            <v>Nao</v>
          </cell>
          <cell r="T792" t="str">
            <v>Nao</v>
          </cell>
          <cell r="V792" t="str">
            <v>Sim</v>
          </cell>
          <cell r="X792">
            <v>48</v>
          </cell>
          <cell r="Y792">
            <v>0</v>
          </cell>
          <cell r="Z792">
            <v>0</v>
          </cell>
          <cell r="AA792">
            <v>0</v>
          </cell>
        </row>
        <row r="793">
          <cell r="B793" t="str">
            <v>Ceará</v>
          </cell>
          <cell r="I793" t="str">
            <v>1</v>
          </cell>
          <cell r="K793">
            <v>6030</v>
          </cell>
          <cell r="Q793">
            <v>1787</v>
          </cell>
          <cell r="S793" t="str">
            <v>Nao</v>
          </cell>
          <cell r="T793" t="str">
            <v>Nao</v>
          </cell>
          <cell r="V793" t="str">
            <v>Sim</v>
          </cell>
          <cell r="X793">
            <v>22</v>
          </cell>
          <cell r="Y793">
            <v>14.5</v>
          </cell>
          <cell r="Z793">
            <v>5</v>
          </cell>
          <cell r="AA793">
            <v>0</v>
          </cell>
        </row>
        <row r="794">
          <cell r="B794" t="str">
            <v>Ceará</v>
          </cell>
          <cell r="I794" t="str">
            <v>2</v>
          </cell>
          <cell r="K794">
            <v>16924</v>
          </cell>
          <cell r="Q794">
            <v>4821</v>
          </cell>
          <cell r="S794" t="str">
            <v>Nao</v>
          </cell>
          <cell r="T794" t="str">
            <v>Nao</v>
          </cell>
          <cell r="V794" t="str">
            <v>Sim</v>
          </cell>
          <cell r="X794">
            <v>19.97</v>
          </cell>
          <cell r="Y794">
            <v>19.97</v>
          </cell>
          <cell r="Z794">
            <v>2</v>
          </cell>
          <cell r="AA794">
            <v>30</v>
          </cell>
        </row>
        <row r="795">
          <cell r="B795" t="str">
            <v>Ceará</v>
          </cell>
          <cell r="I795" t="str">
            <v>1</v>
          </cell>
          <cell r="K795">
            <v>4017</v>
          </cell>
          <cell r="Q795">
            <v>1965</v>
          </cell>
          <cell r="S795" t="str">
            <v>Nao</v>
          </cell>
          <cell r="T795" t="str">
            <v>Nao</v>
          </cell>
          <cell r="V795" t="str">
            <v>Não</v>
          </cell>
          <cell r="X795">
            <v>7.95</v>
          </cell>
          <cell r="Y795">
            <v>4.3</v>
          </cell>
          <cell r="Z795">
            <v>0</v>
          </cell>
          <cell r="AA795">
            <v>0</v>
          </cell>
        </row>
        <row r="796">
          <cell r="B796" t="str">
            <v>Ceará</v>
          </cell>
          <cell r="I796" t="str">
            <v>1</v>
          </cell>
          <cell r="K796">
            <v>16380</v>
          </cell>
          <cell r="Q796">
            <v>6298</v>
          </cell>
          <cell r="S796" t="str">
            <v>Nao</v>
          </cell>
          <cell r="T796" t="str">
            <v>Nao</v>
          </cell>
          <cell r="V796" t="str">
            <v>Sim</v>
          </cell>
          <cell r="X796">
            <v>55.1</v>
          </cell>
          <cell r="Y796">
            <v>40.9</v>
          </cell>
          <cell r="Z796">
            <v>0.05</v>
          </cell>
          <cell r="AA796">
            <v>0</v>
          </cell>
        </row>
        <row r="797">
          <cell r="B797" t="str">
            <v>Ceará</v>
          </cell>
          <cell r="I797" t="str">
            <v>1</v>
          </cell>
          <cell r="K797">
            <v>8285</v>
          </cell>
          <cell r="Q797">
            <v>2030</v>
          </cell>
          <cell r="S797" t="str">
            <v>Nao</v>
          </cell>
          <cell r="T797" t="str">
            <v>Sim</v>
          </cell>
          <cell r="V797" t="str">
            <v>Sim</v>
          </cell>
          <cell r="X797">
            <v>19</v>
          </cell>
          <cell r="Y797">
            <v>19</v>
          </cell>
          <cell r="Z797">
            <v>0.89</v>
          </cell>
          <cell r="AA797">
            <v>5</v>
          </cell>
        </row>
        <row r="798">
          <cell r="B798" t="str">
            <v>Ceará</v>
          </cell>
          <cell r="I798" t="str">
            <v>2</v>
          </cell>
          <cell r="K798">
            <v>25431</v>
          </cell>
          <cell r="Q798">
            <v>12283</v>
          </cell>
          <cell r="S798" t="str">
            <v>Nao</v>
          </cell>
          <cell r="T798" t="str">
            <v>Nao</v>
          </cell>
          <cell r="V798" t="str">
            <v>Sim</v>
          </cell>
          <cell r="X798">
            <v>87.48</v>
          </cell>
          <cell r="Y798">
            <v>75</v>
          </cell>
          <cell r="Z798">
            <v>1</v>
          </cell>
          <cell r="AA798">
            <v>424</v>
          </cell>
        </row>
        <row r="799">
          <cell r="B799" t="str">
            <v>Ceará</v>
          </cell>
          <cell r="I799" t="str">
            <v>2</v>
          </cell>
          <cell r="K799">
            <v>19921</v>
          </cell>
          <cell r="Q799">
            <v>4923</v>
          </cell>
          <cell r="S799" t="str">
            <v>Nao</v>
          </cell>
          <cell r="T799" t="str">
            <v>Nao</v>
          </cell>
          <cell r="V799" t="str">
            <v>Sim</v>
          </cell>
          <cell r="X799">
            <v>165.59</v>
          </cell>
          <cell r="Y799">
            <v>69.010000000000005</v>
          </cell>
          <cell r="Z799">
            <v>1.5</v>
          </cell>
          <cell r="AA799">
            <v>0</v>
          </cell>
        </row>
        <row r="800">
          <cell r="B800" t="str">
            <v>Maranhão</v>
          </cell>
          <cell r="I800" t="str">
            <v>1</v>
          </cell>
          <cell r="K800">
            <v>3423</v>
          </cell>
          <cell r="Q800">
            <v>450</v>
          </cell>
          <cell r="S800" t="str">
            <v>Nao</v>
          </cell>
          <cell r="T800" t="str">
            <v>Nao</v>
          </cell>
          <cell r="V800" t="str">
            <v>Não</v>
          </cell>
          <cell r="X800">
            <v>150</v>
          </cell>
          <cell r="Y800">
            <v>19</v>
          </cell>
          <cell r="Z800">
            <v>0</v>
          </cell>
          <cell r="AA800">
            <v>51</v>
          </cell>
        </row>
        <row r="801">
          <cell r="B801" t="str">
            <v>Maranhão</v>
          </cell>
          <cell r="I801" t="str">
            <v>1</v>
          </cell>
          <cell r="K801">
            <v>2335</v>
          </cell>
          <cell r="Q801">
            <v>778</v>
          </cell>
          <cell r="S801" t="str">
            <v>Nao</v>
          </cell>
          <cell r="T801" t="str">
            <v>Nao</v>
          </cell>
          <cell r="V801" t="str">
            <v>Não</v>
          </cell>
          <cell r="X801">
            <v>156</v>
          </cell>
          <cell r="Y801">
            <v>95</v>
          </cell>
          <cell r="Z801">
            <v>0</v>
          </cell>
          <cell r="AA801">
            <v>0</v>
          </cell>
        </row>
        <row r="802">
          <cell r="B802" t="str">
            <v>Maranhão</v>
          </cell>
          <cell r="I802" t="str">
            <v>1</v>
          </cell>
          <cell r="K802">
            <v>21941</v>
          </cell>
          <cell r="Q802">
            <v>4400</v>
          </cell>
          <cell r="S802" t="str">
            <v>Nao</v>
          </cell>
          <cell r="T802" t="str">
            <v>Nao</v>
          </cell>
          <cell r="V802" t="str">
            <v>Não</v>
          </cell>
          <cell r="X802">
            <v>15.5</v>
          </cell>
          <cell r="Y802">
            <v>13</v>
          </cell>
          <cell r="Z802">
            <v>0</v>
          </cell>
          <cell r="AA802">
            <v>0</v>
          </cell>
        </row>
        <row r="803">
          <cell r="B803" t="str">
            <v>Maranhão</v>
          </cell>
          <cell r="I803" t="str">
            <v>2</v>
          </cell>
          <cell r="K803">
            <v>10109</v>
          </cell>
          <cell r="Q803">
            <v>3000</v>
          </cell>
          <cell r="S803" t="str">
            <v>Nao</v>
          </cell>
          <cell r="T803" t="str">
            <v>Sim</v>
          </cell>
          <cell r="V803" t="str">
            <v>Sim</v>
          </cell>
          <cell r="X803">
            <v>26</v>
          </cell>
          <cell r="Y803">
            <v>26</v>
          </cell>
          <cell r="Z803">
            <v>0</v>
          </cell>
          <cell r="AA803">
            <v>345</v>
          </cell>
        </row>
        <row r="804">
          <cell r="B804" t="str">
            <v>Maranhão</v>
          </cell>
          <cell r="I804" t="str">
            <v>1</v>
          </cell>
          <cell r="K804">
            <v>7486</v>
          </cell>
          <cell r="Q804">
            <v>1865</v>
          </cell>
          <cell r="S804" t="str">
            <v>Nao</v>
          </cell>
          <cell r="T804" t="str">
            <v>Nao</v>
          </cell>
          <cell r="V804" t="str">
            <v>Não</v>
          </cell>
          <cell r="X804">
            <v>20</v>
          </cell>
          <cell r="Y804">
            <v>10</v>
          </cell>
          <cell r="Z804">
            <v>0</v>
          </cell>
          <cell r="AA804">
            <v>0</v>
          </cell>
        </row>
        <row r="805">
          <cell r="B805" t="str">
            <v>Maranhão</v>
          </cell>
          <cell r="I805" t="str">
            <v>1</v>
          </cell>
          <cell r="K805">
            <v>8169</v>
          </cell>
          <cell r="Q805">
            <v>4000</v>
          </cell>
          <cell r="S805" t="str">
            <v>Nao</v>
          </cell>
          <cell r="T805" t="str">
            <v>Nao</v>
          </cell>
          <cell r="V805" t="str">
            <v>Não</v>
          </cell>
          <cell r="X805">
            <v>15</v>
          </cell>
          <cell r="Y805">
            <v>8</v>
          </cell>
          <cell r="Z805">
            <v>0</v>
          </cell>
          <cell r="AA805">
            <v>0</v>
          </cell>
        </row>
        <row r="806">
          <cell r="B806" t="str">
            <v>Maranhão</v>
          </cell>
          <cell r="I806" t="str">
            <v>1</v>
          </cell>
          <cell r="K806">
            <v>18369</v>
          </cell>
          <cell r="Q806">
            <v>4000</v>
          </cell>
          <cell r="S806" t="str">
            <v>Nao</v>
          </cell>
          <cell r="T806" t="str">
            <v>Nao</v>
          </cell>
          <cell r="V806" t="str">
            <v>Sim</v>
          </cell>
          <cell r="X806">
            <v>30</v>
          </cell>
          <cell r="Y806">
            <v>20</v>
          </cell>
          <cell r="Z806">
            <v>3</v>
          </cell>
          <cell r="AA806">
            <v>120</v>
          </cell>
        </row>
        <row r="807">
          <cell r="B807" t="str">
            <v>Maranhão</v>
          </cell>
          <cell r="I807" t="str">
            <v>3</v>
          </cell>
          <cell r="K807">
            <v>81578</v>
          </cell>
          <cell r="Q807">
            <v>26000</v>
          </cell>
          <cell r="S807" t="str">
            <v>Sim</v>
          </cell>
          <cell r="T807" t="str">
            <v>Sim</v>
          </cell>
          <cell r="V807" t="str">
            <v>Sim</v>
          </cell>
          <cell r="X807">
            <v>147</v>
          </cell>
          <cell r="Y807">
            <v>70</v>
          </cell>
          <cell r="Z807">
            <v>48</v>
          </cell>
          <cell r="AA807">
            <v>600</v>
          </cell>
        </row>
        <row r="808">
          <cell r="B808" t="str">
            <v>Maranhão</v>
          </cell>
          <cell r="I808" t="str">
            <v>2</v>
          </cell>
          <cell r="K808">
            <v>83575</v>
          </cell>
          <cell r="Q808">
            <v>30111</v>
          </cell>
          <cell r="S808" t="str">
            <v>Sim</v>
          </cell>
          <cell r="T808" t="str">
            <v>Sim</v>
          </cell>
          <cell r="V808" t="str">
            <v>Sim</v>
          </cell>
          <cell r="X808">
            <v>360</v>
          </cell>
          <cell r="Y808">
            <v>200</v>
          </cell>
          <cell r="Z808">
            <v>0</v>
          </cell>
          <cell r="AA808">
            <v>0</v>
          </cell>
        </row>
        <row r="809">
          <cell r="B809" t="str">
            <v>Maranhão</v>
          </cell>
          <cell r="I809" t="str">
            <v>1</v>
          </cell>
          <cell r="K809">
            <v>2900</v>
          </cell>
          <cell r="Q809">
            <v>966</v>
          </cell>
          <cell r="S809" t="str">
            <v>Nao</v>
          </cell>
          <cell r="T809" t="str">
            <v>Nao</v>
          </cell>
          <cell r="V809" t="str">
            <v>Não</v>
          </cell>
          <cell r="X809">
            <v>2.21</v>
          </cell>
          <cell r="Y809">
            <v>0.1</v>
          </cell>
          <cell r="Z809">
            <v>0.02</v>
          </cell>
          <cell r="AA809">
            <v>120</v>
          </cell>
        </row>
        <row r="810">
          <cell r="B810" t="str">
            <v>Maranhão</v>
          </cell>
          <cell r="I810" t="str">
            <v>1</v>
          </cell>
          <cell r="K810">
            <v>6916</v>
          </cell>
          <cell r="Q810">
            <v>2950</v>
          </cell>
          <cell r="S810" t="str">
            <v>Nao</v>
          </cell>
          <cell r="T810" t="str">
            <v>Nao</v>
          </cell>
          <cell r="V810" t="str">
            <v>Sim</v>
          </cell>
          <cell r="X810">
            <v>70</v>
          </cell>
          <cell r="Y810">
            <v>25</v>
          </cell>
          <cell r="Z810">
            <v>1</v>
          </cell>
          <cell r="AA810">
            <v>15</v>
          </cell>
        </row>
        <row r="811">
          <cell r="B811" t="str">
            <v>Maranhão</v>
          </cell>
          <cell r="I811" t="str">
            <v>1</v>
          </cell>
          <cell r="K811">
            <v>2354</v>
          </cell>
          <cell r="Q811">
            <v>700</v>
          </cell>
          <cell r="S811" t="str">
            <v>Nao</v>
          </cell>
          <cell r="T811" t="str">
            <v>Sim</v>
          </cell>
          <cell r="V811" t="str">
            <v>Sim</v>
          </cell>
          <cell r="X811">
            <v>15</v>
          </cell>
          <cell r="Y811">
            <v>15</v>
          </cell>
          <cell r="Z811">
            <v>5</v>
          </cell>
          <cell r="AA811">
            <v>50</v>
          </cell>
        </row>
        <row r="812">
          <cell r="B812" t="str">
            <v>Maranhão</v>
          </cell>
          <cell r="I812" t="str">
            <v>2</v>
          </cell>
          <cell r="K812">
            <v>17550</v>
          </cell>
          <cell r="Q812">
            <v>5341</v>
          </cell>
          <cell r="S812" t="str">
            <v>Nao</v>
          </cell>
          <cell r="T812" t="str">
            <v>Nao</v>
          </cell>
          <cell r="V812" t="str">
            <v>Sim</v>
          </cell>
          <cell r="X812">
            <v>55</v>
          </cell>
          <cell r="Y812">
            <v>24.5</v>
          </cell>
          <cell r="Z812">
            <v>1</v>
          </cell>
          <cell r="AA812">
            <v>0</v>
          </cell>
        </row>
        <row r="813">
          <cell r="B813" t="str">
            <v>Maranhão</v>
          </cell>
          <cell r="I813" t="str">
            <v>2</v>
          </cell>
          <cell r="K813">
            <v>16314</v>
          </cell>
          <cell r="Q813">
            <v>4506</v>
          </cell>
          <cell r="S813" t="str">
            <v>Nao</v>
          </cell>
          <cell r="T813" t="str">
            <v>Nao</v>
          </cell>
          <cell r="V813" t="str">
            <v>Não</v>
          </cell>
          <cell r="X813">
            <v>72</v>
          </cell>
          <cell r="Y813">
            <v>72</v>
          </cell>
          <cell r="Z813">
            <v>0</v>
          </cell>
          <cell r="AA813">
            <v>0</v>
          </cell>
        </row>
        <row r="814">
          <cell r="B814" t="str">
            <v>Maranhão</v>
          </cell>
          <cell r="I814" t="str">
            <v>1</v>
          </cell>
          <cell r="K814">
            <v>17787</v>
          </cell>
          <cell r="Q814">
            <v>4446</v>
          </cell>
          <cell r="S814" t="str">
            <v>Nao</v>
          </cell>
          <cell r="T814" t="str">
            <v>Nao</v>
          </cell>
          <cell r="V814" t="str">
            <v>Não</v>
          </cell>
          <cell r="X814">
            <v>15</v>
          </cell>
          <cell r="Y814">
            <v>9</v>
          </cell>
          <cell r="Z814">
            <v>0</v>
          </cell>
          <cell r="AA814">
            <v>0</v>
          </cell>
        </row>
        <row r="815">
          <cell r="B815" t="str">
            <v>Maranhão</v>
          </cell>
          <cell r="I815" t="str">
            <v>2</v>
          </cell>
          <cell r="K815">
            <v>40038</v>
          </cell>
          <cell r="Q815">
            <v>18000</v>
          </cell>
          <cell r="S815" t="str">
            <v>Nao</v>
          </cell>
          <cell r="T815" t="str">
            <v>Nao</v>
          </cell>
          <cell r="V815" t="str">
            <v>Sim</v>
          </cell>
          <cell r="X815">
            <v>150</v>
          </cell>
          <cell r="Y815">
            <v>100</v>
          </cell>
          <cell r="Z815">
            <v>25</v>
          </cell>
          <cell r="AA815">
            <v>0</v>
          </cell>
        </row>
        <row r="816">
          <cell r="B816" t="str">
            <v>Maranhão</v>
          </cell>
          <cell r="I816" t="str">
            <v>1</v>
          </cell>
          <cell r="K816">
            <v>4113</v>
          </cell>
          <cell r="Q816">
            <v>1028</v>
          </cell>
          <cell r="S816" t="str">
            <v>Nao</v>
          </cell>
          <cell r="T816" t="str">
            <v>Nao</v>
          </cell>
          <cell r="V816" t="str">
            <v>Não</v>
          </cell>
          <cell r="X816">
            <v>6</v>
          </cell>
          <cell r="Y816">
            <v>3.5</v>
          </cell>
          <cell r="Z816">
            <v>0</v>
          </cell>
          <cell r="AA816">
            <v>0</v>
          </cell>
        </row>
        <row r="817">
          <cell r="B817" t="str">
            <v>Maranhão</v>
          </cell>
          <cell r="I817" t="str">
            <v>1</v>
          </cell>
          <cell r="K817">
            <v>14017</v>
          </cell>
          <cell r="Q817">
            <v>4333</v>
          </cell>
          <cell r="S817" t="str">
            <v>Sim</v>
          </cell>
          <cell r="T817" t="str">
            <v>Nao</v>
          </cell>
          <cell r="V817" t="str">
            <v>Sim</v>
          </cell>
          <cell r="X817">
            <v>12.5</v>
          </cell>
          <cell r="Y817">
            <v>10</v>
          </cell>
          <cell r="Z817">
            <v>1</v>
          </cell>
          <cell r="AA817">
            <v>250</v>
          </cell>
        </row>
        <row r="818">
          <cell r="B818" t="str">
            <v>Maranhão</v>
          </cell>
          <cell r="I818" t="str">
            <v>1</v>
          </cell>
          <cell r="K818">
            <v>5734</v>
          </cell>
          <cell r="Q818">
            <v>2500</v>
          </cell>
          <cell r="S818" t="str">
            <v>Sim</v>
          </cell>
          <cell r="T818" t="str">
            <v>Sim</v>
          </cell>
          <cell r="V818" t="str">
            <v>Sim</v>
          </cell>
          <cell r="X818">
            <v>15</v>
          </cell>
          <cell r="Y818">
            <v>15</v>
          </cell>
          <cell r="Z818">
            <v>5</v>
          </cell>
          <cell r="AA818">
            <v>0</v>
          </cell>
        </row>
        <row r="819">
          <cell r="B819" t="str">
            <v>Maranhão</v>
          </cell>
          <cell r="I819" t="str">
            <v>1</v>
          </cell>
          <cell r="K819">
            <v>16377</v>
          </cell>
          <cell r="Q819">
            <v>4412</v>
          </cell>
          <cell r="S819" t="str">
            <v>Nao</v>
          </cell>
          <cell r="T819" t="str">
            <v>Nao</v>
          </cell>
          <cell r="V819" t="str">
            <v>Sim</v>
          </cell>
          <cell r="X819">
            <v>49.97</v>
          </cell>
          <cell r="Y819">
            <v>47.5</v>
          </cell>
          <cell r="Z819">
            <v>0</v>
          </cell>
          <cell r="AA819">
            <v>4</v>
          </cell>
        </row>
        <row r="820">
          <cell r="B820" t="str">
            <v>Maranhão</v>
          </cell>
          <cell r="I820" t="str">
            <v>3</v>
          </cell>
          <cell r="K820">
            <v>126478</v>
          </cell>
          <cell r="Q820">
            <v>45298</v>
          </cell>
          <cell r="S820" t="str">
            <v>Nao</v>
          </cell>
          <cell r="T820" t="str">
            <v>Nao</v>
          </cell>
          <cell r="V820" t="str">
            <v>Sim</v>
          </cell>
          <cell r="X820">
            <v>1050</v>
          </cell>
          <cell r="Y820">
            <v>565</v>
          </cell>
          <cell r="Z820">
            <v>0.56000000000000005</v>
          </cell>
          <cell r="AA820">
            <v>90</v>
          </cell>
        </row>
        <row r="821">
          <cell r="B821" t="str">
            <v>Maranhão</v>
          </cell>
          <cell r="I821" t="str">
            <v>1</v>
          </cell>
          <cell r="K821">
            <v>4528</v>
          </cell>
          <cell r="Q821">
            <v>1500</v>
          </cell>
          <cell r="S821" t="str">
            <v>Nao</v>
          </cell>
          <cell r="T821" t="str">
            <v>Nao</v>
          </cell>
          <cell r="V821" t="str">
            <v>Não</v>
          </cell>
          <cell r="X821">
            <v>1</v>
          </cell>
          <cell r="Y821">
            <v>0.9</v>
          </cell>
          <cell r="Z821">
            <v>0</v>
          </cell>
          <cell r="AA821">
            <v>0</v>
          </cell>
        </row>
        <row r="822">
          <cell r="B822" t="str">
            <v>Maranhão</v>
          </cell>
          <cell r="I822" t="str">
            <v>3</v>
          </cell>
          <cell r="K822">
            <v>84532</v>
          </cell>
          <cell r="Q822">
            <v>20000</v>
          </cell>
          <cell r="S822" t="str">
            <v>Nao</v>
          </cell>
          <cell r="T822" t="str">
            <v>Sim</v>
          </cell>
          <cell r="V822" t="str">
            <v>Sim</v>
          </cell>
          <cell r="X822">
            <v>400</v>
          </cell>
          <cell r="Y822">
            <v>200</v>
          </cell>
          <cell r="Z822">
            <v>4</v>
          </cell>
          <cell r="AA822">
            <v>200</v>
          </cell>
        </row>
        <row r="823">
          <cell r="B823" t="str">
            <v>Maranhão</v>
          </cell>
          <cell r="I823" t="str">
            <v>2</v>
          </cell>
          <cell r="K823">
            <v>22252</v>
          </cell>
          <cell r="Q823">
            <v>10000</v>
          </cell>
          <cell r="S823" t="str">
            <v>Nao</v>
          </cell>
          <cell r="T823" t="str">
            <v>Nao</v>
          </cell>
          <cell r="V823" t="str">
            <v>Sim</v>
          </cell>
          <cell r="X823">
            <v>2190</v>
          </cell>
          <cell r="Y823">
            <v>458</v>
          </cell>
          <cell r="Z823">
            <v>389</v>
          </cell>
          <cell r="AA823">
            <v>0</v>
          </cell>
        </row>
        <row r="824">
          <cell r="B824" t="str">
            <v>Maranhão</v>
          </cell>
          <cell r="I824" t="str">
            <v>1</v>
          </cell>
          <cell r="K824">
            <v>10768</v>
          </cell>
          <cell r="Q824">
            <v>4600</v>
          </cell>
          <cell r="S824" t="str">
            <v>Nao</v>
          </cell>
          <cell r="T824" t="str">
            <v>Nao</v>
          </cell>
          <cell r="V824" t="str">
            <v>Sim</v>
          </cell>
          <cell r="X824">
            <v>340</v>
          </cell>
          <cell r="Y824">
            <v>250</v>
          </cell>
          <cell r="Z824">
            <v>110</v>
          </cell>
          <cell r="AA824">
            <v>58</v>
          </cell>
        </row>
        <row r="825">
          <cell r="B825" t="str">
            <v>Maranhão</v>
          </cell>
          <cell r="I825" t="str">
            <v>1</v>
          </cell>
          <cell r="K825">
            <v>9302</v>
          </cell>
          <cell r="Q825">
            <v>2750</v>
          </cell>
          <cell r="S825" t="str">
            <v>Nao</v>
          </cell>
          <cell r="T825" t="str">
            <v>Nao</v>
          </cell>
          <cell r="V825" t="str">
            <v>Não</v>
          </cell>
          <cell r="X825">
            <v>15.91</v>
          </cell>
          <cell r="Y825">
            <v>8.65</v>
          </cell>
          <cell r="Z825">
            <v>0</v>
          </cell>
          <cell r="AA825">
            <v>100</v>
          </cell>
        </row>
        <row r="826">
          <cell r="B826" t="str">
            <v>Maranhão</v>
          </cell>
          <cell r="I826" t="str">
            <v>1</v>
          </cell>
          <cell r="K826">
            <v>7563</v>
          </cell>
          <cell r="Q826">
            <v>1689</v>
          </cell>
          <cell r="S826" t="str">
            <v>Nao</v>
          </cell>
          <cell r="T826" t="str">
            <v>Nao</v>
          </cell>
          <cell r="V826" t="str">
            <v>Sim</v>
          </cell>
          <cell r="X826">
            <v>33</v>
          </cell>
          <cell r="Y826">
            <v>18</v>
          </cell>
          <cell r="Z826">
            <v>2</v>
          </cell>
          <cell r="AA826">
            <v>10</v>
          </cell>
        </row>
        <row r="827">
          <cell r="B827" t="str">
            <v>Maranhão</v>
          </cell>
          <cell r="I827" t="str">
            <v>1</v>
          </cell>
          <cell r="K827">
            <v>7975</v>
          </cell>
          <cell r="Q827">
            <v>3601</v>
          </cell>
          <cell r="S827" t="str">
            <v>Nao</v>
          </cell>
          <cell r="T827" t="str">
            <v>Nao</v>
          </cell>
          <cell r="V827" t="str">
            <v>Não</v>
          </cell>
          <cell r="X827">
            <v>22</v>
          </cell>
          <cell r="Y827">
            <v>4</v>
          </cell>
          <cell r="Z827">
            <v>0</v>
          </cell>
          <cell r="AA827">
            <v>50</v>
          </cell>
        </row>
        <row r="828">
          <cell r="B828" t="str">
            <v>Maranhão</v>
          </cell>
          <cell r="I828" t="str">
            <v>1</v>
          </cell>
          <cell r="K828">
            <v>8106</v>
          </cell>
          <cell r="Q828">
            <v>4000</v>
          </cell>
          <cell r="S828" t="str">
            <v>Nao</v>
          </cell>
          <cell r="T828" t="str">
            <v>Nao</v>
          </cell>
          <cell r="V828" t="str">
            <v>Não</v>
          </cell>
          <cell r="X828">
            <v>9.86</v>
          </cell>
          <cell r="Y828">
            <v>7</v>
          </cell>
          <cell r="Z828">
            <v>0</v>
          </cell>
          <cell r="AA828">
            <v>0</v>
          </cell>
        </row>
        <row r="829">
          <cell r="B829" t="str">
            <v>Maranhão</v>
          </cell>
          <cell r="I829" t="str">
            <v>1</v>
          </cell>
          <cell r="K829">
            <v>4951</v>
          </cell>
          <cell r="Q829">
            <v>1000</v>
          </cell>
          <cell r="S829" t="str">
            <v>Nao</v>
          </cell>
          <cell r="T829" t="str">
            <v>Nao</v>
          </cell>
          <cell r="V829" t="str">
            <v>Não</v>
          </cell>
          <cell r="X829">
            <v>15</v>
          </cell>
          <cell r="Y829">
            <v>11</v>
          </cell>
          <cell r="Z829">
            <v>0</v>
          </cell>
          <cell r="AA829">
            <v>0</v>
          </cell>
        </row>
        <row r="830">
          <cell r="B830" t="str">
            <v>Maranhão</v>
          </cell>
          <cell r="I830" t="str">
            <v>1</v>
          </cell>
          <cell r="K830">
            <v>6861</v>
          </cell>
          <cell r="Q830">
            <v>3220</v>
          </cell>
          <cell r="S830" t="str">
            <v>Nao</v>
          </cell>
          <cell r="T830" t="str">
            <v>Nao</v>
          </cell>
          <cell r="V830" t="str">
            <v>Não</v>
          </cell>
          <cell r="X830">
            <v>0.24</v>
          </cell>
          <cell r="Y830">
            <v>0.2</v>
          </cell>
          <cell r="Z830">
            <v>0</v>
          </cell>
          <cell r="AA830">
            <v>0</v>
          </cell>
        </row>
        <row r="831">
          <cell r="B831" t="str">
            <v>Maranhão</v>
          </cell>
          <cell r="I831" t="str">
            <v>4</v>
          </cell>
          <cell r="K831">
            <v>245760</v>
          </cell>
          <cell r="Q831">
            <v>65104</v>
          </cell>
          <cell r="S831" t="str">
            <v>Nao</v>
          </cell>
          <cell r="T831" t="str">
            <v>Sim</v>
          </cell>
          <cell r="V831" t="str">
            <v>Sim</v>
          </cell>
          <cell r="X831">
            <v>800</v>
          </cell>
          <cell r="Y831">
            <v>450</v>
          </cell>
          <cell r="Z831">
            <v>150</v>
          </cell>
          <cell r="AA831">
            <v>2000</v>
          </cell>
        </row>
        <row r="832">
          <cell r="B832" t="str">
            <v>Maranhão</v>
          </cell>
          <cell r="I832" t="str">
            <v>1</v>
          </cell>
          <cell r="K832">
            <v>4523</v>
          </cell>
          <cell r="Q832">
            <v>2000</v>
          </cell>
          <cell r="S832" t="str">
            <v>Nao</v>
          </cell>
          <cell r="T832" t="str">
            <v>Nao</v>
          </cell>
          <cell r="V832" t="str">
            <v>Não</v>
          </cell>
          <cell r="X832">
            <v>100</v>
          </cell>
          <cell r="Y832">
            <v>70</v>
          </cell>
          <cell r="Z832">
            <v>0</v>
          </cell>
          <cell r="AA832">
            <v>0</v>
          </cell>
        </row>
        <row r="833">
          <cell r="B833" t="str">
            <v>Maranhão</v>
          </cell>
          <cell r="I833" t="str">
            <v>1</v>
          </cell>
          <cell r="K833">
            <v>2780</v>
          </cell>
          <cell r="Q833">
            <v>600</v>
          </cell>
          <cell r="S833" t="str">
            <v>Nao</v>
          </cell>
          <cell r="T833" t="str">
            <v>Nao</v>
          </cell>
          <cell r="V833" t="str">
            <v>Sim</v>
          </cell>
          <cell r="X833">
            <v>200</v>
          </cell>
          <cell r="Y833">
            <v>200</v>
          </cell>
          <cell r="Z833">
            <v>80</v>
          </cell>
          <cell r="AA833">
            <v>100</v>
          </cell>
        </row>
        <row r="834">
          <cell r="B834" t="str">
            <v>Maranhão</v>
          </cell>
          <cell r="I834" t="str">
            <v>1</v>
          </cell>
          <cell r="K834">
            <v>17864</v>
          </cell>
          <cell r="Q834">
            <v>7543</v>
          </cell>
          <cell r="S834" t="str">
            <v>Nao</v>
          </cell>
          <cell r="T834" t="str">
            <v>Nao</v>
          </cell>
          <cell r="V834" t="str">
            <v>Sim</v>
          </cell>
          <cell r="X834">
            <v>85</v>
          </cell>
          <cell r="Y834">
            <v>29.5</v>
          </cell>
          <cell r="Z834">
            <v>1.76</v>
          </cell>
          <cell r="AA834">
            <v>40</v>
          </cell>
        </row>
        <row r="835">
          <cell r="B835" t="str">
            <v>Maranhão</v>
          </cell>
          <cell r="I835" t="str">
            <v>1</v>
          </cell>
          <cell r="K835">
            <v>6255</v>
          </cell>
          <cell r="Q835">
            <v>2422</v>
          </cell>
          <cell r="S835" t="str">
            <v>Nao</v>
          </cell>
          <cell r="T835" t="str">
            <v>Nao</v>
          </cell>
          <cell r="V835" t="str">
            <v>Sim</v>
          </cell>
          <cell r="X835">
            <v>25</v>
          </cell>
          <cell r="Y835">
            <v>18.5</v>
          </cell>
          <cell r="Z835">
            <v>1.7</v>
          </cell>
          <cell r="AA835">
            <v>390</v>
          </cell>
        </row>
        <row r="836">
          <cell r="B836" t="str">
            <v>Maranhão</v>
          </cell>
          <cell r="I836" t="str">
            <v>1</v>
          </cell>
          <cell r="K836">
            <v>3080</v>
          </cell>
          <cell r="Q836">
            <v>1238</v>
          </cell>
          <cell r="S836" t="str">
            <v>Nao</v>
          </cell>
          <cell r="T836" t="str">
            <v>Nao</v>
          </cell>
          <cell r="V836" t="str">
            <v>Não</v>
          </cell>
          <cell r="X836">
            <v>10</v>
          </cell>
          <cell r="Y836">
            <v>6.5</v>
          </cell>
          <cell r="Z836">
            <v>0</v>
          </cell>
          <cell r="AA836">
            <v>50</v>
          </cell>
        </row>
        <row r="837">
          <cell r="B837" t="str">
            <v>Maranhão</v>
          </cell>
          <cell r="I837" t="str">
            <v>2</v>
          </cell>
          <cell r="K837">
            <v>33002</v>
          </cell>
          <cell r="Q837">
            <v>10399</v>
          </cell>
          <cell r="S837" t="str">
            <v>Nao</v>
          </cell>
          <cell r="T837" t="str">
            <v>Nao</v>
          </cell>
          <cell r="V837" t="str">
            <v>Sim</v>
          </cell>
          <cell r="X837">
            <v>70</v>
          </cell>
          <cell r="Y837">
            <v>50</v>
          </cell>
          <cell r="Z837">
            <v>5</v>
          </cell>
          <cell r="AA837">
            <v>0</v>
          </cell>
        </row>
        <row r="838">
          <cell r="B838" t="str">
            <v>Maranhão</v>
          </cell>
          <cell r="I838" t="str">
            <v>1</v>
          </cell>
          <cell r="K838">
            <v>5348</v>
          </cell>
          <cell r="Q838">
            <v>1121</v>
          </cell>
          <cell r="S838" t="str">
            <v>Nao</v>
          </cell>
          <cell r="T838" t="str">
            <v>Nao</v>
          </cell>
          <cell r="V838" t="str">
            <v>Não</v>
          </cell>
          <cell r="X838">
            <v>5</v>
          </cell>
          <cell r="Y838">
            <v>3</v>
          </cell>
          <cell r="Z838">
            <v>0</v>
          </cell>
          <cell r="AA838">
            <v>0</v>
          </cell>
        </row>
        <row r="839">
          <cell r="B839" t="str">
            <v>Maranhão</v>
          </cell>
          <cell r="I839" t="str">
            <v>1</v>
          </cell>
          <cell r="K839">
            <v>4588</v>
          </cell>
          <cell r="Q839">
            <v>2084</v>
          </cell>
          <cell r="S839" t="str">
            <v>Nao</v>
          </cell>
          <cell r="T839" t="str">
            <v>Nao</v>
          </cell>
          <cell r="V839" t="str">
            <v>Sim</v>
          </cell>
          <cell r="X839">
            <v>20.13</v>
          </cell>
          <cell r="Y839">
            <v>14.79</v>
          </cell>
          <cell r="Z839">
            <v>0</v>
          </cell>
          <cell r="AA839">
            <v>0</v>
          </cell>
        </row>
        <row r="840">
          <cell r="B840" t="str">
            <v>Maranhão</v>
          </cell>
          <cell r="I840" t="str">
            <v>1</v>
          </cell>
          <cell r="K840">
            <v>7087</v>
          </cell>
          <cell r="Q840">
            <v>3432</v>
          </cell>
          <cell r="S840" t="str">
            <v>Nao</v>
          </cell>
          <cell r="T840" t="str">
            <v>Sim</v>
          </cell>
          <cell r="V840" t="str">
            <v>Sim</v>
          </cell>
          <cell r="X840">
            <v>25.35</v>
          </cell>
          <cell r="Y840">
            <v>23.17</v>
          </cell>
          <cell r="Z840">
            <v>0</v>
          </cell>
          <cell r="AA840">
            <v>0</v>
          </cell>
        </row>
        <row r="841">
          <cell r="B841" t="str">
            <v>Maranhão</v>
          </cell>
          <cell r="I841" t="str">
            <v>1</v>
          </cell>
          <cell r="K841">
            <v>10208</v>
          </cell>
          <cell r="Q841">
            <v>3000</v>
          </cell>
          <cell r="S841" t="str">
            <v>Nao</v>
          </cell>
          <cell r="T841" t="str">
            <v>Nao</v>
          </cell>
          <cell r="V841" t="str">
            <v>Não</v>
          </cell>
          <cell r="X841">
            <v>500</v>
          </cell>
          <cell r="Y841">
            <v>183</v>
          </cell>
          <cell r="Z841">
            <v>0</v>
          </cell>
          <cell r="AA841">
            <v>0</v>
          </cell>
        </row>
        <row r="842">
          <cell r="B842" t="str">
            <v>Maranhão</v>
          </cell>
          <cell r="I842" t="str">
            <v>1</v>
          </cell>
          <cell r="K842">
            <v>1118</v>
          </cell>
          <cell r="Q842">
            <v>540</v>
          </cell>
          <cell r="S842" t="str">
            <v>Nao</v>
          </cell>
          <cell r="T842" t="str">
            <v>Nao</v>
          </cell>
          <cell r="V842" t="str">
            <v>Sim</v>
          </cell>
          <cell r="X842">
            <v>7.15</v>
          </cell>
          <cell r="Y842">
            <v>3.72</v>
          </cell>
          <cell r="Z842">
            <v>0</v>
          </cell>
          <cell r="AA842">
            <v>50</v>
          </cell>
        </row>
        <row r="843">
          <cell r="B843" t="str">
            <v>Maranhão</v>
          </cell>
          <cell r="I843" t="str">
            <v>1</v>
          </cell>
          <cell r="K843">
            <v>9531</v>
          </cell>
          <cell r="Q843">
            <v>2675</v>
          </cell>
          <cell r="S843" t="str">
            <v>Sim</v>
          </cell>
          <cell r="T843" t="str">
            <v>Sim</v>
          </cell>
          <cell r="V843" t="str">
            <v>Sim</v>
          </cell>
          <cell r="X843">
            <v>70</v>
          </cell>
          <cell r="Y843">
            <v>5</v>
          </cell>
          <cell r="Z843">
            <v>2</v>
          </cell>
          <cell r="AA843">
            <v>0</v>
          </cell>
        </row>
        <row r="844">
          <cell r="B844" t="str">
            <v>Maranhão</v>
          </cell>
          <cell r="I844" t="str">
            <v>1</v>
          </cell>
          <cell r="K844">
            <v>22977</v>
          </cell>
          <cell r="Q844">
            <v>7000</v>
          </cell>
          <cell r="S844" t="str">
            <v>Nao</v>
          </cell>
          <cell r="T844" t="str">
            <v>Nao</v>
          </cell>
          <cell r="V844" t="str">
            <v>Sim</v>
          </cell>
          <cell r="X844">
            <v>50</v>
          </cell>
          <cell r="Y844">
            <v>30</v>
          </cell>
          <cell r="Z844">
            <v>25</v>
          </cell>
          <cell r="AA844">
            <v>1200</v>
          </cell>
        </row>
        <row r="845">
          <cell r="B845" t="str">
            <v>Maranhão</v>
          </cell>
          <cell r="I845" t="str">
            <v>1</v>
          </cell>
          <cell r="K845">
            <v>9535</v>
          </cell>
          <cell r="Q845">
            <v>2184</v>
          </cell>
          <cell r="S845" t="str">
            <v>Nao</v>
          </cell>
          <cell r="T845" t="str">
            <v>Nao</v>
          </cell>
          <cell r="V845" t="str">
            <v>Não</v>
          </cell>
          <cell r="X845">
            <v>3000</v>
          </cell>
          <cell r="Y845">
            <v>1000</v>
          </cell>
          <cell r="Z845">
            <v>0</v>
          </cell>
          <cell r="AA845">
            <v>0</v>
          </cell>
        </row>
        <row r="846">
          <cell r="B846" t="str">
            <v>Maranhão</v>
          </cell>
          <cell r="I846" t="str">
            <v>2</v>
          </cell>
          <cell r="K846">
            <v>12473</v>
          </cell>
          <cell r="Q846">
            <v>4300</v>
          </cell>
          <cell r="S846" t="str">
            <v>Nao</v>
          </cell>
          <cell r="T846" t="str">
            <v>Nao</v>
          </cell>
          <cell r="V846" t="str">
            <v>Não</v>
          </cell>
          <cell r="X846">
            <v>20</v>
          </cell>
          <cell r="Y846">
            <v>10</v>
          </cell>
          <cell r="Z846">
            <v>0</v>
          </cell>
          <cell r="AA846">
            <v>0</v>
          </cell>
        </row>
        <row r="847">
          <cell r="B847" t="str">
            <v>Maranhão</v>
          </cell>
          <cell r="I847" t="str">
            <v>1</v>
          </cell>
          <cell r="K847">
            <v>5215</v>
          </cell>
          <cell r="Q847">
            <v>1300</v>
          </cell>
          <cell r="S847" t="str">
            <v>Nao</v>
          </cell>
          <cell r="T847" t="str">
            <v>Nao</v>
          </cell>
          <cell r="V847" t="str">
            <v>Sim</v>
          </cell>
          <cell r="X847">
            <v>25.12</v>
          </cell>
          <cell r="Y847">
            <v>13.75</v>
          </cell>
          <cell r="Z847">
            <v>2</v>
          </cell>
          <cell r="AA847">
            <v>85</v>
          </cell>
        </row>
        <row r="848">
          <cell r="B848" t="str">
            <v>Maranhão</v>
          </cell>
          <cell r="I848" t="str">
            <v>1</v>
          </cell>
          <cell r="K848">
            <v>13068</v>
          </cell>
          <cell r="Q848">
            <v>3452</v>
          </cell>
          <cell r="S848" t="str">
            <v>Nao</v>
          </cell>
          <cell r="T848" t="str">
            <v>Sim</v>
          </cell>
          <cell r="V848" t="str">
            <v>Sim</v>
          </cell>
          <cell r="X848">
            <v>43.3</v>
          </cell>
          <cell r="Y848">
            <v>25.78</v>
          </cell>
          <cell r="Z848">
            <v>0.52</v>
          </cell>
          <cell r="AA848">
            <v>0</v>
          </cell>
        </row>
        <row r="849">
          <cell r="B849" t="str">
            <v>Maranhão</v>
          </cell>
          <cell r="I849" t="str">
            <v>1</v>
          </cell>
          <cell r="K849">
            <v>10087</v>
          </cell>
          <cell r="Q849">
            <v>4922</v>
          </cell>
          <cell r="S849" t="str">
            <v>Nao</v>
          </cell>
          <cell r="T849" t="str">
            <v>Nao</v>
          </cell>
          <cell r="V849" t="str">
            <v>Sim</v>
          </cell>
          <cell r="X849">
            <v>31</v>
          </cell>
          <cell r="Y849">
            <v>18</v>
          </cell>
          <cell r="Z849">
            <v>2</v>
          </cell>
          <cell r="AA849">
            <v>7</v>
          </cell>
        </row>
        <row r="850">
          <cell r="B850" t="str">
            <v>Maranhão</v>
          </cell>
          <cell r="I850" t="str">
            <v>1</v>
          </cell>
          <cell r="K850">
            <v>16824</v>
          </cell>
          <cell r="Q850">
            <v>4134</v>
          </cell>
          <cell r="S850" t="str">
            <v>Nao</v>
          </cell>
          <cell r="T850" t="str">
            <v>Nao</v>
          </cell>
          <cell r="V850" t="str">
            <v>Não</v>
          </cell>
          <cell r="X850">
            <v>530</v>
          </cell>
          <cell r="Y850">
            <v>530</v>
          </cell>
          <cell r="Z850">
            <v>0</v>
          </cell>
          <cell r="AA850">
            <v>0</v>
          </cell>
        </row>
        <row r="851">
          <cell r="B851" t="str">
            <v>Maranhão</v>
          </cell>
          <cell r="I851" t="str">
            <v>1</v>
          </cell>
          <cell r="K851">
            <v>13340</v>
          </cell>
          <cell r="Q851">
            <v>4255</v>
          </cell>
          <cell r="S851" t="str">
            <v>Nao</v>
          </cell>
          <cell r="T851" t="str">
            <v>Nao</v>
          </cell>
          <cell r="V851" t="str">
            <v>Sim</v>
          </cell>
          <cell r="X851">
            <v>0.16</v>
          </cell>
          <cell r="Y851">
            <v>0.15</v>
          </cell>
          <cell r="Z851">
            <v>0.02</v>
          </cell>
          <cell r="AA851">
            <v>0</v>
          </cell>
        </row>
        <row r="852">
          <cell r="B852" t="str">
            <v>Maranhão</v>
          </cell>
          <cell r="I852" t="str">
            <v>1</v>
          </cell>
          <cell r="K852">
            <v>5182</v>
          </cell>
          <cell r="Q852">
            <v>1750</v>
          </cell>
          <cell r="S852" t="str">
            <v>Nao</v>
          </cell>
          <cell r="T852" t="str">
            <v>Nao</v>
          </cell>
          <cell r="V852" t="str">
            <v>Não</v>
          </cell>
          <cell r="X852">
            <v>15</v>
          </cell>
          <cell r="Y852">
            <v>10</v>
          </cell>
          <cell r="Z852">
            <v>1</v>
          </cell>
          <cell r="AA852">
            <v>20</v>
          </cell>
        </row>
        <row r="853">
          <cell r="B853" t="str">
            <v>Maranhão</v>
          </cell>
          <cell r="I853" t="str">
            <v>1</v>
          </cell>
          <cell r="K853">
            <v>11357</v>
          </cell>
          <cell r="Q853">
            <v>2300</v>
          </cell>
          <cell r="S853" t="str">
            <v>Nao</v>
          </cell>
          <cell r="T853" t="str">
            <v>Nao</v>
          </cell>
          <cell r="V853" t="str">
            <v>Não</v>
          </cell>
          <cell r="X853">
            <v>100</v>
          </cell>
          <cell r="Y853">
            <v>60</v>
          </cell>
          <cell r="Z853">
            <v>0</v>
          </cell>
          <cell r="AA853">
            <v>0</v>
          </cell>
        </row>
        <row r="854">
          <cell r="B854" t="str">
            <v>Maranhão</v>
          </cell>
          <cell r="I854" t="str">
            <v>1</v>
          </cell>
          <cell r="K854">
            <v>6569</v>
          </cell>
          <cell r="Q854">
            <v>2436</v>
          </cell>
          <cell r="S854" t="str">
            <v>Nao</v>
          </cell>
          <cell r="T854" t="str">
            <v>Sim</v>
          </cell>
          <cell r="V854" t="str">
            <v>Não</v>
          </cell>
          <cell r="X854">
            <v>63</v>
          </cell>
          <cell r="Y854">
            <v>2</v>
          </cell>
          <cell r="Z854">
            <v>0</v>
          </cell>
          <cell r="AA854">
            <v>0</v>
          </cell>
        </row>
        <row r="855">
          <cell r="B855" t="str">
            <v>Maranhão</v>
          </cell>
          <cell r="I855" t="str">
            <v>2</v>
          </cell>
          <cell r="K855">
            <v>18755</v>
          </cell>
          <cell r="Q855">
            <v>7895</v>
          </cell>
          <cell r="S855" t="str">
            <v>Nao</v>
          </cell>
          <cell r="T855" t="str">
            <v>Nao</v>
          </cell>
          <cell r="V855" t="str">
            <v>Sim</v>
          </cell>
          <cell r="X855">
            <v>50.04</v>
          </cell>
          <cell r="Y855">
            <v>25.6</v>
          </cell>
          <cell r="Z855">
            <v>2.9</v>
          </cell>
          <cell r="AA855">
            <v>128</v>
          </cell>
        </row>
        <row r="856">
          <cell r="B856" t="str">
            <v>Maranhão</v>
          </cell>
          <cell r="I856" t="str">
            <v>2</v>
          </cell>
          <cell r="K856">
            <v>49827</v>
          </cell>
          <cell r="Q856">
            <v>13962</v>
          </cell>
          <cell r="S856" t="str">
            <v>Nao</v>
          </cell>
          <cell r="T856" t="str">
            <v>Nao</v>
          </cell>
          <cell r="V856" t="str">
            <v>Não</v>
          </cell>
          <cell r="X856">
            <v>84</v>
          </cell>
          <cell r="Y856">
            <v>58.8</v>
          </cell>
          <cell r="Z856">
            <v>1.68</v>
          </cell>
          <cell r="AA856">
            <v>350</v>
          </cell>
        </row>
        <row r="857">
          <cell r="B857" t="str">
            <v>Maranhão</v>
          </cell>
          <cell r="I857" t="str">
            <v>1</v>
          </cell>
          <cell r="K857">
            <v>12005</v>
          </cell>
          <cell r="Q857">
            <v>5000</v>
          </cell>
          <cell r="S857" t="str">
            <v>Nao</v>
          </cell>
          <cell r="T857" t="str">
            <v>Sim</v>
          </cell>
          <cell r="V857" t="str">
            <v>Não</v>
          </cell>
          <cell r="X857">
            <v>5</v>
          </cell>
          <cell r="Y857">
            <v>2</v>
          </cell>
          <cell r="Z857">
            <v>2</v>
          </cell>
          <cell r="AA857">
            <v>100</v>
          </cell>
        </row>
        <row r="858">
          <cell r="B858" t="str">
            <v>Maranhão</v>
          </cell>
          <cell r="I858" t="str">
            <v>1</v>
          </cell>
          <cell r="K858">
            <v>7480</v>
          </cell>
          <cell r="Q858">
            <v>3295</v>
          </cell>
          <cell r="S858" t="str">
            <v>Nao</v>
          </cell>
          <cell r="T858" t="str">
            <v>Nao</v>
          </cell>
          <cell r="V858" t="str">
            <v>Sim</v>
          </cell>
          <cell r="X858">
            <v>31</v>
          </cell>
          <cell r="Y858">
            <v>21</v>
          </cell>
          <cell r="Z858">
            <v>0.02</v>
          </cell>
          <cell r="AA858">
            <v>38</v>
          </cell>
        </row>
        <row r="859">
          <cell r="B859" t="str">
            <v>Maranhão</v>
          </cell>
          <cell r="I859" t="str">
            <v>1</v>
          </cell>
          <cell r="K859">
            <v>2381</v>
          </cell>
          <cell r="Q859">
            <v>1000</v>
          </cell>
          <cell r="S859" t="str">
            <v>Nao</v>
          </cell>
          <cell r="T859" t="str">
            <v>Nao</v>
          </cell>
          <cell r="V859" t="str">
            <v>Não</v>
          </cell>
          <cell r="X859">
            <v>5.78</v>
          </cell>
          <cell r="Y859">
            <v>5.78</v>
          </cell>
          <cell r="Z859">
            <v>0</v>
          </cell>
          <cell r="AA859">
            <v>0</v>
          </cell>
        </row>
        <row r="860">
          <cell r="B860" t="str">
            <v>Maranhão</v>
          </cell>
          <cell r="I860" t="str">
            <v>2</v>
          </cell>
          <cell r="K860">
            <v>34364</v>
          </cell>
          <cell r="Q860">
            <v>10000</v>
          </cell>
          <cell r="S860" t="str">
            <v>Nao</v>
          </cell>
          <cell r="T860" t="str">
            <v>Nao</v>
          </cell>
          <cell r="V860" t="str">
            <v>Sim</v>
          </cell>
          <cell r="X860">
            <v>300</v>
          </cell>
          <cell r="Y860">
            <v>50</v>
          </cell>
          <cell r="Z860">
            <v>40</v>
          </cell>
          <cell r="AA860">
            <v>100</v>
          </cell>
        </row>
        <row r="861">
          <cell r="B861" t="str">
            <v>Maranhão</v>
          </cell>
          <cell r="I861" t="str">
            <v>1</v>
          </cell>
          <cell r="K861">
            <v>4330</v>
          </cell>
          <cell r="Q861">
            <v>1500</v>
          </cell>
          <cell r="S861" t="str">
            <v>Nao</v>
          </cell>
          <cell r="T861" t="str">
            <v>Nao</v>
          </cell>
          <cell r="V861" t="str">
            <v>Sim</v>
          </cell>
          <cell r="X861">
            <v>11</v>
          </cell>
          <cell r="Y861">
            <v>9.5</v>
          </cell>
          <cell r="Z861">
            <v>2</v>
          </cell>
          <cell r="AA861">
            <v>0</v>
          </cell>
        </row>
        <row r="862">
          <cell r="B862" t="str">
            <v>Maranhão</v>
          </cell>
          <cell r="I862" t="str">
            <v>1</v>
          </cell>
          <cell r="K862">
            <v>4814</v>
          </cell>
          <cell r="Q862">
            <v>1000</v>
          </cell>
          <cell r="S862" t="str">
            <v>Nao</v>
          </cell>
          <cell r="T862" t="str">
            <v>Nao</v>
          </cell>
          <cell r="V862" t="str">
            <v>Não</v>
          </cell>
          <cell r="X862">
            <v>19.5</v>
          </cell>
          <cell r="Y862">
            <v>15.5</v>
          </cell>
          <cell r="Z862">
            <v>0</v>
          </cell>
          <cell r="AA862">
            <v>300</v>
          </cell>
        </row>
        <row r="863">
          <cell r="B863" t="str">
            <v>Maranhão</v>
          </cell>
          <cell r="I863" t="str">
            <v>1</v>
          </cell>
          <cell r="K863">
            <v>3932</v>
          </cell>
          <cell r="Q863">
            <v>1912</v>
          </cell>
          <cell r="S863" t="str">
            <v>Nao</v>
          </cell>
          <cell r="T863" t="str">
            <v>Nao</v>
          </cell>
          <cell r="V863" t="str">
            <v>Não</v>
          </cell>
          <cell r="X863">
            <v>33.200000000000003</v>
          </cell>
          <cell r="Y863">
            <v>17.7</v>
          </cell>
          <cell r="Z863">
            <v>0</v>
          </cell>
          <cell r="AA863">
            <v>0</v>
          </cell>
        </row>
        <row r="864">
          <cell r="B864" t="str">
            <v>Maranhão</v>
          </cell>
          <cell r="I864" t="str">
            <v>2</v>
          </cell>
          <cell r="K864">
            <v>25260</v>
          </cell>
          <cell r="Q864">
            <v>6200</v>
          </cell>
          <cell r="S864" t="str">
            <v>Nao</v>
          </cell>
          <cell r="T864" t="str">
            <v>Nao</v>
          </cell>
          <cell r="V864" t="str">
            <v>Sim</v>
          </cell>
          <cell r="X864">
            <v>76</v>
          </cell>
          <cell r="Y864">
            <v>29.9</v>
          </cell>
          <cell r="Z864">
            <v>10</v>
          </cell>
          <cell r="AA864">
            <v>100</v>
          </cell>
        </row>
        <row r="865">
          <cell r="B865" t="str">
            <v>Maranhão</v>
          </cell>
          <cell r="I865" t="str">
            <v>2</v>
          </cell>
          <cell r="K865">
            <v>25386</v>
          </cell>
          <cell r="Q865">
            <v>10006</v>
          </cell>
          <cell r="S865" t="str">
            <v>Nao</v>
          </cell>
          <cell r="T865" t="str">
            <v>Nao</v>
          </cell>
          <cell r="V865" t="str">
            <v>Não</v>
          </cell>
          <cell r="X865">
            <v>48371.69</v>
          </cell>
          <cell r="Y865">
            <v>0</v>
          </cell>
          <cell r="Z865">
            <v>0</v>
          </cell>
          <cell r="AA865">
            <v>0</v>
          </cell>
        </row>
        <row r="866">
          <cell r="B866" t="str">
            <v>Maranhão</v>
          </cell>
          <cell r="I866" t="str">
            <v>2</v>
          </cell>
          <cell r="K866">
            <v>26317</v>
          </cell>
          <cell r="Q866">
            <v>4500</v>
          </cell>
          <cell r="S866" t="str">
            <v>Nao</v>
          </cell>
          <cell r="T866" t="str">
            <v>Nao</v>
          </cell>
          <cell r="V866" t="str">
            <v>Não</v>
          </cell>
          <cell r="X866">
            <v>86.4</v>
          </cell>
          <cell r="Y866">
            <v>20.399999999999999</v>
          </cell>
          <cell r="Z866">
            <v>0</v>
          </cell>
          <cell r="AA866">
            <v>0</v>
          </cell>
        </row>
        <row r="867">
          <cell r="B867" t="str">
            <v>Maranhão</v>
          </cell>
          <cell r="I867" t="str">
            <v>1</v>
          </cell>
          <cell r="K867">
            <v>5628</v>
          </cell>
          <cell r="Q867">
            <v>2388</v>
          </cell>
          <cell r="S867" t="str">
            <v>Nao</v>
          </cell>
          <cell r="T867" t="str">
            <v>Nao</v>
          </cell>
          <cell r="V867" t="str">
            <v>Não</v>
          </cell>
          <cell r="X867">
            <v>6.6</v>
          </cell>
          <cell r="Y867">
            <v>0.6</v>
          </cell>
          <cell r="Z867">
            <v>0</v>
          </cell>
          <cell r="AA867">
            <v>0</v>
          </cell>
        </row>
        <row r="868">
          <cell r="B868" t="str">
            <v>Maranhão</v>
          </cell>
          <cell r="I868" t="str">
            <v>1</v>
          </cell>
          <cell r="K868">
            <v>8110</v>
          </cell>
          <cell r="Q868">
            <v>4000</v>
          </cell>
          <cell r="S868" t="str">
            <v>Nao</v>
          </cell>
          <cell r="T868" t="str">
            <v>Nao</v>
          </cell>
          <cell r="V868" t="str">
            <v>Não</v>
          </cell>
          <cell r="X868">
            <v>30.75</v>
          </cell>
          <cell r="Y868">
            <v>2</v>
          </cell>
          <cell r="Z868">
            <v>0</v>
          </cell>
          <cell r="AA868">
            <v>0</v>
          </cell>
        </row>
        <row r="869">
          <cell r="B869" t="str">
            <v>Maranhão</v>
          </cell>
          <cell r="I869" t="str">
            <v>1</v>
          </cell>
          <cell r="K869">
            <v>7188</v>
          </cell>
          <cell r="Q869">
            <v>2708</v>
          </cell>
          <cell r="S869" t="str">
            <v>Nao</v>
          </cell>
          <cell r="T869" t="str">
            <v>Nao</v>
          </cell>
          <cell r="V869" t="str">
            <v>Não</v>
          </cell>
          <cell r="X869">
            <v>36</v>
          </cell>
          <cell r="Y869">
            <v>24.28</v>
          </cell>
          <cell r="Z869">
            <v>0</v>
          </cell>
          <cell r="AA869">
            <v>20</v>
          </cell>
        </row>
        <row r="870">
          <cell r="B870" t="str">
            <v>Maranhão</v>
          </cell>
          <cell r="I870" t="str">
            <v>1</v>
          </cell>
          <cell r="K870">
            <v>21448</v>
          </cell>
          <cell r="Q870">
            <v>8998</v>
          </cell>
          <cell r="S870" t="str">
            <v>Sim</v>
          </cell>
          <cell r="T870" t="str">
            <v>Sim</v>
          </cell>
          <cell r="V870" t="str">
            <v>Sim</v>
          </cell>
          <cell r="X870">
            <v>60</v>
          </cell>
          <cell r="Y870">
            <v>40</v>
          </cell>
          <cell r="Z870">
            <v>0</v>
          </cell>
          <cell r="AA870">
            <v>150</v>
          </cell>
        </row>
        <row r="871">
          <cell r="B871" t="str">
            <v>Maranhão</v>
          </cell>
          <cell r="I871" t="str">
            <v>5</v>
          </cell>
          <cell r="K871">
            <v>1047436</v>
          </cell>
          <cell r="Q871">
            <v>373626</v>
          </cell>
          <cell r="S871" t="str">
            <v>Sim</v>
          </cell>
          <cell r="T871" t="str">
            <v>Sim</v>
          </cell>
          <cell r="V871" t="str">
            <v>Sim</v>
          </cell>
          <cell r="X871">
            <v>3154.98</v>
          </cell>
          <cell r="Y871">
            <v>1514.98</v>
          </cell>
          <cell r="Z871">
            <v>403.75</v>
          </cell>
          <cell r="AA871">
            <v>218</v>
          </cell>
        </row>
        <row r="872">
          <cell r="B872" t="str">
            <v>Maranhão</v>
          </cell>
          <cell r="I872" t="str">
            <v>2</v>
          </cell>
          <cell r="K872">
            <v>30538</v>
          </cell>
          <cell r="Q872">
            <v>7000</v>
          </cell>
          <cell r="S872" t="str">
            <v>Nao</v>
          </cell>
          <cell r="T872" t="str">
            <v>Nao</v>
          </cell>
          <cell r="V872" t="str">
            <v>Sim</v>
          </cell>
          <cell r="X872">
            <v>17</v>
          </cell>
          <cell r="Y872">
            <v>15</v>
          </cell>
          <cell r="Z872">
            <v>10</v>
          </cell>
          <cell r="AA872">
            <v>10</v>
          </cell>
        </row>
        <row r="873">
          <cell r="B873" t="str">
            <v>Maranhão</v>
          </cell>
          <cell r="I873" t="str">
            <v>1</v>
          </cell>
          <cell r="K873">
            <v>2580</v>
          </cell>
          <cell r="Q873">
            <v>632</v>
          </cell>
          <cell r="S873" t="str">
            <v>Nao</v>
          </cell>
          <cell r="T873" t="str">
            <v>Nao</v>
          </cell>
          <cell r="V873" t="str">
            <v>Não</v>
          </cell>
          <cell r="X873">
            <v>6</v>
          </cell>
          <cell r="Y873">
            <v>3.5</v>
          </cell>
          <cell r="Z873">
            <v>0</v>
          </cell>
          <cell r="AA873">
            <v>19</v>
          </cell>
        </row>
        <row r="874">
          <cell r="B874" t="str">
            <v>Maranhão</v>
          </cell>
          <cell r="I874" t="str">
            <v>1</v>
          </cell>
          <cell r="K874">
            <v>13613</v>
          </cell>
          <cell r="Q874">
            <v>5134</v>
          </cell>
          <cell r="S874" t="str">
            <v>Nao</v>
          </cell>
          <cell r="T874" t="str">
            <v>Nao</v>
          </cell>
          <cell r="V874" t="str">
            <v>Não</v>
          </cell>
          <cell r="X874">
            <v>90</v>
          </cell>
          <cell r="Y874">
            <v>70</v>
          </cell>
          <cell r="Z874">
            <v>0</v>
          </cell>
          <cell r="AA874">
            <v>0</v>
          </cell>
        </row>
        <row r="875">
          <cell r="B875" t="str">
            <v>Maranhão</v>
          </cell>
          <cell r="I875" t="str">
            <v>1</v>
          </cell>
          <cell r="K875">
            <v>6740</v>
          </cell>
          <cell r="Q875">
            <v>1876</v>
          </cell>
          <cell r="S875" t="str">
            <v>Nao</v>
          </cell>
          <cell r="T875" t="str">
            <v>Nao</v>
          </cell>
          <cell r="V875" t="str">
            <v>Sim</v>
          </cell>
          <cell r="X875">
            <v>7.65</v>
          </cell>
          <cell r="Y875">
            <v>4.4000000000000004</v>
          </cell>
          <cell r="Z875">
            <v>0.32</v>
          </cell>
          <cell r="AA875">
            <v>175</v>
          </cell>
        </row>
        <row r="876">
          <cell r="B876" t="str">
            <v>Maranhão</v>
          </cell>
          <cell r="I876" t="str">
            <v>1</v>
          </cell>
          <cell r="K876">
            <v>5034</v>
          </cell>
          <cell r="Q876">
            <v>700</v>
          </cell>
          <cell r="S876" t="str">
            <v>Nao</v>
          </cell>
          <cell r="T876" t="str">
            <v>Nao</v>
          </cell>
          <cell r="V876" t="str">
            <v>Não</v>
          </cell>
          <cell r="X876">
            <v>27</v>
          </cell>
          <cell r="Y876">
            <v>10</v>
          </cell>
          <cell r="Z876">
            <v>0</v>
          </cell>
          <cell r="AA876">
            <v>0</v>
          </cell>
        </row>
        <row r="877">
          <cell r="B877" t="str">
            <v>Maranhão</v>
          </cell>
          <cell r="I877" t="str">
            <v>1</v>
          </cell>
          <cell r="K877">
            <v>3522</v>
          </cell>
          <cell r="Q877">
            <v>860</v>
          </cell>
          <cell r="S877" t="str">
            <v>Nao</v>
          </cell>
          <cell r="T877" t="str">
            <v>Nao</v>
          </cell>
          <cell r="V877" t="str">
            <v>Não</v>
          </cell>
          <cell r="X877">
            <v>8</v>
          </cell>
          <cell r="Y877">
            <v>6</v>
          </cell>
          <cell r="Z877">
            <v>0</v>
          </cell>
          <cell r="AA877">
            <v>0</v>
          </cell>
        </row>
        <row r="878">
          <cell r="B878" t="str">
            <v>Maranhão</v>
          </cell>
          <cell r="I878" t="str">
            <v>1</v>
          </cell>
          <cell r="K878">
            <v>5117</v>
          </cell>
          <cell r="Q878">
            <v>2400</v>
          </cell>
          <cell r="S878" t="str">
            <v>Nao</v>
          </cell>
          <cell r="T878" t="str">
            <v>Nao</v>
          </cell>
          <cell r="V878" t="str">
            <v>Sim</v>
          </cell>
          <cell r="X878">
            <v>50</v>
          </cell>
          <cell r="Y878">
            <v>15</v>
          </cell>
          <cell r="Z878">
            <v>0</v>
          </cell>
          <cell r="AA878">
            <v>0</v>
          </cell>
        </row>
        <row r="879">
          <cell r="B879" t="str">
            <v>Maranhão</v>
          </cell>
          <cell r="I879" t="str">
            <v>1</v>
          </cell>
          <cell r="K879">
            <v>18211</v>
          </cell>
          <cell r="Q879">
            <v>5311</v>
          </cell>
          <cell r="S879" t="str">
            <v>Nao</v>
          </cell>
          <cell r="T879" t="str">
            <v>Nao</v>
          </cell>
          <cell r="V879" t="str">
            <v>Sim</v>
          </cell>
          <cell r="X879">
            <v>45</v>
          </cell>
          <cell r="Y879">
            <v>19</v>
          </cell>
          <cell r="Z879">
            <v>0.15</v>
          </cell>
          <cell r="AA879">
            <v>20</v>
          </cell>
        </row>
        <row r="880">
          <cell r="B880" t="str">
            <v>Maranhão</v>
          </cell>
          <cell r="I880" t="str">
            <v>3</v>
          </cell>
          <cell r="K880">
            <v>147965</v>
          </cell>
          <cell r="Q880">
            <v>45000</v>
          </cell>
          <cell r="S880" t="str">
            <v>Nao</v>
          </cell>
          <cell r="T880" t="str">
            <v>Sim</v>
          </cell>
          <cell r="V880" t="str">
            <v>Sim</v>
          </cell>
          <cell r="X880">
            <v>560</v>
          </cell>
          <cell r="Y880">
            <v>300</v>
          </cell>
          <cell r="Z880">
            <v>180</v>
          </cell>
          <cell r="AA880">
            <v>600</v>
          </cell>
        </row>
        <row r="881">
          <cell r="B881" t="str">
            <v>Maranhão</v>
          </cell>
          <cell r="I881" t="str">
            <v>1</v>
          </cell>
          <cell r="K881">
            <v>18865</v>
          </cell>
          <cell r="Q881">
            <v>4000</v>
          </cell>
          <cell r="S881" t="str">
            <v>Nao</v>
          </cell>
          <cell r="T881" t="str">
            <v>Nao</v>
          </cell>
          <cell r="V881" t="str">
            <v>Sim</v>
          </cell>
          <cell r="X881">
            <v>350</v>
          </cell>
          <cell r="Y881">
            <v>225</v>
          </cell>
          <cell r="Z881">
            <v>15</v>
          </cell>
          <cell r="AA881">
            <v>200</v>
          </cell>
        </row>
        <row r="882">
          <cell r="B882" t="str">
            <v>Maranhão</v>
          </cell>
          <cell r="I882" t="str">
            <v>2</v>
          </cell>
          <cell r="K882">
            <v>19234</v>
          </cell>
          <cell r="Q882">
            <v>9000</v>
          </cell>
          <cell r="S882" t="str">
            <v>Nao</v>
          </cell>
          <cell r="T882" t="str">
            <v>Nao</v>
          </cell>
          <cell r="V882" t="str">
            <v>Sim</v>
          </cell>
          <cell r="X882">
            <v>300</v>
          </cell>
          <cell r="Y882">
            <v>20</v>
          </cell>
          <cell r="Z882">
            <v>0</v>
          </cell>
          <cell r="AA882">
            <v>500</v>
          </cell>
        </row>
        <row r="883">
          <cell r="B883" t="str">
            <v>Maranhão</v>
          </cell>
          <cell r="I883" t="str">
            <v>2</v>
          </cell>
          <cell r="K883">
            <v>21019</v>
          </cell>
          <cell r="Q883">
            <v>7248</v>
          </cell>
          <cell r="S883" t="str">
            <v>Nao</v>
          </cell>
          <cell r="T883" t="str">
            <v>Nao</v>
          </cell>
          <cell r="V883" t="str">
            <v>Não</v>
          </cell>
          <cell r="X883">
            <v>38</v>
          </cell>
          <cell r="Y883">
            <v>12</v>
          </cell>
          <cell r="Z883">
            <v>0</v>
          </cell>
          <cell r="AA883">
            <v>0</v>
          </cell>
        </row>
        <row r="884">
          <cell r="B884" t="str">
            <v>Maranhão</v>
          </cell>
          <cell r="I884" t="str">
            <v>2</v>
          </cell>
          <cell r="K884">
            <v>30876</v>
          </cell>
          <cell r="Q884">
            <v>9414</v>
          </cell>
          <cell r="S884" t="str">
            <v>Nao</v>
          </cell>
          <cell r="T884" t="str">
            <v>Nao</v>
          </cell>
          <cell r="V884" t="str">
            <v>Sim</v>
          </cell>
          <cell r="X884">
            <v>120</v>
          </cell>
          <cell r="Y884">
            <v>70</v>
          </cell>
          <cell r="Z884">
            <v>0</v>
          </cell>
          <cell r="AA884">
            <v>0</v>
          </cell>
        </row>
        <row r="885">
          <cell r="B885" t="str">
            <v>Maranhão</v>
          </cell>
          <cell r="I885" t="str">
            <v>2</v>
          </cell>
          <cell r="K885">
            <v>16107</v>
          </cell>
          <cell r="Q885">
            <v>6145</v>
          </cell>
          <cell r="S885" t="str">
            <v>Nao</v>
          </cell>
          <cell r="T885" t="str">
            <v>Nao</v>
          </cell>
          <cell r="V885" t="str">
            <v>Não</v>
          </cell>
          <cell r="X885">
            <v>250</v>
          </cell>
          <cell r="Y885">
            <v>100</v>
          </cell>
          <cell r="Z885">
            <v>0</v>
          </cell>
          <cell r="AA885">
            <v>0</v>
          </cell>
        </row>
        <row r="886">
          <cell r="B886" t="str">
            <v>Maranhão</v>
          </cell>
          <cell r="I886" t="str">
            <v>2</v>
          </cell>
          <cell r="K886">
            <v>31961</v>
          </cell>
          <cell r="Q886">
            <v>10062</v>
          </cell>
          <cell r="S886" t="str">
            <v>Nao</v>
          </cell>
          <cell r="T886" t="str">
            <v>Sim</v>
          </cell>
          <cell r="V886" t="str">
            <v>Sim</v>
          </cell>
          <cell r="X886">
            <v>150</v>
          </cell>
          <cell r="Y886">
            <v>50</v>
          </cell>
          <cell r="Z886">
            <v>0</v>
          </cell>
          <cell r="AA886">
            <v>300</v>
          </cell>
        </row>
        <row r="887">
          <cell r="B887" t="str">
            <v>Paraíba</v>
          </cell>
          <cell r="I887" t="str">
            <v>1</v>
          </cell>
          <cell r="K887">
            <v>4429</v>
          </cell>
          <cell r="Q887">
            <v>2000</v>
          </cell>
          <cell r="S887" t="str">
            <v>Nao</v>
          </cell>
          <cell r="T887" t="str">
            <v>Nao</v>
          </cell>
          <cell r="V887" t="str">
            <v>Sim</v>
          </cell>
          <cell r="X887">
            <v>17.399999999999999</v>
          </cell>
          <cell r="Y887">
            <v>9.93</v>
          </cell>
          <cell r="Z887">
            <v>1.2</v>
          </cell>
          <cell r="AA887">
            <v>55</v>
          </cell>
        </row>
        <row r="888">
          <cell r="B888" t="str">
            <v>Paraíba</v>
          </cell>
          <cell r="I888" t="str">
            <v>1</v>
          </cell>
          <cell r="K888">
            <v>2750</v>
          </cell>
          <cell r="Q888">
            <v>1200</v>
          </cell>
          <cell r="S888" t="str">
            <v>Nao</v>
          </cell>
          <cell r="T888" t="str">
            <v>Nao</v>
          </cell>
          <cell r="V888" t="str">
            <v>Não</v>
          </cell>
          <cell r="X888">
            <v>11.3</v>
          </cell>
          <cell r="Y888">
            <v>6.8</v>
          </cell>
          <cell r="Z888">
            <v>6</v>
          </cell>
          <cell r="AA888">
            <v>0</v>
          </cell>
        </row>
        <row r="889">
          <cell r="B889" t="str">
            <v>Paraíba</v>
          </cell>
          <cell r="I889" t="str">
            <v>1</v>
          </cell>
          <cell r="K889">
            <v>2170</v>
          </cell>
          <cell r="Q889">
            <v>896</v>
          </cell>
          <cell r="S889" t="str">
            <v>Nao</v>
          </cell>
          <cell r="T889" t="str">
            <v>Nao</v>
          </cell>
          <cell r="V889" t="str">
            <v>Sim</v>
          </cell>
          <cell r="X889">
            <v>20</v>
          </cell>
          <cell r="Y889">
            <v>5</v>
          </cell>
          <cell r="Z889">
            <v>1</v>
          </cell>
          <cell r="AA889">
            <v>0</v>
          </cell>
        </row>
        <row r="890">
          <cell r="B890" t="str">
            <v>Paraíba</v>
          </cell>
          <cell r="I890" t="str">
            <v>1</v>
          </cell>
          <cell r="K890">
            <v>1341</v>
          </cell>
          <cell r="Q890">
            <v>605</v>
          </cell>
          <cell r="S890" t="str">
            <v>Nao</v>
          </cell>
          <cell r="T890" t="str">
            <v>Nao</v>
          </cell>
          <cell r="V890" t="str">
            <v>Sim</v>
          </cell>
          <cell r="X890">
            <v>3.6</v>
          </cell>
          <cell r="Y890">
            <v>3.6</v>
          </cell>
          <cell r="Z890">
            <v>0</v>
          </cell>
          <cell r="AA890">
            <v>0</v>
          </cell>
        </row>
        <row r="891">
          <cell r="B891" t="str">
            <v>Paraíba</v>
          </cell>
          <cell r="I891" t="str">
            <v>1</v>
          </cell>
          <cell r="K891">
            <v>12218</v>
          </cell>
          <cell r="Q891">
            <v>2500</v>
          </cell>
          <cell r="S891" t="str">
            <v>Nao</v>
          </cell>
          <cell r="T891" t="str">
            <v>Nao</v>
          </cell>
          <cell r="V891" t="str">
            <v>Sim</v>
          </cell>
          <cell r="X891">
            <v>37</v>
          </cell>
          <cell r="Y891">
            <v>18</v>
          </cell>
          <cell r="Z891">
            <v>4.2</v>
          </cell>
          <cell r="AA891">
            <v>150</v>
          </cell>
        </row>
        <row r="892">
          <cell r="B892" t="str">
            <v>Paraíba</v>
          </cell>
          <cell r="I892" t="str">
            <v>1</v>
          </cell>
          <cell r="K892">
            <v>1145</v>
          </cell>
          <cell r="Q892">
            <v>572</v>
          </cell>
          <cell r="S892" t="str">
            <v>Nao</v>
          </cell>
          <cell r="T892" t="str">
            <v>Nao</v>
          </cell>
          <cell r="V892" t="str">
            <v>Sim</v>
          </cell>
          <cell r="X892">
            <v>10</v>
          </cell>
          <cell r="Y892">
            <v>10</v>
          </cell>
          <cell r="Z892">
            <v>5</v>
          </cell>
          <cell r="AA892">
            <v>0</v>
          </cell>
        </row>
        <row r="893">
          <cell r="B893" t="str">
            <v>Paraíba</v>
          </cell>
          <cell r="I893" t="str">
            <v>1</v>
          </cell>
          <cell r="K893">
            <v>9551</v>
          </cell>
          <cell r="Q893">
            <v>4486</v>
          </cell>
          <cell r="S893" t="str">
            <v>Nao</v>
          </cell>
          <cell r="T893" t="str">
            <v>Nao</v>
          </cell>
          <cell r="V893" t="str">
            <v>Não</v>
          </cell>
          <cell r="X893">
            <v>6.09</v>
          </cell>
          <cell r="Y893">
            <v>6.09</v>
          </cell>
          <cell r="Z893">
            <v>4.0999999999999996</v>
          </cell>
          <cell r="AA893">
            <v>116</v>
          </cell>
        </row>
        <row r="894">
          <cell r="B894" t="str">
            <v>Paraíba</v>
          </cell>
          <cell r="I894" t="str">
            <v>1</v>
          </cell>
          <cell r="K894">
            <v>13879</v>
          </cell>
          <cell r="Q894">
            <v>3000</v>
          </cell>
          <cell r="S894" t="str">
            <v>Nao</v>
          </cell>
          <cell r="T894" t="str">
            <v>Nao</v>
          </cell>
          <cell r="V894" t="str">
            <v>Sim</v>
          </cell>
          <cell r="X894">
            <v>40</v>
          </cell>
          <cell r="Y894">
            <v>35</v>
          </cell>
          <cell r="Z894">
            <v>25</v>
          </cell>
          <cell r="AA894">
            <v>0</v>
          </cell>
        </row>
        <row r="895">
          <cell r="B895" t="str">
            <v>Paraíba</v>
          </cell>
          <cell r="I895" t="str">
            <v>1</v>
          </cell>
          <cell r="K895">
            <v>1117</v>
          </cell>
          <cell r="Q895">
            <v>505</v>
          </cell>
          <cell r="S895" t="str">
            <v>Nao</v>
          </cell>
          <cell r="T895" t="str">
            <v>Nao</v>
          </cell>
          <cell r="V895" t="str">
            <v>Sim</v>
          </cell>
          <cell r="X895">
            <v>2.9</v>
          </cell>
          <cell r="Y895">
            <v>1.5</v>
          </cell>
          <cell r="Z895">
            <v>0</v>
          </cell>
          <cell r="AA895">
            <v>150</v>
          </cell>
        </row>
        <row r="896">
          <cell r="B896" t="str">
            <v>Paraíba</v>
          </cell>
          <cell r="I896" t="str">
            <v>1</v>
          </cell>
          <cell r="K896">
            <v>9548</v>
          </cell>
          <cell r="Q896">
            <v>2900</v>
          </cell>
          <cell r="S896" t="str">
            <v>Nao</v>
          </cell>
          <cell r="T896" t="str">
            <v>Nao</v>
          </cell>
          <cell r="V896" t="str">
            <v>Sim</v>
          </cell>
          <cell r="X896">
            <v>14.48</v>
          </cell>
          <cell r="Y896">
            <v>13.38</v>
          </cell>
          <cell r="Z896">
            <v>1</v>
          </cell>
          <cell r="AA896">
            <v>0</v>
          </cell>
        </row>
        <row r="897">
          <cell r="B897" t="str">
            <v>Paraíba</v>
          </cell>
          <cell r="I897" t="str">
            <v>1</v>
          </cell>
          <cell r="K897">
            <v>3749</v>
          </cell>
          <cell r="Q897">
            <v>1745</v>
          </cell>
          <cell r="S897" t="str">
            <v>Nao</v>
          </cell>
          <cell r="T897" t="str">
            <v>Nao</v>
          </cell>
          <cell r="V897" t="str">
            <v>Não</v>
          </cell>
          <cell r="X897">
            <v>26.5</v>
          </cell>
          <cell r="Y897">
            <v>26.5</v>
          </cell>
          <cell r="Z897">
            <v>0</v>
          </cell>
          <cell r="AA897">
            <v>0</v>
          </cell>
        </row>
        <row r="898">
          <cell r="B898" t="str">
            <v>Paraíba</v>
          </cell>
          <cell r="I898" t="str">
            <v>1</v>
          </cell>
          <cell r="K898">
            <v>744</v>
          </cell>
          <cell r="Q898">
            <v>420</v>
          </cell>
          <cell r="S898" t="str">
            <v>Nao</v>
          </cell>
          <cell r="T898" t="str">
            <v>Nao</v>
          </cell>
          <cell r="V898" t="str">
            <v>Não</v>
          </cell>
          <cell r="X898">
            <v>7.5</v>
          </cell>
          <cell r="Y898">
            <v>4.5999999999999996</v>
          </cell>
          <cell r="Z898">
            <v>0</v>
          </cell>
          <cell r="AA898">
            <v>0</v>
          </cell>
        </row>
        <row r="899">
          <cell r="B899" t="str">
            <v>Paraíba</v>
          </cell>
          <cell r="I899" t="str">
            <v>1</v>
          </cell>
          <cell r="K899">
            <v>2555</v>
          </cell>
          <cell r="Q899">
            <v>1000</v>
          </cell>
          <cell r="S899" t="str">
            <v>Nao</v>
          </cell>
          <cell r="T899" t="str">
            <v>Nao</v>
          </cell>
          <cell r="V899" t="str">
            <v>Não</v>
          </cell>
          <cell r="X899">
            <v>20</v>
          </cell>
          <cell r="Y899">
            <v>15</v>
          </cell>
          <cell r="Z899">
            <v>0</v>
          </cell>
          <cell r="AA899">
            <v>0</v>
          </cell>
        </row>
        <row r="900">
          <cell r="B900" t="str">
            <v>Paraíba</v>
          </cell>
          <cell r="I900" t="str">
            <v>1</v>
          </cell>
          <cell r="K900">
            <v>5412</v>
          </cell>
          <cell r="Q900">
            <v>1100</v>
          </cell>
          <cell r="S900" t="str">
            <v>Nao</v>
          </cell>
          <cell r="T900" t="str">
            <v>Nao</v>
          </cell>
          <cell r="V900" t="str">
            <v>Sim</v>
          </cell>
          <cell r="X900">
            <v>17</v>
          </cell>
          <cell r="Y900">
            <v>10</v>
          </cell>
          <cell r="Z900">
            <v>0</v>
          </cell>
          <cell r="AA900">
            <v>0</v>
          </cell>
        </row>
        <row r="901">
          <cell r="B901" t="str">
            <v>Paraíba</v>
          </cell>
          <cell r="I901" t="str">
            <v>1</v>
          </cell>
          <cell r="K901">
            <v>3250</v>
          </cell>
          <cell r="Q901">
            <v>981</v>
          </cell>
          <cell r="S901" t="str">
            <v>Nao</v>
          </cell>
          <cell r="T901" t="str">
            <v>Nao</v>
          </cell>
          <cell r="V901" t="str">
            <v>Sim</v>
          </cell>
          <cell r="X901">
            <v>25</v>
          </cell>
          <cell r="Y901">
            <v>15</v>
          </cell>
          <cell r="Z901">
            <v>14</v>
          </cell>
          <cell r="AA901">
            <v>40</v>
          </cell>
        </row>
        <row r="902">
          <cell r="B902" t="str">
            <v>Paraíba</v>
          </cell>
          <cell r="I902" t="str">
            <v>1</v>
          </cell>
          <cell r="K902">
            <v>1060</v>
          </cell>
          <cell r="Q902">
            <v>525</v>
          </cell>
          <cell r="S902" t="str">
            <v>Nao</v>
          </cell>
          <cell r="T902" t="str">
            <v>Nao</v>
          </cell>
          <cell r="V902" t="str">
            <v>Sim</v>
          </cell>
          <cell r="X902">
            <v>4.5</v>
          </cell>
          <cell r="Y902">
            <v>3.5</v>
          </cell>
          <cell r="Z902">
            <v>2</v>
          </cell>
          <cell r="AA902">
            <v>50</v>
          </cell>
        </row>
        <row r="903">
          <cell r="B903" t="str">
            <v>Paraíba</v>
          </cell>
          <cell r="I903" t="str">
            <v>1</v>
          </cell>
          <cell r="K903">
            <v>1998</v>
          </cell>
          <cell r="Q903">
            <v>900</v>
          </cell>
          <cell r="S903" t="str">
            <v>Nao</v>
          </cell>
          <cell r="T903" t="str">
            <v>Nao</v>
          </cell>
          <cell r="V903" t="str">
            <v>Sim</v>
          </cell>
          <cell r="X903">
            <v>15</v>
          </cell>
          <cell r="Y903">
            <v>12</v>
          </cell>
          <cell r="Z903">
            <v>0.5</v>
          </cell>
          <cell r="AA903">
            <v>0</v>
          </cell>
        </row>
        <row r="904">
          <cell r="B904" t="str">
            <v>Paraíba</v>
          </cell>
          <cell r="I904" t="str">
            <v>1</v>
          </cell>
          <cell r="K904">
            <v>8233</v>
          </cell>
          <cell r="Q904">
            <v>1485</v>
          </cell>
          <cell r="S904" t="str">
            <v>Nao</v>
          </cell>
          <cell r="T904" t="str">
            <v>Nao</v>
          </cell>
          <cell r="V904" t="str">
            <v>Não</v>
          </cell>
          <cell r="X904">
            <v>20.69</v>
          </cell>
          <cell r="Y904">
            <v>13.95</v>
          </cell>
          <cell r="Z904">
            <v>0</v>
          </cell>
          <cell r="AA904">
            <v>0</v>
          </cell>
        </row>
        <row r="905">
          <cell r="B905" t="str">
            <v>Paraíba</v>
          </cell>
          <cell r="I905" t="str">
            <v>1</v>
          </cell>
          <cell r="K905">
            <v>12704</v>
          </cell>
          <cell r="Q905">
            <v>2500</v>
          </cell>
          <cell r="S905" t="str">
            <v>Nao</v>
          </cell>
          <cell r="T905" t="str">
            <v>Nao</v>
          </cell>
          <cell r="V905" t="str">
            <v>Sim</v>
          </cell>
          <cell r="X905">
            <v>95</v>
          </cell>
          <cell r="Y905">
            <v>90</v>
          </cell>
          <cell r="Z905">
            <v>50</v>
          </cell>
          <cell r="AA905">
            <v>0</v>
          </cell>
        </row>
        <row r="906">
          <cell r="B906" t="str">
            <v>Paraíba</v>
          </cell>
          <cell r="I906" t="str">
            <v>1</v>
          </cell>
          <cell r="K906">
            <v>10715</v>
          </cell>
          <cell r="Q906">
            <v>2678</v>
          </cell>
          <cell r="S906" t="str">
            <v>Nao</v>
          </cell>
          <cell r="T906" t="str">
            <v>Nao</v>
          </cell>
          <cell r="V906" t="str">
            <v>Não</v>
          </cell>
          <cell r="X906">
            <v>30</v>
          </cell>
          <cell r="Y906">
            <v>12</v>
          </cell>
          <cell r="Z906">
            <v>0</v>
          </cell>
          <cell r="AA906">
            <v>0</v>
          </cell>
        </row>
        <row r="907">
          <cell r="B907" t="str">
            <v>Paraíba</v>
          </cell>
          <cell r="I907" t="str">
            <v>1</v>
          </cell>
          <cell r="K907">
            <v>18921</v>
          </cell>
          <cell r="Q907">
            <v>7500</v>
          </cell>
          <cell r="S907" t="str">
            <v>Nao</v>
          </cell>
          <cell r="T907" t="str">
            <v>Nao</v>
          </cell>
          <cell r="V907" t="str">
            <v>Sim</v>
          </cell>
          <cell r="X907">
            <v>32</v>
          </cell>
          <cell r="Y907">
            <v>19</v>
          </cell>
          <cell r="Z907">
            <v>1.02</v>
          </cell>
          <cell r="AA907">
            <v>0</v>
          </cell>
        </row>
        <row r="908">
          <cell r="B908" t="str">
            <v>Paraíba</v>
          </cell>
          <cell r="I908" t="str">
            <v>1</v>
          </cell>
          <cell r="K908">
            <v>2493</v>
          </cell>
          <cell r="Q908">
            <v>1163</v>
          </cell>
          <cell r="S908" t="str">
            <v>Nao</v>
          </cell>
          <cell r="T908" t="str">
            <v>Nao</v>
          </cell>
          <cell r="V908" t="str">
            <v>Não</v>
          </cell>
          <cell r="X908">
            <v>50</v>
          </cell>
          <cell r="Y908">
            <v>30</v>
          </cell>
          <cell r="Z908">
            <v>0</v>
          </cell>
          <cell r="AA908">
            <v>12</v>
          </cell>
        </row>
        <row r="909">
          <cell r="B909" t="str">
            <v>Paraíba</v>
          </cell>
          <cell r="I909" t="str">
            <v>2</v>
          </cell>
          <cell r="K909">
            <v>68758</v>
          </cell>
          <cell r="Q909">
            <v>25864</v>
          </cell>
          <cell r="S909" t="str">
            <v>Nao</v>
          </cell>
          <cell r="T909" t="str">
            <v>Nao</v>
          </cell>
          <cell r="V909" t="str">
            <v>Sim</v>
          </cell>
          <cell r="X909">
            <v>202</v>
          </cell>
          <cell r="Y909">
            <v>171.78</v>
          </cell>
          <cell r="Z909">
            <v>41.35</v>
          </cell>
          <cell r="AA909">
            <v>850</v>
          </cell>
        </row>
        <row r="910">
          <cell r="B910" t="str">
            <v>Paraíba</v>
          </cell>
          <cell r="I910" t="str">
            <v>1</v>
          </cell>
          <cell r="K910">
            <v>1739</v>
          </cell>
          <cell r="Q910">
            <v>350</v>
          </cell>
          <cell r="S910" t="str">
            <v>Nao</v>
          </cell>
          <cell r="T910" t="str">
            <v>Nao</v>
          </cell>
          <cell r="V910" t="str">
            <v>Não</v>
          </cell>
          <cell r="X910">
            <v>9</v>
          </cell>
          <cell r="Y910">
            <v>9</v>
          </cell>
          <cell r="Z910">
            <v>0</v>
          </cell>
          <cell r="AA910">
            <v>0</v>
          </cell>
        </row>
        <row r="911">
          <cell r="B911" t="str">
            <v>Paraíba</v>
          </cell>
          <cell r="I911" t="str">
            <v>1</v>
          </cell>
          <cell r="K911">
            <v>1734</v>
          </cell>
          <cell r="Q911">
            <v>850</v>
          </cell>
          <cell r="S911" t="str">
            <v>Nao</v>
          </cell>
          <cell r="T911" t="str">
            <v>Nao</v>
          </cell>
          <cell r="V911" t="str">
            <v>Não</v>
          </cell>
          <cell r="X911">
            <v>50</v>
          </cell>
          <cell r="Y911">
            <v>20</v>
          </cell>
          <cell r="Z911">
            <v>0</v>
          </cell>
          <cell r="AA911">
            <v>0</v>
          </cell>
        </row>
        <row r="912">
          <cell r="B912" t="str">
            <v>Paraíba</v>
          </cell>
          <cell r="I912" t="str">
            <v>2</v>
          </cell>
          <cell r="K912">
            <v>50624</v>
          </cell>
          <cell r="Q912">
            <v>21687</v>
          </cell>
          <cell r="S912" t="str">
            <v>Nao</v>
          </cell>
          <cell r="T912" t="str">
            <v>Sim</v>
          </cell>
          <cell r="V912" t="str">
            <v>Sim</v>
          </cell>
          <cell r="X912">
            <v>850</v>
          </cell>
          <cell r="Y912">
            <v>500.05</v>
          </cell>
          <cell r="Z912">
            <v>209</v>
          </cell>
          <cell r="AA912">
            <v>750</v>
          </cell>
        </row>
        <row r="913">
          <cell r="B913" t="str">
            <v>Paraíba</v>
          </cell>
          <cell r="I913" t="str">
            <v>1</v>
          </cell>
          <cell r="K913">
            <v>1057</v>
          </cell>
          <cell r="Q913">
            <v>409</v>
          </cell>
          <cell r="S913" t="str">
            <v>Nao</v>
          </cell>
          <cell r="T913" t="str">
            <v>Nao</v>
          </cell>
          <cell r="V913" t="str">
            <v>Não</v>
          </cell>
          <cell r="X913">
            <v>4</v>
          </cell>
          <cell r="Y913">
            <v>3.5</v>
          </cell>
          <cell r="Z913">
            <v>0</v>
          </cell>
          <cell r="AA913">
            <v>0</v>
          </cell>
        </row>
        <row r="914">
          <cell r="B914" t="str">
            <v>Paraíba</v>
          </cell>
          <cell r="I914" t="str">
            <v>1</v>
          </cell>
          <cell r="K914">
            <v>3029</v>
          </cell>
          <cell r="Q914">
            <v>1170</v>
          </cell>
          <cell r="S914" t="str">
            <v>Nao</v>
          </cell>
          <cell r="T914" t="str">
            <v>Nao</v>
          </cell>
          <cell r="V914" t="str">
            <v>Sim</v>
          </cell>
          <cell r="X914">
            <v>10.1</v>
          </cell>
          <cell r="Y914">
            <v>10.1</v>
          </cell>
          <cell r="Z914">
            <v>0.4</v>
          </cell>
          <cell r="AA914">
            <v>20</v>
          </cell>
        </row>
        <row r="915">
          <cell r="B915" t="str">
            <v>Paraíba</v>
          </cell>
          <cell r="I915" t="str">
            <v>4</v>
          </cell>
          <cell r="K915">
            <v>392560</v>
          </cell>
          <cell r="Q915">
            <v>122518</v>
          </cell>
          <cell r="S915" t="str">
            <v>Nao</v>
          </cell>
          <cell r="T915" t="str">
            <v>Sim</v>
          </cell>
          <cell r="V915" t="str">
            <v>Sim</v>
          </cell>
          <cell r="X915">
            <v>1770.8</v>
          </cell>
          <cell r="Y915">
            <v>1385.55</v>
          </cell>
          <cell r="Z915">
            <v>30</v>
          </cell>
          <cell r="AA915">
            <v>300</v>
          </cell>
        </row>
        <row r="916">
          <cell r="B916" t="str">
            <v>Paraíba</v>
          </cell>
          <cell r="I916" t="str">
            <v>1</v>
          </cell>
          <cell r="K916">
            <v>1628</v>
          </cell>
          <cell r="Q916">
            <v>660</v>
          </cell>
          <cell r="S916" t="str">
            <v>Nao</v>
          </cell>
          <cell r="T916" t="str">
            <v>Sim</v>
          </cell>
          <cell r="V916" t="str">
            <v>Não</v>
          </cell>
          <cell r="X916">
            <v>30</v>
          </cell>
          <cell r="Y916">
            <v>30</v>
          </cell>
          <cell r="Z916">
            <v>0</v>
          </cell>
          <cell r="AA916">
            <v>0</v>
          </cell>
        </row>
        <row r="917">
          <cell r="B917" t="str">
            <v>Paraíba</v>
          </cell>
          <cell r="I917" t="str">
            <v>1</v>
          </cell>
          <cell r="K917">
            <v>3674</v>
          </cell>
          <cell r="Q917">
            <v>1449</v>
          </cell>
          <cell r="S917" t="str">
            <v>Nao</v>
          </cell>
          <cell r="T917" t="str">
            <v>Nao</v>
          </cell>
          <cell r="V917" t="str">
            <v>Sim</v>
          </cell>
          <cell r="X917">
            <v>14</v>
          </cell>
          <cell r="Y917">
            <v>11</v>
          </cell>
          <cell r="Z917">
            <v>0.43</v>
          </cell>
          <cell r="AA917">
            <v>0</v>
          </cell>
        </row>
        <row r="918">
          <cell r="B918" t="str">
            <v>Paraíba</v>
          </cell>
          <cell r="I918" t="str">
            <v>1</v>
          </cell>
          <cell r="K918">
            <v>2958</v>
          </cell>
          <cell r="Q918">
            <v>1120</v>
          </cell>
          <cell r="S918" t="str">
            <v>Nao</v>
          </cell>
          <cell r="T918" t="str">
            <v>Nao</v>
          </cell>
          <cell r="V918" t="str">
            <v>Não</v>
          </cell>
          <cell r="X918">
            <v>10.5</v>
          </cell>
          <cell r="Y918">
            <v>7.8</v>
          </cell>
          <cell r="Z918">
            <v>0</v>
          </cell>
          <cell r="AA918">
            <v>90</v>
          </cell>
        </row>
        <row r="919">
          <cell r="B919" t="str">
            <v>Paraíba</v>
          </cell>
          <cell r="I919" t="str">
            <v>2</v>
          </cell>
          <cell r="K919">
            <v>22750</v>
          </cell>
          <cell r="Q919">
            <v>7286</v>
          </cell>
          <cell r="S919" t="str">
            <v>Sim</v>
          </cell>
          <cell r="T919" t="str">
            <v>Sim</v>
          </cell>
          <cell r="V919" t="str">
            <v>Sim</v>
          </cell>
          <cell r="X919">
            <v>63.08</v>
          </cell>
          <cell r="Y919">
            <v>28.37</v>
          </cell>
          <cell r="Z919">
            <v>17</v>
          </cell>
          <cell r="AA919">
            <v>100</v>
          </cell>
        </row>
        <row r="920">
          <cell r="B920" t="str">
            <v>Paraíba</v>
          </cell>
          <cell r="I920" t="str">
            <v>1</v>
          </cell>
          <cell r="K920">
            <v>1099</v>
          </cell>
          <cell r="Q920">
            <v>520</v>
          </cell>
          <cell r="S920" t="str">
            <v>Nao</v>
          </cell>
          <cell r="T920" t="str">
            <v>Nao</v>
          </cell>
          <cell r="V920" t="str">
            <v>Não</v>
          </cell>
          <cell r="X920">
            <v>3.5</v>
          </cell>
          <cell r="Y920">
            <v>3.5</v>
          </cell>
          <cell r="Z920">
            <v>0</v>
          </cell>
          <cell r="AA920">
            <v>0</v>
          </cell>
        </row>
        <row r="921">
          <cell r="B921" t="str">
            <v>Paraíba</v>
          </cell>
          <cell r="I921" t="str">
            <v>1</v>
          </cell>
          <cell r="K921">
            <v>16931</v>
          </cell>
          <cell r="Q921">
            <v>7944</v>
          </cell>
          <cell r="S921" t="str">
            <v>Sim</v>
          </cell>
          <cell r="T921" t="str">
            <v>Sim</v>
          </cell>
          <cell r="V921" t="str">
            <v>Sim</v>
          </cell>
          <cell r="X921">
            <v>550.85</v>
          </cell>
          <cell r="Y921">
            <v>86.45</v>
          </cell>
          <cell r="Z921">
            <v>6.43</v>
          </cell>
          <cell r="AA921">
            <v>126</v>
          </cell>
        </row>
        <row r="922">
          <cell r="B922" t="str">
            <v>Paraíba</v>
          </cell>
          <cell r="I922" t="str">
            <v>1</v>
          </cell>
          <cell r="K922">
            <v>3005</v>
          </cell>
          <cell r="Q922">
            <v>1200</v>
          </cell>
          <cell r="S922" t="str">
            <v>Nao</v>
          </cell>
          <cell r="T922" t="str">
            <v>Nao</v>
          </cell>
          <cell r="V922" t="str">
            <v>Não</v>
          </cell>
          <cell r="X922">
            <v>20</v>
          </cell>
          <cell r="Y922">
            <v>14</v>
          </cell>
          <cell r="Z922">
            <v>0</v>
          </cell>
          <cell r="AA922">
            <v>100</v>
          </cell>
        </row>
        <row r="923">
          <cell r="B923" t="str">
            <v>Paraíba</v>
          </cell>
          <cell r="I923" t="str">
            <v>1</v>
          </cell>
          <cell r="K923">
            <v>13702</v>
          </cell>
          <cell r="Q923">
            <v>2800</v>
          </cell>
          <cell r="S923" t="str">
            <v>Nao</v>
          </cell>
          <cell r="T923" t="str">
            <v>Nao</v>
          </cell>
          <cell r="V923" t="str">
            <v>Sim</v>
          </cell>
          <cell r="X923">
            <v>110</v>
          </cell>
          <cell r="Y923">
            <v>60</v>
          </cell>
          <cell r="Z923">
            <v>5</v>
          </cell>
          <cell r="AA923">
            <v>30</v>
          </cell>
        </row>
        <row r="924">
          <cell r="B924" t="str">
            <v>Paraíba</v>
          </cell>
          <cell r="I924" t="str">
            <v>1</v>
          </cell>
          <cell r="K924">
            <v>2120</v>
          </cell>
          <cell r="Q924">
            <v>535</v>
          </cell>
          <cell r="S924" t="str">
            <v>Nao</v>
          </cell>
          <cell r="T924" t="str">
            <v>Nao</v>
          </cell>
          <cell r="V924" t="str">
            <v>Não</v>
          </cell>
          <cell r="X924">
            <v>107.68</v>
          </cell>
          <cell r="Y924">
            <v>85.36</v>
          </cell>
          <cell r="Z924">
            <v>0</v>
          </cell>
          <cell r="AA924">
            <v>0</v>
          </cell>
        </row>
        <row r="925">
          <cell r="B925" t="str">
            <v>Paraíba</v>
          </cell>
          <cell r="I925" t="str">
            <v>1</v>
          </cell>
          <cell r="K925">
            <v>5515</v>
          </cell>
          <cell r="Q925">
            <v>1555</v>
          </cell>
          <cell r="S925" t="str">
            <v>Nao</v>
          </cell>
          <cell r="T925" t="str">
            <v>Sim</v>
          </cell>
          <cell r="V925" t="str">
            <v>Sim</v>
          </cell>
          <cell r="X925">
            <v>30</v>
          </cell>
          <cell r="Y925">
            <v>18</v>
          </cell>
          <cell r="Z925">
            <v>2</v>
          </cell>
          <cell r="AA925">
            <v>300</v>
          </cell>
        </row>
        <row r="926">
          <cell r="B926" t="str">
            <v>Paraíba</v>
          </cell>
          <cell r="I926" t="str">
            <v>1</v>
          </cell>
          <cell r="K926">
            <v>2497</v>
          </cell>
          <cell r="Q926">
            <v>1000</v>
          </cell>
          <cell r="S926" t="str">
            <v>Nao</v>
          </cell>
          <cell r="T926" t="str">
            <v>Nao</v>
          </cell>
          <cell r="V926" t="str">
            <v>Não</v>
          </cell>
          <cell r="X926">
            <v>19.920000000000002</v>
          </cell>
          <cell r="Y926">
            <v>7.88</v>
          </cell>
          <cell r="Z926">
            <v>0</v>
          </cell>
          <cell r="AA926">
            <v>0</v>
          </cell>
        </row>
        <row r="927">
          <cell r="B927" t="str">
            <v>Paraíba</v>
          </cell>
          <cell r="I927" t="str">
            <v>1</v>
          </cell>
          <cell r="K927">
            <v>4609</v>
          </cell>
          <cell r="Q927">
            <v>2300</v>
          </cell>
          <cell r="S927" t="str">
            <v>Nao</v>
          </cell>
          <cell r="T927" t="str">
            <v>Nao</v>
          </cell>
          <cell r="V927" t="str">
            <v>Sim</v>
          </cell>
          <cell r="X927">
            <v>6</v>
          </cell>
          <cell r="Y927">
            <v>5</v>
          </cell>
          <cell r="Z927">
            <v>3</v>
          </cell>
          <cell r="AA927">
            <v>0</v>
          </cell>
        </row>
        <row r="928">
          <cell r="B928" t="str">
            <v>Paraíba</v>
          </cell>
          <cell r="I928" t="str">
            <v>1</v>
          </cell>
          <cell r="K928">
            <v>2275</v>
          </cell>
          <cell r="Q928">
            <v>969</v>
          </cell>
          <cell r="S928" t="str">
            <v>Nao</v>
          </cell>
          <cell r="T928" t="str">
            <v>Nao</v>
          </cell>
          <cell r="V928" t="str">
            <v>Sim</v>
          </cell>
          <cell r="X928">
            <v>76.45</v>
          </cell>
          <cell r="Y928">
            <v>7.8</v>
          </cell>
          <cell r="Z928">
            <v>0</v>
          </cell>
          <cell r="AA928">
            <v>0</v>
          </cell>
        </row>
        <row r="929">
          <cell r="B929" t="str">
            <v>Paraíba</v>
          </cell>
          <cell r="I929" t="str">
            <v>2</v>
          </cell>
          <cell r="K929">
            <v>23095</v>
          </cell>
          <cell r="Q929">
            <v>9452</v>
          </cell>
          <cell r="S929" t="str">
            <v>Sim</v>
          </cell>
          <cell r="T929" t="str">
            <v>Sim</v>
          </cell>
          <cell r="V929" t="str">
            <v>Sim</v>
          </cell>
          <cell r="X929">
            <v>13.34</v>
          </cell>
          <cell r="Y929">
            <v>9.25</v>
          </cell>
          <cell r="Z929">
            <v>1.46</v>
          </cell>
          <cell r="AA929">
            <v>1632</v>
          </cell>
        </row>
        <row r="930">
          <cell r="B930" t="str">
            <v>Paraíba</v>
          </cell>
          <cell r="I930" t="str">
            <v>1</v>
          </cell>
          <cell r="K930">
            <v>1842</v>
          </cell>
          <cell r="Q930">
            <v>881</v>
          </cell>
          <cell r="S930" t="str">
            <v>Nao</v>
          </cell>
          <cell r="T930" t="str">
            <v>Nao</v>
          </cell>
          <cell r="V930" t="str">
            <v>Não</v>
          </cell>
          <cell r="X930">
            <v>10.47</v>
          </cell>
          <cell r="Y930">
            <v>6.79</v>
          </cell>
          <cell r="Z930">
            <v>0</v>
          </cell>
          <cell r="AA930">
            <v>0</v>
          </cell>
        </row>
        <row r="931">
          <cell r="B931" t="str">
            <v>Paraíba</v>
          </cell>
          <cell r="I931" t="str">
            <v>2</v>
          </cell>
          <cell r="K931">
            <v>52313</v>
          </cell>
          <cell r="Q931">
            <v>14417</v>
          </cell>
          <cell r="S931" t="str">
            <v>Nao</v>
          </cell>
          <cell r="T931" t="str">
            <v>Sim</v>
          </cell>
          <cell r="V931" t="str">
            <v>Sim</v>
          </cell>
          <cell r="X931">
            <v>81</v>
          </cell>
          <cell r="Y931">
            <v>73</v>
          </cell>
          <cell r="Z931">
            <v>1.5</v>
          </cell>
          <cell r="AA931">
            <v>500</v>
          </cell>
        </row>
        <row r="932">
          <cell r="B932" t="str">
            <v>Paraíba</v>
          </cell>
          <cell r="I932" t="str">
            <v>1</v>
          </cell>
          <cell r="K932">
            <v>2326</v>
          </cell>
          <cell r="Q932">
            <v>1000</v>
          </cell>
          <cell r="S932" t="str">
            <v>Nao</v>
          </cell>
          <cell r="T932" t="str">
            <v>Nao</v>
          </cell>
          <cell r="V932" t="str">
            <v>Sim</v>
          </cell>
          <cell r="X932">
            <v>25</v>
          </cell>
          <cell r="Y932">
            <v>15</v>
          </cell>
          <cell r="Z932">
            <v>10</v>
          </cell>
          <cell r="AA932">
            <v>0</v>
          </cell>
        </row>
        <row r="933">
          <cell r="B933" t="str">
            <v>Paraíba</v>
          </cell>
          <cell r="I933" t="str">
            <v>1</v>
          </cell>
          <cell r="K933">
            <v>3608</v>
          </cell>
          <cell r="Q933">
            <v>1176</v>
          </cell>
          <cell r="S933" t="str">
            <v>Nao</v>
          </cell>
          <cell r="T933" t="str">
            <v>Nao</v>
          </cell>
          <cell r="V933" t="str">
            <v>Sim</v>
          </cell>
          <cell r="X933">
            <v>30</v>
          </cell>
          <cell r="Y933">
            <v>26</v>
          </cell>
          <cell r="Z933">
            <v>0</v>
          </cell>
          <cell r="AA933">
            <v>0</v>
          </cell>
        </row>
        <row r="934">
          <cell r="B934" t="str">
            <v>Paraíba</v>
          </cell>
          <cell r="I934" t="str">
            <v>1</v>
          </cell>
          <cell r="K934">
            <v>4087</v>
          </cell>
          <cell r="Q934">
            <v>1700</v>
          </cell>
          <cell r="S934" t="str">
            <v>Nao</v>
          </cell>
          <cell r="T934" t="str">
            <v>Nao</v>
          </cell>
          <cell r="V934" t="str">
            <v>Não</v>
          </cell>
          <cell r="X934">
            <v>17.510000000000002</v>
          </cell>
          <cell r="Y934">
            <v>7.74</v>
          </cell>
          <cell r="Z934">
            <v>0</v>
          </cell>
          <cell r="AA934">
            <v>0</v>
          </cell>
        </row>
        <row r="935">
          <cell r="B935" t="str">
            <v>Paraíba</v>
          </cell>
          <cell r="I935" t="str">
            <v>1</v>
          </cell>
          <cell r="K935">
            <v>5284</v>
          </cell>
          <cell r="Q935">
            <v>2350</v>
          </cell>
          <cell r="S935" t="str">
            <v>Nao</v>
          </cell>
          <cell r="T935" t="str">
            <v>Nao</v>
          </cell>
          <cell r="V935" t="str">
            <v>Sim</v>
          </cell>
          <cell r="X935">
            <v>20.100000000000001</v>
          </cell>
          <cell r="Y935">
            <v>2</v>
          </cell>
          <cell r="Z935">
            <v>0</v>
          </cell>
          <cell r="AA935">
            <v>0</v>
          </cell>
        </row>
        <row r="936">
          <cell r="B936" t="str">
            <v>Paraíba</v>
          </cell>
          <cell r="I936" t="str">
            <v>1</v>
          </cell>
          <cell r="K936">
            <v>19681</v>
          </cell>
          <cell r="Q936">
            <v>9600</v>
          </cell>
          <cell r="S936" t="str">
            <v>Nao</v>
          </cell>
          <cell r="T936" t="str">
            <v>Nao</v>
          </cell>
          <cell r="V936" t="str">
            <v>Não</v>
          </cell>
          <cell r="X936">
            <v>120</v>
          </cell>
          <cell r="Y936">
            <v>69</v>
          </cell>
          <cell r="Z936">
            <v>0</v>
          </cell>
          <cell r="AA936">
            <v>0</v>
          </cell>
        </row>
        <row r="937">
          <cell r="B937" t="str">
            <v>Paraíba</v>
          </cell>
          <cell r="I937" t="str">
            <v>1</v>
          </cell>
          <cell r="K937">
            <v>18873</v>
          </cell>
          <cell r="Q937">
            <v>5022</v>
          </cell>
          <cell r="S937" t="str">
            <v>Nao</v>
          </cell>
          <cell r="T937" t="str">
            <v>Nao</v>
          </cell>
          <cell r="V937" t="str">
            <v>Sim</v>
          </cell>
          <cell r="X937">
            <v>60</v>
          </cell>
          <cell r="Y937">
            <v>42</v>
          </cell>
          <cell r="Z937">
            <v>0</v>
          </cell>
          <cell r="AA937">
            <v>20</v>
          </cell>
        </row>
        <row r="938">
          <cell r="B938" t="str">
            <v>Paraíba</v>
          </cell>
          <cell r="I938" t="str">
            <v>1</v>
          </cell>
          <cell r="K938">
            <v>12022</v>
          </cell>
          <cell r="Q938">
            <v>4900</v>
          </cell>
          <cell r="S938" t="str">
            <v>Sim</v>
          </cell>
          <cell r="T938" t="str">
            <v>Sim</v>
          </cell>
          <cell r="V938" t="str">
            <v>Sim</v>
          </cell>
          <cell r="X938">
            <v>60</v>
          </cell>
          <cell r="Y938">
            <v>18</v>
          </cell>
          <cell r="Z938">
            <v>5</v>
          </cell>
          <cell r="AA938">
            <v>40</v>
          </cell>
        </row>
        <row r="939">
          <cell r="B939" t="str">
            <v>Paraíba</v>
          </cell>
          <cell r="I939" t="str">
            <v>4</v>
          </cell>
          <cell r="K939">
            <v>814426</v>
          </cell>
          <cell r="Q939">
            <v>406361</v>
          </cell>
          <cell r="S939" t="str">
            <v>Nao</v>
          </cell>
          <cell r="T939" t="str">
            <v>Sim</v>
          </cell>
          <cell r="V939" t="str">
            <v>Sim</v>
          </cell>
          <cell r="X939">
            <v>2068.2399999999998</v>
          </cell>
          <cell r="Y939">
            <v>1435.19</v>
          </cell>
          <cell r="Z939">
            <v>571.71</v>
          </cell>
          <cell r="AA939">
            <v>6276</v>
          </cell>
        </row>
        <row r="940">
          <cell r="B940" t="str">
            <v>Paraíba</v>
          </cell>
          <cell r="I940" t="str">
            <v>1</v>
          </cell>
          <cell r="K940">
            <v>10107</v>
          </cell>
          <cell r="Q940">
            <v>3928</v>
          </cell>
          <cell r="S940" t="str">
            <v>Nao</v>
          </cell>
          <cell r="T940" t="str">
            <v>Nao</v>
          </cell>
          <cell r="V940" t="str">
            <v>Sim</v>
          </cell>
          <cell r="X940">
            <v>28.1</v>
          </cell>
          <cell r="Y940">
            <v>17.600000000000001</v>
          </cell>
          <cell r="Z940">
            <v>8.4</v>
          </cell>
          <cell r="AA940">
            <v>100</v>
          </cell>
        </row>
        <row r="941">
          <cell r="B941" t="str">
            <v>Paraíba</v>
          </cell>
          <cell r="I941" t="str">
            <v>1</v>
          </cell>
          <cell r="K941">
            <v>4369</v>
          </cell>
          <cell r="Q941">
            <v>1590</v>
          </cell>
          <cell r="S941" t="str">
            <v>Nao</v>
          </cell>
          <cell r="T941" t="str">
            <v>Sim</v>
          </cell>
          <cell r="V941" t="str">
            <v>Sim</v>
          </cell>
          <cell r="X941">
            <v>13.5</v>
          </cell>
          <cell r="Y941">
            <v>7</v>
          </cell>
          <cell r="Z941">
            <v>0.5</v>
          </cell>
          <cell r="AA941">
            <v>0</v>
          </cell>
        </row>
        <row r="942">
          <cell r="B942" t="str">
            <v>Paraíba</v>
          </cell>
          <cell r="I942" t="str">
            <v>1</v>
          </cell>
          <cell r="K942">
            <v>2290</v>
          </cell>
          <cell r="Q942">
            <v>1135</v>
          </cell>
          <cell r="S942" t="str">
            <v>Nao</v>
          </cell>
          <cell r="T942" t="str">
            <v>Nao</v>
          </cell>
          <cell r="V942" t="str">
            <v>Sim</v>
          </cell>
          <cell r="X942">
            <v>5</v>
          </cell>
          <cell r="Y942">
            <v>2.74</v>
          </cell>
          <cell r="Z942">
            <v>2.64</v>
          </cell>
          <cell r="AA942">
            <v>0</v>
          </cell>
        </row>
        <row r="943">
          <cell r="B943" t="str">
            <v>Paraíba</v>
          </cell>
          <cell r="I943" t="str">
            <v>1</v>
          </cell>
          <cell r="K943">
            <v>4173</v>
          </cell>
          <cell r="Q943">
            <v>987</v>
          </cell>
          <cell r="S943" t="str">
            <v>Nao</v>
          </cell>
          <cell r="T943" t="str">
            <v>Sim</v>
          </cell>
          <cell r="V943" t="str">
            <v>Não</v>
          </cell>
          <cell r="X943">
            <v>1</v>
          </cell>
          <cell r="Y943">
            <v>0</v>
          </cell>
          <cell r="Z943">
            <v>0</v>
          </cell>
          <cell r="AA943">
            <v>0</v>
          </cell>
        </row>
        <row r="944">
          <cell r="B944" t="str">
            <v>Paraíba</v>
          </cell>
          <cell r="I944" t="str">
            <v>1</v>
          </cell>
          <cell r="K944">
            <v>1277</v>
          </cell>
          <cell r="Q944">
            <v>500</v>
          </cell>
          <cell r="S944" t="str">
            <v>Nao</v>
          </cell>
          <cell r="T944" t="str">
            <v>Nao</v>
          </cell>
          <cell r="V944" t="str">
            <v>Não</v>
          </cell>
          <cell r="X944">
            <v>8</v>
          </cell>
          <cell r="Y944">
            <v>1.5</v>
          </cell>
          <cell r="Z944">
            <v>0</v>
          </cell>
          <cell r="AA944">
            <v>0</v>
          </cell>
        </row>
        <row r="945">
          <cell r="B945" t="str">
            <v>Paraíba</v>
          </cell>
          <cell r="I945" t="str">
            <v>1</v>
          </cell>
          <cell r="K945">
            <v>3805</v>
          </cell>
          <cell r="Q945">
            <v>1700</v>
          </cell>
          <cell r="S945" t="str">
            <v>Nao</v>
          </cell>
          <cell r="T945" t="str">
            <v>Nao</v>
          </cell>
          <cell r="V945" t="str">
            <v>Não</v>
          </cell>
          <cell r="X945">
            <v>10.84</v>
          </cell>
          <cell r="Y945">
            <v>10.84</v>
          </cell>
          <cell r="Z945">
            <v>0</v>
          </cell>
          <cell r="AA945">
            <v>0</v>
          </cell>
        </row>
        <row r="946">
          <cell r="B946" t="str">
            <v>Paraíba</v>
          </cell>
          <cell r="I946" t="str">
            <v>1</v>
          </cell>
          <cell r="K946">
            <v>1910</v>
          </cell>
          <cell r="Q946">
            <v>685</v>
          </cell>
          <cell r="S946" t="str">
            <v>Nao</v>
          </cell>
          <cell r="T946" t="str">
            <v>Nao</v>
          </cell>
          <cell r="V946" t="str">
            <v>Sim</v>
          </cell>
          <cell r="X946">
            <v>2.6</v>
          </cell>
          <cell r="Y946">
            <v>1.5</v>
          </cell>
          <cell r="Z946">
            <v>1.2</v>
          </cell>
          <cell r="AA946">
            <v>80</v>
          </cell>
        </row>
        <row r="947">
          <cell r="B947" t="str">
            <v>Paraíba</v>
          </cell>
          <cell r="I947" t="str">
            <v>1</v>
          </cell>
          <cell r="K947">
            <v>11436</v>
          </cell>
          <cell r="Q947">
            <v>2500</v>
          </cell>
          <cell r="S947" t="str">
            <v>Nao</v>
          </cell>
          <cell r="T947" t="str">
            <v>Nao</v>
          </cell>
          <cell r="V947" t="str">
            <v>Não</v>
          </cell>
          <cell r="X947">
            <v>270</v>
          </cell>
          <cell r="Y947">
            <v>150</v>
          </cell>
          <cell r="Z947">
            <v>0.45</v>
          </cell>
          <cell r="AA947">
            <v>700</v>
          </cell>
        </row>
        <row r="948">
          <cell r="B948" t="str">
            <v>Paraíba</v>
          </cell>
          <cell r="I948" t="str">
            <v>1</v>
          </cell>
          <cell r="K948">
            <v>1561</v>
          </cell>
          <cell r="Q948">
            <v>767</v>
          </cell>
          <cell r="S948" t="str">
            <v>Nao</v>
          </cell>
          <cell r="T948" t="str">
            <v>Sim</v>
          </cell>
          <cell r="V948" t="str">
            <v>Sim</v>
          </cell>
          <cell r="X948">
            <v>9.89</v>
          </cell>
          <cell r="Y948">
            <v>6.05</v>
          </cell>
          <cell r="Z948">
            <v>1.06</v>
          </cell>
          <cell r="AA948">
            <v>0</v>
          </cell>
        </row>
        <row r="949">
          <cell r="B949" t="str">
            <v>Paraíba</v>
          </cell>
          <cell r="I949" t="str">
            <v>1</v>
          </cell>
          <cell r="K949">
            <v>5026</v>
          </cell>
          <cell r="Q949">
            <v>2200</v>
          </cell>
          <cell r="S949" t="str">
            <v>Nao</v>
          </cell>
          <cell r="T949" t="str">
            <v>Nao</v>
          </cell>
          <cell r="V949" t="str">
            <v>Sim</v>
          </cell>
          <cell r="X949">
            <v>90.01</v>
          </cell>
          <cell r="Y949">
            <v>60.73</v>
          </cell>
          <cell r="Z949">
            <v>12</v>
          </cell>
          <cell r="AA949">
            <v>0</v>
          </cell>
        </row>
        <row r="950">
          <cell r="B950" t="str">
            <v>Paraíba</v>
          </cell>
          <cell r="I950" t="str">
            <v>1</v>
          </cell>
          <cell r="K950">
            <v>6146</v>
          </cell>
          <cell r="Q950">
            <v>2870</v>
          </cell>
          <cell r="S950" t="str">
            <v>Nao</v>
          </cell>
          <cell r="T950" t="str">
            <v>Nao</v>
          </cell>
          <cell r="V950" t="str">
            <v>Sim</v>
          </cell>
          <cell r="X950">
            <v>6</v>
          </cell>
          <cell r="Y950">
            <v>4.9000000000000004</v>
          </cell>
          <cell r="Z950">
            <v>0</v>
          </cell>
          <cell r="AA950">
            <v>0</v>
          </cell>
        </row>
        <row r="951">
          <cell r="B951" t="str">
            <v>Paraíba</v>
          </cell>
          <cell r="I951" t="str">
            <v>1</v>
          </cell>
          <cell r="K951">
            <v>3240</v>
          </cell>
          <cell r="Q951">
            <v>662</v>
          </cell>
          <cell r="S951" t="str">
            <v>Nao</v>
          </cell>
          <cell r="T951" t="str">
            <v>Nao</v>
          </cell>
          <cell r="V951" t="str">
            <v>Sim</v>
          </cell>
          <cell r="X951">
            <v>6.5</v>
          </cell>
          <cell r="Y951">
            <v>4.5999999999999996</v>
          </cell>
          <cell r="Z951">
            <v>0</v>
          </cell>
          <cell r="AA951">
            <v>0</v>
          </cell>
        </row>
        <row r="952">
          <cell r="B952" t="str">
            <v>Paraíba</v>
          </cell>
          <cell r="I952" t="str">
            <v>1</v>
          </cell>
          <cell r="K952">
            <v>4865</v>
          </cell>
          <cell r="Q952">
            <v>2002</v>
          </cell>
          <cell r="S952" t="str">
            <v>Nao</v>
          </cell>
          <cell r="T952" t="str">
            <v>Nao</v>
          </cell>
          <cell r="V952" t="str">
            <v>Sim</v>
          </cell>
          <cell r="X952">
            <v>68</v>
          </cell>
          <cell r="Y952">
            <v>38</v>
          </cell>
          <cell r="Z952">
            <v>1</v>
          </cell>
          <cell r="AA952">
            <v>0</v>
          </cell>
        </row>
        <row r="953">
          <cell r="B953" t="str">
            <v>Paraíba</v>
          </cell>
          <cell r="I953" t="str">
            <v>1</v>
          </cell>
          <cell r="K953">
            <v>7549</v>
          </cell>
          <cell r="Q953">
            <v>2100</v>
          </cell>
          <cell r="S953" t="str">
            <v>Nao</v>
          </cell>
          <cell r="T953" t="str">
            <v>Sim</v>
          </cell>
          <cell r="V953" t="str">
            <v>Sim</v>
          </cell>
          <cell r="X953">
            <v>5</v>
          </cell>
          <cell r="Y953">
            <v>3</v>
          </cell>
          <cell r="Z953">
            <v>1</v>
          </cell>
          <cell r="AA953">
            <v>0</v>
          </cell>
        </row>
        <row r="954">
          <cell r="B954" t="str">
            <v>Paraíba</v>
          </cell>
          <cell r="I954" t="str">
            <v>1</v>
          </cell>
          <cell r="K954">
            <v>4306</v>
          </cell>
          <cell r="Q954">
            <v>1196</v>
          </cell>
          <cell r="S954" t="str">
            <v>Nao</v>
          </cell>
          <cell r="T954" t="str">
            <v>Nao</v>
          </cell>
          <cell r="V954" t="str">
            <v>Sim</v>
          </cell>
          <cell r="X954">
            <v>15</v>
          </cell>
          <cell r="Y954">
            <v>12</v>
          </cell>
          <cell r="Z954">
            <v>0.5</v>
          </cell>
          <cell r="AA954">
            <v>0</v>
          </cell>
        </row>
        <row r="955">
          <cell r="B955" t="str">
            <v>Paraíba</v>
          </cell>
          <cell r="I955" t="str">
            <v>1</v>
          </cell>
          <cell r="K955">
            <v>5927</v>
          </cell>
          <cell r="Q955">
            <v>2600</v>
          </cell>
          <cell r="S955" t="str">
            <v>Nao</v>
          </cell>
          <cell r="T955" t="str">
            <v>Sim</v>
          </cell>
          <cell r="V955" t="str">
            <v>Sim</v>
          </cell>
          <cell r="X955">
            <v>31</v>
          </cell>
          <cell r="Y955">
            <v>11.91</v>
          </cell>
          <cell r="Z955">
            <v>1.23</v>
          </cell>
          <cell r="AA955">
            <v>500</v>
          </cell>
        </row>
        <row r="956">
          <cell r="B956" t="str">
            <v>Paraíba</v>
          </cell>
          <cell r="I956" t="str">
            <v>1</v>
          </cell>
          <cell r="K956">
            <v>3629</v>
          </cell>
          <cell r="Q956">
            <v>1200</v>
          </cell>
          <cell r="S956" t="str">
            <v>Nao</v>
          </cell>
          <cell r="T956" t="str">
            <v>Nao</v>
          </cell>
          <cell r="V956" t="str">
            <v>Não</v>
          </cell>
          <cell r="X956">
            <v>8</v>
          </cell>
          <cell r="Y956">
            <v>8</v>
          </cell>
          <cell r="Z956">
            <v>0</v>
          </cell>
          <cell r="AA956">
            <v>0</v>
          </cell>
        </row>
        <row r="957">
          <cell r="B957" t="str">
            <v>Paraíba</v>
          </cell>
          <cell r="I957" t="str">
            <v>1</v>
          </cell>
          <cell r="K957">
            <v>3187</v>
          </cell>
          <cell r="Q957">
            <v>1296</v>
          </cell>
          <cell r="S957" t="str">
            <v>Nao</v>
          </cell>
          <cell r="T957" t="str">
            <v>Nao</v>
          </cell>
          <cell r="V957" t="str">
            <v>Não</v>
          </cell>
          <cell r="X957">
            <v>12.5</v>
          </cell>
          <cell r="Y957">
            <v>8.8000000000000007</v>
          </cell>
          <cell r="Z957">
            <v>0</v>
          </cell>
          <cell r="AA957">
            <v>200</v>
          </cell>
        </row>
        <row r="958">
          <cell r="B958" t="str">
            <v>Paraíba</v>
          </cell>
          <cell r="I958" t="str">
            <v>1</v>
          </cell>
          <cell r="K958">
            <v>7962</v>
          </cell>
          <cell r="Q958">
            <v>3981</v>
          </cell>
          <cell r="S958" t="str">
            <v>Nao</v>
          </cell>
          <cell r="T958" t="str">
            <v>Nao</v>
          </cell>
          <cell r="V958" t="str">
            <v>Sim</v>
          </cell>
          <cell r="X958">
            <v>44.28</v>
          </cell>
          <cell r="Y958">
            <v>20.02</v>
          </cell>
          <cell r="Z958">
            <v>1.45</v>
          </cell>
          <cell r="AA958">
            <v>988</v>
          </cell>
        </row>
        <row r="959">
          <cell r="B959" t="str">
            <v>Paraíba</v>
          </cell>
          <cell r="I959" t="str">
            <v>1</v>
          </cell>
          <cell r="K959">
            <v>3147</v>
          </cell>
          <cell r="Q959">
            <v>1331</v>
          </cell>
          <cell r="S959" t="str">
            <v>Nao</v>
          </cell>
          <cell r="T959" t="str">
            <v>Nao</v>
          </cell>
          <cell r="V959" t="str">
            <v>Não</v>
          </cell>
          <cell r="X959">
            <v>5</v>
          </cell>
          <cell r="Y959">
            <v>4</v>
          </cell>
          <cell r="Z959">
            <v>0</v>
          </cell>
          <cell r="AA959">
            <v>0</v>
          </cell>
        </row>
        <row r="960">
          <cell r="B960" t="str">
            <v>Paraíba</v>
          </cell>
          <cell r="I960" t="str">
            <v>1</v>
          </cell>
          <cell r="K960">
            <v>2902</v>
          </cell>
          <cell r="Q960">
            <v>1000</v>
          </cell>
          <cell r="S960" t="str">
            <v>Nao</v>
          </cell>
          <cell r="T960" t="str">
            <v>Nao</v>
          </cell>
          <cell r="V960" t="str">
            <v>Não</v>
          </cell>
          <cell r="X960">
            <v>10</v>
          </cell>
          <cell r="Y960">
            <v>8</v>
          </cell>
          <cell r="Z960">
            <v>0</v>
          </cell>
          <cell r="AA960">
            <v>0</v>
          </cell>
        </row>
        <row r="961">
          <cell r="B961" t="str">
            <v>Paraíba</v>
          </cell>
          <cell r="I961" t="str">
            <v>1</v>
          </cell>
          <cell r="K961">
            <v>3606</v>
          </cell>
          <cell r="Q961">
            <v>1257</v>
          </cell>
          <cell r="S961" t="str">
            <v>Nao</v>
          </cell>
          <cell r="T961" t="str">
            <v>Nao</v>
          </cell>
          <cell r="V961" t="str">
            <v>Sim</v>
          </cell>
          <cell r="X961">
            <v>35</v>
          </cell>
          <cell r="Y961">
            <v>30</v>
          </cell>
          <cell r="Z961">
            <v>27</v>
          </cell>
          <cell r="AA961">
            <v>40</v>
          </cell>
        </row>
        <row r="962">
          <cell r="B962" t="str">
            <v>Paraíba</v>
          </cell>
          <cell r="I962" t="str">
            <v>1</v>
          </cell>
          <cell r="K962">
            <v>2077</v>
          </cell>
          <cell r="Q962">
            <v>980</v>
          </cell>
          <cell r="S962" t="str">
            <v>Nao</v>
          </cell>
          <cell r="T962" t="str">
            <v>Nao</v>
          </cell>
          <cell r="V962" t="str">
            <v>Não</v>
          </cell>
          <cell r="X962">
            <v>13</v>
          </cell>
          <cell r="Y962">
            <v>10</v>
          </cell>
          <cell r="Z962">
            <v>0</v>
          </cell>
          <cell r="AA962">
            <v>20</v>
          </cell>
        </row>
        <row r="963">
          <cell r="B963" t="str">
            <v>Paraíba</v>
          </cell>
          <cell r="I963" t="str">
            <v>1</v>
          </cell>
          <cell r="K963">
            <v>2129</v>
          </cell>
          <cell r="Q963">
            <v>666</v>
          </cell>
          <cell r="S963" t="str">
            <v>Nao</v>
          </cell>
          <cell r="T963" t="str">
            <v>Nao</v>
          </cell>
          <cell r="V963" t="str">
            <v>Sim</v>
          </cell>
          <cell r="X963">
            <v>12.2</v>
          </cell>
          <cell r="Y963">
            <v>9.4499999999999993</v>
          </cell>
          <cell r="Z963">
            <v>4.5</v>
          </cell>
          <cell r="AA963">
            <v>0</v>
          </cell>
        </row>
        <row r="964">
          <cell r="B964" t="str">
            <v>Paraíba</v>
          </cell>
          <cell r="I964" t="str">
            <v>3</v>
          </cell>
          <cell r="K964">
            <v>104542</v>
          </cell>
          <cell r="Q964">
            <v>25273</v>
          </cell>
          <cell r="S964" t="str">
            <v>Nao</v>
          </cell>
          <cell r="T964" t="str">
            <v>Nao</v>
          </cell>
          <cell r="V964" t="str">
            <v>Não</v>
          </cell>
          <cell r="X964">
            <v>375.35</v>
          </cell>
          <cell r="Y964">
            <v>256.32</v>
          </cell>
          <cell r="Z964">
            <v>0</v>
          </cell>
          <cell r="AA964">
            <v>500</v>
          </cell>
        </row>
        <row r="965">
          <cell r="B965" t="str">
            <v>Paraíba</v>
          </cell>
          <cell r="I965" t="str">
            <v>1</v>
          </cell>
          <cell r="K965">
            <v>2416</v>
          </cell>
          <cell r="Q965">
            <v>1200</v>
          </cell>
          <cell r="S965" t="str">
            <v>Nao</v>
          </cell>
          <cell r="T965" t="str">
            <v>Nao</v>
          </cell>
          <cell r="V965" t="str">
            <v>Sim</v>
          </cell>
          <cell r="X965">
            <v>5.5</v>
          </cell>
          <cell r="Y965">
            <v>2.95</v>
          </cell>
          <cell r="Z965">
            <v>0.23</v>
          </cell>
          <cell r="AA965">
            <v>0</v>
          </cell>
        </row>
        <row r="966">
          <cell r="B966" t="str">
            <v>Paraíba</v>
          </cell>
          <cell r="I966" t="str">
            <v>1</v>
          </cell>
          <cell r="K966">
            <v>3249</v>
          </cell>
          <cell r="Q966">
            <v>1527</v>
          </cell>
          <cell r="S966" t="str">
            <v>Nao</v>
          </cell>
          <cell r="T966" t="str">
            <v>Nao</v>
          </cell>
          <cell r="V966" t="str">
            <v>Não</v>
          </cell>
          <cell r="X966">
            <v>20.25</v>
          </cell>
          <cell r="Y966">
            <v>15.8</v>
          </cell>
          <cell r="Z966">
            <v>0</v>
          </cell>
          <cell r="AA966">
            <v>0</v>
          </cell>
        </row>
        <row r="967">
          <cell r="B967" t="str">
            <v>Paraíba</v>
          </cell>
          <cell r="I967" t="str">
            <v>1</v>
          </cell>
          <cell r="K967">
            <v>17266</v>
          </cell>
          <cell r="Q967">
            <v>6564</v>
          </cell>
          <cell r="S967" t="str">
            <v>Nao</v>
          </cell>
          <cell r="T967" t="str">
            <v>Nao</v>
          </cell>
          <cell r="V967" t="str">
            <v>Sim</v>
          </cell>
          <cell r="X967">
            <v>45</v>
          </cell>
          <cell r="Y967">
            <v>45</v>
          </cell>
          <cell r="Z967">
            <v>30</v>
          </cell>
          <cell r="AA967">
            <v>0</v>
          </cell>
        </row>
        <row r="968">
          <cell r="B968" t="str">
            <v>Paraíba</v>
          </cell>
          <cell r="I968" t="str">
            <v>1</v>
          </cell>
          <cell r="K968">
            <v>3140</v>
          </cell>
          <cell r="Q968">
            <v>1489</v>
          </cell>
          <cell r="S968" t="str">
            <v>Nao</v>
          </cell>
          <cell r="T968" t="str">
            <v>Nao</v>
          </cell>
          <cell r="V968" t="str">
            <v>Sim</v>
          </cell>
          <cell r="X968">
            <v>7</v>
          </cell>
          <cell r="Y968">
            <v>5</v>
          </cell>
          <cell r="Z968">
            <v>1.5</v>
          </cell>
          <cell r="AA968">
            <v>82</v>
          </cell>
        </row>
        <row r="969">
          <cell r="B969" t="str">
            <v>Paraíba</v>
          </cell>
          <cell r="I969" t="str">
            <v>1</v>
          </cell>
          <cell r="K969">
            <v>2640</v>
          </cell>
          <cell r="Q969">
            <v>1203</v>
          </cell>
          <cell r="S969" t="str">
            <v>Nao</v>
          </cell>
          <cell r="T969" t="str">
            <v>Nao</v>
          </cell>
          <cell r="V969" t="str">
            <v>Sim</v>
          </cell>
          <cell r="X969">
            <v>5.94</v>
          </cell>
          <cell r="Y969">
            <v>5.94</v>
          </cell>
          <cell r="Z969">
            <v>1.1399999999999999</v>
          </cell>
          <cell r="AA969">
            <v>0</v>
          </cell>
        </row>
        <row r="970">
          <cell r="B970" t="str">
            <v>Paraíba</v>
          </cell>
          <cell r="I970" t="str">
            <v>1</v>
          </cell>
          <cell r="K970">
            <v>8091</v>
          </cell>
          <cell r="Q970">
            <v>3141</v>
          </cell>
          <cell r="S970" t="str">
            <v>Nao</v>
          </cell>
          <cell r="T970" t="str">
            <v>Nao</v>
          </cell>
          <cell r="V970" t="str">
            <v>Sim</v>
          </cell>
          <cell r="X970">
            <v>19.23</v>
          </cell>
          <cell r="Y970">
            <v>18.14</v>
          </cell>
          <cell r="Z970">
            <v>1</v>
          </cell>
          <cell r="AA970">
            <v>155</v>
          </cell>
        </row>
        <row r="971">
          <cell r="B971" t="str">
            <v>Paraíba</v>
          </cell>
          <cell r="I971" t="str">
            <v>1</v>
          </cell>
          <cell r="K971">
            <v>1011</v>
          </cell>
          <cell r="Q971">
            <v>280</v>
          </cell>
          <cell r="S971" t="str">
            <v>Nao</v>
          </cell>
          <cell r="T971" t="str">
            <v>Nao</v>
          </cell>
          <cell r="V971" t="str">
            <v>Não</v>
          </cell>
          <cell r="X971">
            <v>150</v>
          </cell>
          <cell r="Y971">
            <v>150</v>
          </cell>
          <cell r="Z971">
            <v>0</v>
          </cell>
          <cell r="AA971">
            <v>0</v>
          </cell>
        </row>
        <row r="972">
          <cell r="B972" t="str">
            <v>Paraíba</v>
          </cell>
          <cell r="I972" t="str">
            <v>1</v>
          </cell>
          <cell r="K972">
            <v>1554</v>
          </cell>
          <cell r="Q972">
            <v>750</v>
          </cell>
          <cell r="S972" t="str">
            <v>Nao</v>
          </cell>
          <cell r="T972" t="str">
            <v>Nao</v>
          </cell>
          <cell r="V972" t="str">
            <v>Sim</v>
          </cell>
          <cell r="X972">
            <v>37</v>
          </cell>
          <cell r="Y972">
            <v>34.799999999999997</v>
          </cell>
          <cell r="Z972">
            <v>2.6</v>
          </cell>
          <cell r="AA972">
            <v>0</v>
          </cell>
        </row>
        <row r="973">
          <cell r="B973" t="str">
            <v>Paraíba</v>
          </cell>
          <cell r="I973" t="str">
            <v>2</v>
          </cell>
          <cell r="K973">
            <v>26308</v>
          </cell>
          <cell r="Q973">
            <v>11284</v>
          </cell>
          <cell r="S973" t="str">
            <v>Sim</v>
          </cell>
          <cell r="T973" t="str">
            <v>Sim</v>
          </cell>
          <cell r="V973" t="str">
            <v>Sim</v>
          </cell>
          <cell r="X973">
            <v>134.87</v>
          </cell>
          <cell r="Y973">
            <v>104</v>
          </cell>
          <cell r="Z973">
            <v>1.5</v>
          </cell>
          <cell r="AA973">
            <v>1183</v>
          </cell>
        </row>
        <row r="974">
          <cell r="B974" t="str">
            <v>Paraíba</v>
          </cell>
          <cell r="I974" t="str">
            <v>1</v>
          </cell>
          <cell r="K974">
            <v>2688</v>
          </cell>
          <cell r="Q974">
            <v>1121</v>
          </cell>
          <cell r="S974" t="str">
            <v>Sim</v>
          </cell>
          <cell r="T974" t="str">
            <v>Sim</v>
          </cell>
          <cell r="V974" t="str">
            <v>Não</v>
          </cell>
          <cell r="X974">
            <v>15.5</v>
          </cell>
          <cell r="Y974">
            <v>13.9</v>
          </cell>
          <cell r="Z974">
            <v>0</v>
          </cell>
          <cell r="AA974">
            <v>0</v>
          </cell>
        </row>
        <row r="975">
          <cell r="B975" t="str">
            <v>Paraíba</v>
          </cell>
          <cell r="I975" t="str">
            <v>1</v>
          </cell>
          <cell r="K975">
            <v>16075</v>
          </cell>
          <cell r="Q975">
            <v>7124</v>
          </cell>
          <cell r="S975" t="str">
            <v>Nao</v>
          </cell>
          <cell r="T975" t="str">
            <v>Nao</v>
          </cell>
          <cell r="V975" t="str">
            <v>Não</v>
          </cell>
          <cell r="X975">
            <v>600</v>
          </cell>
          <cell r="Y975">
            <v>360</v>
          </cell>
          <cell r="Z975">
            <v>0</v>
          </cell>
          <cell r="AA975">
            <v>0</v>
          </cell>
        </row>
        <row r="976">
          <cell r="B976" t="str">
            <v>Paraíba</v>
          </cell>
          <cell r="I976" t="str">
            <v>2</v>
          </cell>
          <cell r="K976">
            <v>23932</v>
          </cell>
          <cell r="Q976">
            <v>5071</v>
          </cell>
          <cell r="S976" t="str">
            <v>Sim</v>
          </cell>
          <cell r="T976" t="str">
            <v>Sim</v>
          </cell>
          <cell r="V976" t="str">
            <v>Sim</v>
          </cell>
          <cell r="X976">
            <v>35.14</v>
          </cell>
          <cell r="Y976">
            <v>28.5</v>
          </cell>
          <cell r="Z976">
            <v>4</v>
          </cell>
          <cell r="AA976">
            <v>500</v>
          </cell>
        </row>
        <row r="977">
          <cell r="B977" t="str">
            <v>Paraíba</v>
          </cell>
          <cell r="I977" t="str">
            <v>1</v>
          </cell>
          <cell r="K977">
            <v>739</v>
          </cell>
          <cell r="Q977">
            <v>360</v>
          </cell>
          <cell r="S977" t="str">
            <v>Nao</v>
          </cell>
          <cell r="T977" t="str">
            <v>Nao</v>
          </cell>
          <cell r="V977" t="str">
            <v>Sim</v>
          </cell>
          <cell r="X977">
            <v>7.75</v>
          </cell>
          <cell r="Y977">
            <v>4.4000000000000004</v>
          </cell>
          <cell r="Z977">
            <v>0.2</v>
          </cell>
          <cell r="AA977">
            <v>0</v>
          </cell>
        </row>
        <row r="978">
          <cell r="B978" t="str">
            <v>Paraíba</v>
          </cell>
          <cell r="I978" t="str">
            <v>1</v>
          </cell>
          <cell r="K978">
            <v>14586</v>
          </cell>
          <cell r="Q978">
            <v>7000</v>
          </cell>
          <cell r="S978" t="str">
            <v>Nao</v>
          </cell>
          <cell r="T978" t="str">
            <v>Sim</v>
          </cell>
          <cell r="V978" t="str">
            <v>Sim</v>
          </cell>
          <cell r="X978">
            <v>66</v>
          </cell>
          <cell r="Y978">
            <v>52.8</v>
          </cell>
          <cell r="Z978">
            <v>15</v>
          </cell>
          <cell r="AA978">
            <v>3</v>
          </cell>
        </row>
        <row r="979">
          <cell r="B979" t="str">
            <v>Paraíba</v>
          </cell>
          <cell r="I979" t="str">
            <v>1</v>
          </cell>
          <cell r="K979">
            <v>2245</v>
          </cell>
          <cell r="Q979">
            <v>750</v>
          </cell>
          <cell r="S979" t="str">
            <v>Nao</v>
          </cell>
          <cell r="T979" t="str">
            <v>Nao</v>
          </cell>
          <cell r="V979" t="str">
            <v>Não</v>
          </cell>
          <cell r="X979">
            <v>50.05</v>
          </cell>
          <cell r="Y979">
            <v>25</v>
          </cell>
          <cell r="Z979">
            <v>0</v>
          </cell>
          <cell r="AA979">
            <v>0</v>
          </cell>
        </row>
        <row r="980">
          <cell r="B980" t="str">
            <v>Paraíba</v>
          </cell>
          <cell r="I980" t="str">
            <v>1</v>
          </cell>
          <cell r="K980">
            <v>1360</v>
          </cell>
          <cell r="Q980">
            <v>499</v>
          </cell>
          <cell r="S980" t="str">
            <v>Nao</v>
          </cell>
          <cell r="T980" t="str">
            <v>Nao</v>
          </cell>
          <cell r="V980" t="str">
            <v>Não</v>
          </cell>
          <cell r="X980">
            <v>20</v>
          </cell>
          <cell r="Y980">
            <v>18</v>
          </cell>
          <cell r="Z980">
            <v>0</v>
          </cell>
          <cell r="AA980">
            <v>0</v>
          </cell>
        </row>
        <row r="981">
          <cell r="B981" t="str">
            <v>Paraíba</v>
          </cell>
          <cell r="I981" t="str">
            <v>1</v>
          </cell>
          <cell r="K981">
            <v>1348</v>
          </cell>
          <cell r="Q981">
            <v>509</v>
          </cell>
          <cell r="S981" t="str">
            <v>Nao</v>
          </cell>
          <cell r="T981" t="str">
            <v>Nao</v>
          </cell>
          <cell r="V981" t="str">
            <v>Sim</v>
          </cell>
          <cell r="X981">
            <v>7.89</v>
          </cell>
          <cell r="Y981">
            <v>6.2</v>
          </cell>
          <cell r="Z981">
            <v>0.34</v>
          </cell>
          <cell r="AA981">
            <v>15</v>
          </cell>
        </row>
        <row r="982">
          <cell r="B982" t="str">
            <v>Paraíba</v>
          </cell>
          <cell r="I982" t="str">
            <v>1</v>
          </cell>
          <cell r="K982">
            <v>3039</v>
          </cell>
          <cell r="Q982">
            <v>1417</v>
          </cell>
          <cell r="S982" t="str">
            <v>Nao</v>
          </cell>
          <cell r="T982" t="str">
            <v>Nao</v>
          </cell>
          <cell r="V982" t="str">
            <v>Sim</v>
          </cell>
          <cell r="X982">
            <v>16.3</v>
          </cell>
          <cell r="Y982">
            <v>4.2</v>
          </cell>
          <cell r="Z982">
            <v>0.4</v>
          </cell>
          <cell r="AA982">
            <v>90</v>
          </cell>
        </row>
        <row r="983">
          <cell r="B983" t="str">
            <v>Paraíba</v>
          </cell>
          <cell r="I983" t="str">
            <v>1</v>
          </cell>
          <cell r="K983">
            <v>2955</v>
          </cell>
          <cell r="Q983">
            <v>1300</v>
          </cell>
          <cell r="S983" t="str">
            <v>Nao</v>
          </cell>
          <cell r="T983" t="str">
            <v>Nao</v>
          </cell>
          <cell r="V983" t="str">
            <v>Não</v>
          </cell>
          <cell r="X983">
            <v>11.26</v>
          </cell>
          <cell r="Y983">
            <v>8.15</v>
          </cell>
          <cell r="Z983">
            <v>0</v>
          </cell>
          <cell r="AA983">
            <v>0</v>
          </cell>
        </row>
        <row r="984">
          <cell r="B984" t="str">
            <v>Paraíba</v>
          </cell>
          <cell r="I984" t="str">
            <v>1</v>
          </cell>
          <cell r="K984">
            <v>1452</v>
          </cell>
          <cell r="Q984">
            <v>700</v>
          </cell>
          <cell r="S984" t="str">
            <v>Nao</v>
          </cell>
          <cell r="T984" t="str">
            <v>Nao</v>
          </cell>
          <cell r="V984" t="str">
            <v>Sim</v>
          </cell>
          <cell r="X984">
            <v>13</v>
          </cell>
          <cell r="Y984">
            <v>13</v>
          </cell>
          <cell r="Z984">
            <v>10</v>
          </cell>
          <cell r="AA984">
            <v>0</v>
          </cell>
        </row>
        <row r="985">
          <cell r="B985" t="str">
            <v>Paraíba</v>
          </cell>
          <cell r="I985" t="str">
            <v>1</v>
          </cell>
          <cell r="K985">
            <v>14126</v>
          </cell>
          <cell r="Q985">
            <v>4218</v>
          </cell>
          <cell r="S985" t="str">
            <v>Nao</v>
          </cell>
          <cell r="T985" t="str">
            <v>Nao</v>
          </cell>
          <cell r="V985" t="str">
            <v>Não</v>
          </cell>
          <cell r="X985">
            <v>40</v>
          </cell>
          <cell r="Y985">
            <v>34</v>
          </cell>
          <cell r="Z985">
            <v>0</v>
          </cell>
          <cell r="AA985">
            <v>0</v>
          </cell>
        </row>
        <row r="986">
          <cell r="B986" t="str">
            <v>Paraíba</v>
          </cell>
          <cell r="I986" t="str">
            <v>1</v>
          </cell>
          <cell r="K986">
            <v>2146</v>
          </cell>
          <cell r="Q986">
            <v>1068</v>
          </cell>
          <cell r="S986" t="str">
            <v>Nao</v>
          </cell>
          <cell r="T986" t="str">
            <v>Nao</v>
          </cell>
          <cell r="V986" t="str">
            <v>Sim</v>
          </cell>
          <cell r="X986">
            <v>8</v>
          </cell>
          <cell r="Y986">
            <v>6</v>
          </cell>
          <cell r="Z986">
            <v>5</v>
          </cell>
          <cell r="AA986">
            <v>0</v>
          </cell>
        </row>
        <row r="987">
          <cell r="B987" t="str">
            <v>Paraíba</v>
          </cell>
          <cell r="I987" t="str">
            <v>1</v>
          </cell>
          <cell r="K987">
            <v>3592</v>
          </cell>
          <cell r="Q987">
            <v>1700</v>
          </cell>
          <cell r="S987" t="str">
            <v>Nao</v>
          </cell>
          <cell r="T987" t="str">
            <v>Nao</v>
          </cell>
          <cell r="V987" t="str">
            <v>Sim</v>
          </cell>
          <cell r="X987">
            <v>5</v>
          </cell>
          <cell r="Y987">
            <v>3</v>
          </cell>
          <cell r="Z987">
            <v>0</v>
          </cell>
          <cell r="AA987">
            <v>0</v>
          </cell>
        </row>
        <row r="988">
          <cell r="B988" t="str">
            <v>Paraíba</v>
          </cell>
          <cell r="I988" t="str">
            <v>1</v>
          </cell>
          <cell r="K988">
            <v>823</v>
          </cell>
          <cell r="Q988">
            <v>351</v>
          </cell>
          <cell r="S988" t="str">
            <v>Nao</v>
          </cell>
          <cell r="T988" t="str">
            <v>Nao</v>
          </cell>
          <cell r="V988" t="str">
            <v>Não</v>
          </cell>
          <cell r="X988">
            <v>0.09</v>
          </cell>
          <cell r="Y988">
            <v>0.05</v>
          </cell>
          <cell r="Z988">
            <v>0</v>
          </cell>
          <cell r="AA988">
            <v>0</v>
          </cell>
        </row>
        <row r="989">
          <cell r="B989" t="str">
            <v>Paraíba</v>
          </cell>
          <cell r="I989" t="str">
            <v>1</v>
          </cell>
          <cell r="K989">
            <v>3139</v>
          </cell>
          <cell r="Q989">
            <v>1100</v>
          </cell>
          <cell r="S989" t="str">
            <v>Nao</v>
          </cell>
          <cell r="T989" t="str">
            <v>Nao</v>
          </cell>
          <cell r="V989" t="str">
            <v>Não</v>
          </cell>
          <cell r="X989">
            <v>10</v>
          </cell>
          <cell r="Y989">
            <v>2</v>
          </cell>
          <cell r="Z989">
            <v>0</v>
          </cell>
          <cell r="AA989">
            <v>0</v>
          </cell>
        </row>
        <row r="990">
          <cell r="B990" t="str">
            <v>Paraíba</v>
          </cell>
          <cell r="I990" t="str">
            <v>2</v>
          </cell>
          <cell r="K990">
            <v>27850</v>
          </cell>
          <cell r="Q990">
            <v>11160</v>
          </cell>
          <cell r="S990" t="str">
            <v>Nao</v>
          </cell>
          <cell r="T990" t="str">
            <v>Nao</v>
          </cell>
          <cell r="V990" t="str">
            <v>Sim</v>
          </cell>
          <cell r="X990">
            <v>35</v>
          </cell>
          <cell r="Y990">
            <v>28</v>
          </cell>
          <cell r="Z990">
            <v>0.65</v>
          </cell>
          <cell r="AA990">
            <v>50</v>
          </cell>
        </row>
        <row r="991">
          <cell r="B991" t="str">
            <v>Paraíba</v>
          </cell>
          <cell r="I991" t="str">
            <v>1</v>
          </cell>
          <cell r="K991">
            <v>1124</v>
          </cell>
          <cell r="Q991">
            <v>384</v>
          </cell>
          <cell r="S991" t="str">
            <v>Nao</v>
          </cell>
          <cell r="T991" t="str">
            <v>Sim</v>
          </cell>
          <cell r="V991" t="str">
            <v>Sim</v>
          </cell>
          <cell r="X991">
            <v>5.95</v>
          </cell>
          <cell r="Y991">
            <v>5.15</v>
          </cell>
          <cell r="Z991">
            <v>0.86</v>
          </cell>
          <cell r="AA991">
            <v>0</v>
          </cell>
        </row>
        <row r="992">
          <cell r="B992" t="str">
            <v>Paraíba</v>
          </cell>
          <cell r="I992" t="str">
            <v>1</v>
          </cell>
          <cell r="K992">
            <v>6819</v>
          </cell>
          <cell r="Q992">
            <v>3000</v>
          </cell>
          <cell r="S992" t="str">
            <v>Nao</v>
          </cell>
          <cell r="T992" t="str">
            <v>Nao</v>
          </cell>
          <cell r="V992" t="str">
            <v>Sim</v>
          </cell>
          <cell r="X992">
            <v>50</v>
          </cell>
          <cell r="Y992">
            <v>50</v>
          </cell>
          <cell r="Z992">
            <v>15</v>
          </cell>
          <cell r="AA992">
            <v>100</v>
          </cell>
        </row>
        <row r="993">
          <cell r="B993" t="str">
            <v>Paraíba</v>
          </cell>
          <cell r="I993" t="str">
            <v>1</v>
          </cell>
          <cell r="K993">
            <v>11492</v>
          </cell>
          <cell r="Q993">
            <v>4140</v>
          </cell>
          <cell r="S993" t="str">
            <v>Nao</v>
          </cell>
          <cell r="T993" t="str">
            <v>Nao</v>
          </cell>
          <cell r="V993" t="str">
            <v>Sim</v>
          </cell>
          <cell r="X993">
            <v>70.599999999999994</v>
          </cell>
          <cell r="Y993">
            <v>44.07</v>
          </cell>
          <cell r="Z993">
            <v>28.34</v>
          </cell>
          <cell r="AA993">
            <v>1516</v>
          </cell>
        </row>
        <row r="994">
          <cell r="B994" t="str">
            <v>Paraíba</v>
          </cell>
          <cell r="I994" t="str">
            <v>1</v>
          </cell>
          <cell r="K994">
            <v>651</v>
          </cell>
          <cell r="Q994">
            <v>272</v>
          </cell>
          <cell r="S994" t="str">
            <v>Nao</v>
          </cell>
          <cell r="T994" t="str">
            <v>Nao</v>
          </cell>
          <cell r="V994" t="str">
            <v>Sim</v>
          </cell>
          <cell r="X994">
            <v>6</v>
          </cell>
          <cell r="Y994">
            <v>5.4</v>
          </cell>
          <cell r="Z994">
            <v>0.03</v>
          </cell>
          <cell r="AA994">
            <v>0</v>
          </cell>
        </row>
        <row r="995">
          <cell r="B995" t="str">
            <v>Paraíba</v>
          </cell>
          <cell r="I995" t="str">
            <v>1</v>
          </cell>
          <cell r="K995">
            <v>1510</v>
          </cell>
          <cell r="Q995">
            <v>652</v>
          </cell>
          <cell r="S995" t="str">
            <v>Nao</v>
          </cell>
          <cell r="T995" t="str">
            <v>Nao</v>
          </cell>
          <cell r="V995" t="str">
            <v>Sim</v>
          </cell>
          <cell r="X995">
            <v>36.72</v>
          </cell>
          <cell r="Y995">
            <v>13.17</v>
          </cell>
          <cell r="Z995">
            <v>0</v>
          </cell>
          <cell r="AA995">
            <v>0</v>
          </cell>
        </row>
        <row r="996">
          <cell r="B996" t="str">
            <v>Paraíba</v>
          </cell>
          <cell r="I996" t="str">
            <v>1</v>
          </cell>
          <cell r="K996">
            <v>1030</v>
          </cell>
          <cell r="Q996">
            <v>390</v>
          </cell>
          <cell r="S996" t="str">
            <v>Nao</v>
          </cell>
          <cell r="T996" t="str">
            <v>Nao</v>
          </cell>
          <cell r="V996" t="str">
            <v>Não</v>
          </cell>
          <cell r="X996">
            <v>8.5500000000000007</v>
          </cell>
          <cell r="Y996">
            <v>3.43</v>
          </cell>
          <cell r="Z996">
            <v>0</v>
          </cell>
          <cell r="AA996">
            <v>0</v>
          </cell>
        </row>
        <row r="997">
          <cell r="B997" t="str">
            <v>Paraíba</v>
          </cell>
          <cell r="I997" t="str">
            <v>1</v>
          </cell>
          <cell r="K997">
            <v>2667</v>
          </cell>
          <cell r="Q997">
            <v>1310</v>
          </cell>
          <cell r="S997" t="str">
            <v>Nao</v>
          </cell>
          <cell r="T997" t="str">
            <v>Nao</v>
          </cell>
          <cell r="V997" t="str">
            <v>Sim</v>
          </cell>
          <cell r="X997">
            <v>11</v>
          </cell>
          <cell r="Y997">
            <v>11</v>
          </cell>
          <cell r="Z997">
            <v>2</v>
          </cell>
          <cell r="AA997">
            <v>35</v>
          </cell>
        </row>
        <row r="998">
          <cell r="B998" t="str">
            <v>Paraíba</v>
          </cell>
          <cell r="I998" t="str">
            <v>1</v>
          </cell>
          <cell r="K998">
            <v>1492</v>
          </cell>
          <cell r="Q998">
            <v>700</v>
          </cell>
          <cell r="S998" t="str">
            <v>Nao</v>
          </cell>
          <cell r="T998" t="str">
            <v>Nao</v>
          </cell>
          <cell r="V998" t="str">
            <v>Não</v>
          </cell>
          <cell r="X998">
            <v>0.08</v>
          </cell>
          <cell r="Y998">
            <v>0.03</v>
          </cell>
          <cell r="Z998">
            <v>0</v>
          </cell>
          <cell r="AA998">
            <v>0</v>
          </cell>
        </row>
        <row r="999">
          <cell r="B999" t="str">
            <v>Paraíba</v>
          </cell>
          <cell r="I999" t="str">
            <v>1</v>
          </cell>
          <cell r="K999">
            <v>5894</v>
          </cell>
          <cell r="Q999">
            <v>2880</v>
          </cell>
          <cell r="S999" t="str">
            <v>Nao</v>
          </cell>
          <cell r="T999" t="str">
            <v>Nao</v>
          </cell>
          <cell r="V999" t="str">
            <v>Sim</v>
          </cell>
          <cell r="X999">
            <v>40</v>
          </cell>
          <cell r="Y999">
            <v>30</v>
          </cell>
          <cell r="Z999">
            <v>1</v>
          </cell>
          <cell r="AA999">
            <v>0</v>
          </cell>
        </row>
        <row r="1000">
          <cell r="B1000" t="str">
            <v>Paraíba</v>
          </cell>
          <cell r="I1000" t="str">
            <v>1</v>
          </cell>
          <cell r="K1000">
            <v>4949</v>
          </cell>
          <cell r="Q1000">
            <v>1494</v>
          </cell>
          <cell r="S1000" t="str">
            <v>Nao</v>
          </cell>
          <cell r="T1000" t="str">
            <v>Sim</v>
          </cell>
          <cell r="V1000" t="str">
            <v>Não</v>
          </cell>
          <cell r="X1000">
            <v>14.85</v>
          </cell>
          <cell r="Y1000">
            <v>11.12</v>
          </cell>
          <cell r="Z1000">
            <v>0</v>
          </cell>
          <cell r="AA1000">
            <v>0</v>
          </cell>
        </row>
        <row r="1001">
          <cell r="B1001" t="str">
            <v>Paraíba</v>
          </cell>
          <cell r="I1001" t="str">
            <v>2</v>
          </cell>
          <cell r="K1001">
            <v>40165</v>
          </cell>
          <cell r="Q1001">
            <v>9800</v>
          </cell>
          <cell r="S1001" t="str">
            <v>Nao</v>
          </cell>
          <cell r="T1001" t="str">
            <v>Nao</v>
          </cell>
          <cell r="V1001" t="str">
            <v>Sim</v>
          </cell>
          <cell r="X1001">
            <v>154</v>
          </cell>
          <cell r="Y1001">
            <v>79</v>
          </cell>
          <cell r="Z1001">
            <v>15</v>
          </cell>
          <cell r="AA1001">
            <v>40</v>
          </cell>
        </row>
        <row r="1002">
          <cell r="B1002" t="str">
            <v>Paraíba</v>
          </cell>
          <cell r="I1002" t="str">
            <v>1</v>
          </cell>
          <cell r="K1002">
            <v>8925</v>
          </cell>
          <cell r="Q1002">
            <v>3000</v>
          </cell>
          <cell r="S1002" t="str">
            <v>Nao</v>
          </cell>
          <cell r="T1002" t="str">
            <v>Nao</v>
          </cell>
          <cell r="V1002" t="str">
            <v>Não</v>
          </cell>
          <cell r="X1002">
            <v>50</v>
          </cell>
          <cell r="Y1002">
            <v>30</v>
          </cell>
          <cell r="Z1002">
            <v>0</v>
          </cell>
          <cell r="AA1002">
            <v>100</v>
          </cell>
        </row>
        <row r="1003">
          <cell r="B1003" t="str">
            <v>Paraíba</v>
          </cell>
          <cell r="I1003" t="str">
            <v>1</v>
          </cell>
          <cell r="K1003">
            <v>3593</v>
          </cell>
          <cell r="Q1003">
            <v>1750</v>
          </cell>
          <cell r="S1003" t="str">
            <v>Nao</v>
          </cell>
          <cell r="T1003" t="str">
            <v>Sim</v>
          </cell>
          <cell r="V1003" t="str">
            <v>Não</v>
          </cell>
          <cell r="X1003">
            <v>12</v>
          </cell>
          <cell r="Y1003">
            <v>8</v>
          </cell>
          <cell r="Z1003">
            <v>0</v>
          </cell>
          <cell r="AA1003">
            <v>30</v>
          </cell>
        </row>
        <row r="1004">
          <cell r="B1004" t="str">
            <v>Paraíba</v>
          </cell>
          <cell r="I1004" t="str">
            <v>1</v>
          </cell>
          <cell r="K1004">
            <v>3373</v>
          </cell>
          <cell r="Q1004">
            <v>1500</v>
          </cell>
          <cell r="S1004" t="str">
            <v>Nao</v>
          </cell>
          <cell r="T1004" t="str">
            <v>Nao</v>
          </cell>
          <cell r="V1004" t="str">
            <v>Sim</v>
          </cell>
          <cell r="X1004">
            <v>11</v>
          </cell>
          <cell r="Y1004">
            <v>9</v>
          </cell>
          <cell r="Z1004">
            <v>2.0099999999999998</v>
          </cell>
          <cell r="AA1004">
            <v>0</v>
          </cell>
        </row>
        <row r="1005">
          <cell r="B1005" t="str">
            <v>Paraíba</v>
          </cell>
          <cell r="I1005" t="str">
            <v>1</v>
          </cell>
          <cell r="K1005">
            <v>3723</v>
          </cell>
          <cell r="Q1005">
            <v>850</v>
          </cell>
          <cell r="S1005" t="str">
            <v>Nao</v>
          </cell>
          <cell r="T1005" t="str">
            <v>Nao</v>
          </cell>
          <cell r="V1005" t="str">
            <v>Sim</v>
          </cell>
          <cell r="X1005">
            <v>9.41</v>
          </cell>
          <cell r="Y1005">
            <v>7.9</v>
          </cell>
          <cell r="Z1005">
            <v>0.1</v>
          </cell>
          <cell r="AA1005">
            <v>0</v>
          </cell>
        </row>
        <row r="1006">
          <cell r="B1006" t="str">
            <v>Paraíba</v>
          </cell>
          <cell r="I1006" t="str">
            <v>1</v>
          </cell>
          <cell r="K1006">
            <v>936</v>
          </cell>
          <cell r="Q1006">
            <v>460</v>
          </cell>
          <cell r="S1006" t="str">
            <v>Nao</v>
          </cell>
          <cell r="T1006" t="str">
            <v>Nao</v>
          </cell>
          <cell r="V1006" t="str">
            <v>Não</v>
          </cell>
          <cell r="X1006">
            <v>4.13</v>
          </cell>
          <cell r="Y1006">
            <v>3.16</v>
          </cell>
          <cell r="Z1006">
            <v>0</v>
          </cell>
          <cell r="AA1006">
            <v>0</v>
          </cell>
        </row>
        <row r="1007">
          <cell r="B1007" t="str">
            <v>Paraíba</v>
          </cell>
          <cell r="I1007" t="str">
            <v>1</v>
          </cell>
          <cell r="K1007">
            <v>12976</v>
          </cell>
          <cell r="Q1007">
            <v>6349</v>
          </cell>
          <cell r="S1007" t="str">
            <v>Nao</v>
          </cell>
          <cell r="T1007" t="str">
            <v>Nao</v>
          </cell>
          <cell r="V1007" t="str">
            <v>Não</v>
          </cell>
          <cell r="X1007">
            <v>26.84</v>
          </cell>
          <cell r="Y1007">
            <v>24.86</v>
          </cell>
          <cell r="Z1007">
            <v>0</v>
          </cell>
          <cell r="AA1007">
            <v>0</v>
          </cell>
        </row>
        <row r="1008">
          <cell r="B1008" t="str">
            <v>Paraíba</v>
          </cell>
          <cell r="I1008" t="str">
            <v>1</v>
          </cell>
          <cell r="K1008">
            <v>4669</v>
          </cell>
          <cell r="Q1008">
            <v>250</v>
          </cell>
          <cell r="S1008" t="str">
            <v>Nao</v>
          </cell>
          <cell r="T1008" t="str">
            <v>Nao</v>
          </cell>
          <cell r="V1008" t="str">
            <v>Não</v>
          </cell>
          <cell r="X1008">
            <v>80.08</v>
          </cell>
          <cell r="Y1008">
            <v>45</v>
          </cell>
          <cell r="Z1008">
            <v>0</v>
          </cell>
          <cell r="AA1008">
            <v>0</v>
          </cell>
        </row>
        <row r="1009">
          <cell r="B1009" t="str">
            <v>Paraíba</v>
          </cell>
          <cell r="I1009" t="str">
            <v>1</v>
          </cell>
          <cell r="K1009">
            <v>6924</v>
          </cell>
          <cell r="Q1009">
            <v>2000</v>
          </cell>
          <cell r="S1009" t="str">
            <v>Nao</v>
          </cell>
          <cell r="T1009" t="str">
            <v>Nao</v>
          </cell>
          <cell r="V1009" t="str">
            <v>Sim</v>
          </cell>
          <cell r="X1009">
            <v>15.4</v>
          </cell>
          <cell r="Y1009">
            <v>10</v>
          </cell>
          <cell r="Z1009">
            <v>8</v>
          </cell>
          <cell r="AA1009">
            <v>100</v>
          </cell>
        </row>
        <row r="1010">
          <cell r="B1010" t="str">
            <v>Paraíba</v>
          </cell>
          <cell r="I1010" t="str">
            <v>1</v>
          </cell>
          <cell r="K1010">
            <v>10376</v>
          </cell>
          <cell r="Q1010">
            <v>4803</v>
          </cell>
          <cell r="S1010" t="str">
            <v>Nao</v>
          </cell>
          <cell r="T1010" t="str">
            <v>Nao</v>
          </cell>
          <cell r="V1010" t="str">
            <v>Sim</v>
          </cell>
          <cell r="X1010">
            <v>11.09</v>
          </cell>
          <cell r="Y1010">
            <v>6.35</v>
          </cell>
          <cell r="Z1010">
            <v>1.05</v>
          </cell>
          <cell r="AA1010">
            <v>20</v>
          </cell>
        </row>
        <row r="1011">
          <cell r="B1011" t="str">
            <v>Paraíba</v>
          </cell>
          <cell r="I1011" t="str">
            <v>1</v>
          </cell>
          <cell r="K1011">
            <v>1832</v>
          </cell>
          <cell r="Q1011">
            <v>908</v>
          </cell>
          <cell r="S1011" t="str">
            <v>Nao</v>
          </cell>
          <cell r="T1011" t="str">
            <v>Nao</v>
          </cell>
          <cell r="V1011" t="str">
            <v>Não</v>
          </cell>
          <cell r="X1011">
            <v>18.5</v>
          </cell>
          <cell r="Y1011">
            <v>6.5</v>
          </cell>
          <cell r="Z1011">
            <v>0</v>
          </cell>
          <cell r="AA1011">
            <v>0</v>
          </cell>
        </row>
        <row r="1012">
          <cell r="B1012" t="str">
            <v>Paraíba</v>
          </cell>
          <cell r="I1012" t="str">
            <v>1</v>
          </cell>
          <cell r="K1012">
            <v>10857</v>
          </cell>
          <cell r="Q1012">
            <v>3712</v>
          </cell>
          <cell r="S1012" t="str">
            <v>Nao</v>
          </cell>
          <cell r="T1012" t="str">
            <v>Sim</v>
          </cell>
          <cell r="V1012" t="str">
            <v>Sim</v>
          </cell>
          <cell r="X1012">
            <v>20</v>
          </cell>
          <cell r="Y1012">
            <v>10</v>
          </cell>
          <cell r="Z1012">
            <v>1.2</v>
          </cell>
          <cell r="AA1012">
            <v>110</v>
          </cell>
        </row>
        <row r="1013">
          <cell r="B1013" t="str">
            <v>Paraíba</v>
          </cell>
          <cell r="I1013" t="str">
            <v>1</v>
          </cell>
          <cell r="K1013">
            <v>2082</v>
          </cell>
          <cell r="Q1013">
            <v>851</v>
          </cell>
          <cell r="S1013" t="str">
            <v>Nao</v>
          </cell>
          <cell r="T1013" t="str">
            <v>Nao</v>
          </cell>
          <cell r="V1013" t="str">
            <v>Não</v>
          </cell>
          <cell r="X1013">
            <v>1.5</v>
          </cell>
          <cell r="Y1013">
            <v>1.44</v>
          </cell>
          <cell r="Z1013">
            <v>0</v>
          </cell>
          <cell r="AA1013">
            <v>0</v>
          </cell>
        </row>
        <row r="1014">
          <cell r="B1014" t="str">
            <v>Paraíba</v>
          </cell>
          <cell r="I1014" t="str">
            <v>1</v>
          </cell>
          <cell r="K1014">
            <v>1061</v>
          </cell>
          <cell r="Q1014">
            <v>500</v>
          </cell>
          <cell r="S1014" t="str">
            <v>Nao</v>
          </cell>
          <cell r="T1014" t="str">
            <v>Nao</v>
          </cell>
          <cell r="V1014" t="str">
            <v>Não</v>
          </cell>
          <cell r="X1014">
            <v>5</v>
          </cell>
          <cell r="Y1014">
            <v>5</v>
          </cell>
          <cell r="Z1014">
            <v>0</v>
          </cell>
          <cell r="AA1014">
            <v>0</v>
          </cell>
        </row>
        <row r="1015">
          <cell r="B1015" t="str">
            <v>Paraíba</v>
          </cell>
          <cell r="I1015" t="str">
            <v>1</v>
          </cell>
          <cell r="K1015">
            <v>1727</v>
          </cell>
          <cell r="Q1015">
            <v>500</v>
          </cell>
          <cell r="S1015" t="str">
            <v>Nao</v>
          </cell>
          <cell r="T1015" t="str">
            <v>Nao</v>
          </cell>
          <cell r="V1015" t="str">
            <v>Sim</v>
          </cell>
          <cell r="X1015">
            <v>6</v>
          </cell>
          <cell r="Y1015">
            <v>6</v>
          </cell>
          <cell r="Z1015">
            <v>5</v>
          </cell>
          <cell r="AA1015">
            <v>0</v>
          </cell>
        </row>
        <row r="1016">
          <cell r="B1016" t="str">
            <v>Paraíba</v>
          </cell>
          <cell r="I1016" t="str">
            <v>1</v>
          </cell>
          <cell r="K1016">
            <v>1600</v>
          </cell>
          <cell r="Q1016">
            <v>800</v>
          </cell>
          <cell r="S1016" t="str">
            <v>Nao</v>
          </cell>
          <cell r="T1016" t="str">
            <v>Nao</v>
          </cell>
          <cell r="V1016" t="str">
            <v>Não</v>
          </cell>
          <cell r="X1016">
            <v>9.6</v>
          </cell>
          <cell r="Y1016">
            <v>7.5</v>
          </cell>
          <cell r="Z1016">
            <v>0</v>
          </cell>
          <cell r="AA1016">
            <v>0</v>
          </cell>
        </row>
        <row r="1017">
          <cell r="B1017" t="str">
            <v>Pernambuco</v>
          </cell>
          <cell r="I1017" t="str">
            <v>3</v>
          </cell>
          <cell r="K1017">
            <v>92053</v>
          </cell>
          <cell r="Q1017">
            <v>25886</v>
          </cell>
          <cell r="S1017" t="str">
            <v>Nao</v>
          </cell>
          <cell r="T1017" t="str">
            <v>Nao</v>
          </cell>
          <cell r="V1017" t="str">
            <v>Sim</v>
          </cell>
          <cell r="X1017">
            <v>300</v>
          </cell>
          <cell r="Y1017">
            <v>195</v>
          </cell>
          <cell r="Z1017">
            <v>0</v>
          </cell>
          <cell r="AA1017">
            <v>100</v>
          </cell>
        </row>
        <row r="1018">
          <cell r="B1018" t="str">
            <v>Pernambuco</v>
          </cell>
          <cell r="I1018" t="str">
            <v>2</v>
          </cell>
          <cell r="K1018">
            <v>29211</v>
          </cell>
          <cell r="Q1018">
            <v>13000</v>
          </cell>
          <cell r="S1018" t="str">
            <v>Sim</v>
          </cell>
          <cell r="T1018" t="str">
            <v>Sim</v>
          </cell>
          <cell r="V1018" t="str">
            <v>Sim</v>
          </cell>
          <cell r="X1018">
            <v>200</v>
          </cell>
          <cell r="Y1018">
            <v>110</v>
          </cell>
          <cell r="Z1018">
            <v>0</v>
          </cell>
          <cell r="AA1018">
            <v>30</v>
          </cell>
        </row>
        <row r="1019">
          <cell r="B1019" t="str">
            <v>Pernambuco</v>
          </cell>
          <cell r="I1019" t="str">
            <v>1</v>
          </cell>
          <cell r="K1019">
            <v>18741</v>
          </cell>
          <cell r="Q1019">
            <v>8400</v>
          </cell>
          <cell r="S1019" t="str">
            <v>Nao</v>
          </cell>
          <cell r="T1019" t="str">
            <v>Nao</v>
          </cell>
          <cell r="V1019" t="str">
            <v>Não</v>
          </cell>
          <cell r="X1019">
            <v>50.73</v>
          </cell>
          <cell r="Y1019">
            <v>33</v>
          </cell>
          <cell r="Z1019">
            <v>0</v>
          </cell>
          <cell r="AA1019">
            <v>0</v>
          </cell>
        </row>
        <row r="1020">
          <cell r="B1020" t="str">
            <v>Pernambuco</v>
          </cell>
          <cell r="I1020" t="str">
            <v>2</v>
          </cell>
          <cell r="K1020">
            <v>26671</v>
          </cell>
          <cell r="Q1020">
            <v>6702</v>
          </cell>
          <cell r="S1020" t="str">
            <v>Nao</v>
          </cell>
          <cell r="T1020" t="str">
            <v>Nao</v>
          </cell>
          <cell r="V1020" t="str">
            <v>Sim</v>
          </cell>
          <cell r="X1020">
            <v>71</v>
          </cell>
          <cell r="Y1020">
            <v>32</v>
          </cell>
          <cell r="Z1020">
            <v>30</v>
          </cell>
          <cell r="AA1020">
            <v>450</v>
          </cell>
        </row>
        <row r="1021">
          <cell r="B1021" t="str">
            <v>Pernambuco</v>
          </cell>
          <cell r="I1021" t="str">
            <v>1</v>
          </cell>
          <cell r="K1021">
            <v>8310</v>
          </cell>
          <cell r="Q1021">
            <v>4096</v>
          </cell>
          <cell r="S1021" t="str">
            <v>Nao</v>
          </cell>
          <cell r="T1021" t="str">
            <v>Nao</v>
          </cell>
          <cell r="V1021" t="str">
            <v>Sim</v>
          </cell>
          <cell r="X1021">
            <v>12.78</v>
          </cell>
          <cell r="Y1021">
            <v>8.7799999999999994</v>
          </cell>
          <cell r="Z1021">
            <v>3</v>
          </cell>
          <cell r="AA1021">
            <v>0</v>
          </cell>
        </row>
        <row r="1022">
          <cell r="B1022" t="str">
            <v>Pernambuco</v>
          </cell>
          <cell r="I1022" t="str">
            <v>1</v>
          </cell>
          <cell r="K1022">
            <v>13137</v>
          </cell>
          <cell r="Q1022">
            <v>4050</v>
          </cell>
          <cell r="S1022" t="str">
            <v>Nao</v>
          </cell>
          <cell r="T1022" t="str">
            <v>Nao</v>
          </cell>
          <cell r="V1022" t="str">
            <v>Sim</v>
          </cell>
          <cell r="X1022">
            <v>42.2</v>
          </cell>
          <cell r="Y1022">
            <v>28.53</v>
          </cell>
          <cell r="Z1022">
            <v>1.35</v>
          </cell>
          <cell r="AA1022">
            <v>0</v>
          </cell>
        </row>
        <row r="1023">
          <cell r="B1023" t="str">
            <v>Pernambuco</v>
          </cell>
          <cell r="I1023" t="str">
            <v>1</v>
          </cell>
          <cell r="K1023">
            <v>17435</v>
          </cell>
          <cell r="Q1023">
            <v>4200</v>
          </cell>
          <cell r="S1023" t="str">
            <v>Nao</v>
          </cell>
          <cell r="T1023" t="str">
            <v>Nao</v>
          </cell>
          <cell r="V1023" t="str">
            <v>Sim</v>
          </cell>
          <cell r="X1023">
            <v>42.2</v>
          </cell>
          <cell r="Y1023">
            <v>28.53</v>
          </cell>
          <cell r="Z1023">
            <v>1.35</v>
          </cell>
          <cell r="AA1023">
            <v>45</v>
          </cell>
        </row>
        <row r="1024">
          <cell r="B1024" t="str">
            <v>Pernambuco</v>
          </cell>
          <cell r="I1024" t="str">
            <v>2</v>
          </cell>
          <cell r="K1024">
            <v>51497</v>
          </cell>
          <cell r="Q1024">
            <v>19397</v>
          </cell>
          <cell r="S1024" t="str">
            <v>Nao</v>
          </cell>
          <cell r="T1024" t="str">
            <v>Nao</v>
          </cell>
          <cell r="V1024" t="str">
            <v>Sim</v>
          </cell>
          <cell r="X1024">
            <v>164.6</v>
          </cell>
          <cell r="Y1024">
            <v>114</v>
          </cell>
          <cell r="Z1024">
            <v>1.32</v>
          </cell>
          <cell r="AA1024">
            <v>100</v>
          </cell>
        </row>
        <row r="1025">
          <cell r="B1025" t="str">
            <v>Pernambuco</v>
          </cell>
          <cell r="I1025" t="str">
            <v>2</v>
          </cell>
          <cell r="K1025">
            <v>68160</v>
          </cell>
          <cell r="Q1025">
            <v>26500</v>
          </cell>
          <cell r="S1025" t="str">
            <v>Nao</v>
          </cell>
          <cell r="T1025" t="str">
            <v>Nao</v>
          </cell>
          <cell r="V1025" t="str">
            <v>Sim</v>
          </cell>
          <cell r="X1025">
            <v>1500</v>
          </cell>
          <cell r="Y1025">
            <v>1050</v>
          </cell>
          <cell r="Z1025">
            <v>46</v>
          </cell>
          <cell r="AA1025">
            <v>175</v>
          </cell>
        </row>
        <row r="1026">
          <cell r="B1026" t="str">
            <v>Pernambuco</v>
          </cell>
          <cell r="I1026" t="str">
            <v>2</v>
          </cell>
          <cell r="K1026">
            <v>35677</v>
          </cell>
          <cell r="Q1026">
            <v>15995</v>
          </cell>
          <cell r="S1026" t="str">
            <v>Nao</v>
          </cell>
          <cell r="T1026" t="str">
            <v>Nao</v>
          </cell>
          <cell r="V1026" t="str">
            <v>Sim</v>
          </cell>
          <cell r="X1026">
            <v>1.1100000000000001</v>
          </cell>
          <cell r="Y1026">
            <v>1.1100000000000001</v>
          </cell>
          <cell r="Z1026">
            <v>0.11</v>
          </cell>
          <cell r="AA1026">
            <v>13733</v>
          </cell>
        </row>
        <row r="1027">
          <cell r="B1027" t="str">
            <v>Pernambuco</v>
          </cell>
          <cell r="I1027" t="str">
            <v>1</v>
          </cell>
          <cell r="K1027">
            <v>12878</v>
          </cell>
          <cell r="Q1027">
            <v>3000</v>
          </cell>
          <cell r="S1027" t="str">
            <v>Nao</v>
          </cell>
          <cell r="T1027" t="str">
            <v>Nao</v>
          </cell>
          <cell r="V1027" t="str">
            <v>Sim</v>
          </cell>
          <cell r="X1027">
            <v>200</v>
          </cell>
          <cell r="Y1027">
            <v>110</v>
          </cell>
          <cell r="Z1027">
            <v>0</v>
          </cell>
          <cell r="AA1027">
            <v>0</v>
          </cell>
        </row>
        <row r="1028">
          <cell r="B1028" t="str">
            <v>Pernambuco</v>
          </cell>
          <cell r="I1028" t="str">
            <v>2</v>
          </cell>
          <cell r="K1028">
            <v>61654</v>
          </cell>
          <cell r="Q1028">
            <v>19653</v>
          </cell>
          <cell r="S1028" t="str">
            <v>Nao</v>
          </cell>
          <cell r="T1028" t="str">
            <v>Nao</v>
          </cell>
          <cell r="V1028" t="str">
            <v>Sim</v>
          </cell>
          <cell r="X1028">
            <v>174.63</v>
          </cell>
          <cell r="Y1028">
            <v>100</v>
          </cell>
          <cell r="Z1028">
            <v>0</v>
          </cell>
          <cell r="AA1028">
            <v>500</v>
          </cell>
        </row>
        <row r="1029">
          <cell r="B1029" t="str">
            <v>Pernambuco</v>
          </cell>
          <cell r="I1029" t="str">
            <v>1</v>
          </cell>
          <cell r="K1029">
            <v>3948</v>
          </cell>
          <cell r="Q1029">
            <v>1428</v>
          </cell>
          <cell r="S1029" t="str">
            <v>Nao</v>
          </cell>
          <cell r="T1029" t="str">
            <v>Nao</v>
          </cell>
          <cell r="V1029" t="str">
            <v>Não</v>
          </cell>
          <cell r="X1029">
            <v>12.3</v>
          </cell>
          <cell r="Y1029">
            <v>12.3</v>
          </cell>
          <cell r="Z1029">
            <v>0</v>
          </cell>
          <cell r="AA1029">
            <v>0</v>
          </cell>
        </row>
        <row r="1030">
          <cell r="B1030" t="str">
            <v>Pernambuco</v>
          </cell>
          <cell r="I1030" t="str">
            <v>2</v>
          </cell>
          <cell r="K1030">
            <v>51615</v>
          </cell>
          <cell r="Q1030">
            <v>24414</v>
          </cell>
          <cell r="S1030" t="str">
            <v>Nao</v>
          </cell>
          <cell r="T1030" t="str">
            <v>Sim</v>
          </cell>
          <cell r="V1030" t="str">
            <v>Sim</v>
          </cell>
          <cell r="X1030">
            <v>107.89</v>
          </cell>
          <cell r="Y1030">
            <v>88.28</v>
          </cell>
          <cell r="Z1030">
            <v>4</v>
          </cell>
          <cell r="AA1030">
            <v>3000</v>
          </cell>
        </row>
        <row r="1031">
          <cell r="B1031" t="str">
            <v>Pernambuco</v>
          </cell>
          <cell r="I1031" t="str">
            <v>2</v>
          </cell>
          <cell r="K1031">
            <v>13999</v>
          </cell>
          <cell r="Q1031">
            <v>6050</v>
          </cell>
          <cell r="S1031" t="str">
            <v>Nao</v>
          </cell>
          <cell r="T1031" t="str">
            <v>Nao</v>
          </cell>
          <cell r="V1031" t="str">
            <v>Não</v>
          </cell>
          <cell r="X1031">
            <v>28</v>
          </cell>
          <cell r="Y1031">
            <v>19.600000000000001</v>
          </cell>
          <cell r="Z1031">
            <v>0</v>
          </cell>
          <cell r="AA1031">
            <v>168</v>
          </cell>
        </row>
        <row r="1032">
          <cell r="B1032" t="str">
            <v>Pernambuco</v>
          </cell>
          <cell r="I1032" t="str">
            <v>2</v>
          </cell>
          <cell r="K1032">
            <v>16061</v>
          </cell>
          <cell r="Q1032">
            <v>5474</v>
          </cell>
          <cell r="S1032" t="str">
            <v>Nao</v>
          </cell>
          <cell r="T1032" t="str">
            <v>Nao</v>
          </cell>
          <cell r="V1032" t="str">
            <v>Sim</v>
          </cell>
          <cell r="X1032">
            <v>23</v>
          </cell>
          <cell r="Y1032">
            <v>10</v>
          </cell>
          <cell r="Z1032">
            <v>1</v>
          </cell>
          <cell r="AA1032">
            <v>800</v>
          </cell>
        </row>
        <row r="1033">
          <cell r="B1033" t="str">
            <v>Pernambuco</v>
          </cell>
          <cell r="I1033" t="str">
            <v>2</v>
          </cell>
          <cell r="K1033">
            <v>26592</v>
          </cell>
          <cell r="Q1033">
            <v>9668</v>
          </cell>
          <cell r="S1033" t="str">
            <v>Nao</v>
          </cell>
          <cell r="T1033" t="str">
            <v>Nao</v>
          </cell>
          <cell r="V1033" t="str">
            <v>Sim</v>
          </cell>
          <cell r="X1033">
            <v>200</v>
          </cell>
          <cell r="Y1033">
            <v>50</v>
          </cell>
          <cell r="Z1033">
            <v>0</v>
          </cell>
          <cell r="AA1033">
            <v>165</v>
          </cell>
        </row>
        <row r="1034">
          <cell r="B1034" t="str">
            <v>Pernambuco</v>
          </cell>
          <cell r="I1034" t="str">
            <v>1</v>
          </cell>
          <cell r="K1034">
            <v>8329</v>
          </cell>
          <cell r="Q1034">
            <v>3666</v>
          </cell>
          <cell r="S1034" t="str">
            <v>Nao</v>
          </cell>
          <cell r="T1034" t="str">
            <v>Sim</v>
          </cell>
          <cell r="V1034" t="str">
            <v>Sim</v>
          </cell>
          <cell r="X1034">
            <v>50</v>
          </cell>
          <cell r="Y1034">
            <v>30</v>
          </cell>
          <cell r="Z1034">
            <v>0</v>
          </cell>
          <cell r="AA1034">
            <v>20</v>
          </cell>
        </row>
        <row r="1035">
          <cell r="B1035" t="str">
            <v>Pernambuco</v>
          </cell>
          <cell r="I1035" t="str">
            <v>2</v>
          </cell>
          <cell r="K1035">
            <v>23967</v>
          </cell>
          <cell r="Q1035">
            <v>8852</v>
          </cell>
          <cell r="S1035" t="str">
            <v>Nao</v>
          </cell>
          <cell r="T1035" t="str">
            <v>Nao</v>
          </cell>
          <cell r="V1035" t="str">
            <v>Sim</v>
          </cell>
          <cell r="X1035">
            <v>741.83</v>
          </cell>
          <cell r="Y1035">
            <v>265</v>
          </cell>
          <cell r="Z1035">
            <v>2</v>
          </cell>
          <cell r="AA1035">
            <v>0</v>
          </cell>
        </row>
        <row r="1036">
          <cell r="B1036" t="str">
            <v>Pernambuco</v>
          </cell>
          <cell r="I1036" t="str">
            <v>3</v>
          </cell>
          <cell r="K1036">
            <v>189473</v>
          </cell>
          <cell r="Q1036">
            <v>39666</v>
          </cell>
          <cell r="S1036" t="str">
            <v>Nao</v>
          </cell>
          <cell r="T1036" t="str">
            <v>Sim</v>
          </cell>
          <cell r="V1036" t="str">
            <v>Sim</v>
          </cell>
          <cell r="X1036">
            <v>350</v>
          </cell>
          <cell r="Y1036">
            <v>278.67</v>
          </cell>
          <cell r="Z1036">
            <v>20</v>
          </cell>
          <cell r="AA1036">
            <v>200</v>
          </cell>
        </row>
        <row r="1037">
          <cell r="B1037" t="str">
            <v>Pernambuco</v>
          </cell>
          <cell r="I1037" t="str">
            <v>2</v>
          </cell>
          <cell r="K1037">
            <v>22126</v>
          </cell>
          <cell r="Q1037">
            <v>5608</v>
          </cell>
          <cell r="S1037" t="str">
            <v>Nao</v>
          </cell>
          <cell r="T1037" t="str">
            <v>Nao</v>
          </cell>
          <cell r="V1037" t="str">
            <v>Sim</v>
          </cell>
          <cell r="X1037">
            <v>60</v>
          </cell>
          <cell r="Y1037">
            <v>43</v>
          </cell>
          <cell r="Z1037">
            <v>8</v>
          </cell>
          <cell r="AA1037">
            <v>400</v>
          </cell>
        </row>
        <row r="1038">
          <cell r="B1038" t="str">
            <v>Pernambuco</v>
          </cell>
          <cell r="I1038" t="str">
            <v>1</v>
          </cell>
          <cell r="K1038">
            <v>16564</v>
          </cell>
          <cell r="Q1038">
            <v>5000</v>
          </cell>
          <cell r="S1038" t="str">
            <v>Nao</v>
          </cell>
          <cell r="T1038" t="str">
            <v>Nao</v>
          </cell>
          <cell r="V1038" t="str">
            <v>Não</v>
          </cell>
          <cell r="X1038">
            <v>53</v>
          </cell>
          <cell r="Y1038">
            <v>45</v>
          </cell>
          <cell r="Z1038">
            <v>0</v>
          </cell>
          <cell r="AA1038">
            <v>400</v>
          </cell>
        </row>
        <row r="1039">
          <cell r="B1039" t="str">
            <v>Pernambuco</v>
          </cell>
          <cell r="I1039" t="str">
            <v>1</v>
          </cell>
          <cell r="K1039">
            <v>8178</v>
          </cell>
          <cell r="Q1039">
            <v>3567</v>
          </cell>
          <cell r="S1039" t="str">
            <v>Nao</v>
          </cell>
          <cell r="T1039" t="str">
            <v>Sim</v>
          </cell>
          <cell r="V1039" t="str">
            <v>Sim</v>
          </cell>
          <cell r="X1039">
            <v>32.35</v>
          </cell>
          <cell r="Y1039">
            <v>22.67</v>
          </cell>
          <cell r="Z1039">
            <v>18</v>
          </cell>
          <cell r="AA1039">
            <v>0</v>
          </cell>
        </row>
        <row r="1040">
          <cell r="B1040" t="str">
            <v>Pernambuco</v>
          </cell>
          <cell r="I1040" t="str">
            <v>3</v>
          </cell>
          <cell r="K1040">
            <v>158899</v>
          </cell>
          <cell r="Q1040">
            <v>38810</v>
          </cell>
          <cell r="S1040" t="str">
            <v>Nao</v>
          </cell>
          <cell r="T1040" t="str">
            <v>Nao</v>
          </cell>
          <cell r="V1040" t="str">
            <v>Sim</v>
          </cell>
          <cell r="X1040">
            <v>443</v>
          </cell>
          <cell r="Y1040">
            <v>195</v>
          </cell>
          <cell r="Z1040">
            <v>102</v>
          </cell>
          <cell r="AA1040">
            <v>56</v>
          </cell>
        </row>
        <row r="1041">
          <cell r="B1041" t="str">
            <v>Pernambuco</v>
          </cell>
          <cell r="I1041" t="str">
            <v>1</v>
          </cell>
          <cell r="K1041">
            <v>15831</v>
          </cell>
          <cell r="Q1041">
            <v>6500</v>
          </cell>
          <cell r="S1041" t="str">
            <v>Nao</v>
          </cell>
          <cell r="T1041" t="str">
            <v>Nao</v>
          </cell>
          <cell r="V1041" t="str">
            <v>Sim</v>
          </cell>
          <cell r="X1041">
            <v>28</v>
          </cell>
          <cell r="Y1041">
            <v>23</v>
          </cell>
          <cell r="Z1041">
            <v>10</v>
          </cell>
          <cell r="AA1041">
            <v>0</v>
          </cell>
        </row>
        <row r="1042">
          <cell r="B1042" t="str">
            <v>Pernambuco</v>
          </cell>
          <cell r="I1042" t="str">
            <v>1</v>
          </cell>
          <cell r="K1042">
            <v>14251</v>
          </cell>
          <cell r="Q1042">
            <v>3796</v>
          </cell>
          <cell r="S1042" t="str">
            <v>Nao</v>
          </cell>
          <cell r="T1042" t="str">
            <v>Nao</v>
          </cell>
          <cell r="V1042" t="str">
            <v>Sim</v>
          </cell>
          <cell r="X1042">
            <v>240</v>
          </cell>
          <cell r="Y1042">
            <v>212</v>
          </cell>
          <cell r="Z1042">
            <v>185</v>
          </cell>
          <cell r="AA1042">
            <v>38</v>
          </cell>
        </row>
        <row r="1043">
          <cell r="B1043" t="str">
            <v>Pernambuco</v>
          </cell>
          <cell r="I1043" t="str">
            <v>1</v>
          </cell>
          <cell r="K1043">
            <v>8049</v>
          </cell>
          <cell r="Q1043">
            <v>2300</v>
          </cell>
          <cell r="S1043" t="str">
            <v>Nao</v>
          </cell>
          <cell r="T1043" t="str">
            <v>Nao</v>
          </cell>
          <cell r="V1043" t="str">
            <v>Não</v>
          </cell>
          <cell r="X1043">
            <v>43.93</v>
          </cell>
          <cell r="Y1043">
            <v>23.68</v>
          </cell>
          <cell r="Z1043">
            <v>0</v>
          </cell>
          <cell r="AA1043">
            <v>52</v>
          </cell>
        </row>
        <row r="1044">
          <cell r="B1044" t="str">
            <v>Pernambuco</v>
          </cell>
          <cell r="I1044" t="str">
            <v>1</v>
          </cell>
          <cell r="K1044">
            <v>2191</v>
          </cell>
          <cell r="Q1044">
            <v>960</v>
          </cell>
          <cell r="S1044" t="str">
            <v>Nao</v>
          </cell>
          <cell r="T1044" t="str">
            <v>Nao</v>
          </cell>
          <cell r="V1044" t="str">
            <v>Não</v>
          </cell>
          <cell r="X1044">
            <v>20</v>
          </cell>
          <cell r="Y1044">
            <v>15</v>
          </cell>
          <cell r="Z1044">
            <v>0</v>
          </cell>
          <cell r="AA1044">
            <v>0</v>
          </cell>
        </row>
        <row r="1045">
          <cell r="B1045" t="str">
            <v>Pernambuco</v>
          </cell>
          <cell r="I1045" t="str">
            <v>2</v>
          </cell>
          <cell r="K1045">
            <v>81236</v>
          </cell>
          <cell r="Q1045">
            <v>26373</v>
          </cell>
          <cell r="S1045" t="str">
            <v>Nao</v>
          </cell>
          <cell r="T1045" t="str">
            <v>Nao</v>
          </cell>
          <cell r="V1045" t="str">
            <v>Sim</v>
          </cell>
          <cell r="X1045">
            <v>210.36</v>
          </cell>
          <cell r="Y1045">
            <v>157.77000000000001</v>
          </cell>
          <cell r="Z1045">
            <v>15.77</v>
          </cell>
          <cell r="AA1045">
            <v>0</v>
          </cell>
        </row>
        <row r="1046">
          <cell r="B1046" t="str">
            <v>Pernambuco</v>
          </cell>
          <cell r="I1046" t="str">
            <v>4</v>
          </cell>
          <cell r="K1046">
            <v>324306</v>
          </cell>
          <cell r="Q1046">
            <v>125802</v>
          </cell>
          <cell r="S1046" t="str">
            <v>Nao</v>
          </cell>
          <cell r="T1046" t="str">
            <v>Nao</v>
          </cell>
          <cell r="V1046" t="str">
            <v>Sim</v>
          </cell>
          <cell r="X1046">
            <v>374.3</v>
          </cell>
          <cell r="Y1046">
            <v>281.92</v>
          </cell>
          <cell r="Z1046">
            <v>25</v>
          </cell>
          <cell r="AA1046">
            <v>3000</v>
          </cell>
        </row>
        <row r="1047">
          <cell r="B1047" t="str">
            <v>Pernambuco</v>
          </cell>
          <cell r="I1047" t="str">
            <v>1</v>
          </cell>
          <cell r="K1047">
            <v>1779</v>
          </cell>
          <cell r="Q1047">
            <v>658</v>
          </cell>
          <cell r="S1047" t="str">
            <v>Nao</v>
          </cell>
          <cell r="T1047" t="str">
            <v>Nao</v>
          </cell>
          <cell r="V1047" t="str">
            <v>Sim</v>
          </cell>
          <cell r="X1047">
            <v>5</v>
          </cell>
          <cell r="Y1047">
            <v>5</v>
          </cell>
          <cell r="Z1047">
            <v>1</v>
          </cell>
          <cell r="AA1047">
            <v>0</v>
          </cell>
        </row>
        <row r="1048">
          <cell r="B1048" t="str">
            <v>Pernambuco</v>
          </cell>
          <cell r="I1048" t="str">
            <v>1</v>
          </cell>
          <cell r="K1048">
            <v>6941</v>
          </cell>
          <cell r="Q1048">
            <v>2594</v>
          </cell>
          <cell r="S1048" t="str">
            <v>Nao</v>
          </cell>
          <cell r="T1048" t="str">
            <v>Nao</v>
          </cell>
          <cell r="V1048" t="str">
            <v>Não</v>
          </cell>
          <cell r="X1048">
            <v>15.9</v>
          </cell>
          <cell r="Y1048">
            <v>12.54</v>
          </cell>
          <cell r="Z1048">
            <v>0</v>
          </cell>
          <cell r="AA1048">
            <v>0</v>
          </cell>
        </row>
        <row r="1049">
          <cell r="B1049" t="str">
            <v>Pernambuco</v>
          </cell>
          <cell r="I1049" t="str">
            <v>1</v>
          </cell>
          <cell r="K1049">
            <v>14833</v>
          </cell>
          <cell r="Q1049">
            <v>7000</v>
          </cell>
          <cell r="S1049" t="str">
            <v>Nao</v>
          </cell>
          <cell r="T1049" t="str">
            <v>Nao</v>
          </cell>
          <cell r="V1049" t="str">
            <v>Sim</v>
          </cell>
          <cell r="X1049">
            <v>15</v>
          </cell>
          <cell r="Y1049">
            <v>10</v>
          </cell>
          <cell r="Z1049">
            <v>4</v>
          </cell>
          <cell r="AA1049">
            <v>500</v>
          </cell>
        </row>
        <row r="1050">
          <cell r="B1050" t="str">
            <v>Pernambuco</v>
          </cell>
          <cell r="I1050" t="str">
            <v>1</v>
          </cell>
          <cell r="K1050">
            <v>24789</v>
          </cell>
          <cell r="Q1050">
            <v>6421</v>
          </cell>
          <cell r="S1050" t="str">
            <v>Nao</v>
          </cell>
          <cell r="T1050" t="str">
            <v>Sim</v>
          </cell>
          <cell r="V1050" t="str">
            <v>Sim</v>
          </cell>
          <cell r="X1050">
            <v>65.86</v>
          </cell>
          <cell r="Y1050">
            <v>53.78</v>
          </cell>
          <cell r="Z1050">
            <v>2.0499999999999998</v>
          </cell>
          <cell r="AA1050">
            <v>0</v>
          </cell>
        </row>
        <row r="1051">
          <cell r="B1051" t="str">
            <v>Pernambuco</v>
          </cell>
          <cell r="I1051" t="str">
            <v>1</v>
          </cell>
          <cell r="K1051">
            <v>21483</v>
          </cell>
          <cell r="Q1051">
            <v>6717</v>
          </cell>
          <cell r="S1051" t="str">
            <v>Nao</v>
          </cell>
          <cell r="T1051" t="str">
            <v>Nao</v>
          </cell>
          <cell r="V1051" t="str">
            <v>Sim</v>
          </cell>
          <cell r="X1051">
            <v>84.37</v>
          </cell>
          <cell r="Y1051">
            <v>56.41</v>
          </cell>
          <cell r="Z1051">
            <v>12.52</v>
          </cell>
          <cell r="AA1051">
            <v>40</v>
          </cell>
        </row>
        <row r="1052">
          <cell r="B1052" t="str">
            <v>Pernambuco</v>
          </cell>
          <cell r="I1052" t="str">
            <v>1</v>
          </cell>
          <cell r="K1052">
            <v>6771</v>
          </cell>
          <cell r="Q1052">
            <v>3200</v>
          </cell>
          <cell r="S1052" t="str">
            <v>Nao</v>
          </cell>
          <cell r="T1052" t="str">
            <v>Nao</v>
          </cell>
          <cell r="V1052" t="str">
            <v>Sim</v>
          </cell>
          <cell r="X1052">
            <v>220</v>
          </cell>
          <cell r="Y1052">
            <v>100</v>
          </cell>
          <cell r="Z1052">
            <v>12</v>
          </cell>
          <cell r="AA1052">
            <v>0</v>
          </cell>
        </row>
        <row r="1053">
          <cell r="B1053" t="str">
            <v>Pernambuco</v>
          </cell>
          <cell r="I1053" t="str">
            <v>2</v>
          </cell>
          <cell r="K1053">
            <v>16370</v>
          </cell>
          <cell r="Q1053">
            <v>5156</v>
          </cell>
          <cell r="S1053" t="str">
            <v>Nao</v>
          </cell>
          <cell r="T1053" t="str">
            <v>Nao</v>
          </cell>
          <cell r="V1053" t="str">
            <v>Não</v>
          </cell>
          <cell r="X1053">
            <v>22.6</v>
          </cell>
          <cell r="Y1053">
            <v>18.079999999999998</v>
          </cell>
          <cell r="Z1053">
            <v>0</v>
          </cell>
          <cell r="AA1053">
            <v>268</v>
          </cell>
        </row>
        <row r="1054">
          <cell r="B1054" t="str">
            <v>Pernambuco</v>
          </cell>
          <cell r="I1054" t="str">
            <v>1</v>
          </cell>
          <cell r="K1054">
            <v>17642</v>
          </cell>
          <cell r="Q1054">
            <v>7647</v>
          </cell>
          <cell r="S1054" t="str">
            <v>Nao</v>
          </cell>
          <cell r="T1054" t="str">
            <v>Nao</v>
          </cell>
          <cell r="V1054" t="str">
            <v>Sim</v>
          </cell>
          <cell r="X1054">
            <v>41</v>
          </cell>
          <cell r="Y1054">
            <v>29</v>
          </cell>
          <cell r="Z1054">
            <v>14</v>
          </cell>
          <cell r="AA1054">
            <v>0</v>
          </cell>
        </row>
        <row r="1055">
          <cell r="B1055" t="str">
            <v>Pernambuco</v>
          </cell>
          <cell r="I1055" t="str">
            <v>1</v>
          </cell>
          <cell r="K1055">
            <v>3101</v>
          </cell>
          <cell r="Q1055">
            <v>625</v>
          </cell>
          <cell r="S1055" t="str">
            <v>Nao</v>
          </cell>
          <cell r="T1055" t="str">
            <v>Nao</v>
          </cell>
          <cell r="V1055" t="str">
            <v>Sim</v>
          </cell>
          <cell r="X1055">
            <v>25.7</v>
          </cell>
          <cell r="Y1055">
            <v>2.16</v>
          </cell>
          <cell r="Z1055">
            <v>2.16</v>
          </cell>
          <cell r="AA1055">
            <v>0</v>
          </cell>
        </row>
        <row r="1056">
          <cell r="B1056" t="str">
            <v>Pernambuco</v>
          </cell>
          <cell r="I1056" t="str">
            <v>1</v>
          </cell>
          <cell r="K1056">
            <v>9554</v>
          </cell>
          <cell r="Q1056">
            <v>4270</v>
          </cell>
          <cell r="S1056" t="str">
            <v>Nao</v>
          </cell>
          <cell r="T1056" t="str">
            <v>Nao</v>
          </cell>
          <cell r="V1056" t="str">
            <v>Não</v>
          </cell>
          <cell r="X1056">
            <v>12</v>
          </cell>
          <cell r="Y1056">
            <v>12</v>
          </cell>
          <cell r="Z1056">
            <v>0</v>
          </cell>
          <cell r="AA1056">
            <v>0</v>
          </cell>
        </row>
        <row r="1057">
          <cell r="B1057" t="str">
            <v>Pernambuco</v>
          </cell>
          <cell r="I1057" t="str">
            <v>2</v>
          </cell>
          <cell r="K1057">
            <v>22632</v>
          </cell>
          <cell r="Q1057">
            <v>5500</v>
          </cell>
          <cell r="S1057" t="str">
            <v>Nao</v>
          </cell>
          <cell r="T1057" t="str">
            <v>Nao</v>
          </cell>
          <cell r="V1057" t="str">
            <v>Sim</v>
          </cell>
          <cell r="X1057">
            <v>55.45</v>
          </cell>
          <cell r="Y1057">
            <v>41.93</v>
          </cell>
          <cell r="Z1057">
            <v>0.44</v>
          </cell>
          <cell r="AA1057">
            <v>1000</v>
          </cell>
        </row>
        <row r="1058">
          <cell r="B1058" t="str">
            <v>Pernambuco</v>
          </cell>
          <cell r="I1058" t="str">
            <v>3</v>
          </cell>
          <cell r="K1058">
            <v>125312</v>
          </cell>
          <cell r="Q1058">
            <v>34298</v>
          </cell>
          <cell r="S1058" t="str">
            <v>Nao</v>
          </cell>
          <cell r="T1058" t="str">
            <v>Nao</v>
          </cell>
          <cell r="V1058" t="str">
            <v>Sim</v>
          </cell>
          <cell r="X1058">
            <v>641.20000000000005</v>
          </cell>
          <cell r="Y1058">
            <v>270</v>
          </cell>
          <cell r="Z1058">
            <v>25</v>
          </cell>
          <cell r="AA1058">
            <v>0</v>
          </cell>
        </row>
        <row r="1059">
          <cell r="B1059" t="str">
            <v>Pernambuco</v>
          </cell>
          <cell r="I1059" t="str">
            <v>1</v>
          </cell>
          <cell r="K1059">
            <v>3494</v>
          </cell>
          <cell r="Q1059">
            <v>833</v>
          </cell>
          <cell r="S1059" t="str">
            <v>Nao</v>
          </cell>
          <cell r="T1059" t="str">
            <v>Nao</v>
          </cell>
          <cell r="V1059" t="str">
            <v>Não</v>
          </cell>
          <cell r="X1059">
            <v>10</v>
          </cell>
          <cell r="Y1059">
            <v>8.1</v>
          </cell>
          <cell r="Z1059">
            <v>0</v>
          </cell>
          <cell r="AA1059">
            <v>0</v>
          </cell>
        </row>
        <row r="1060">
          <cell r="B1060" t="str">
            <v>Pernambuco</v>
          </cell>
          <cell r="I1060" t="str">
            <v>2</v>
          </cell>
          <cell r="K1060">
            <v>75756</v>
          </cell>
          <cell r="Q1060">
            <v>21091</v>
          </cell>
          <cell r="S1060" t="str">
            <v>Nao</v>
          </cell>
          <cell r="T1060" t="str">
            <v>Nao</v>
          </cell>
          <cell r="V1060" t="str">
            <v>Sim</v>
          </cell>
          <cell r="X1060">
            <v>58.65</v>
          </cell>
          <cell r="Y1060">
            <v>58.65</v>
          </cell>
          <cell r="Z1060">
            <v>5</v>
          </cell>
          <cell r="AA1060">
            <v>500</v>
          </cell>
        </row>
        <row r="1061">
          <cell r="B1061" t="str">
            <v>Pernambuco</v>
          </cell>
          <cell r="I1061" t="str">
            <v>1</v>
          </cell>
          <cell r="K1061">
            <v>16253</v>
          </cell>
          <cell r="Q1061">
            <v>6490</v>
          </cell>
          <cell r="S1061" t="str">
            <v>Nao</v>
          </cell>
          <cell r="T1061" t="str">
            <v>Sim</v>
          </cell>
          <cell r="V1061" t="str">
            <v>Sim</v>
          </cell>
          <cell r="X1061">
            <v>56</v>
          </cell>
          <cell r="Y1061">
            <v>19.88</v>
          </cell>
          <cell r="Z1061">
            <v>5.6</v>
          </cell>
          <cell r="AA1061">
            <v>27</v>
          </cell>
        </row>
        <row r="1062">
          <cell r="B1062" t="str">
            <v>Pernambuco</v>
          </cell>
          <cell r="I1062" t="str">
            <v>3</v>
          </cell>
          <cell r="K1062">
            <v>108984</v>
          </cell>
          <cell r="Q1062">
            <v>36328</v>
          </cell>
          <cell r="S1062" t="str">
            <v>Sim</v>
          </cell>
          <cell r="T1062" t="str">
            <v>Sim</v>
          </cell>
          <cell r="V1062" t="str">
            <v>Sim</v>
          </cell>
          <cell r="X1062">
            <v>464.95</v>
          </cell>
          <cell r="Y1062">
            <v>204.58</v>
          </cell>
          <cell r="Z1062">
            <v>0</v>
          </cell>
          <cell r="AA1062">
            <v>200</v>
          </cell>
        </row>
        <row r="1063">
          <cell r="B1063" t="str">
            <v>Pernambuco</v>
          </cell>
          <cell r="I1063" t="str">
            <v>1</v>
          </cell>
          <cell r="K1063">
            <v>6353</v>
          </cell>
          <cell r="Q1063">
            <v>2431</v>
          </cell>
          <cell r="S1063" t="str">
            <v>Nao</v>
          </cell>
          <cell r="T1063" t="str">
            <v>Sim</v>
          </cell>
          <cell r="V1063" t="str">
            <v>Não</v>
          </cell>
          <cell r="X1063">
            <v>118</v>
          </cell>
          <cell r="Y1063">
            <v>84</v>
          </cell>
          <cell r="Z1063">
            <v>0</v>
          </cell>
          <cell r="AA1063">
            <v>8</v>
          </cell>
        </row>
        <row r="1064">
          <cell r="B1064" t="str">
            <v>Pernambuco</v>
          </cell>
          <cell r="I1064" t="str">
            <v>1</v>
          </cell>
          <cell r="K1064">
            <v>9861</v>
          </cell>
          <cell r="Q1064">
            <v>3474</v>
          </cell>
          <cell r="S1064" t="str">
            <v>Nao</v>
          </cell>
          <cell r="T1064" t="str">
            <v>Nao</v>
          </cell>
          <cell r="V1064" t="str">
            <v>Não</v>
          </cell>
          <cell r="X1064">
            <v>24</v>
          </cell>
          <cell r="Y1064">
            <v>14</v>
          </cell>
          <cell r="Z1064">
            <v>0</v>
          </cell>
          <cell r="AA1064">
            <v>1737</v>
          </cell>
        </row>
        <row r="1065">
          <cell r="B1065" t="str">
            <v>Pernambuco</v>
          </cell>
          <cell r="I1065" t="str">
            <v>1</v>
          </cell>
          <cell r="K1065">
            <v>2482</v>
          </cell>
          <cell r="Q1065">
            <v>708</v>
          </cell>
          <cell r="S1065" t="str">
            <v>Sim</v>
          </cell>
          <cell r="T1065" t="str">
            <v>Sim</v>
          </cell>
          <cell r="V1065" t="str">
            <v>Sim</v>
          </cell>
          <cell r="X1065">
            <v>1.2</v>
          </cell>
          <cell r="Y1065">
            <v>1.19</v>
          </cell>
          <cell r="Z1065">
            <v>1</v>
          </cell>
          <cell r="AA1065">
            <v>30</v>
          </cell>
        </row>
        <row r="1066">
          <cell r="B1066" t="str">
            <v>Pernambuco</v>
          </cell>
          <cell r="I1066" t="str">
            <v>2</v>
          </cell>
          <cell r="K1066">
            <v>72333</v>
          </cell>
          <cell r="Q1066">
            <v>22030</v>
          </cell>
          <cell r="S1066" t="str">
            <v>Nao</v>
          </cell>
          <cell r="T1066" t="str">
            <v>Nao</v>
          </cell>
          <cell r="V1066" t="str">
            <v>Sim</v>
          </cell>
          <cell r="X1066">
            <v>216.7</v>
          </cell>
          <cell r="Y1066">
            <v>164.49</v>
          </cell>
          <cell r="Z1066">
            <v>33.31</v>
          </cell>
          <cell r="AA1066">
            <v>6145</v>
          </cell>
        </row>
        <row r="1067">
          <cell r="B1067" t="str">
            <v>Pernambuco</v>
          </cell>
          <cell r="I1067" t="str">
            <v>1</v>
          </cell>
          <cell r="K1067">
            <v>8227</v>
          </cell>
          <cell r="Q1067">
            <v>2350</v>
          </cell>
          <cell r="S1067" t="str">
            <v>Nao</v>
          </cell>
          <cell r="T1067" t="str">
            <v>Nao</v>
          </cell>
          <cell r="V1067" t="str">
            <v>Não</v>
          </cell>
          <cell r="X1067">
            <v>128</v>
          </cell>
          <cell r="Y1067">
            <v>110</v>
          </cell>
          <cell r="Z1067">
            <v>0</v>
          </cell>
          <cell r="AA1067">
            <v>0</v>
          </cell>
        </row>
        <row r="1068">
          <cell r="B1068" t="str">
            <v>Pernambuco</v>
          </cell>
          <cell r="I1068" t="str">
            <v>1</v>
          </cell>
          <cell r="K1068">
            <v>20733</v>
          </cell>
          <cell r="Q1068">
            <v>4146</v>
          </cell>
          <cell r="S1068" t="str">
            <v>Nao</v>
          </cell>
          <cell r="T1068" t="str">
            <v>Nao</v>
          </cell>
          <cell r="V1068" t="str">
            <v>Sim</v>
          </cell>
          <cell r="X1068">
            <v>53</v>
          </cell>
          <cell r="Y1068">
            <v>40</v>
          </cell>
          <cell r="Z1068">
            <v>20</v>
          </cell>
          <cell r="AA1068">
            <v>0</v>
          </cell>
        </row>
        <row r="1069">
          <cell r="B1069" t="str">
            <v>Pernambuco</v>
          </cell>
          <cell r="I1069" t="str">
            <v>4</v>
          </cell>
          <cell r="K1069">
            <v>691488</v>
          </cell>
          <cell r="Q1069">
            <v>267084</v>
          </cell>
          <cell r="S1069" t="str">
            <v>Sim</v>
          </cell>
          <cell r="T1069" t="str">
            <v>Sim</v>
          </cell>
          <cell r="V1069" t="str">
            <v>Sim</v>
          </cell>
          <cell r="X1069">
            <v>2444.73</v>
          </cell>
          <cell r="Y1069">
            <v>1520.76</v>
          </cell>
          <cell r="Z1069">
            <v>18.48</v>
          </cell>
          <cell r="AA1069">
            <v>7083</v>
          </cell>
        </row>
        <row r="1070">
          <cell r="B1070" t="str">
            <v>Pernambuco</v>
          </cell>
          <cell r="I1070" t="str">
            <v>1</v>
          </cell>
          <cell r="K1070">
            <v>6468</v>
          </cell>
          <cell r="Q1070">
            <v>2996</v>
          </cell>
          <cell r="S1070" t="str">
            <v>Nao</v>
          </cell>
          <cell r="T1070" t="str">
            <v>Nao</v>
          </cell>
          <cell r="V1070" t="str">
            <v>Sim</v>
          </cell>
          <cell r="X1070">
            <v>62</v>
          </cell>
          <cell r="Y1070">
            <v>48</v>
          </cell>
          <cell r="Z1070">
            <v>37</v>
          </cell>
          <cell r="AA1070">
            <v>0</v>
          </cell>
        </row>
        <row r="1071">
          <cell r="B1071" t="str">
            <v>Pernambuco</v>
          </cell>
          <cell r="I1071" t="str">
            <v>1</v>
          </cell>
          <cell r="K1071">
            <v>3063</v>
          </cell>
          <cell r="Q1071">
            <v>1500</v>
          </cell>
          <cell r="S1071" t="str">
            <v>Nao</v>
          </cell>
          <cell r="T1071" t="str">
            <v>Nao</v>
          </cell>
          <cell r="V1071" t="str">
            <v>Não</v>
          </cell>
          <cell r="X1071">
            <v>40</v>
          </cell>
          <cell r="Y1071">
            <v>20</v>
          </cell>
          <cell r="Z1071">
            <v>0</v>
          </cell>
          <cell r="AA1071">
            <v>0</v>
          </cell>
        </row>
        <row r="1072">
          <cell r="B1072" t="str">
            <v>Pernambuco</v>
          </cell>
          <cell r="I1072" t="str">
            <v>1</v>
          </cell>
          <cell r="K1072">
            <v>9289</v>
          </cell>
          <cell r="Q1072">
            <v>4500</v>
          </cell>
          <cell r="S1072" t="str">
            <v>Nao</v>
          </cell>
          <cell r="T1072" t="str">
            <v>Nao</v>
          </cell>
          <cell r="V1072" t="str">
            <v>Sim</v>
          </cell>
          <cell r="X1072">
            <v>50</v>
          </cell>
          <cell r="Y1072">
            <v>30.01</v>
          </cell>
          <cell r="Z1072">
            <v>30</v>
          </cell>
          <cell r="AA1072">
            <v>0</v>
          </cell>
        </row>
        <row r="1073">
          <cell r="B1073" t="str">
            <v>Pernambuco</v>
          </cell>
          <cell r="I1073" t="str">
            <v>1</v>
          </cell>
          <cell r="K1073">
            <v>13263</v>
          </cell>
          <cell r="Q1073">
            <v>3640</v>
          </cell>
          <cell r="S1073" t="str">
            <v>Nao</v>
          </cell>
          <cell r="T1073" t="str">
            <v>Nao</v>
          </cell>
          <cell r="V1073" t="str">
            <v>Sim</v>
          </cell>
          <cell r="X1073">
            <v>12</v>
          </cell>
          <cell r="Y1073">
            <v>9</v>
          </cell>
          <cell r="Z1073">
            <v>3</v>
          </cell>
          <cell r="AA1073">
            <v>0</v>
          </cell>
        </row>
        <row r="1074">
          <cell r="B1074" t="str">
            <v>Pernambuco</v>
          </cell>
          <cell r="I1074" t="str">
            <v>1</v>
          </cell>
          <cell r="K1074">
            <v>9030</v>
          </cell>
          <cell r="Q1074">
            <v>3816</v>
          </cell>
          <cell r="S1074" t="str">
            <v>Nao</v>
          </cell>
          <cell r="T1074" t="str">
            <v>Nao</v>
          </cell>
          <cell r="V1074" t="str">
            <v>Sim</v>
          </cell>
          <cell r="X1074">
            <v>49</v>
          </cell>
          <cell r="Y1074">
            <v>26</v>
          </cell>
          <cell r="Z1074">
            <v>25</v>
          </cell>
          <cell r="AA1074">
            <v>17</v>
          </cell>
        </row>
        <row r="1075">
          <cell r="B1075" t="str">
            <v>Pernambuco</v>
          </cell>
          <cell r="I1075" t="str">
            <v>1</v>
          </cell>
          <cell r="K1075">
            <v>11830</v>
          </cell>
          <cell r="Q1075">
            <v>2864</v>
          </cell>
          <cell r="S1075" t="str">
            <v>Nao</v>
          </cell>
          <cell r="T1075" t="str">
            <v>Sim</v>
          </cell>
          <cell r="V1075" t="str">
            <v>Sim</v>
          </cell>
          <cell r="X1075">
            <v>46.65</v>
          </cell>
          <cell r="Y1075">
            <v>30.44</v>
          </cell>
          <cell r="Z1075">
            <v>0.57999999999999996</v>
          </cell>
          <cell r="AA1075">
            <v>120</v>
          </cell>
        </row>
        <row r="1076">
          <cell r="B1076" t="str">
            <v>Pernambuco</v>
          </cell>
          <cell r="I1076" t="str">
            <v>2</v>
          </cell>
          <cell r="K1076">
            <v>29249</v>
          </cell>
          <cell r="Q1076">
            <v>7312</v>
          </cell>
          <cell r="S1076" t="str">
            <v>Nao</v>
          </cell>
          <cell r="T1076" t="str">
            <v>Nao</v>
          </cell>
          <cell r="V1076" t="str">
            <v>Sim</v>
          </cell>
          <cell r="X1076">
            <v>43.04</v>
          </cell>
          <cell r="Y1076">
            <v>34.69</v>
          </cell>
          <cell r="Z1076">
            <v>2</v>
          </cell>
          <cell r="AA1076">
            <v>500</v>
          </cell>
        </row>
        <row r="1077">
          <cell r="B1077" t="str">
            <v>Pernambuco</v>
          </cell>
          <cell r="I1077" t="str">
            <v>1</v>
          </cell>
          <cell r="K1077">
            <v>15792</v>
          </cell>
          <cell r="Q1077">
            <v>6175</v>
          </cell>
          <cell r="S1077" t="str">
            <v>Nao</v>
          </cell>
          <cell r="T1077" t="str">
            <v>Nao</v>
          </cell>
          <cell r="V1077" t="str">
            <v>Sim</v>
          </cell>
          <cell r="X1077">
            <v>72</v>
          </cell>
          <cell r="Y1077">
            <v>52</v>
          </cell>
          <cell r="Z1077">
            <v>38</v>
          </cell>
          <cell r="AA1077">
            <v>13</v>
          </cell>
        </row>
        <row r="1078">
          <cell r="B1078" t="str">
            <v>Pernambuco</v>
          </cell>
          <cell r="I1078" t="str">
            <v>1</v>
          </cell>
          <cell r="K1078">
            <v>10148</v>
          </cell>
          <cell r="Q1078">
            <v>3100</v>
          </cell>
          <cell r="S1078" t="str">
            <v>Nao</v>
          </cell>
          <cell r="T1078" t="str">
            <v>Nao</v>
          </cell>
          <cell r="V1078" t="str">
            <v>Não</v>
          </cell>
          <cell r="X1078">
            <v>32</v>
          </cell>
          <cell r="Y1078">
            <v>28</v>
          </cell>
          <cell r="Z1078">
            <v>4</v>
          </cell>
          <cell r="AA1078">
            <v>0</v>
          </cell>
        </row>
        <row r="1079">
          <cell r="B1079" t="str">
            <v>Pernambuco</v>
          </cell>
          <cell r="I1079" t="str">
            <v>1</v>
          </cell>
          <cell r="K1079">
            <v>7852</v>
          </cell>
          <cell r="Q1079">
            <v>3500</v>
          </cell>
          <cell r="S1079" t="str">
            <v>Nao</v>
          </cell>
          <cell r="T1079" t="str">
            <v>Nao</v>
          </cell>
          <cell r="V1079" t="str">
            <v>Sim</v>
          </cell>
          <cell r="X1079">
            <v>40</v>
          </cell>
          <cell r="Y1079">
            <v>40</v>
          </cell>
          <cell r="Z1079">
            <v>5</v>
          </cell>
          <cell r="AA1079">
            <v>200</v>
          </cell>
        </row>
        <row r="1080">
          <cell r="B1080" t="str">
            <v>Pernambuco</v>
          </cell>
          <cell r="I1080" t="str">
            <v>1</v>
          </cell>
          <cell r="K1080">
            <v>7721</v>
          </cell>
          <cell r="Q1080">
            <v>2500</v>
          </cell>
          <cell r="S1080" t="str">
            <v>Nao</v>
          </cell>
          <cell r="T1080" t="str">
            <v>Nao</v>
          </cell>
          <cell r="V1080" t="str">
            <v>Não</v>
          </cell>
          <cell r="X1080">
            <v>35</v>
          </cell>
          <cell r="Y1080">
            <v>25</v>
          </cell>
          <cell r="Z1080">
            <v>0</v>
          </cell>
          <cell r="AA1080">
            <v>0</v>
          </cell>
        </row>
        <row r="1081">
          <cell r="B1081" t="str">
            <v>Pernambuco</v>
          </cell>
          <cell r="I1081" t="str">
            <v>1</v>
          </cell>
          <cell r="K1081">
            <v>6923</v>
          </cell>
          <cell r="Q1081">
            <v>2060</v>
          </cell>
          <cell r="S1081" t="str">
            <v>Sim</v>
          </cell>
          <cell r="T1081" t="str">
            <v>Sim</v>
          </cell>
          <cell r="V1081" t="str">
            <v>Não</v>
          </cell>
          <cell r="X1081">
            <v>29.3</v>
          </cell>
          <cell r="Y1081">
            <v>21.2</v>
          </cell>
          <cell r="Z1081">
            <v>0</v>
          </cell>
          <cell r="AA1081">
            <v>250</v>
          </cell>
        </row>
        <row r="1082">
          <cell r="B1082" t="str">
            <v>Pernambuco</v>
          </cell>
          <cell r="I1082" t="str">
            <v>2</v>
          </cell>
          <cell r="K1082">
            <v>56039</v>
          </cell>
          <cell r="Q1082">
            <v>8000</v>
          </cell>
          <cell r="S1082" t="str">
            <v>Nao</v>
          </cell>
          <cell r="T1082" t="str">
            <v>Sim</v>
          </cell>
          <cell r="V1082" t="str">
            <v>Sim</v>
          </cell>
          <cell r="X1082">
            <v>168.55</v>
          </cell>
          <cell r="Y1082">
            <v>110.73</v>
          </cell>
          <cell r="Z1082">
            <v>0.6</v>
          </cell>
          <cell r="AA1082">
            <v>450</v>
          </cell>
        </row>
        <row r="1083">
          <cell r="B1083" t="str">
            <v>Pernambuco</v>
          </cell>
          <cell r="I1083" t="str">
            <v>4</v>
          </cell>
          <cell r="K1083">
            <v>385366</v>
          </cell>
          <cell r="Q1083">
            <v>116000</v>
          </cell>
          <cell r="S1083" t="str">
            <v>Nao</v>
          </cell>
          <cell r="T1083" t="str">
            <v>Nao</v>
          </cell>
          <cell r="V1083" t="str">
            <v>Sim</v>
          </cell>
          <cell r="X1083">
            <v>536</v>
          </cell>
          <cell r="Y1083">
            <v>476</v>
          </cell>
          <cell r="Z1083">
            <v>300</v>
          </cell>
          <cell r="AA1083">
            <v>20000</v>
          </cell>
        </row>
        <row r="1084">
          <cell r="B1084" t="str">
            <v>Pernambuco</v>
          </cell>
          <cell r="I1084" t="str">
            <v>1</v>
          </cell>
          <cell r="K1084">
            <v>8613</v>
          </cell>
          <cell r="Q1084">
            <v>3564</v>
          </cell>
          <cell r="S1084" t="str">
            <v>Sim</v>
          </cell>
          <cell r="T1084" t="str">
            <v>Sim</v>
          </cell>
          <cell r="V1084" t="str">
            <v>Sim</v>
          </cell>
          <cell r="X1084">
            <v>39</v>
          </cell>
          <cell r="Y1084">
            <v>36</v>
          </cell>
          <cell r="Z1084">
            <v>1.8</v>
          </cell>
          <cell r="AA1084">
            <v>0</v>
          </cell>
        </row>
        <row r="1085">
          <cell r="B1085" t="str">
            <v>Pernambuco</v>
          </cell>
          <cell r="I1085" t="str">
            <v>1</v>
          </cell>
          <cell r="K1085">
            <v>5308</v>
          </cell>
          <cell r="Q1085">
            <v>1133</v>
          </cell>
          <cell r="S1085" t="str">
            <v>Nao</v>
          </cell>
          <cell r="T1085" t="str">
            <v>Nao</v>
          </cell>
          <cell r="V1085" t="str">
            <v>Não</v>
          </cell>
          <cell r="X1085">
            <v>30</v>
          </cell>
          <cell r="Y1085">
            <v>28.8</v>
          </cell>
          <cell r="Z1085">
            <v>0</v>
          </cell>
          <cell r="AA1085">
            <v>50</v>
          </cell>
        </row>
        <row r="1086">
          <cell r="B1086" t="str">
            <v>Pernambuco</v>
          </cell>
          <cell r="I1086" t="str">
            <v>1</v>
          </cell>
          <cell r="K1086">
            <v>14406</v>
          </cell>
          <cell r="Q1086">
            <v>4206</v>
          </cell>
          <cell r="S1086" t="str">
            <v>Nao</v>
          </cell>
          <cell r="T1086" t="str">
            <v>Nao</v>
          </cell>
          <cell r="V1086" t="str">
            <v>Sim</v>
          </cell>
          <cell r="X1086">
            <v>30</v>
          </cell>
          <cell r="Y1086">
            <v>25</v>
          </cell>
          <cell r="Z1086">
            <v>20</v>
          </cell>
          <cell r="AA1086">
            <v>1000</v>
          </cell>
        </row>
        <row r="1087">
          <cell r="B1087" t="str">
            <v>Pernambuco</v>
          </cell>
          <cell r="I1087" t="str">
            <v>1</v>
          </cell>
          <cell r="K1087">
            <v>2356</v>
          </cell>
          <cell r="Q1087">
            <v>600</v>
          </cell>
          <cell r="S1087" t="str">
            <v>Nao</v>
          </cell>
          <cell r="T1087" t="str">
            <v>Nao</v>
          </cell>
          <cell r="V1087" t="str">
            <v>Não</v>
          </cell>
          <cell r="X1087">
            <v>0.1</v>
          </cell>
          <cell r="Y1087">
            <v>0.08</v>
          </cell>
          <cell r="Z1087">
            <v>0</v>
          </cell>
          <cell r="AA1087">
            <v>0</v>
          </cell>
        </row>
        <row r="1088">
          <cell r="B1088" t="str">
            <v>Pernambuco</v>
          </cell>
          <cell r="I1088" t="str">
            <v>1</v>
          </cell>
          <cell r="K1088">
            <v>9157</v>
          </cell>
          <cell r="Q1088">
            <v>4509</v>
          </cell>
          <cell r="S1088" t="str">
            <v>Nao</v>
          </cell>
          <cell r="T1088" t="str">
            <v>Nao</v>
          </cell>
          <cell r="V1088" t="str">
            <v>Não</v>
          </cell>
          <cell r="X1088">
            <v>32</v>
          </cell>
          <cell r="Y1088">
            <v>21</v>
          </cell>
          <cell r="Z1088">
            <v>0</v>
          </cell>
          <cell r="AA1088">
            <v>0</v>
          </cell>
        </row>
        <row r="1089">
          <cell r="B1089" t="str">
            <v>Pernambuco</v>
          </cell>
          <cell r="I1089" t="str">
            <v>4</v>
          </cell>
          <cell r="K1089">
            <v>334376</v>
          </cell>
          <cell r="Q1089">
            <v>112038</v>
          </cell>
          <cell r="S1089" t="str">
            <v>Nao</v>
          </cell>
          <cell r="T1089" t="str">
            <v>Nao</v>
          </cell>
          <cell r="V1089" t="str">
            <v>Sim</v>
          </cell>
          <cell r="X1089">
            <v>731</v>
          </cell>
          <cell r="Y1089">
            <v>500</v>
          </cell>
          <cell r="Z1089">
            <v>216</v>
          </cell>
          <cell r="AA1089">
            <v>8000</v>
          </cell>
        </row>
        <row r="1090">
          <cell r="B1090" t="str">
            <v>Pernambuco</v>
          </cell>
          <cell r="I1090" t="str">
            <v>2</v>
          </cell>
          <cell r="K1090">
            <v>26826</v>
          </cell>
          <cell r="Q1090">
            <v>6300</v>
          </cell>
          <cell r="S1090" t="str">
            <v>Nao</v>
          </cell>
          <cell r="T1090" t="str">
            <v>Nao</v>
          </cell>
          <cell r="V1090" t="str">
            <v>Não</v>
          </cell>
          <cell r="X1090">
            <v>152.75</v>
          </cell>
          <cell r="Y1090">
            <v>86.87</v>
          </cell>
          <cell r="Z1090">
            <v>0</v>
          </cell>
          <cell r="AA1090">
            <v>0</v>
          </cell>
        </row>
        <row r="1091">
          <cell r="B1091" t="str">
            <v>Pernambuco</v>
          </cell>
          <cell r="I1091" t="str">
            <v>4</v>
          </cell>
          <cell r="K1091">
            <v>264223</v>
          </cell>
          <cell r="Q1091">
            <v>81200</v>
          </cell>
          <cell r="S1091" t="str">
            <v>Nao</v>
          </cell>
          <cell r="T1091" t="str">
            <v>Nao</v>
          </cell>
          <cell r="V1091" t="str">
            <v>Sim</v>
          </cell>
          <cell r="X1091">
            <v>904</v>
          </cell>
          <cell r="Y1091">
            <v>539.73</v>
          </cell>
          <cell r="Z1091">
            <v>40</v>
          </cell>
          <cell r="AA1091">
            <v>1020</v>
          </cell>
        </row>
        <row r="1092">
          <cell r="B1092" t="str">
            <v>Pernambuco</v>
          </cell>
          <cell r="I1092" t="str">
            <v>1</v>
          </cell>
          <cell r="K1092">
            <v>7027</v>
          </cell>
          <cell r="Q1092">
            <v>2950</v>
          </cell>
          <cell r="S1092" t="str">
            <v>Nao</v>
          </cell>
          <cell r="T1092" t="str">
            <v>Nao</v>
          </cell>
          <cell r="V1092" t="str">
            <v>Sim</v>
          </cell>
          <cell r="X1092">
            <v>50</v>
          </cell>
          <cell r="Y1092">
            <v>30</v>
          </cell>
          <cell r="Z1092">
            <v>10</v>
          </cell>
          <cell r="AA1092">
            <v>0</v>
          </cell>
        </row>
        <row r="1093">
          <cell r="B1093" t="str">
            <v>Pernambuco</v>
          </cell>
          <cell r="I1093" t="str">
            <v>1</v>
          </cell>
          <cell r="K1093">
            <v>18076</v>
          </cell>
          <cell r="Q1093">
            <v>9000</v>
          </cell>
          <cell r="S1093" t="str">
            <v>Nao</v>
          </cell>
          <cell r="T1093" t="str">
            <v>Nao</v>
          </cell>
          <cell r="V1093" t="str">
            <v>Sim</v>
          </cell>
          <cell r="X1093">
            <v>10</v>
          </cell>
          <cell r="Y1093">
            <v>10</v>
          </cell>
          <cell r="Z1093">
            <v>0</v>
          </cell>
          <cell r="AA1093">
            <v>0</v>
          </cell>
        </row>
        <row r="1094">
          <cell r="B1094" t="str">
            <v>Pernambuco</v>
          </cell>
          <cell r="I1094" t="str">
            <v>1</v>
          </cell>
          <cell r="K1094">
            <v>12784</v>
          </cell>
          <cell r="Q1094">
            <v>5000</v>
          </cell>
          <cell r="S1094" t="str">
            <v>Nao</v>
          </cell>
          <cell r="T1094" t="str">
            <v>Nao</v>
          </cell>
          <cell r="V1094" t="str">
            <v>Não</v>
          </cell>
          <cell r="X1094">
            <v>33.799999999999997</v>
          </cell>
          <cell r="Y1094">
            <v>27.8</v>
          </cell>
          <cell r="Z1094">
            <v>0</v>
          </cell>
          <cell r="AA1094">
            <v>400</v>
          </cell>
        </row>
        <row r="1095">
          <cell r="B1095" t="str">
            <v>Pernambuco</v>
          </cell>
          <cell r="I1095" t="str">
            <v>1</v>
          </cell>
          <cell r="K1095">
            <v>2519</v>
          </cell>
          <cell r="Q1095">
            <v>1250</v>
          </cell>
          <cell r="S1095" t="str">
            <v>Nao</v>
          </cell>
          <cell r="T1095" t="str">
            <v>Nao</v>
          </cell>
          <cell r="V1095" t="str">
            <v>Não</v>
          </cell>
          <cell r="X1095">
            <v>15.38</v>
          </cell>
          <cell r="Y1095">
            <v>13</v>
          </cell>
          <cell r="Z1095">
            <v>0</v>
          </cell>
          <cell r="AA1095">
            <v>0</v>
          </cell>
        </row>
        <row r="1096">
          <cell r="B1096" t="str">
            <v>Pernambuco</v>
          </cell>
          <cell r="I1096" t="str">
            <v>5</v>
          </cell>
          <cell r="K1096">
            <v>1653461</v>
          </cell>
          <cell r="Q1096">
            <v>400000</v>
          </cell>
          <cell r="S1096" t="str">
            <v>Sim</v>
          </cell>
          <cell r="T1096" t="str">
            <v>Sim</v>
          </cell>
          <cell r="V1096" t="str">
            <v>Sim</v>
          </cell>
          <cell r="X1096">
            <v>2344.3000000000002</v>
          </cell>
          <cell r="Y1096">
            <v>1756.5</v>
          </cell>
          <cell r="Z1096">
            <v>1584.82</v>
          </cell>
          <cell r="AA1096">
            <v>51864</v>
          </cell>
        </row>
        <row r="1097">
          <cell r="B1097" t="str">
            <v>Pernambuco</v>
          </cell>
          <cell r="I1097" t="str">
            <v>1</v>
          </cell>
          <cell r="K1097">
            <v>9441</v>
          </cell>
          <cell r="Q1097">
            <v>4200</v>
          </cell>
          <cell r="S1097" t="str">
            <v>Nao</v>
          </cell>
          <cell r="T1097" t="str">
            <v>Nao</v>
          </cell>
          <cell r="V1097" t="str">
            <v>Sim</v>
          </cell>
          <cell r="X1097">
            <v>71</v>
          </cell>
          <cell r="Y1097">
            <v>41</v>
          </cell>
          <cell r="Z1097">
            <v>6</v>
          </cell>
          <cell r="AA1097">
            <v>180</v>
          </cell>
        </row>
        <row r="1098">
          <cell r="B1098" t="str">
            <v>Pernambuco</v>
          </cell>
          <cell r="I1098" t="str">
            <v>1</v>
          </cell>
          <cell r="K1098">
            <v>14265</v>
          </cell>
          <cell r="Q1098">
            <v>5479</v>
          </cell>
          <cell r="S1098" t="str">
            <v>Nao</v>
          </cell>
          <cell r="T1098" t="str">
            <v>Nao</v>
          </cell>
          <cell r="V1098" t="str">
            <v>Sim</v>
          </cell>
          <cell r="X1098">
            <v>40</v>
          </cell>
          <cell r="Y1098">
            <v>30</v>
          </cell>
          <cell r="Z1098">
            <v>2</v>
          </cell>
          <cell r="AA1098">
            <v>1560</v>
          </cell>
        </row>
        <row r="1099">
          <cell r="B1099" t="str">
            <v>Pernambuco</v>
          </cell>
          <cell r="I1099" t="str">
            <v>1</v>
          </cell>
          <cell r="K1099">
            <v>5477</v>
          </cell>
          <cell r="Q1099">
            <v>2738</v>
          </cell>
          <cell r="S1099" t="str">
            <v>Nao</v>
          </cell>
          <cell r="T1099" t="str">
            <v>Nao</v>
          </cell>
          <cell r="V1099" t="str">
            <v>Sim</v>
          </cell>
          <cell r="X1099">
            <v>15.8</v>
          </cell>
          <cell r="Y1099">
            <v>14.62</v>
          </cell>
          <cell r="Z1099">
            <v>0</v>
          </cell>
          <cell r="AA1099">
            <v>5</v>
          </cell>
        </row>
        <row r="1100">
          <cell r="B1100" t="str">
            <v>Pernambuco</v>
          </cell>
          <cell r="I1100" t="str">
            <v>2</v>
          </cell>
          <cell r="K1100">
            <v>49442</v>
          </cell>
          <cell r="Q1100">
            <v>12900</v>
          </cell>
          <cell r="S1100" t="str">
            <v>Sim</v>
          </cell>
          <cell r="T1100" t="str">
            <v>Sim</v>
          </cell>
          <cell r="V1100" t="str">
            <v>Sim</v>
          </cell>
          <cell r="X1100">
            <v>390.4</v>
          </cell>
          <cell r="Y1100">
            <v>154</v>
          </cell>
          <cell r="Z1100">
            <v>20.62</v>
          </cell>
          <cell r="AA1100">
            <v>0</v>
          </cell>
        </row>
        <row r="1101">
          <cell r="B1101" t="str">
            <v>Pernambuco</v>
          </cell>
          <cell r="I1101" t="str">
            <v>1</v>
          </cell>
          <cell r="K1101">
            <v>15310</v>
          </cell>
          <cell r="Q1101">
            <v>6900</v>
          </cell>
          <cell r="S1101" t="str">
            <v>Nao</v>
          </cell>
          <cell r="T1101" t="str">
            <v>Sim</v>
          </cell>
          <cell r="V1101" t="str">
            <v>Sim</v>
          </cell>
          <cell r="X1101">
            <v>41</v>
          </cell>
          <cell r="Y1101">
            <v>37</v>
          </cell>
          <cell r="Z1101">
            <v>6</v>
          </cell>
          <cell r="AA1101">
            <v>400</v>
          </cell>
        </row>
        <row r="1102">
          <cell r="B1102" t="str">
            <v>Pernambuco</v>
          </cell>
          <cell r="I1102" t="str">
            <v>1</v>
          </cell>
          <cell r="K1102">
            <v>5089</v>
          </cell>
          <cell r="Q1102">
            <v>2320</v>
          </cell>
          <cell r="S1102" t="str">
            <v>Nao</v>
          </cell>
          <cell r="T1102" t="str">
            <v>Nao</v>
          </cell>
          <cell r="V1102" t="str">
            <v>Não</v>
          </cell>
          <cell r="X1102">
            <v>43</v>
          </cell>
          <cell r="Y1102">
            <v>33</v>
          </cell>
          <cell r="Z1102">
            <v>0</v>
          </cell>
          <cell r="AA1102">
            <v>0</v>
          </cell>
        </row>
        <row r="1103">
          <cell r="B1103" t="str">
            <v>Pernambuco</v>
          </cell>
          <cell r="I1103" t="str">
            <v>1</v>
          </cell>
          <cell r="K1103">
            <v>5673</v>
          </cell>
          <cell r="Q1103">
            <v>1134</v>
          </cell>
          <cell r="S1103" t="str">
            <v>Nao</v>
          </cell>
          <cell r="T1103" t="str">
            <v>Nao</v>
          </cell>
          <cell r="V1103" t="str">
            <v>Não</v>
          </cell>
          <cell r="X1103">
            <v>48.55</v>
          </cell>
          <cell r="Y1103">
            <v>38.840000000000003</v>
          </cell>
          <cell r="Z1103">
            <v>0</v>
          </cell>
          <cell r="AA1103">
            <v>0</v>
          </cell>
        </row>
        <row r="1104">
          <cell r="B1104" t="str">
            <v>Pernambuco</v>
          </cell>
          <cell r="I1104" t="str">
            <v>1</v>
          </cell>
          <cell r="K1104">
            <v>2424</v>
          </cell>
          <cell r="Q1104">
            <v>606</v>
          </cell>
          <cell r="S1104" t="str">
            <v>Nao</v>
          </cell>
          <cell r="T1104" t="str">
            <v>Nao</v>
          </cell>
          <cell r="V1104" t="str">
            <v>Não</v>
          </cell>
          <cell r="X1104">
            <v>120</v>
          </cell>
          <cell r="Y1104">
            <v>8.4</v>
          </cell>
          <cell r="Z1104">
            <v>0</v>
          </cell>
          <cell r="AA1104">
            <v>0</v>
          </cell>
        </row>
        <row r="1105">
          <cell r="B1105" t="str">
            <v>Pernambuco</v>
          </cell>
          <cell r="I1105" t="str">
            <v>2</v>
          </cell>
          <cell r="K1105">
            <v>15881</v>
          </cell>
          <cell r="Q1105">
            <v>6000</v>
          </cell>
          <cell r="S1105" t="str">
            <v>Nao</v>
          </cell>
          <cell r="T1105" t="str">
            <v>Nao</v>
          </cell>
          <cell r="V1105" t="str">
            <v>Sim</v>
          </cell>
          <cell r="X1105">
            <v>300</v>
          </cell>
          <cell r="Y1105">
            <v>130</v>
          </cell>
          <cell r="Z1105">
            <v>0</v>
          </cell>
          <cell r="AA1105">
            <v>0</v>
          </cell>
        </row>
        <row r="1106">
          <cell r="B1106" t="str">
            <v>Pernambuco</v>
          </cell>
          <cell r="I1106" t="str">
            <v>1</v>
          </cell>
          <cell r="K1106">
            <v>3577</v>
          </cell>
          <cell r="Q1106">
            <v>1350</v>
          </cell>
          <cell r="S1106" t="str">
            <v>Nao</v>
          </cell>
          <cell r="T1106" t="str">
            <v>Nao</v>
          </cell>
          <cell r="V1106" t="str">
            <v>Sim</v>
          </cell>
          <cell r="X1106">
            <v>5</v>
          </cell>
          <cell r="Y1106">
            <v>3</v>
          </cell>
          <cell r="Z1106">
            <v>0.5</v>
          </cell>
          <cell r="AA1106">
            <v>0</v>
          </cell>
        </row>
        <row r="1107">
          <cell r="B1107" t="str">
            <v>Pernambuco</v>
          </cell>
          <cell r="I1107" t="str">
            <v>1</v>
          </cell>
          <cell r="K1107">
            <v>7423</v>
          </cell>
          <cell r="Q1107">
            <v>3169</v>
          </cell>
          <cell r="S1107" t="str">
            <v>Nao</v>
          </cell>
          <cell r="T1107" t="str">
            <v>Nao</v>
          </cell>
          <cell r="V1107" t="str">
            <v>Sim</v>
          </cell>
          <cell r="X1107">
            <v>50</v>
          </cell>
          <cell r="Y1107">
            <v>25</v>
          </cell>
          <cell r="Z1107">
            <v>5</v>
          </cell>
          <cell r="AA1107">
            <v>0</v>
          </cell>
        </row>
        <row r="1108">
          <cell r="B1108" t="str">
            <v>Pernambuco</v>
          </cell>
          <cell r="I1108" t="str">
            <v>2</v>
          </cell>
          <cell r="K1108">
            <v>28687</v>
          </cell>
          <cell r="Q1108">
            <v>8000</v>
          </cell>
          <cell r="S1108" t="str">
            <v>Nao</v>
          </cell>
          <cell r="T1108" t="str">
            <v>Nao</v>
          </cell>
          <cell r="V1108" t="str">
            <v>Não</v>
          </cell>
          <cell r="X1108">
            <v>65.73</v>
          </cell>
          <cell r="Y1108">
            <v>52.6</v>
          </cell>
          <cell r="Z1108">
            <v>0</v>
          </cell>
          <cell r="AA1108">
            <v>500</v>
          </cell>
        </row>
        <row r="1109">
          <cell r="B1109" t="str">
            <v>Pernambuco</v>
          </cell>
          <cell r="I1109" t="str">
            <v>1</v>
          </cell>
          <cell r="K1109">
            <v>14749</v>
          </cell>
          <cell r="Q1109">
            <v>6000</v>
          </cell>
          <cell r="S1109" t="str">
            <v>Nao</v>
          </cell>
          <cell r="T1109" t="str">
            <v>Nao</v>
          </cell>
          <cell r="V1109" t="str">
            <v>Sim</v>
          </cell>
          <cell r="X1109">
            <v>232.07</v>
          </cell>
          <cell r="Y1109">
            <v>232.07</v>
          </cell>
          <cell r="Z1109">
            <v>0</v>
          </cell>
          <cell r="AA1109">
            <v>0</v>
          </cell>
        </row>
        <row r="1110">
          <cell r="B1110" t="str">
            <v>Pernambuco</v>
          </cell>
          <cell r="I1110" t="str">
            <v>2</v>
          </cell>
          <cell r="K1110">
            <v>16864</v>
          </cell>
          <cell r="Q1110">
            <v>4000</v>
          </cell>
          <cell r="S1110" t="str">
            <v>Nao</v>
          </cell>
          <cell r="T1110" t="str">
            <v>Nao</v>
          </cell>
          <cell r="V1110" t="str">
            <v>Não</v>
          </cell>
          <cell r="X1110">
            <v>30</v>
          </cell>
          <cell r="Y1110">
            <v>18</v>
          </cell>
          <cell r="Z1110">
            <v>0</v>
          </cell>
          <cell r="AA1110">
            <v>20</v>
          </cell>
        </row>
        <row r="1111">
          <cell r="B1111" t="str">
            <v>Pernambuco</v>
          </cell>
          <cell r="I1111" t="str">
            <v>1</v>
          </cell>
          <cell r="K1111">
            <v>11916</v>
          </cell>
          <cell r="Q1111">
            <v>5265</v>
          </cell>
          <cell r="S1111" t="str">
            <v>Nao</v>
          </cell>
          <cell r="T1111" t="str">
            <v>Nao</v>
          </cell>
          <cell r="V1111" t="str">
            <v>Sim</v>
          </cell>
          <cell r="X1111">
            <v>59.5</v>
          </cell>
          <cell r="Y1111">
            <v>59.5</v>
          </cell>
          <cell r="Z1111">
            <v>0.28999999999999998</v>
          </cell>
          <cell r="AA1111">
            <v>300</v>
          </cell>
        </row>
        <row r="1112">
          <cell r="B1112" t="str">
            <v>Pernambuco</v>
          </cell>
          <cell r="I1112" t="str">
            <v>2</v>
          </cell>
          <cell r="K1112">
            <v>67217</v>
          </cell>
          <cell r="Q1112">
            <v>23500</v>
          </cell>
          <cell r="S1112" t="str">
            <v>Nao</v>
          </cell>
          <cell r="T1112" t="str">
            <v>Nao</v>
          </cell>
          <cell r="V1112" t="str">
            <v>Não</v>
          </cell>
          <cell r="X1112">
            <v>267.91000000000003</v>
          </cell>
          <cell r="Y1112">
            <v>128.13</v>
          </cell>
          <cell r="Z1112">
            <v>0.15</v>
          </cell>
          <cell r="AA1112">
            <v>250</v>
          </cell>
        </row>
        <row r="1113">
          <cell r="B1113" t="str">
            <v>Pernambuco</v>
          </cell>
          <cell r="I1113" t="str">
            <v>1</v>
          </cell>
          <cell r="K1113">
            <v>6656</v>
          </cell>
          <cell r="Q1113">
            <v>3320</v>
          </cell>
          <cell r="S1113" t="str">
            <v>Nao</v>
          </cell>
          <cell r="T1113" t="str">
            <v>Nao</v>
          </cell>
          <cell r="V1113" t="str">
            <v>Sim</v>
          </cell>
          <cell r="X1113">
            <v>40</v>
          </cell>
          <cell r="Y1113">
            <v>35</v>
          </cell>
          <cell r="Z1113">
            <v>0.06</v>
          </cell>
          <cell r="AA1113">
            <v>0</v>
          </cell>
        </row>
        <row r="1114">
          <cell r="B1114" t="str">
            <v>Pernambuco</v>
          </cell>
          <cell r="I1114" t="str">
            <v>2</v>
          </cell>
          <cell r="K1114">
            <v>19800</v>
          </cell>
          <cell r="Q1114">
            <v>9249</v>
          </cell>
          <cell r="S1114" t="str">
            <v>Nao</v>
          </cell>
          <cell r="T1114" t="str">
            <v>Nao</v>
          </cell>
          <cell r="V1114" t="str">
            <v>Sim</v>
          </cell>
          <cell r="X1114">
            <v>63.36</v>
          </cell>
          <cell r="Y1114">
            <v>3.24</v>
          </cell>
          <cell r="Z1114">
            <v>1.2</v>
          </cell>
          <cell r="AA1114">
            <v>550</v>
          </cell>
        </row>
        <row r="1115">
          <cell r="B1115" t="str">
            <v>Pernambuco</v>
          </cell>
          <cell r="I1115" t="str">
            <v>2</v>
          </cell>
          <cell r="K1115">
            <v>24718</v>
          </cell>
          <cell r="Q1115">
            <v>11000</v>
          </cell>
          <cell r="S1115" t="str">
            <v>Nao</v>
          </cell>
          <cell r="T1115" t="str">
            <v>Nao</v>
          </cell>
          <cell r="V1115" t="str">
            <v>Sim</v>
          </cell>
          <cell r="X1115">
            <v>85</v>
          </cell>
          <cell r="Y1115">
            <v>51</v>
          </cell>
          <cell r="Z1115">
            <v>10</v>
          </cell>
          <cell r="AA1115">
            <v>250</v>
          </cell>
        </row>
        <row r="1116">
          <cell r="B1116" t="str">
            <v>Pernambuco</v>
          </cell>
          <cell r="I1116" t="str">
            <v>1</v>
          </cell>
          <cell r="K1116">
            <v>1919</v>
          </cell>
          <cell r="Q1116">
            <v>911</v>
          </cell>
          <cell r="S1116" t="str">
            <v>Nao</v>
          </cell>
          <cell r="T1116" t="str">
            <v>Sim</v>
          </cell>
          <cell r="V1116" t="str">
            <v>Sim</v>
          </cell>
          <cell r="X1116">
            <v>6.09</v>
          </cell>
          <cell r="Y1116">
            <v>5.5</v>
          </cell>
          <cell r="Z1116">
            <v>1.5</v>
          </cell>
          <cell r="AA1116">
            <v>50</v>
          </cell>
        </row>
        <row r="1117">
          <cell r="B1117" t="str">
            <v>Pernambuco</v>
          </cell>
          <cell r="I1117" t="str">
            <v>1</v>
          </cell>
          <cell r="K1117">
            <v>21472</v>
          </cell>
          <cell r="Q1117">
            <v>5000</v>
          </cell>
          <cell r="S1117" t="str">
            <v>Nao</v>
          </cell>
          <cell r="T1117" t="str">
            <v>Nao</v>
          </cell>
          <cell r="V1117" t="str">
            <v>Sim</v>
          </cell>
          <cell r="X1117">
            <v>80</v>
          </cell>
          <cell r="Y1117">
            <v>60</v>
          </cell>
          <cell r="Z1117">
            <v>10</v>
          </cell>
          <cell r="AA1117">
            <v>2000</v>
          </cell>
        </row>
        <row r="1118">
          <cell r="B1118" t="str">
            <v>Pernambuco</v>
          </cell>
          <cell r="I1118" t="str">
            <v>1</v>
          </cell>
          <cell r="K1118">
            <v>10874</v>
          </cell>
          <cell r="Q1118">
            <v>4580</v>
          </cell>
          <cell r="S1118" t="str">
            <v>Nao</v>
          </cell>
          <cell r="T1118" t="str">
            <v>Nao</v>
          </cell>
          <cell r="V1118" t="str">
            <v>Sim</v>
          </cell>
          <cell r="X1118">
            <v>19</v>
          </cell>
          <cell r="Y1118">
            <v>14</v>
          </cell>
          <cell r="Z1118">
            <v>6</v>
          </cell>
          <cell r="AA1118">
            <v>0</v>
          </cell>
        </row>
        <row r="1119">
          <cell r="B1119" t="str">
            <v>Pernambuco</v>
          </cell>
          <cell r="I1119" t="str">
            <v>1</v>
          </cell>
          <cell r="K1119">
            <v>17300</v>
          </cell>
          <cell r="Q1119">
            <v>8000</v>
          </cell>
          <cell r="S1119" t="str">
            <v>Nao</v>
          </cell>
          <cell r="T1119" t="str">
            <v>Nao</v>
          </cell>
          <cell r="V1119" t="str">
            <v>Não</v>
          </cell>
          <cell r="X1119">
            <v>10</v>
          </cell>
          <cell r="Y1119">
            <v>3</v>
          </cell>
          <cell r="Z1119">
            <v>0</v>
          </cell>
          <cell r="AA1119">
            <v>200</v>
          </cell>
        </row>
        <row r="1120">
          <cell r="B1120" t="str">
            <v>Pernambuco</v>
          </cell>
          <cell r="I1120" t="str">
            <v>1</v>
          </cell>
          <cell r="K1120">
            <v>21008</v>
          </cell>
          <cell r="Q1120">
            <v>7500</v>
          </cell>
          <cell r="S1120" t="str">
            <v>Sim</v>
          </cell>
          <cell r="T1120" t="str">
            <v>Sim</v>
          </cell>
          <cell r="V1120" t="str">
            <v>Não</v>
          </cell>
          <cell r="X1120">
            <v>25</v>
          </cell>
          <cell r="Y1120">
            <v>20</v>
          </cell>
          <cell r="Z1120">
            <v>15</v>
          </cell>
          <cell r="AA1120">
            <v>0</v>
          </cell>
        </row>
        <row r="1121">
          <cell r="B1121" t="str">
            <v>Pernambuco</v>
          </cell>
          <cell r="I1121" t="str">
            <v>1</v>
          </cell>
          <cell r="K1121">
            <v>5516</v>
          </cell>
          <cell r="Q1121">
            <v>1804</v>
          </cell>
          <cell r="S1121" t="str">
            <v>Nao</v>
          </cell>
          <cell r="T1121" t="str">
            <v>Nao</v>
          </cell>
          <cell r="V1121" t="str">
            <v>Sim</v>
          </cell>
          <cell r="X1121">
            <v>21.84</v>
          </cell>
          <cell r="Y1121">
            <v>0.08</v>
          </cell>
          <cell r="Z1121">
            <v>0.06</v>
          </cell>
          <cell r="AA1121">
            <v>357</v>
          </cell>
        </row>
        <row r="1122">
          <cell r="B1122" t="str">
            <v>Pernambuco</v>
          </cell>
          <cell r="I1122" t="str">
            <v>2</v>
          </cell>
          <cell r="K1122">
            <v>45486</v>
          </cell>
          <cell r="Q1122">
            <v>15000</v>
          </cell>
          <cell r="S1122" t="str">
            <v>Sim</v>
          </cell>
          <cell r="T1122" t="str">
            <v>Sim</v>
          </cell>
          <cell r="V1122" t="str">
            <v>Sim</v>
          </cell>
          <cell r="X1122">
            <v>149.1</v>
          </cell>
          <cell r="Y1122">
            <v>63.24</v>
          </cell>
          <cell r="Z1122">
            <v>0</v>
          </cell>
          <cell r="AA1122">
            <v>0</v>
          </cell>
        </row>
        <row r="1123">
          <cell r="B1123" t="str">
            <v>Pernambuco</v>
          </cell>
          <cell r="I1123" t="str">
            <v>2</v>
          </cell>
          <cell r="K1123">
            <v>44309</v>
          </cell>
          <cell r="Q1123">
            <v>12114</v>
          </cell>
          <cell r="S1123" t="str">
            <v>Nao</v>
          </cell>
          <cell r="T1123" t="str">
            <v>Nao</v>
          </cell>
          <cell r="V1123" t="str">
            <v>Sim</v>
          </cell>
          <cell r="X1123">
            <v>102.86</v>
          </cell>
          <cell r="Y1123">
            <v>64.37</v>
          </cell>
          <cell r="Z1123">
            <v>10</v>
          </cell>
          <cell r="AA1123">
            <v>500</v>
          </cell>
        </row>
        <row r="1124">
          <cell r="B1124" t="str">
            <v>Pernambuco</v>
          </cell>
          <cell r="I1124" t="str">
            <v>1</v>
          </cell>
          <cell r="K1124">
            <v>11606</v>
          </cell>
          <cell r="Q1124">
            <v>4500</v>
          </cell>
          <cell r="S1124" t="str">
            <v>Nao</v>
          </cell>
          <cell r="T1124" t="str">
            <v>Nao</v>
          </cell>
          <cell r="V1124" t="str">
            <v>Sim</v>
          </cell>
          <cell r="X1124">
            <v>30</v>
          </cell>
          <cell r="Y1124">
            <v>20</v>
          </cell>
          <cell r="Z1124">
            <v>10</v>
          </cell>
          <cell r="AA1124">
            <v>110</v>
          </cell>
        </row>
        <row r="1125">
          <cell r="B1125" t="str">
            <v>Pernambuco</v>
          </cell>
          <cell r="I1125" t="str">
            <v>2</v>
          </cell>
          <cell r="K1125">
            <v>26507</v>
          </cell>
          <cell r="Q1125">
            <v>6000</v>
          </cell>
          <cell r="S1125" t="str">
            <v>Nao</v>
          </cell>
          <cell r="T1125" t="str">
            <v>Nao</v>
          </cell>
          <cell r="V1125" t="str">
            <v>Sim</v>
          </cell>
          <cell r="X1125">
            <v>300</v>
          </cell>
          <cell r="Y1125">
            <v>140</v>
          </cell>
          <cell r="Z1125">
            <v>0</v>
          </cell>
          <cell r="AA1125">
            <v>0</v>
          </cell>
        </row>
        <row r="1126">
          <cell r="B1126" t="str">
            <v>Pernambuco</v>
          </cell>
          <cell r="I1126" t="str">
            <v>1</v>
          </cell>
          <cell r="K1126">
            <v>8069</v>
          </cell>
          <cell r="Q1126">
            <v>2678</v>
          </cell>
          <cell r="S1126" t="str">
            <v>Nao</v>
          </cell>
          <cell r="T1126" t="str">
            <v>Nao</v>
          </cell>
          <cell r="V1126" t="str">
            <v>Não</v>
          </cell>
          <cell r="X1126">
            <v>132</v>
          </cell>
          <cell r="Y1126">
            <v>106</v>
          </cell>
          <cell r="Z1126">
            <v>0</v>
          </cell>
          <cell r="AA1126">
            <v>0</v>
          </cell>
        </row>
        <row r="1127">
          <cell r="B1127" t="str">
            <v>Pernambuco</v>
          </cell>
          <cell r="I1127" t="str">
            <v>1</v>
          </cell>
          <cell r="K1127">
            <v>12024</v>
          </cell>
          <cell r="Q1127">
            <v>4096</v>
          </cell>
          <cell r="S1127" t="str">
            <v>Nao</v>
          </cell>
          <cell r="T1127" t="str">
            <v>Nao</v>
          </cell>
          <cell r="V1127" t="str">
            <v>Sim</v>
          </cell>
          <cell r="X1127">
            <v>11.81</v>
          </cell>
          <cell r="Y1127">
            <v>7.81</v>
          </cell>
          <cell r="Z1127">
            <v>0</v>
          </cell>
          <cell r="AA1127">
            <v>0</v>
          </cell>
        </row>
        <row r="1128">
          <cell r="B1128" t="str">
            <v>Pernambuco</v>
          </cell>
          <cell r="I1128" t="str">
            <v>1</v>
          </cell>
          <cell r="K1128">
            <v>2813</v>
          </cell>
          <cell r="Q1128">
            <v>879</v>
          </cell>
          <cell r="S1128" t="str">
            <v>Nao</v>
          </cell>
          <cell r="T1128" t="str">
            <v>Nao</v>
          </cell>
          <cell r="V1128" t="str">
            <v>Não</v>
          </cell>
          <cell r="X1128">
            <v>26</v>
          </cell>
          <cell r="Y1128">
            <v>18</v>
          </cell>
          <cell r="Z1128">
            <v>0</v>
          </cell>
          <cell r="AA1128">
            <v>0</v>
          </cell>
        </row>
        <row r="1129">
          <cell r="B1129" t="str">
            <v>Pernambuco</v>
          </cell>
          <cell r="I1129" t="str">
            <v>1</v>
          </cell>
          <cell r="K1129">
            <v>1743</v>
          </cell>
          <cell r="Q1129">
            <v>870</v>
          </cell>
          <cell r="S1129" t="str">
            <v>Nao</v>
          </cell>
          <cell r="T1129" t="str">
            <v>Nao</v>
          </cell>
          <cell r="V1129" t="str">
            <v>Sim</v>
          </cell>
          <cell r="X1129">
            <v>6.05</v>
          </cell>
          <cell r="Y1129">
            <v>3.04</v>
          </cell>
          <cell r="Z1129">
            <v>2.0699999999999998</v>
          </cell>
          <cell r="AA1129">
            <v>0</v>
          </cell>
        </row>
        <row r="1130">
          <cell r="B1130" t="str">
            <v>Pernambuco</v>
          </cell>
          <cell r="I1130" t="str">
            <v>1</v>
          </cell>
          <cell r="K1130">
            <v>14881</v>
          </cell>
          <cell r="Q1130">
            <v>3652</v>
          </cell>
          <cell r="S1130" t="str">
            <v>Nao</v>
          </cell>
          <cell r="T1130" t="str">
            <v>Nao</v>
          </cell>
          <cell r="V1130" t="str">
            <v>Sim</v>
          </cell>
          <cell r="X1130">
            <v>65.73</v>
          </cell>
          <cell r="Y1130">
            <v>52.25</v>
          </cell>
          <cell r="Z1130">
            <v>0</v>
          </cell>
          <cell r="AA1130">
            <v>0</v>
          </cell>
        </row>
        <row r="1131">
          <cell r="B1131" t="str">
            <v>Pernambuco</v>
          </cell>
          <cell r="I1131" t="str">
            <v>3</v>
          </cell>
          <cell r="K1131">
            <v>121815</v>
          </cell>
          <cell r="Q1131">
            <v>54203</v>
          </cell>
          <cell r="S1131" t="str">
            <v>Nao</v>
          </cell>
          <cell r="T1131" t="str">
            <v>Nao</v>
          </cell>
          <cell r="V1131" t="str">
            <v>Sim</v>
          </cell>
          <cell r="X1131">
            <v>45</v>
          </cell>
          <cell r="Y1131">
            <v>4</v>
          </cell>
          <cell r="Z1131">
            <v>3.9</v>
          </cell>
          <cell r="AA1131">
            <v>6000</v>
          </cell>
        </row>
        <row r="1132">
          <cell r="B1132" t="str">
            <v>Piauí</v>
          </cell>
          <cell r="I1132" t="str">
            <v>1</v>
          </cell>
          <cell r="K1132">
            <v>3625</v>
          </cell>
          <cell r="Q1132">
            <v>1700</v>
          </cell>
          <cell r="S1132" t="str">
            <v>Nao</v>
          </cell>
          <cell r="T1132" t="str">
            <v>Nao</v>
          </cell>
          <cell r="V1132" t="str">
            <v>Não</v>
          </cell>
          <cell r="X1132">
            <v>12</v>
          </cell>
          <cell r="Y1132">
            <v>7.0000000000000007E-2</v>
          </cell>
          <cell r="Z1132">
            <v>0</v>
          </cell>
          <cell r="AA1132">
            <v>0</v>
          </cell>
        </row>
        <row r="1133">
          <cell r="B1133" t="str">
            <v>Piauí</v>
          </cell>
          <cell r="I1133" t="str">
            <v>1</v>
          </cell>
          <cell r="K1133">
            <v>15440</v>
          </cell>
          <cell r="Q1133">
            <v>4684</v>
          </cell>
          <cell r="S1133" t="str">
            <v>Nao</v>
          </cell>
          <cell r="T1133" t="str">
            <v>Nao</v>
          </cell>
          <cell r="V1133" t="str">
            <v>Sim</v>
          </cell>
          <cell r="X1133">
            <v>50</v>
          </cell>
          <cell r="Y1133">
            <v>35</v>
          </cell>
          <cell r="Z1133">
            <v>0.5</v>
          </cell>
          <cell r="AA1133">
            <v>0</v>
          </cell>
        </row>
        <row r="1134">
          <cell r="B1134" t="str">
            <v>Piauí</v>
          </cell>
          <cell r="I1134" t="str">
            <v>1</v>
          </cell>
          <cell r="K1134">
            <v>2787</v>
          </cell>
          <cell r="Q1134">
            <v>1000</v>
          </cell>
          <cell r="S1134" t="str">
            <v>Nao</v>
          </cell>
          <cell r="T1134" t="str">
            <v>Nao</v>
          </cell>
          <cell r="V1134" t="str">
            <v>Não</v>
          </cell>
          <cell r="X1134">
            <v>12.74</v>
          </cell>
          <cell r="Y1134">
            <v>0.05</v>
          </cell>
          <cell r="Z1134">
            <v>0</v>
          </cell>
          <cell r="AA1134">
            <v>0</v>
          </cell>
        </row>
        <row r="1135">
          <cell r="B1135" t="str">
            <v>Piauí</v>
          </cell>
          <cell r="I1135" t="str">
            <v>1</v>
          </cell>
          <cell r="K1135">
            <v>2708</v>
          </cell>
          <cell r="Q1135">
            <v>600</v>
          </cell>
          <cell r="S1135" t="str">
            <v>Nao</v>
          </cell>
          <cell r="T1135" t="str">
            <v>Sim</v>
          </cell>
          <cell r="V1135" t="str">
            <v>Não</v>
          </cell>
          <cell r="X1135">
            <v>65</v>
          </cell>
          <cell r="Y1135">
            <v>65</v>
          </cell>
          <cell r="Z1135">
            <v>0</v>
          </cell>
          <cell r="AA1135">
            <v>50</v>
          </cell>
        </row>
        <row r="1136">
          <cell r="B1136" t="str">
            <v>Piauí</v>
          </cell>
          <cell r="I1136" t="str">
            <v>1</v>
          </cell>
          <cell r="K1136">
            <v>1994</v>
          </cell>
          <cell r="Q1136">
            <v>894</v>
          </cell>
          <cell r="S1136" t="str">
            <v>Nao</v>
          </cell>
          <cell r="T1136" t="str">
            <v>Nao</v>
          </cell>
          <cell r="V1136" t="str">
            <v>Não</v>
          </cell>
          <cell r="X1136">
            <v>18.399999999999999</v>
          </cell>
          <cell r="Y1136">
            <v>1</v>
          </cell>
          <cell r="Z1136">
            <v>0</v>
          </cell>
          <cell r="AA1136">
            <v>0</v>
          </cell>
        </row>
        <row r="1137">
          <cell r="B1137" t="str">
            <v>Piauí</v>
          </cell>
          <cell r="I1137" t="str">
            <v>1</v>
          </cell>
          <cell r="K1137">
            <v>9012</v>
          </cell>
          <cell r="Q1137">
            <v>3300</v>
          </cell>
          <cell r="S1137" t="str">
            <v>Nao</v>
          </cell>
          <cell r="T1137" t="str">
            <v>Nao</v>
          </cell>
          <cell r="V1137" t="str">
            <v>Não</v>
          </cell>
          <cell r="X1137">
            <v>24</v>
          </cell>
          <cell r="Y1137">
            <v>20</v>
          </cell>
          <cell r="Z1137">
            <v>0</v>
          </cell>
          <cell r="AA1137">
            <v>0</v>
          </cell>
        </row>
        <row r="1138">
          <cell r="B1138" t="str">
            <v>Piauí</v>
          </cell>
          <cell r="I1138" t="str">
            <v>1</v>
          </cell>
          <cell r="K1138">
            <v>4919</v>
          </cell>
          <cell r="Q1138">
            <v>1319</v>
          </cell>
          <cell r="S1138" t="str">
            <v>Nao</v>
          </cell>
          <cell r="T1138" t="str">
            <v>Nao</v>
          </cell>
          <cell r="V1138" t="str">
            <v>Não</v>
          </cell>
          <cell r="X1138">
            <v>20</v>
          </cell>
          <cell r="Y1138">
            <v>15</v>
          </cell>
          <cell r="Z1138">
            <v>0</v>
          </cell>
          <cell r="AA1138">
            <v>0</v>
          </cell>
        </row>
        <row r="1139">
          <cell r="B1139" t="str">
            <v>Piauí</v>
          </cell>
          <cell r="I1139" t="str">
            <v>1</v>
          </cell>
          <cell r="K1139">
            <v>2320</v>
          </cell>
          <cell r="Q1139">
            <v>1072</v>
          </cell>
          <cell r="S1139" t="str">
            <v>Nao</v>
          </cell>
          <cell r="T1139" t="str">
            <v>Sim</v>
          </cell>
          <cell r="V1139" t="str">
            <v>Não</v>
          </cell>
          <cell r="X1139">
            <v>20</v>
          </cell>
          <cell r="Y1139">
            <v>15</v>
          </cell>
          <cell r="Z1139">
            <v>0</v>
          </cell>
          <cell r="AA1139">
            <v>0</v>
          </cell>
        </row>
        <row r="1140">
          <cell r="B1140" t="str">
            <v>Piauí</v>
          </cell>
          <cell r="I1140" t="str">
            <v>1</v>
          </cell>
          <cell r="K1140">
            <v>3458</v>
          </cell>
          <cell r="Q1140">
            <v>1567</v>
          </cell>
          <cell r="S1140" t="str">
            <v>Nao</v>
          </cell>
          <cell r="T1140" t="str">
            <v>Nao</v>
          </cell>
          <cell r="V1140" t="str">
            <v>Não</v>
          </cell>
          <cell r="X1140">
            <v>27.84</v>
          </cell>
          <cell r="Y1140">
            <v>25</v>
          </cell>
          <cell r="Z1140">
            <v>0</v>
          </cell>
          <cell r="AA1140">
            <v>382</v>
          </cell>
        </row>
        <row r="1141">
          <cell r="B1141" t="str">
            <v>Piauí</v>
          </cell>
          <cell r="I1141" t="str">
            <v>1</v>
          </cell>
          <cell r="K1141">
            <v>2450</v>
          </cell>
          <cell r="Q1141">
            <v>750</v>
          </cell>
          <cell r="S1141" t="str">
            <v>Nao</v>
          </cell>
          <cell r="T1141" t="str">
            <v>Sim</v>
          </cell>
          <cell r="V1141" t="str">
            <v>Sim</v>
          </cell>
          <cell r="X1141">
            <v>38</v>
          </cell>
          <cell r="Y1141">
            <v>23</v>
          </cell>
          <cell r="Z1141">
            <v>0</v>
          </cell>
          <cell r="AA1141">
            <v>0</v>
          </cell>
        </row>
        <row r="1142">
          <cell r="B1142" t="str">
            <v>Piauí</v>
          </cell>
          <cell r="I1142" t="str">
            <v>1</v>
          </cell>
          <cell r="K1142">
            <v>3540</v>
          </cell>
          <cell r="Q1142">
            <v>1200</v>
          </cell>
          <cell r="S1142" t="str">
            <v>Nao</v>
          </cell>
          <cell r="T1142" t="str">
            <v>Nao</v>
          </cell>
          <cell r="V1142" t="str">
            <v>Não</v>
          </cell>
          <cell r="X1142">
            <v>50000</v>
          </cell>
          <cell r="Y1142">
            <v>50000</v>
          </cell>
          <cell r="Z1142">
            <v>0</v>
          </cell>
          <cell r="AA1142">
            <v>0</v>
          </cell>
        </row>
        <row r="1143">
          <cell r="B1143" t="str">
            <v>Piauí</v>
          </cell>
          <cell r="I1143" t="str">
            <v>1</v>
          </cell>
          <cell r="K1143">
            <v>6871</v>
          </cell>
          <cell r="Q1143">
            <v>3291</v>
          </cell>
          <cell r="S1143" t="str">
            <v>Nao</v>
          </cell>
          <cell r="T1143" t="str">
            <v>Nao</v>
          </cell>
          <cell r="V1143" t="str">
            <v>Não</v>
          </cell>
          <cell r="X1143">
            <v>193.5</v>
          </cell>
          <cell r="Y1143">
            <v>55</v>
          </cell>
          <cell r="Z1143">
            <v>0</v>
          </cell>
          <cell r="AA1143">
            <v>50</v>
          </cell>
        </row>
        <row r="1144">
          <cell r="B1144" t="str">
            <v>Piauí</v>
          </cell>
          <cell r="I1144" t="str">
            <v>1</v>
          </cell>
          <cell r="K1144">
            <v>7199</v>
          </cell>
          <cell r="Q1144">
            <v>3590</v>
          </cell>
          <cell r="S1144" t="str">
            <v>Nao</v>
          </cell>
          <cell r="T1144" t="str">
            <v>Nao</v>
          </cell>
          <cell r="V1144" t="str">
            <v>Não</v>
          </cell>
          <cell r="X1144">
            <v>40.71</v>
          </cell>
          <cell r="Y1144">
            <v>34</v>
          </cell>
          <cell r="Z1144">
            <v>0</v>
          </cell>
          <cell r="AA1144">
            <v>111</v>
          </cell>
        </row>
        <row r="1145">
          <cell r="B1145" t="str">
            <v>Piauí</v>
          </cell>
          <cell r="I1145" t="str">
            <v>2</v>
          </cell>
          <cell r="K1145">
            <v>23278</v>
          </cell>
          <cell r="Q1145">
            <v>5000</v>
          </cell>
          <cell r="S1145" t="str">
            <v>Nao</v>
          </cell>
          <cell r="T1145" t="str">
            <v>Nao</v>
          </cell>
          <cell r="V1145" t="str">
            <v>Sim</v>
          </cell>
          <cell r="X1145">
            <v>80</v>
          </cell>
          <cell r="Y1145">
            <v>60</v>
          </cell>
          <cell r="Z1145">
            <v>1</v>
          </cell>
          <cell r="AA1145">
            <v>150</v>
          </cell>
        </row>
        <row r="1146">
          <cell r="B1146" t="str">
            <v>Piauí</v>
          </cell>
          <cell r="I1146" t="str">
            <v>1</v>
          </cell>
          <cell r="K1146">
            <v>1751</v>
          </cell>
          <cell r="Q1146">
            <v>700</v>
          </cell>
          <cell r="S1146" t="str">
            <v>Nao</v>
          </cell>
          <cell r="T1146" t="str">
            <v>Nao</v>
          </cell>
          <cell r="V1146" t="str">
            <v>Sim</v>
          </cell>
          <cell r="X1146">
            <v>21.3</v>
          </cell>
          <cell r="Y1146">
            <v>21.3</v>
          </cell>
          <cell r="Z1146">
            <v>0</v>
          </cell>
          <cell r="AA1146">
            <v>35</v>
          </cell>
        </row>
        <row r="1147">
          <cell r="B1147" t="str">
            <v>Piauí</v>
          </cell>
          <cell r="I1147" t="str">
            <v>1</v>
          </cell>
          <cell r="K1147">
            <v>6616</v>
          </cell>
          <cell r="Q1147">
            <v>2765</v>
          </cell>
          <cell r="S1147" t="str">
            <v>Nao</v>
          </cell>
          <cell r="T1147" t="str">
            <v>Nao</v>
          </cell>
          <cell r="V1147" t="str">
            <v>Não</v>
          </cell>
          <cell r="X1147">
            <v>0.05</v>
          </cell>
          <cell r="Y1147">
            <v>0.03</v>
          </cell>
          <cell r="Z1147">
            <v>0</v>
          </cell>
          <cell r="AA1147">
            <v>20</v>
          </cell>
        </row>
        <row r="1148">
          <cell r="B1148" t="str">
            <v>Piauí</v>
          </cell>
          <cell r="I1148" t="str">
            <v>1</v>
          </cell>
          <cell r="K1148">
            <v>4032</v>
          </cell>
          <cell r="Q1148">
            <v>1998</v>
          </cell>
          <cell r="S1148" t="str">
            <v>Nao</v>
          </cell>
          <cell r="T1148" t="str">
            <v>Nao</v>
          </cell>
          <cell r="V1148" t="str">
            <v>Sim</v>
          </cell>
          <cell r="X1148">
            <v>42</v>
          </cell>
          <cell r="Y1148">
            <v>27</v>
          </cell>
          <cell r="Z1148">
            <v>0</v>
          </cell>
          <cell r="AA1148">
            <v>0</v>
          </cell>
        </row>
        <row r="1149">
          <cell r="B1149" t="str">
            <v>Piauí</v>
          </cell>
          <cell r="I1149" t="str">
            <v>1</v>
          </cell>
          <cell r="K1149">
            <v>1732</v>
          </cell>
          <cell r="Q1149">
            <v>675</v>
          </cell>
          <cell r="S1149" t="str">
            <v>Nao</v>
          </cell>
          <cell r="T1149" t="str">
            <v>Nao</v>
          </cell>
          <cell r="V1149" t="str">
            <v>Não</v>
          </cell>
          <cell r="X1149">
            <v>20.2</v>
          </cell>
          <cell r="Y1149">
            <v>13</v>
          </cell>
          <cell r="Z1149">
            <v>0</v>
          </cell>
          <cell r="AA1149">
            <v>49</v>
          </cell>
        </row>
        <row r="1150">
          <cell r="B1150" t="str">
            <v>Piauí</v>
          </cell>
          <cell r="I1150" t="str">
            <v>1</v>
          </cell>
          <cell r="K1150">
            <v>1650</v>
          </cell>
          <cell r="Q1150">
            <v>393</v>
          </cell>
          <cell r="S1150" t="str">
            <v>Nao</v>
          </cell>
          <cell r="T1150" t="str">
            <v>Nao</v>
          </cell>
          <cell r="V1150" t="str">
            <v>Não</v>
          </cell>
          <cell r="X1150">
            <v>110.97</v>
          </cell>
          <cell r="Y1150">
            <v>110.97</v>
          </cell>
          <cell r="Z1150">
            <v>0</v>
          </cell>
          <cell r="AA1150">
            <v>0</v>
          </cell>
        </row>
        <row r="1151">
          <cell r="B1151" t="str">
            <v>Piauí</v>
          </cell>
          <cell r="I1151" t="str">
            <v>1</v>
          </cell>
          <cell r="K1151">
            <v>1800</v>
          </cell>
          <cell r="Q1151">
            <v>899</v>
          </cell>
          <cell r="S1151" t="str">
            <v>Sim</v>
          </cell>
          <cell r="T1151" t="str">
            <v>Sim</v>
          </cell>
          <cell r="V1151" t="str">
            <v>Não</v>
          </cell>
          <cell r="X1151">
            <v>12</v>
          </cell>
          <cell r="Y1151">
            <v>6</v>
          </cell>
          <cell r="Z1151">
            <v>0</v>
          </cell>
          <cell r="AA1151">
            <v>0</v>
          </cell>
        </row>
        <row r="1152">
          <cell r="B1152" t="str">
            <v>Piauí</v>
          </cell>
          <cell r="I1152" t="str">
            <v>1</v>
          </cell>
          <cell r="K1152">
            <v>19771</v>
          </cell>
          <cell r="Q1152">
            <v>5489</v>
          </cell>
          <cell r="S1152" t="str">
            <v>Nao</v>
          </cell>
          <cell r="T1152" t="str">
            <v>Sim</v>
          </cell>
          <cell r="V1152" t="str">
            <v>Não</v>
          </cell>
          <cell r="X1152">
            <v>198</v>
          </cell>
          <cell r="Y1152">
            <v>68</v>
          </cell>
          <cell r="Z1152">
            <v>0</v>
          </cell>
          <cell r="AA1152">
            <v>0</v>
          </cell>
        </row>
        <row r="1153">
          <cell r="B1153" t="str">
            <v>Piauí</v>
          </cell>
          <cell r="I1153" t="str">
            <v>1</v>
          </cell>
          <cell r="K1153">
            <v>1724</v>
          </cell>
          <cell r="Q1153">
            <v>550</v>
          </cell>
          <cell r="S1153" t="str">
            <v>Nao</v>
          </cell>
          <cell r="T1153" t="str">
            <v>Nao</v>
          </cell>
          <cell r="V1153" t="str">
            <v>Não</v>
          </cell>
          <cell r="X1153">
            <v>13</v>
          </cell>
          <cell r="Y1153">
            <v>10.4</v>
          </cell>
          <cell r="Z1153">
            <v>0</v>
          </cell>
          <cell r="AA1153">
            <v>0</v>
          </cell>
        </row>
        <row r="1154">
          <cell r="B1154" t="str">
            <v>Piauí</v>
          </cell>
          <cell r="I1154" t="str">
            <v>1</v>
          </cell>
          <cell r="K1154">
            <v>2766</v>
          </cell>
          <cell r="Q1154">
            <v>700</v>
          </cell>
          <cell r="S1154" t="str">
            <v>Nao</v>
          </cell>
          <cell r="T1154" t="str">
            <v>Nao</v>
          </cell>
          <cell r="V1154" t="str">
            <v>Não</v>
          </cell>
          <cell r="X1154">
            <v>50</v>
          </cell>
          <cell r="Y1154">
            <v>30</v>
          </cell>
          <cell r="Z1154">
            <v>0</v>
          </cell>
          <cell r="AA1154">
            <v>0</v>
          </cell>
        </row>
        <row r="1155">
          <cell r="B1155" t="str">
            <v>Piauí</v>
          </cell>
          <cell r="I1155" t="str">
            <v>1</v>
          </cell>
          <cell r="K1155">
            <v>2509</v>
          </cell>
          <cell r="Q1155">
            <v>1253</v>
          </cell>
          <cell r="S1155" t="str">
            <v>Nao</v>
          </cell>
          <cell r="T1155" t="str">
            <v>Nao</v>
          </cell>
          <cell r="V1155" t="str">
            <v>Não</v>
          </cell>
          <cell r="X1155">
            <v>15.35</v>
          </cell>
          <cell r="Y1155">
            <v>15.35</v>
          </cell>
          <cell r="Z1155">
            <v>0</v>
          </cell>
          <cell r="AA1155">
            <v>0</v>
          </cell>
        </row>
        <row r="1156">
          <cell r="B1156" t="str">
            <v>Piauí</v>
          </cell>
          <cell r="I1156" t="str">
            <v>1</v>
          </cell>
          <cell r="K1156">
            <v>1774</v>
          </cell>
          <cell r="Q1156">
            <v>850</v>
          </cell>
          <cell r="S1156" t="str">
            <v>Nao</v>
          </cell>
          <cell r="T1156" t="str">
            <v>Nao</v>
          </cell>
          <cell r="V1156" t="str">
            <v>Não</v>
          </cell>
          <cell r="X1156">
            <v>5</v>
          </cell>
          <cell r="Y1156">
            <v>3</v>
          </cell>
          <cell r="Z1156">
            <v>0</v>
          </cell>
          <cell r="AA1156">
            <v>0</v>
          </cell>
        </row>
        <row r="1157">
          <cell r="B1157" t="str">
            <v>Piauí</v>
          </cell>
          <cell r="I1157" t="str">
            <v>1</v>
          </cell>
          <cell r="K1157">
            <v>1189</v>
          </cell>
          <cell r="Q1157">
            <v>427</v>
          </cell>
          <cell r="S1157" t="str">
            <v>Nao</v>
          </cell>
          <cell r="T1157" t="str">
            <v>Nao</v>
          </cell>
          <cell r="V1157" t="str">
            <v>Não</v>
          </cell>
          <cell r="X1157">
            <v>13.8</v>
          </cell>
          <cell r="Y1157">
            <v>1.5</v>
          </cell>
          <cell r="Z1157">
            <v>0</v>
          </cell>
          <cell r="AA1157">
            <v>0</v>
          </cell>
        </row>
        <row r="1158">
          <cell r="B1158" t="str">
            <v>Piauí</v>
          </cell>
          <cell r="I1158" t="str">
            <v>1</v>
          </cell>
          <cell r="K1158">
            <v>1674</v>
          </cell>
          <cell r="Q1158">
            <v>800</v>
          </cell>
          <cell r="S1158" t="str">
            <v>Nao</v>
          </cell>
          <cell r="T1158" t="str">
            <v>Nao</v>
          </cell>
          <cell r="V1158" t="str">
            <v>Não</v>
          </cell>
          <cell r="X1158">
            <v>150</v>
          </cell>
          <cell r="Y1158">
            <v>10</v>
          </cell>
          <cell r="Z1158">
            <v>0</v>
          </cell>
          <cell r="AA1158">
            <v>0</v>
          </cell>
        </row>
        <row r="1159">
          <cell r="B1159" t="str">
            <v>Piauí</v>
          </cell>
          <cell r="I1159" t="str">
            <v>1</v>
          </cell>
          <cell r="K1159">
            <v>11818</v>
          </cell>
          <cell r="Q1159">
            <v>5251</v>
          </cell>
          <cell r="S1159" t="str">
            <v>Nao</v>
          </cell>
          <cell r="T1159" t="str">
            <v>Nao</v>
          </cell>
          <cell r="V1159" t="str">
            <v>Não</v>
          </cell>
          <cell r="X1159">
            <v>60</v>
          </cell>
          <cell r="Y1159">
            <v>37</v>
          </cell>
          <cell r="Z1159">
            <v>0</v>
          </cell>
          <cell r="AA1159">
            <v>0</v>
          </cell>
        </row>
        <row r="1160">
          <cell r="B1160" t="str">
            <v>Piauí</v>
          </cell>
          <cell r="I1160" t="str">
            <v>1</v>
          </cell>
          <cell r="K1160">
            <v>6632</v>
          </cell>
          <cell r="Q1160">
            <v>2977</v>
          </cell>
          <cell r="S1160" t="str">
            <v>Nao</v>
          </cell>
          <cell r="T1160" t="str">
            <v>Nao</v>
          </cell>
          <cell r="V1160" t="str">
            <v>Sim</v>
          </cell>
          <cell r="X1160">
            <v>50</v>
          </cell>
          <cell r="Y1160">
            <v>39</v>
          </cell>
          <cell r="Z1160">
            <v>2</v>
          </cell>
          <cell r="AA1160">
            <v>19</v>
          </cell>
        </row>
        <row r="1161">
          <cell r="B1161" t="str">
            <v>Piauí</v>
          </cell>
          <cell r="I1161" t="str">
            <v>1</v>
          </cell>
          <cell r="K1161">
            <v>4325</v>
          </cell>
          <cell r="Q1161">
            <v>900</v>
          </cell>
          <cell r="S1161" t="str">
            <v>Nao</v>
          </cell>
          <cell r="T1161" t="str">
            <v>Nao</v>
          </cell>
          <cell r="V1161" t="str">
            <v>Não</v>
          </cell>
          <cell r="X1161">
            <v>12</v>
          </cell>
          <cell r="Y1161">
            <v>6</v>
          </cell>
          <cell r="Z1161">
            <v>0</v>
          </cell>
          <cell r="AA1161">
            <v>0</v>
          </cell>
        </row>
        <row r="1162">
          <cell r="B1162" t="str">
            <v>Piauí</v>
          </cell>
          <cell r="I1162" t="str">
            <v>1</v>
          </cell>
          <cell r="K1162">
            <v>1036</v>
          </cell>
          <cell r="Q1162">
            <v>402</v>
          </cell>
          <cell r="S1162" t="str">
            <v>Nao</v>
          </cell>
          <cell r="T1162" t="str">
            <v>Nao</v>
          </cell>
          <cell r="V1162" t="str">
            <v>Não</v>
          </cell>
          <cell r="X1162">
            <v>31</v>
          </cell>
          <cell r="Y1162">
            <v>12.45</v>
          </cell>
          <cell r="Z1162">
            <v>0</v>
          </cell>
          <cell r="AA1162">
            <v>0</v>
          </cell>
        </row>
        <row r="1163">
          <cell r="B1163" t="str">
            <v>Piauí</v>
          </cell>
          <cell r="I1163" t="str">
            <v>1</v>
          </cell>
          <cell r="K1163">
            <v>1664</v>
          </cell>
          <cell r="Q1163">
            <v>450</v>
          </cell>
          <cell r="S1163" t="str">
            <v>Nao</v>
          </cell>
          <cell r="T1163" t="str">
            <v>Nao</v>
          </cell>
          <cell r="V1163" t="str">
            <v>Não</v>
          </cell>
          <cell r="X1163">
            <v>23</v>
          </cell>
          <cell r="Y1163">
            <v>23</v>
          </cell>
          <cell r="Z1163">
            <v>0</v>
          </cell>
          <cell r="AA1163">
            <v>50</v>
          </cell>
        </row>
        <row r="1164">
          <cell r="B1164" t="str">
            <v>Piauí</v>
          </cell>
          <cell r="I1164" t="str">
            <v>1</v>
          </cell>
          <cell r="K1164">
            <v>12342</v>
          </cell>
          <cell r="Q1164">
            <v>4530</v>
          </cell>
          <cell r="S1164" t="str">
            <v>Nao</v>
          </cell>
          <cell r="T1164" t="str">
            <v>Nao</v>
          </cell>
          <cell r="V1164" t="str">
            <v>Não</v>
          </cell>
          <cell r="X1164">
            <v>15</v>
          </cell>
          <cell r="Y1164">
            <v>10</v>
          </cell>
          <cell r="Z1164">
            <v>0</v>
          </cell>
          <cell r="AA1164">
            <v>0</v>
          </cell>
        </row>
        <row r="1165">
          <cell r="B1165" t="str">
            <v>Piauí</v>
          </cell>
          <cell r="I1165" t="str">
            <v>1</v>
          </cell>
          <cell r="K1165">
            <v>1045</v>
          </cell>
          <cell r="Q1165">
            <v>263</v>
          </cell>
          <cell r="S1165" t="str">
            <v>Nao</v>
          </cell>
          <cell r="T1165" t="str">
            <v>Nao</v>
          </cell>
          <cell r="V1165" t="str">
            <v>Não</v>
          </cell>
          <cell r="X1165">
            <v>7.11</v>
          </cell>
          <cell r="Y1165">
            <v>5</v>
          </cell>
          <cell r="Z1165">
            <v>0</v>
          </cell>
          <cell r="AA1165">
            <v>20</v>
          </cell>
        </row>
        <row r="1166">
          <cell r="B1166" t="str">
            <v>Piauí</v>
          </cell>
          <cell r="I1166" t="str">
            <v>1</v>
          </cell>
          <cell r="K1166">
            <v>2887</v>
          </cell>
          <cell r="Q1166">
            <v>1350</v>
          </cell>
          <cell r="S1166" t="str">
            <v>Sim</v>
          </cell>
          <cell r="T1166" t="str">
            <v>Nao</v>
          </cell>
          <cell r="V1166" t="str">
            <v>Não</v>
          </cell>
          <cell r="X1166">
            <v>28</v>
          </cell>
          <cell r="Y1166">
            <v>12</v>
          </cell>
          <cell r="Z1166">
            <v>0.9</v>
          </cell>
          <cell r="AA1166">
            <v>30</v>
          </cell>
        </row>
        <row r="1167">
          <cell r="B1167" t="str">
            <v>Piauí</v>
          </cell>
          <cell r="I1167" t="str">
            <v>1</v>
          </cell>
          <cell r="K1167">
            <v>1241</v>
          </cell>
          <cell r="Q1167">
            <v>80</v>
          </cell>
          <cell r="S1167" t="str">
            <v>Sim</v>
          </cell>
          <cell r="T1167" t="str">
            <v>Sim</v>
          </cell>
          <cell r="V1167" t="str">
            <v>Não</v>
          </cell>
          <cell r="X1167">
            <v>50</v>
          </cell>
          <cell r="Y1167">
            <v>36</v>
          </cell>
          <cell r="Z1167">
            <v>0</v>
          </cell>
          <cell r="AA1167">
            <v>0</v>
          </cell>
        </row>
        <row r="1168">
          <cell r="B1168" t="str">
            <v>Piauí</v>
          </cell>
          <cell r="I1168" t="str">
            <v>1</v>
          </cell>
          <cell r="K1168">
            <v>5236</v>
          </cell>
          <cell r="Q1168">
            <v>2062</v>
          </cell>
          <cell r="S1168" t="str">
            <v>Nao</v>
          </cell>
          <cell r="T1168" t="str">
            <v>Nao</v>
          </cell>
          <cell r="V1168" t="str">
            <v>Não</v>
          </cell>
          <cell r="X1168">
            <v>60.55</v>
          </cell>
          <cell r="Y1168">
            <v>9.8000000000000007</v>
          </cell>
          <cell r="Z1168">
            <v>0</v>
          </cell>
          <cell r="AA1168">
            <v>0</v>
          </cell>
        </row>
        <row r="1169">
          <cell r="B1169" t="str">
            <v>Piauí</v>
          </cell>
          <cell r="I1169" t="str">
            <v>1</v>
          </cell>
          <cell r="K1169">
            <v>1538</v>
          </cell>
          <cell r="Q1169">
            <v>705</v>
          </cell>
          <cell r="S1169" t="str">
            <v>Nao</v>
          </cell>
          <cell r="T1169" t="str">
            <v>Nao</v>
          </cell>
          <cell r="V1169" t="str">
            <v>Não</v>
          </cell>
          <cell r="X1169">
            <v>15</v>
          </cell>
          <cell r="Y1169">
            <v>15</v>
          </cell>
          <cell r="Z1169">
            <v>0</v>
          </cell>
          <cell r="AA1169">
            <v>0</v>
          </cell>
        </row>
        <row r="1170">
          <cell r="B1170" t="str">
            <v>Piauí</v>
          </cell>
          <cell r="I1170" t="str">
            <v>1</v>
          </cell>
          <cell r="K1170">
            <v>7599</v>
          </cell>
          <cell r="Q1170">
            <v>3720</v>
          </cell>
          <cell r="S1170" t="str">
            <v>Nao</v>
          </cell>
          <cell r="T1170" t="str">
            <v>Nao</v>
          </cell>
          <cell r="V1170" t="str">
            <v>Não</v>
          </cell>
          <cell r="X1170">
            <v>41.3</v>
          </cell>
          <cell r="Y1170">
            <v>27</v>
          </cell>
          <cell r="Z1170">
            <v>5</v>
          </cell>
          <cell r="AA1170">
            <v>300</v>
          </cell>
        </row>
        <row r="1171">
          <cell r="B1171" t="str">
            <v>Piauí</v>
          </cell>
          <cell r="I1171" t="str">
            <v>1</v>
          </cell>
          <cell r="K1171">
            <v>1520</v>
          </cell>
          <cell r="Q1171">
            <v>363</v>
          </cell>
          <cell r="S1171" t="str">
            <v>Nao</v>
          </cell>
          <cell r="T1171" t="str">
            <v>Nao</v>
          </cell>
          <cell r="V1171" t="str">
            <v>Não</v>
          </cell>
          <cell r="X1171">
            <v>19</v>
          </cell>
          <cell r="Y1171">
            <v>17</v>
          </cell>
          <cell r="Z1171">
            <v>0</v>
          </cell>
          <cell r="AA1171">
            <v>0</v>
          </cell>
        </row>
        <row r="1172">
          <cell r="B1172" t="str">
            <v>Piauí</v>
          </cell>
          <cell r="I1172" t="str">
            <v>1</v>
          </cell>
          <cell r="K1172">
            <v>11333</v>
          </cell>
          <cell r="Q1172">
            <v>5500</v>
          </cell>
          <cell r="S1172" t="str">
            <v>Nao</v>
          </cell>
          <cell r="T1172" t="str">
            <v>Nao</v>
          </cell>
          <cell r="V1172" t="str">
            <v>Não</v>
          </cell>
          <cell r="X1172">
            <v>290</v>
          </cell>
          <cell r="Y1172">
            <v>162</v>
          </cell>
          <cell r="Z1172">
            <v>0</v>
          </cell>
          <cell r="AA1172">
            <v>0</v>
          </cell>
        </row>
        <row r="1173">
          <cell r="B1173" t="str">
            <v>Piauí</v>
          </cell>
          <cell r="I1173" t="str">
            <v>1</v>
          </cell>
          <cell r="K1173">
            <v>978</v>
          </cell>
          <cell r="Q1173">
            <v>280</v>
          </cell>
          <cell r="S1173" t="str">
            <v>Nao</v>
          </cell>
          <cell r="T1173" t="str">
            <v>Nao</v>
          </cell>
          <cell r="V1173" t="str">
            <v>Não</v>
          </cell>
          <cell r="X1173">
            <v>18</v>
          </cell>
          <cell r="Y1173">
            <v>10</v>
          </cell>
          <cell r="Z1173">
            <v>0</v>
          </cell>
          <cell r="AA1173">
            <v>0</v>
          </cell>
        </row>
        <row r="1174">
          <cell r="B1174" t="str">
            <v>Piauí</v>
          </cell>
          <cell r="I1174" t="str">
            <v>1</v>
          </cell>
          <cell r="K1174">
            <v>4038</v>
          </cell>
          <cell r="Q1174">
            <v>1100</v>
          </cell>
          <cell r="S1174" t="str">
            <v>Sim</v>
          </cell>
          <cell r="T1174" t="str">
            <v>Sim</v>
          </cell>
          <cell r="V1174" t="str">
            <v>Sim</v>
          </cell>
          <cell r="X1174">
            <v>12.5</v>
          </cell>
          <cell r="Y1174">
            <v>10.33</v>
          </cell>
          <cell r="Z1174">
            <v>0</v>
          </cell>
          <cell r="AA1174">
            <v>0</v>
          </cell>
        </row>
        <row r="1175">
          <cell r="B1175" t="str">
            <v>Piauí</v>
          </cell>
          <cell r="I1175" t="str">
            <v>2</v>
          </cell>
          <cell r="K1175">
            <v>51993</v>
          </cell>
          <cell r="Q1175">
            <v>17091</v>
          </cell>
          <cell r="S1175" t="str">
            <v>Nao</v>
          </cell>
          <cell r="T1175" t="str">
            <v>Nao</v>
          </cell>
          <cell r="V1175" t="str">
            <v>Não</v>
          </cell>
          <cell r="X1175">
            <v>180</v>
          </cell>
          <cell r="Y1175">
            <v>50</v>
          </cell>
          <cell r="Z1175">
            <v>0</v>
          </cell>
          <cell r="AA1175">
            <v>4</v>
          </cell>
        </row>
        <row r="1176">
          <cell r="B1176" t="str">
            <v>Piauí</v>
          </cell>
          <cell r="I1176" t="str">
            <v>1</v>
          </cell>
          <cell r="K1176">
            <v>1288</v>
          </cell>
          <cell r="Q1176">
            <v>572</v>
          </cell>
          <cell r="S1176" t="str">
            <v>Nao</v>
          </cell>
          <cell r="T1176" t="str">
            <v>Nao</v>
          </cell>
          <cell r="V1176" t="str">
            <v>Não</v>
          </cell>
          <cell r="X1176">
            <v>10.199999999999999</v>
          </cell>
          <cell r="Y1176">
            <v>2.7</v>
          </cell>
          <cell r="Z1176">
            <v>0</v>
          </cell>
          <cell r="AA1176">
            <v>20</v>
          </cell>
        </row>
        <row r="1177">
          <cell r="B1177" t="str">
            <v>Piauí</v>
          </cell>
          <cell r="I1177" t="str">
            <v>1</v>
          </cell>
          <cell r="K1177">
            <v>7643</v>
          </cell>
          <cell r="Q1177">
            <v>2100</v>
          </cell>
          <cell r="S1177" t="str">
            <v>Nao</v>
          </cell>
          <cell r="T1177" t="str">
            <v>Nao</v>
          </cell>
          <cell r="V1177" t="str">
            <v>Não</v>
          </cell>
          <cell r="X1177">
            <v>29</v>
          </cell>
          <cell r="Y1177">
            <v>29</v>
          </cell>
          <cell r="Z1177">
            <v>0</v>
          </cell>
          <cell r="AA1177">
            <v>80</v>
          </cell>
        </row>
        <row r="1178">
          <cell r="B1178" t="str">
            <v>Piauí</v>
          </cell>
          <cell r="I1178" t="str">
            <v>1</v>
          </cell>
          <cell r="K1178">
            <v>1213</v>
          </cell>
          <cell r="Q1178">
            <v>583</v>
          </cell>
          <cell r="S1178" t="str">
            <v>Nao</v>
          </cell>
          <cell r="T1178" t="str">
            <v>Sim</v>
          </cell>
          <cell r="V1178" t="str">
            <v>Não</v>
          </cell>
          <cell r="X1178">
            <v>10.199999999999999</v>
          </cell>
          <cell r="Y1178">
            <v>7</v>
          </cell>
          <cell r="Z1178">
            <v>0</v>
          </cell>
          <cell r="AA1178">
            <v>0</v>
          </cell>
        </row>
        <row r="1179">
          <cell r="B1179" t="str">
            <v>Piauí</v>
          </cell>
          <cell r="I1179" t="str">
            <v>1</v>
          </cell>
          <cell r="K1179">
            <v>3187</v>
          </cell>
          <cell r="Q1179">
            <v>1100</v>
          </cell>
          <cell r="S1179" t="str">
            <v>Nao</v>
          </cell>
          <cell r="T1179" t="str">
            <v>Nao</v>
          </cell>
          <cell r="V1179" t="str">
            <v>Não</v>
          </cell>
          <cell r="X1179">
            <v>18</v>
          </cell>
          <cell r="Y1179">
            <v>18</v>
          </cell>
          <cell r="Z1179">
            <v>0</v>
          </cell>
          <cell r="AA1179">
            <v>0</v>
          </cell>
        </row>
        <row r="1180">
          <cell r="B1180" t="str">
            <v>Piauí</v>
          </cell>
          <cell r="I1180" t="str">
            <v>1</v>
          </cell>
          <cell r="K1180">
            <v>7899</v>
          </cell>
          <cell r="Q1180">
            <v>2500</v>
          </cell>
          <cell r="S1180" t="str">
            <v>Nao</v>
          </cell>
          <cell r="T1180" t="str">
            <v>Sim</v>
          </cell>
          <cell r="V1180" t="str">
            <v>Sim</v>
          </cell>
          <cell r="X1180">
            <v>560</v>
          </cell>
          <cell r="Y1180">
            <v>256</v>
          </cell>
          <cell r="Z1180">
            <v>50</v>
          </cell>
          <cell r="AA1180">
            <v>70</v>
          </cell>
        </row>
        <row r="1181">
          <cell r="B1181" t="str">
            <v>Piauí</v>
          </cell>
          <cell r="I1181" t="str">
            <v>1</v>
          </cell>
          <cell r="K1181">
            <v>7511</v>
          </cell>
          <cell r="Q1181">
            <v>2867</v>
          </cell>
          <cell r="S1181" t="str">
            <v>Nao</v>
          </cell>
          <cell r="T1181" t="str">
            <v>Nao</v>
          </cell>
          <cell r="V1181" t="str">
            <v>Sim</v>
          </cell>
          <cell r="X1181">
            <v>43</v>
          </cell>
          <cell r="Y1181">
            <v>38</v>
          </cell>
          <cell r="Z1181">
            <v>0.15</v>
          </cell>
          <cell r="AA1181">
            <v>0</v>
          </cell>
        </row>
        <row r="1182">
          <cell r="B1182" t="str">
            <v>Piauí</v>
          </cell>
          <cell r="I1182" t="str">
            <v>1</v>
          </cell>
          <cell r="K1182">
            <v>6061</v>
          </cell>
          <cell r="Q1182">
            <v>1800</v>
          </cell>
          <cell r="S1182" t="str">
            <v>Nao</v>
          </cell>
          <cell r="T1182" t="str">
            <v>Sim</v>
          </cell>
          <cell r="V1182" t="str">
            <v>Sim</v>
          </cell>
          <cell r="X1182">
            <v>90</v>
          </cell>
          <cell r="Y1182">
            <v>68</v>
          </cell>
          <cell r="Z1182">
            <v>1.67</v>
          </cell>
          <cell r="AA1182">
            <v>0</v>
          </cell>
        </row>
        <row r="1183">
          <cell r="B1183" t="str">
            <v>Piauí</v>
          </cell>
          <cell r="I1183" t="str">
            <v>1</v>
          </cell>
          <cell r="K1183">
            <v>1943</v>
          </cell>
          <cell r="Q1183">
            <v>900</v>
          </cell>
          <cell r="S1183" t="str">
            <v>Nao</v>
          </cell>
          <cell r="T1183" t="str">
            <v>Nao</v>
          </cell>
          <cell r="V1183" t="str">
            <v>Não</v>
          </cell>
          <cell r="X1183">
            <v>5</v>
          </cell>
          <cell r="Y1183">
            <v>5</v>
          </cell>
          <cell r="Z1183">
            <v>0</v>
          </cell>
          <cell r="AA1183">
            <v>10</v>
          </cell>
        </row>
        <row r="1184">
          <cell r="B1184" t="str">
            <v>Piauí</v>
          </cell>
          <cell r="I1184" t="str">
            <v>1</v>
          </cell>
          <cell r="K1184">
            <v>2631</v>
          </cell>
          <cell r="Q1184">
            <v>1230</v>
          </cell>
          <cell r="S1184" t="str">
            <v>Nao</v>
          </cell>
          <cell r="T1184" t="str">
            <v>Nao</v>
          </cell>
          <cell r="V1184" t="str">
            <v>Não</v>
          </cell>
          <cell r="X1184">
            <v>10</v>
          </cell>
          <cell r="Y1184">
            <v>8.5</v>
          </cell>
          <cell r="Z1184">
            <v>0</v>
          </cell>
          <cell r="AA1184">
            <v>0</v>
          </cell>
        </row>
        <row r="1185">
          <cell r="B1185" t="str">
            <v>Piauí</v>
          </cell>
          <cell r="I1185" t="str">
            <v>1</v>
          </cell>
          <cell r="K1185">
            <v>6144</v>
          </cell>
          <cell r="Q1185">
            <v>2361</v>
          </cell>
          <cell r="S1185" t="str">
            <v>Nao</v>
          </cell>
          <cell r="T1185" t="str">
            <v>Nao</v>
          </cell>
          <cell r="V1185" t="str">
            <v>Não</v>
          </cell>
          <cell r="X1185">
            <v>33.130000000000003</v>
          </cell>
          <cell r="Y1185">
            <v>33.130000000000003</v>
          </cell>
          <cell r="Z1185">
            <v>0</v>
          </cell>
          <cell r="AA1185">
            <v>0</v>
          </cell>
        </row>
        <row r="1186">
          <cell r="B1186" t="str">
            <v>Piauí</v>
          </cell>
          <cell r="I1186" t="str">
            <v>1</v>
          </cell>
          <cell r="K1186">
            <v>1025</v>
          </cell>
          <cell r="Q1186">
            <v>510</v>
          </cell>
          <cell r="S1186" t="str">
            <v>Nao</v>
          </cell>
          <cell r="T1186" t="str">
            <v>Nao</v>
          </cell>
          <cell r="V1186" t="str">
            <v>Sim</v>
          </cell>
          <cell r="X1186">
            <v>40</v>
          </cell>
          <cell r="Y1186">
            <v>30</v>
          </cell>
          <cell r="Z1186">
            <v>0</v>
          </cell>
          <cell r="AA1186">
            <v>0</v>
          </cell>
        </row>
        <row r="1187">
          <cell r="B1187" t="str">
            <v>Piauí</v>
          </cell>
          <cell r="I1187" t="str">
            <v>1</v>
          </cell>
          <cell r="K1187">
            <v>712</v>
          </cell>
          <cell r="Q1187">
            <v>350</v>
          </cell>
          <cell r="S1187" t="str">
            <v>Nao</v>
          </cell>
          <cell r="T1187" t="str">
            <v>Nao</v>
          </cell>
          <cell r="V1187" t="str">
            <v>Não</v>
          </cell>
          <cell r="X1187">
            <v>12.2</v>
          </cell>
          <cell r="Y1187">
            <v>12.2</v>
          </cell>
          <cell r="Z1187">
            <v>0</v>
          </cell>
          <cell r="AA1187">
            <v>5</v>
          </cell>
        </row>
        <row r="1188">
          <cell r="B1188" t="str">
            <v>Piauí</v>
          </cell>
          <cell r="I1188" t="str">
            <v>1</v>
          </cell>
          <cell r="K1188">
            <v>1705</v>
          </cell>
          <cell r="Q1188">
            <v>850</v>
          </cell>
          <cell r="S1188" t="str">
            <v>Nao</v>
          </cell>
          <cell r="T1188" t="str">
            <v>Nao</v>
          </cell>
          <cell r="V1188" t="str">
            <v>Sim</v>
          </cell>
          <cell r="X1188">
            <v>30.33</v>
          </cell>
          <cell r="Y1188">
            <v>10</v>
          </cell>
          <cell r="Z1188">
            <v>0.22</v>
          </cell>
          <cell r="AA1188">
            <v>0</v>
          </cell>
        </row>
        <row r="1189">
          <cell r="B1189" t="str">
            <v>Piauí</v>
          </cell>
          <cell r="I1189" t="str">
            <v>1</v>
          </cell>
          <cell r="K1189">
            <v>1698</v>
          </cell>
          <cell r="Q1189">
            <v>530</v>
          </cell>
          <cell r="S1189" t="str">
            <v>Nao</v>
          </cell>
          <cell r="T1189" t="str">
            <v>Nao</v>
          </cell>
          <cell r="V1189" t="str">
            <v>Sim</v>
          </cell>
          <cell r="X1189">
            <v>30</v>
          </cell>
          <cell r="Y1189">
            <v>15</v>
          </cell>
          <cell r="Z1189">
            <v>0</v>
          </cell>
          <cell r="AA1189">
            <v>0</v>
          </cell>
        </row>
        <row r="1190">
          <cell r="B1190" t="str">
            <v>Piauí</v>
          </cell>
          <cell r="I1190" t="str">
            <v>1</v>
          </cell>
          <cell r="K1190">
            <v>916</v>
          </cell>
          <cell r="Q1190">
            <v>455</v>
          </cell>
          <cell r="S1190" t="str">
            <v>Nao</v>
          </cell>
          <cell r="T1190" t="str">
            <v>Nao</v>
          </cell>
          <cell r="V1190" t="str">
            <v>Não</v>
          </cell>
          <cell r="X1190">
            <v>9.5</v>
          </cell>
          <cell r="Y1190">
            <v>9.5</v>
          </cell>
          <cell r="Z1190">
            <v>4</v>
          </cell>
          <cell r="AA1190">
            <v>0</v>
          </cell>
        </row>
        <row r="1191">
          <cell r="B1191" t="str">
            <v>Piauí</v>
          </cell>
          <cell r="I1191" t="str">
            <v>1</v>
          </cell>
          <cell r="K1191">
            <v>1764</v>
          </cell>
          <cell r="Q1191">
            <v>860</v>
          </cell>
          <cell r="S1191" t="str">
            <v>Nao</v>
          </cell>
          <cell r="T1191" t="str">
            <v>Nao</v>
          </cell>
          <cell r="V1191" t="str">
            <v>Não</v>
          </cell>
          <cell r="X1191">
            <v>50</v>
          </cell>
          <cell r="Y1191">
            <v>10</v>
          </cell>
          <cell r="Z1191">
            <v>0</v>
          </cell>
          <cell r="AA1191">
            <v>0</v>
          </cell>
        </row>
        <row r="1192">
          <cell r="B1192" t="str">
            <v>Piauí</v>
          </cell>
          <cell r="I1192" t="str">
            <v>1</v>
          </cell>
          <cell r="K1192">
            <v>1847</v>
          </cell>
          <cell r="Q1192">
            <v>915</v>
          </cell>
          <cell r="S1192" t="str">
            <v>Nao</v>
          </cell>
          <cell r="T1192" t="str">
            <v>Sim</v>
          </cell>
          <cell r="V1192" t="str">
            <v>Não</v>
          </cell>
          <cell r="X1192">
            <v>15</v>
          </cell>
          <cell r="Y1192">
            <v>7</v>
          </cell>
          <cell r="Z1192">
            <v>0</v>
          </cell>
          <cell r="AA1192">
            <v>8</v>
          </cell>
        </row>
        <row r="1193">
          <cell r="B1193" t="str">
            <v>Piauí</v>
          </cell>
          <cell r="I1193" t="str">
            <v>1</v>
          </cell>
          <cell r="K1193">
            <v>3958</v>
          </cell>
          <cell r="Q1193">
            <v>1873</v>
          </cell>
          <cell r="S1193" t="str">
            <v>Nao</v>
          </cell>
          <cell r="T1193" t="str">
            <v>Nao</v>
          </cell>
          <cell r="V1193" t="str">
            <v>Sim</v>
          </cell>
          <cell r="X1193">
            <v>29.52</v>
          </cell>
          <cell r="Y1193">
            <v>21.02</v>
          </cell>
          <cell r="Z1193">
            <v>2</v>
          </cell>
          <cell r="AA1193">
            <v>0</v>
          </cell>
        </row>
        <row r="1194">
          <cell r="B1194" t="str">
            <v>Piauí</v>
          </cell>
          <cell r="I1194" t="str">
            <v>1</v>
          </cell>
          <cell r="K1194">
            <v>13688</v>
          </cell>
          <cell r="Q1194">
            <v>4425</v>
          </cell>
          <cell r="S1194" t="str">
            <v>Nao</v>
          </cell>
          <cell r="T1194" t="str">
            <v>Nao</v>
          </cell>
          <cell r="V1194" t="str">
            <v>Sim</v>
          </cell>
          <cell r="X1194">
            <v>100</v>
          </cell>
          <cell r="Y1194">
            <v>80</v>
          </cell>
          <cell r="Z1194">
            <v>0</v>
          </cell>
          <cell r="AA1194">
            <v>600</v>
          </cell>
        </row>
        <row r="1195">
          <cell r="B1195" t="str">
            <v>Piauí</v>
          </cell>
          <cell r="I1195" t="str">
            <v>1</v>
          </cell>
          <cell r="K1195">
            <v>3403</v>
          </cell>
          <cell r="Q1195">
            <v>1435</v>
          </cell>
          <cell r="S1195" t="str">
            <v>Nao</v>
          </cell>
          <cell r="T1195" t="str">
            <v>Nao</v>
          </cell>
          <cell r="V1195" t="str">
            <v>Não</v>
          </cell>
          <cell r="X1195">
            <v>20</v>
          </cell>
          <cell r="Y1195">
            <v>17.5</v>
          </cell>
          <cell r="Z1195">
            <v>0</v>
          </cell>
          <cell r="AA1195">
            <v>0</v>
          </cell>
        </row>
        <row r="1196">
          <cell r="B1196" t="str">
            <v>Piauí</v>
          </cell>
          <cell r="I1196" t="str">
            <v>1</v>
          </cell>
          <cell r="K1196">
            <v>7335</v>
          </cell>
          <cell r="Q1196">
            <v>2245</v>
          </cell>
          <cell r="S1196" t="str">
            <v>Nao</v>
          </cell>
          <cell r="T1196" t="str">
            <v>Nao</v>
          </cell>
          <cell r="V1196" t="str">
            <v>Não</v>
          </cell>
          <cell r="X1196">
            <v>26</v>
          </cell>
          <cell r="Y1196">
            <v>20</v>
          </cell>
          <cell r="Z1196">
            <v>0</v>
          </cell>
          <cell r="AA1196">
            <v>50</v>
          </cell>
        </row>
        <row r="1197">
          <cell r="B1197" t="str">
            <v>Piauí</v>
          </cell>
          <cell r="I1197" t="str">
            <v>1</v>
          </cell>
          <cell r="K1197">
            <v>970</v>
          </cell>
          <cell r="Q1197">
            <v>705</v>
          </cell>
          <cell r="S1197" t="str">
            <v>Nao</v>
          </cell>
          <cell r="T1197" t="str">
            <v>Nao</v>
          </cell>
          <cell r="V1197" t="str">
            <v>Não</v>
          </cell>
          <cell r="X1197">
            <v>16</v>
          </cell>
          <cell r="Y1197">
            <v>11.9</v>
          </cell>
          <cell r="Z1197">
            <v>0</v>
          </cell>
          <cell r="AA1197">
            <v>0</v>
          </cell>
        </row>
        <row r="1198">
          <cell r="B1198" t="str">
            <v>Piauí</v>
          </cell>
          <cell r="I1198" t="str">
            <v>2</v>
          </cell>
          <cell r="K1198">
            <v>11223</v>
          </cell>
          <cell r="Q1198">
            <v>3000</v>
          </cell>
          <cell r="S1198" t="str">
            <v>Nao</v>
          </cell>
          <cell r="T1198" t="str">
            <v>Nao</v>
          </cell>
          <cell r="V1198" t="str">
            <v>Não</v>
          </cell>
          <cell r="X1198">
            <v>35</v>
          </cell>
          <cell r="Y1198">
            <v>28</v>
          </cell>
          <cell r="Z1198">
            <v>0</v>
          </cell>
          <cell r="AA1198">
            <v>20</v>
          </cell>
        </row>
        <row r="1199">
          <cell r="B1199" t="str">
            <v>Piauí</v>
          </cell>
          <cell r="I1199" t="str">
            <v>1</v>
          </cell>
          <cell r="K1199">
            <v>854</v>
          </cell>
          <cell r="Q1199">
            <v>370</v>
          </cell>
          <cell r="S1199" t="str">
            <v>Nao</v>
          </cell>
          <cell r="T1199" t="str">
            <v>Nao</v>
          </cell>
          <cell r="V1199" t="str">
            <v>Não</v>
          </cell>
          <cell r="X1199">
            <v>4.8</v>
          </cell>
          <cell r="Y1199">
            <v>2.2999999999999998</v>
          </cell>
          <cell r="Z1199">
            <v>0</v>
          </cell>
          <cell r="AA1199">
            <v>0</v>
          </cell>
        </row>
        <row r="1200">
          <cell r="B1200" t="str">
            <v>Piauí</v>
          </cell>
          <cell r="I1200" t="str">
            <v>1</v>
          </cell>
          <cell r="K1200">
            <v>1661</v>
          </cell>
          <cell r="Q1200">
            <v>800</v>
          </cell>
          <cell r="S1200" t="str">
            <v>Nao</v>
          </cell>
          <cell r="T1200" t="str">
            <v>Sim</v>
          </cell>
          <cell r="V1200" t="str">
            <v>Não</v>
          </cell>
          <cell r="X1200">
            <v>150</v>
          </cell>
          <cell r="Y1200">
            <v>16.55</v>
          </cell>
          <cell r="Z1200">
            <v>0</v>
          </cell>
          <cell r="AA1200">
            <v>0</v>
          </cell>
        </row>
        <row r="1201">
          <cell r="B1201" t="str">
            <v>Piauí</v>
          </cell>
          <cell r="I1201" t="str">
            <v>1</v>
          </cell>
          <cell r="K1201">
            <v>3662</v>
          </cell>
          <cell r="Q1201">
            <v>1684</v>
          </cell>
          <cell r="S1201" t="str">
            <v>Nao</v>
          </cell>
          <cell r="T1201" t="str">
            <v>Nao</v>
          </cell>
          <cell r="V1201" t="str">
            <v>Não</v>
          </cell>
          <cell r="X1201">
            <v>10.44</v>
          </cell>
          <cell r="Y1201">
            <v>10.44</v>
          </cell>
          <cell r="Z1201">
            <v>0</v>
          </cell>
          <cell r="AA1201">
            <v>0</v>
          </cell>
        </row>
        <row r="1202">
          <cell r="B1202" t="str">
            <v>Piauí</v>
          </cell>
          <cell r="I1202" t="str">
            <v>1</v>
          </cell>
          <cell r="K1202">
            <v>1563</v>
          </cell>
          <cell r="Q1202">
            <v>550</v>
          </cell>
          <cell r="S1202" t="str">
            <v>Nao</v>
          </cell>
          <cell r="T1202" t="str">
            <v>Nao</v>
          </cell>
          <cell r="V1202" t="str">
            <v>Não</v>
          </cell>
          <cell r="X1202">
            <v>30</v>
          </cell>
          <cell r="Y1202">
            <v>6</v>
          </cell>
          <cell r="Z1202">
            <v>0</v>
          </cell>
          <cell r="AA1202">
            <v>0</v>
          </cell>
        </row>
        <row r="1203">
          <cell r="B1203" t="str">
            <v>Piauí</v>
          </cell>
          <cell r="I1203" t="str">
            <v>1</v>
          </cell>
          <cell r="K1203">
            <v>1838</v>
          </cell>
          <cell r="Q1203">
            <v>598</v>
          </cell>
          <cell r="S1203" t="str">
            <v>Nao</v>
          </cell>
          <cell r="T1203" t="str">
            <v>Nao</v>
          </cell>
          <cell r="V1203" t="str">
            <v>Não</v>
          </cell>
          <cell r="X1203">
            <v>12.14</v>
          </cell>
          <cell r="Y1203">
            <v>8.93</v>
          </cell>
          <cell r="Z1203">
            <v>0</v>
          </cell>
          <cell r="AA1203">
            <v>0</v>
          </cell>
        </row>
        <row r="1204">
          <cell r="B1204" t="str">
            <v>Piauí</v>
          </cell>
          <cell r="I1204" t="str">
            <v>1</v>
          </cell>
          <cell r="K1204">
            <v>3309</v>
          </cell>
          <cell r="Q1204">
            <v>1451</v>
          </cell>
          <cell r="S1204" t="str">
            <v>Nao</v>
          </cell>
          <cell r="T1204" t="str">
            <v>Nao</v>
          </cell>
          <cell r="V1204" t="str">
            <v>Não</v>
          </cell>
          <cell r="X1204">
            <v>21.04</v>
          </cell>
          <cell r="Y1204">
            <v>14.48</v>
          </cell>
          <cell r="Z1204">
            <v>0</v>
          </cell>
          <cell r="AA1204">
            <v>0</v>
          </cell>
        </row>
        <row r="1205">
          <cell r="B1205" t="str">
            <v>Piauí</v>
          </cell>
          <cell r="I1205" t="str">
            <v>2</v>
          </cell>
          <cell r="K1205">
            <v>22889</v>
          </cell>
          <cell r="Q1205">
            <v>11349</v>
          </cell>
          <cell r="S1205" t="str">
            <v>Nao</v>
          </cell>
          <cell r="T1205" t="str">
            <v>Sim</v>
          </cell>
          <cell r="V1205" t="str">
            <v>Sim</v>
          </cell>
          <cell r="X1205">
            <v>245.26</v>
          </cell>
          <cell r="Y1205">
            <v>196.3</v>
          </cell>
          <cell r="Z1205">
            <v>1.75</v>
          </cell>
          <cell r="AA1205">
            <v>15</v>
          </cell>
        </row>
        <row r="1206">
          <cell r="B1206" t="str">
            <v>Piauí</v>
          </cell>
          <cell r="I1206" t="str">
            <v>1</v>
          </cell>
          <cell r="K1206">
            <v>2428</v>
          </cell>
          <cell r="Q1206">
            <v>1200</v>
          </cell>
          <cell r="S1206" t="str">
            <v>Nao</v>
          </cell>
          <cell r="T1206" t="str">
            <v>Nao</v>
          </cell>
          <cell r="V1206" t="str">
            <v>Não</v>
          </cell>
          <cell r="X1206">
            <v>12</v>
          </cell>
          <cell r="Y1206">
            <v>12</v>
          </cell>
          <cell r="Z1206">
            <v>0</v>
          </cell>
          <cell r="AA1206">
            <v>0</v>
          </cell>
        </row>
        <row r="1207">
          <cell r="B1207" t="str">
            <v>Piauí</v>
          </cell>
          <cell r="I1207" t="str">
            <v>1</v>
          </cell>
          <cell r="K1207">
            <v>2415</v>
          </cell>
          <cell r="Q1207">
            <v>1207</v>
          </cell>
          <cell r="S1207" t="str">
            <v>Nao</v>
          </cell>
          <cell r="T1207" t="str">
            <v>Sim</v>
          </cell>
          <cell r="V1207" t="str">
            <v>Não</v>
          </cell>
          <cell r="X1207">
            <v>20</v>
          </cell>
          <cell r="Y1207">
            <v>2.5</v>
          </cell>
          <cell r="Z1207">
            <v>0</v>
          </cell>
          <cell r="AA1207">
            <v>9</v>
          </cell>
        </row>
        <row r="1208">
          <cell r="B1208" t="str">
            <v>Piauí</v>
          </cell>
          <cell r="I1208" t="str">
            <v>1</v>
          </cell>
          <cell r="K1208">
            <v>529</v>
          </cell>
          <cell r="Q1208">
            <v>264</v>
          </cell>
          <cell r="S1208" t="str">
            <v>Nao</v>
          </cell>
          <cell r="T1208" t="str">
            <v>Nao</v>
          </cell>
          <cell r="V1208" t="str">
            <v>Não</v>
          </cell>
          <cell r="X1208">
            <v>130.44999999999999</v>
          </cell>
          <cell r="Y1208">
            <v>130.44999999999999</v>
          </cell>
          <cell r="Z1208">
            <v>0</v>
          </cell>
          <cell r="AA1208">
            <v>0</v>
          </cell>
        </row>
        <row r="1209">
          <cell r="B1209" t="str">
            <v>Piauí</v>
          </cell>
          <cell r="I1209" t="str">
            <v>1</v>
          </cell>
          <cell r="K1209">
            <v>5621</v>
          </cell>
          <cell r="Q1209">
            <v>1590</v>
          </cell>
          <cell r="S1209" t="str">
            <v>Nao</v>
          </cell>
          <cell r="T1209" t="str">
            <v>Nao</v>
          </cell>
          <cell r="V1209" t="str">
            <v>Sim</v>
          </cell>
          <cell r="X1209">
            <v>27.85</v>
          </cell>
          <cell r="Y1209">
            <v>25</v>
          </cell>
          <cell r="Z1209">
            <v>25.3</v>
          </cell>
          <cell r="AA1209">
            <v>0</v>
          </cell>
        </row>
        <row r="1210">
          <cell r="B1210" t="str">
            <v>Piauí</v>
          </cell>
          <cell r="I1210" t="str">
            <v>1</v>
          </cell>
          <cell r="K1210">
            <v>1772</v>
          </cell>
          <cell r="Q1210">
            <v>814</v>
          </cell>
          <cell r="S1210" t="str">
            <v>Nao</v>
          </cell>
          <cell r="T1210" t="str">
            <v>Nao</v>
          </cell>
          <cell r="V1210" t="str">
            <v>Não</v>
          </cell>
          <cell r="X1210">
            <v>13.36</v>
          </cell>
          <cell r="Y1210">
            <v>7.38</v>
          </cell>
          <cell r="Z1210">
            <v>0</v>
          </cell>
          <cell r="AA1210">
            <v>0</v>
          </cell>
        </row>
        <row r="1211">
          <cell r="B1211" t="str">
            <v>Piauí</v>
          </cell>
          <cell r="I1211" t="str">
            <v>1</v>
          </cell>
          <cell r="K1211">
            <v>1796</v>
          </cell>
          <cell r="Q1211">
            <v>1530</v>
          </cell>
          <cell r="S1211" t="str">
            <v>Nao</v>
          </cell>
          <cell r="T1211" t="str">
            <v>Sim</v>
          </cell>
          <cell r="V1211" t="str">
            <v>Não</v>
          </cell>
          <cell r="X1211">
            <v>14</v>
          </cell>
          <cell r="Y1211">
            <v>6</v>
          </cell>
          <cell r="Z1211">
            <v>0</v>
          </cell>
          <cell r="AA1211">
            <v>0</v>
          </cell>
        </row>
        <row r="1212">
          <cell r="B1212" t="str">
            <v>Piauí</v>
          </cell>
          <cell r="I1212" t="str">
            <v>2</v>
          </cell>
          <cell r="K1212">
            <v>62292</v>
          </cell>
          <cell r="Q1212">
            <v>21166</v>
          </cell>
          <cell r="S1212" t="str">
            <v>Nao</v>
          </cell>
          <cell r="T1212" t="str">
            <v>Nao</v>
          </cell>
          <cell r="V1212" t="str">
            <v>Sim</v>
          </cell>
          <cell r="X1212">
            <v>886</v>
          </cell>
          <cell r="Y1212">
            <v>265</v>
          </cell>
          <cell r="Z1212">
            <v>23.58</v>
          </cell>
          <cell r="AA1212">
            <v>3350</v>
          </cell>
        </row>
        <row r="1213">
          <cell r="B1213" t="str">
            <v>Piauí</v>
          </cell>
          <cell r="I1213" t="str">
            <v>1</v>
          </cell>
          <cell r="K1213">
            <v>20170</v>
          </cell>
          <cell r="Q1213">
            <v>8870</v>
          </cell>
          <cell r="S1213" t="str">
            <v>Nao</v>
          </cell>
          <cell r="T1213" t="str">
            <v>Nao</v>
          </cell>
          <cell r="V1213" t="str">
            <v>Sim</v>
          </cell>
          <cell r="X1213">
            <v>162</v>
          </cell>
          <cell r="Y1213">
            <v>97.2</v>
          </cell>
          <cell r="Z1213">
            <v>0</v>
          </cell>
          <cell r="AA1213">
            <v>0</v>
          </cell>
        </row>
        <row r="1214">
          <cell r="B1214" t="str">
            <v>Piauí</v>
          </cell>
          <cell r="I1214" t="str">
            <v>1</v>
          </cell>
          <cell r="K1214">
            <v>7951</v>
          </cell>
          <cell r="Q1214">
            <v>2733</v>
          </cell>
          <cell r="S1214" t="str">
            <v>Nao</v>
          </cell>
          <cell r="T1214" t="str">
            <v>Nao</v>
          </cell>
          <cell r="V1214" t="str">
            <v>Não</v>
          </cell>
          <cell r="X1214">
            <v>38.51</v>
          </cell>
          <cell r="Y1214">
            <v>25.33</v>
          </cell>
          <cell r="Z1214">
            <v>0</v>
          </cell>
          <cell r="AA1214">
            <v>0</v>
          </cell>
        </row>
        <row r="1215">
          <cell r="B1215" t="str">
            <v>Piauí</v>
          </cell>
          <cell r="I1215" t="str">
            <v>1</v>
          </cell>
          <cell r="K1215">
            <v>1915</v>
          </cell>
          <cell r="Q1215">
            <v>723</v>
          </cell>
          <cell r="S1215" t="str">
            <v>Nao</v>
          </cell>
          <cell r="T1215" t="str">
            <v>Nao</v>
          </cell>
          <cell r="V1215" t="str">
            <v>Não</v>
          </cell>
          <cell r="X1215">
            <v>9.6999999999999993</v>
          </cell>
          <cell r="Y1215">
            <v>8.9</v>
          </cell>
          <cell r="Z1215">
            <v>0</v>
          </cell>
          <cell r="AA1215">
            <v>0</v>
          </cell>
        </row>
        <row r="1216">
          <cell r="B1216" t="str">
            <v>Piauí</v>
          </cell>
          <cell r="I1216" t="str">
            <v>1</v>
          </cell>
          <cell r="K1216">
            <v>3730</v>
          </cell>
          <cell r="Q1216">
            <v>1856</v>
          </cell>
          <cell r="S1216" t="str">
            <v>Nao</v>
          </cell>
          <cell r="T1216" t="str">
            <v>Nao</v>
          </cell>
          <cell r="V1216" t="str">
            <v>Não</v>
          </cell>
          <cell r="X1216">
            <v>26</v>
          </cell>
          <cell r="Y1216">
            <v>18</v>
          </cell>
          <cell r="Z1216">
            <v>0</v>
          </cell>
          <cell r="AA1216">
            <v>0</v>
          </cell>
        </row>
        <row r="1217">
          <cell r="B1217" t="str">
            <v>Piauí</v>
          </cell>
          <cell r="I1217" t="str">
            <v>1</v>
          </cell>
          <cell r="K1217">
            <v>4203</v>
          </cell>
          <cell r="Q1217">
            <v>1750</v>
          </cell>
          <cell r="S1217" t="str">
            <v>Nao</v>
          </cell>
          <cell r="T1217" t="str">
            <v>Sim</v>
          </cell>
          <cell r="V1217" t="str">
            <v>Sim</v>
          </cell>
          <cell r="X1217">
            <v>12.06</v>
          </cell>
          <cell r="Y1217">
            <v>11.6</v>
          </cell>
          <cell r="Z1217">
            <v>0.2</v>
          </cell>
          <cell r="AA1217">
            <v>4</v>
          </cell>
        </row>
        <row r="1218">
          <cell r="B1218" t="str">
            <v>Piauí</v>
          </cell>
          <cell r="I1218" t="str">
            <v>1</v>
          </cell>
          <cell r="K1218">
            <v>1483</v>
          </cell>
          <cell r="Q1218">
            <v>659</v>
          </cell>
          <cell r="S1218" t="str">
            <v>Nao</v>
          </cell>
          <cell r="T1218" t="str">
            <v>Nao</v>
          </cell>
          <cell r="V1218" t="str">
            <v>Não</v>
          </cell>
          <cell r="X1218">
            <v>23.88</v>
          </cell>
          <cell r="Y1218">
            <v>4.99</v>
          </cell>
          <cell r="Z1218">
            <v>0</v>
          </cell>
          <cell r="AA1218">
            <v>0</v>
          </cell>
        </row>
        <row r="1219">
          <cell r="B1219" t="str">
            <v>Piauí</v>
          </cell>
          <cell r="I1219" t="str">
            <v>1</v>
          </cell>
          <cell r="K1219">
            <v>2021</v>
          </cell>
          <cell r="Q1219">
            <v>915</v>
          </cell>
          <cell r="S1219" t="str">
            <v>Sim</v>
          </cell>
          <cell r="T1219" t="str">
            <v>Sim</v>
          </cell>
          <cell r="V1219" t="str">
            <v>Não</v>
          </cell>
          <cell r="X1219">
            <v>24.24</v>
          </cell>
          <cell r="Y1219">
            <v>10.7</v>
          </cell>
          <cell r="Z1219">
            <v>0</v>
          </cell>
          <cell r="AA1219">
            <v>12</v>
          </cell>
        </row>
        <row r="1220">
          <cell r="B1220" t="str">
            <v>Piauí</v>
          </cell>
          <cell r="I1220" t="str">
            <v>1</v>
          </cell>
          <cell r="K1220">
            <v>1319</v>
          </cell>
          <cell r="Q1220">
            <v>653</v>
          </cell>
          <cell r="S1220" t="str">
            <v>Nao</v>
          </cell>
          <cell r="T1220" t="str">
            <v>Sim</v>
          </cell>
          <cell r="V1220" t="str">
            <v>Não</v>
          </cell>
          <cell r="X1220">
            <v>8.1</v>
          </cell>
          <cell r="Y1220">
            <v>5.9</v>
          </cell>
          <cell r="Z1220">
            <v>0</v>
          </cell>
          <cell r="AA1220">
            <v>0</v>
          </cell>
        </row>
        <row r="1221">
          <cell r="B1221" t="str">
            <v>Piauí</v>
          </cell>
          <cell r="I1221" t="str">
            <v>1</v>
          </cell>
          <cell r="K1221">
            <v>3500</v>
          </cell>
          <cell r="Q1221">
            <v>1634</v>
          </cell>
          <cell r="S1221" t="str">
            <v>Nao</v>
          </cell>
          <cell r="T1221" t="str">
            <v>Nao</v>
          </cell>
          <cell r="V1221" t="str">
            <v>Sim</v>
          </cell>
          <cell r="X1221">
            <v>20</v>
          </cell>
          <cell r="Y1221">
            <v>17</v>
          </cell>
          <cell r="Z1221">
            <v>0</v>
          </cell>
          <cell r="AA1221">
            <v>0</v>
          </cell>
        </row>
        <row r="1222">
          <cell r="B1222" t="str">
            <v>Piauí</v>
          </cell>
          <cell r="I1222" t="str">
            <v>1</v>
          </cell>
          <cell r="K1222">
            <v>1280</v>
          </cell>
          <cell r="Q1222">
            <v>625</v>
          </cell>
          <cell r="S1222" t="str">
            <v>Nao</v>
          </cell>
          <cell r="T1222" t="str">
            <v>Nao</v>
          </cell>
          <cell r="V1222" t="str">
            <v>Sim</v>
          </cell>
          <cell r="X1222">
            <v>131.93</v>
          </cell>
          <cell r="Y1222">
            <v>95.93</v>
          </cell>
          <cell r="Z1222">
            <v>0</v>
          </cell>
          <cell r="AA1222">
            <v>0</v>
          </cell>
        </row>
        <row r="1223">
          <cell r="B1223" t="str">
            <v>Piauí</v>
          </cell>
          <cell r="I1223" t="str">
            <v>1</v>
          </cell>
          <cell r="K1223">
            <v>2457</v>
          </cell>
          <cell r="Q1223">
            <v>815</v>
          </cell>
          <cell r="S1223" t="str">
            <v>Nao</v>
          </cell>
          <cell r="T1223" t="str">
            <v>Nao</v>
          </cell>
          <cell r="V1223" t="str">
            <v>Não</v>
          </cell>
          <cell r="X1223">
            <v>11.5</v>
          </cell>
          <cell r="Y1223">
            <v>11.5</v>
          </cell>
          <cell r="Z1223">
            <v>0</v>
          </cell>
          <cell r="AA1223">
            <v>0</v>
          </cell>
        </row>
        <row r="1224">
          <cell r="B1224" t="str">
            <v>Piauí</v>
          </cell>
          <cell r="I1224" t="str">
            <v>1</v>
          </cell>
          <cell r="K1224">
            <v>1448</v>
          </cell>
          <cell r="Q1224">
            <v>651</v>
          </cell>
          <cell r="S1224" t="str">
            <v>Nao</v>
          </cell>
          <cell r="T1224" t="str">
            <v>Sim</v>
          </cell>
          <cell r="V1224" t="str">
            <v>Sim</v>
          </cell>
          <cell r="X1224">
            <v>16</v>
          </cell>
          <cell r="Y1224">
            <v>1.05</v>
          </cell>
          <cell r="Z1224">
            <v>0.69</v>
          </cell>
          <cell r="AA1224">
            <v>1</v>
          </cell>
        </row>
        <row r="1225">
          <cell r="B1225" t="str">
            <v>Piauí</v>
          </cell>
          <cell r="I1225" t="str">
            <v>1</v>
          </cell>
          <cell r="K1225">
            <v>4055</v>
          </cell>
          <cell r="Q1225">
            <v>1924</v>
          </cell>
          <cell r="S1225" t="str">
            <v>Nao</v>
          </cell>
          <cell r="T1225" t="str">
            <v>Nao</v>
          </cell>
          <cell r="V1225" t="str">
            <v>Não</v>
          </cell>
          <cell r="X1225">
            <v>2133.77</v>
          </cell>
          <cell r="Y1225">
            <v>80.5</v>
          </cell>
          <cell r="Z1225">
            <v>0</v>
          </cell>
          <cell r="AA1225">
            <v>0</v>
          </cell>
        </row>
        <row r="1226">
          <cell r="B1226" t="str">
            <v>Piauí</v>
          </cell>
          <cell r="I1226" t="str">
            <v>1</v>
          </cell>
          <cell r="K1226">
            <v>14238</v>
          </cell>
          <cell r="Q1226">
            <v>6176</v>
          </cell>
          <cell r="S1226" t="str">
            <v>Nao</v>
          </cell>
          <cell r="T1226" t="str">
            <v>Nao</v>
          </cell>
          <cell r="V1226" t="str">
            <v>Sim</v>
          </cell>
          <cell r="X1226">
            <v>93.96</v>
          </cell>
          <cell r="Y1226">
            <v>26.54</v>
          </cell>
          <cell r="Z1226">
            <v>2.8</v>
          </cell>
          <cell r="AA1226">
            <v>100</v>
          </cell>
        </row>
        <row r="1227">
          <cell r="B1227" t="str">
            <v>Piauí</v>
          </cell>
          <cell r="I1227" t="str">
            <v>1</v>
          </cell>
          <cell r="K1227">
            <v>2818</v>
          </cell>
          <cell r="Q1227">
            <v>1203</v>
          </cell>
          <cell r="S1227" t="str">
            <v>Nao</v>
          </cell>
          <cell r="T1227" t="str">
            <v>Nao</v>
          </cell>
          <cell r="V1227" t="str">
            <v>Não</v>
          </cell>
          <cell r="X1227">
            <v>21.5</v>
          </cell>
          <cell r="Y1227">
            <v>21.5</v>
          </cell>
          <cell r="Z1227">
            <v>0</v>
          </cell>
          <cell r="AA1227">
            <v>100</v>
          </cell>
        </row>
        <row r="1228">
          <cell r="B1228" t="str">
            <v>Piauí</v>
          </cell>
          <cell r="I1228" t="str">
            <v>1</v>
          </cell>
          <cell r="K1228">
            <v>2614</v>
          </cell>
          <cell r="Q1228">
            <v>1000</v>
          </cell>
          <cell r="S1228" t="str">
            <v>Nao</v>
          </cell>
          <cell r="T1228" t="str">
            <v>Nao</v>
          </cell>
          <cell r="V1228" t="str">
            <v>Não</v>
          </cell>
          <cell r="X1228">
            <v>30</v>
          </cell>
          <cell r="Y1228">
            <v>25</v>
          </cell>
          <cell r="Z1228">
            <v>0</v>
          </cell>
          <cell r="AA1228">
            <v>0</v>
          </cell>
        </row>
        <row r="1229">
          <cell r="B1229" t="str">
            <v>Piauí</v>
          </cell>
          <cell r="I1229" t="str">
            <v>1</v>
          </cell>
          <cell r="K1229">
            <v>841</v>
          </cell>
          <cell r="Q1229">
            <v>390</v>
          </cell>
          <cell r="S1229" t="str">
            <v>Nao</v>
          </cell>
          <cell r="T1229" t="str">
            <v>Sim</v>
          </cell>
          <cell r="V1229" t="str">
            <v>Não</v>
          </cell>
          <cell r="X1229">
            <v>12</v>
          </cell>
          <cell r="Y1229">
            <v>8</v>
          </cell>
          <cell r="Z1229">
            <v>0</v>
          </cell>
          <cell r="AA1229">
            <v>0</v>
          </cell>
        </row>
        <row r="1230">
          <cell r="B1230" t="str">
            <v>Piauí</v>
          </cell>
          <cell r="I1230" t="str">
            <v>1</v>
          </cell>
          <cell r="K1230">
            <v>1108</v>
          </cell>
          <cell r="Q1230">
            <v>516</v>
          </cell>
          <cell r="S1230" t="str">
            <v>Nao</v>
          </cell>
          <cell r="T1230" t="str">
            <v>Nao</v>
          </cell>
          <cell r="V1230" t="str">
            <v>Não</v>
          </cell>
          <cell r="X1230">
            <v>6.5</v>
          </cell>
          <cell r="Y1230">
            <v>4.9000000000000004</v>
          </cell>
          <cell r="Z1230">
            <v>0</v>
          </cell>
          <cell r="AA1230">
            <v>110</v>
          </cell>
        </row>
        <row r="1231">
          <cell r="B1231" t="str">
            <v>Piauí</v>
          </cell>
          <cell r="I1231" t="str">
            <v>1</v>
          </cell>
          <cell r="K1231">
            <v>6493</v>
          </cell>
          <cell r="Q1231">
            <v>2266</v>
          </cell>
          <cell r="S1231" t="str">
            <v>Nao</v>
          </cell>
          <cell r="T1231" t="str">
            <v>Nao</v>
          </cell>
          <cell r="V1231" t="str">
            <v>Não</v>
          </cell>
          <cell r="X1231">
            <v>55.75</v>
          </cell>
          <cell r="Y1231">
            <v>36.35</v>
          </cell>
          <cell r="Z1231">
            <v>0</v>
          </cell>
          <cell r="AA1231">
            <v>0</v>
          </cell>
        </row>
        <row r="1232">
          <cell r="B1232" t="str">
            <v>Piauí</v>
          </cell>
          <cell r="I1232" t="str">
            <v>1</v>
          </cell>
          <cell r="K1232">
            <v>2009</v>
          </cell>
          <cell r="Q1232">
            <v>1004</v>
          </cell>
          <cell r="S1232" t="str">
            <v>Nao</v>
          </cell>
          <cell r="T1232" t="str">
            <v>Sim</v>
          </cell>
          <cell r="V1232" t="str">
            <v>Não</v>
          </cell>
          <cell r="X1232">
            <v>12</v>
          </cell>
          <cell r="Y1232">
            <v>12</v>
          </cell>
          <cell r="Z1232">
            <v>0</v>
          </cell>
          <cell r="AA1232">
            <v>0</v>
          </cell>
        </row>
        <row r="1233">
          <cell r="B1233" t="str">
            <v>Piauí</v>
          </cell>
          <cell r="I1233" t="str">
            <v>1</v>
          </cell>
          <cell r="K1233">
            <v>7560</v>
          </cell>
          <cell r="Q1233">
            <v>3492</v>
          </cell>
          <cell r="S1233" t="str">
            <v>Nao</v>
          </cell>
          <cell r="T1233" t="str">
            <v>Nao</v>
          </cell>
          <cell r="V1233" t="str">
            <v>Sim</v>
          </cell>
          <cell r="X1233">
            <v>36.799999999999997</v>
          </cell>
          <cell r="Y1233">
            <v>34.200000000000003</v>
          </cell>
          <cell r="Z1233">
            <v>2.1</v>
          </cell>
          <cell r="AA1233">
            <v>0</v>
          </cell>
        </row>
        <row r="1234">
          <cell r="B1234" t="str">
            <v>Piauí</v>
          </cell>
          <cell r="I1234" t="str">
            <v>1</v>
          </cell>
          <cell r="K1234">
            <v>1719</v>
          </cell>
          <cell r="Q1234">
            <v>859</v>
          </cell>
          <cell r="S1234" t="str">
            <v>Nao</v>
          </cell>
          <cell r="T1234" t="str">
            <v>Sim</v>
          </cell>
          <cell r="V1234" t="str">
            <v>Não</v>
          </cell>
          <cell r="X1234">
            <v>26</v>
          </cell>
          <cell r="Y1234">
            <v>21</v>
          </cell>
          <cell r="Z1234">
            <v>0</v>
          </cell>
          <cell r="AA1234">
            <v>32</v>
          </cell>
        </row>
        <row r="1235">
          <cell r="B1235" t="str">
            <v>Piauí</v>
          </cell>
          <cell r="I1235" t="str">
            <v>1</v>
          </cell>
          <cell r="K1235">
            <v>1311</v>
          </cell>
          <cell r="Q1235">
            <v>460</v>
          </cell>
          <cell r="S1235" t="str">
            <v>Nao</v>
          </cell>
          <cell r="T1235" t="str">
            <v>Nao</v>
          </cell>
          <cell r="V1235" t="str">
            <v>Não</v>
          </cell>
          <cell r="X1235">
            <v>1.78</v>
          </cell>
          <cell r="Y1235">
            <v>0</v>
          </cell>
          <cell r="Z1235">
            <v>0</v>
          </cell>
          <cell r="AA1235">
            <v>0</v>
          </cell>
        </row>
        <row r="1236">
          <cell r="B1236" t="str">
            <v>Piauí</v>
          </cell>
          <cell r="I1236" t="str">
            <v>4</v>
          </cell>
          <cell r="K1236">
            <v>818316</v>
          </cell>
          <cell r="Q1236">
            <v>246265</v>
          </cell>
          <cell r="S1236" t="str">
            <v>Sim</v>
          </cell>
          <cell r="T1236" t="str">
            <v>Sim</v>
          </cell>
          <cell r="V1236" t="str">
            <v>Sim</v>
          </cell>
          <cell r="X1236">
            <v>3549.77</v>
          </cell>
          <cell r="Y1236">
            <v>2705.1</v>
          </cell>
          <cell r="Z1236">
            <v>49.33</v>
          </cell>
          <cell r="AA1236">
            <v>280</v>
          </cell>
        </row>
        <row r="1237">
          <cell r="B1237" t="str">
            <v>Piauí</v>
          </cell>
          <cell r="I1237" t="str">
            <v>1</v>
          </cell>
          <cell r="K1237">
            <v>16664</v>
          </cell>
          <cell r="Q1237">
            <v>6694</v>
          </cell>
          <cell r="S1237" t="str">
            <v>Nao</v>
          </cell>
          <cell r="T1237" t="str">
            <v>Nao</v>
          </cell>
          <cell r="V1237" t="str">
            <v>Sim</v>
          </cell>
          <cell r="X1237">
            <v>70</v>
          </cell>
          <cell r="Y1237">
            <v>59.2</v>
          </cell>
          <cell r="Z1237">
            <v>0.5</v>
          </cell>
          <cell r="AA1237">
            <v>0</v>
          </cell>
        </row>
        <row r="1238">
          <cell r="B1238" t="str">
            <v>Piauí</v>
          </cell>
          <cell r="I1238" t="str">
            <v>1</v>
          </cell>
          <cell r="K1238">
            <v>16267</v>
          </cell>
          <cell r="Q1238">
            <v>7084</v>
          </cell>
          <cell r="S1238" t="str">
            <v>Sim</v>
          </cell>
          <cell r="T1238" t="str">
            <v>Sim</v>
          </cell>
          <cell r="V1238" t="str">
            <v>Não</v>
          </cell>
          <cell r="X1238">
            <v>96</v>
          </cell>
          <cell r="Y1238">
            <v>70</v>
          </cell>
          <cell r="Z1238">
            <v>0.01</v>
          </cell>
          <cell r="AA1238">
            <v>0</v>
          </cell>
        </row>
        <row r="1239">
          <cell r="B1239" t="str">
            <v>Piauí</v>
          </cell>
          <cell r="I1239" t="str">
            <v>1</v>
          </cell>
          <cell r="K1239">
            <v>2611</v>
          </cell>
          <cell r="Q1239">
            <v>1000</v>
          </cell>
          <cell r="S1239" t="str">
            <v>Nao</v>
          </cell>
          <cell r="T1239" t="str">
            <v>Nao</v>
          </cell>
          <cell r="V1239" t="str">
            <v>Não</v>
          </cell>
          <cell r="X1239">
            <v>30</v>
          </cell>
          <cell r="Y1239">
            <v>20</v>
          </cell>
          <cell r="Z1239">
            <v>0</v>
          </cell>
          <cell r="AA1239">
            <v>0</v>
          </cell>
        </row>
        <row r="1240">
          <cell r="B1240" t="str">
            <v>Piauí</v>
          </cell>
          <cell r="I1240" t="str">
            <v>1</v>
          </cell>
          <cell r="K1240">
            <v>996</v>
          </cell>
          <cell r="Q1240">
            <v>480</v>
          </cell>
          <cell r="S1240" t="str">
            <v>Nao</v>
          </cell>
          <cell r="T1240" t="str">
            <v>Nao</v>
          </cell>
          <cell r="V1240" t="str">
            <v>Não</v>
          </cell>
          <cell r="X1240">
            <v>50</v>
          </cell>
          <cell r="Y1240">
            <v>40</v>
          </cell>
          <cell r="Z1240">
            <v>0</v>
          </cell>
          <cell r="AA1240">
            <v>50</v>
          </cell>
        </row>
        <row r="1241">
          <cell r="B1241" t="str">
            <v>Piauí</v>
          </cell>
          <cell r="I1241" t="str">
            <v>1</v>
          </cell>
          <cell r="K1241">
            <v>728</v>
          </cell>
          <cell r="Q1241">
            <v>300</v>
          </cell>
          <cell r="S1241" t="str">
            <v>Nao</v>
          </cell>
          <cell r="T1241" t="str">
            <v>Nao</v>
          </cell>
          <cell r="V1241" t="str">
            <v>Não</v>
          </cell>
          <cell r="X1241">
            <v>10</v>
          </cell>
          <cell r="Y1241">
            <v>10</v>
          </cell>
          <cell r="Z1241">
            <v>0</v>
          </cell>
          <cell r="AA1241">
            <v>50</v>
          </cell>
        </row>
        <row r="1242">
          <cell r="B1242" t="str">
            <v>Rio Grande do Norte</v>
          </cell>
          <cell r="I1242" t="str">
            <v>2</v>
          </cell>
          <cell r="K1242">
            <v>43172</v>
          </cell>
          <cell r="Q1242">
            <v>20685</v>
          </cell>
          <cell r="S1242" t="str">
            <v>Nao</v>
          </cell>
          <cell r="T1242" t="str">
            <v>Nao</v>
          </cell>
          <cell r="V1242" t="str">
            <v>Sim</v>
          </cell>
          <cell r="X1242">
            <v>98.35</v>
          </cell>
          <cell r="Y1242">
            <v>71.540000000000006</v>
          </cell>
          <cell r="Z1242">
            <v>6</v>
          </cell>
          <cell r="AA1242">
            <v>200</v>
          </cell>
        </row>
        <row r="1243">
          <cell r="B1243" t="str">
            <v>Rio Grande do Norte</v>
          </cell>
          <cell r="I1243" t="str">
            <v>1</v>
          </cell>
          <cell r="K1243">
            <v>2095</v>
          </cell>
          <cell r="Q1243">
            <v>900</v>
          </cell>
          <cell r="S1243" t="str">
            <v>Nao</v>
          </cell>
          <cell r="T1243" t="str">
            <v>Nao</v>
          </cell>
          <cell r="V1243" t="str">
            <v>Não</v>
          </cell>
          <cell r="X1243">
            <v>9.64</v>
          </cell>
          <cell r="Y1243">
            <v>8.2899999999999991</v>
          </cell>
          <cell r="Z1243">
            <v>0</v>
          </cell>
          <cell r="AA1243">
            <v>15</v>
          </cell>
        </row>
        <row r="1244">
          <cell r="B1244" t="str">
            <v>Rio Grande do Norte</v>
          </cell>
          <cell r="I1244" t="str">
            <v>1</v>
          </cell>
          <cell r="K1244">
            <v>9220</v>
          </cell>
          <cell r="Q1244">
            <v>3102</v>
          </cell>
          <cell r="S1244" t="str">
            <v>Nao</v>
          </cell>
          <cell r="T1244" t="str">
            <v>Sim</v>
          </cell>
          <cell r="V1244" t="str">
            <v>Sim</v>
          </cell>
          <cell r="X1244">
            <v>240</v>
          </cell>
          <cell r="Y1244">
            <v>70</v>
          </cell>
          <cell r="Z1244">
            <v>50</v>
          </cell>
          <cell r="AA1244">
            <v>120</v>
          </cell>
        </row>
        <row r="1245">
          <cell r="B1245" t="str">
            <v>Rio Grande do Norte</v>
          </cell>
          <cell r="I1245" t="str">
            <v>1</v>
          </cell>
          <cell r="K1245">
            <v>10620</v>
          </cell>
          <cell r="Q1245">
            <v>4785</v>
          </cell>
          <cell r="S1245" t="str">
            <v>Nao</v>
          </cell>
          <cell r="T1245" t="str">
            <v>Nao</v>
          </cell>
          <cell r="V1245" t="str">
            <v>Sim</v>
          </cell>
          <cell r="X1245">
            <v>26.87</v>
          </cell>
          <cell r="Y1245">
            <v>26</v>
          </cell>
          <cell r="Z1245">
            <v>0.8</v>
          </cell>
          <cell r="AA1245">
            <v>1355</v>
          </cell>
        </row>
        <row r="1246">
          <cell r="B1246" t="str">
            <v>Rio Grande do Norte</v>
          </cell>
          <cell r="I1246" t="str">
            <v>1</v>
          </cell>
          <cell r="K1246">
            <v>3919</v>
          </cell>
          <cell r="Q1246">
            <v>800</v>
          </cell>
          <cell r="S1246" t="str">
            <v>Nao</v>
          </cell>
          <cell r="T1246" t="str">
            <v>Nao</v>
          </cell>
          <cell r="V1246" t="str">
            <v>Não</v>
          </cell>
          <cell r="X1246">
            <v>5</v>
          </cell>
          <cell r="Y1246">
            <v>5</v>
          </cell>
          <cell r="Z1246">
            <v>0</v>
          </cell>
          <cell r="AA1246">
            <v>0</v>
          </cell>
        </row>
        <row r="1247">
          <cell r="B1247" t="str">
            <v>Rio Grande do Norte</v>
          </cell>
          <cell r="I1247" t="str">
            <v>1</v>
          </cell>
          <cell r="K1247">
            <v>22445</v>
          </cell>
          <cell r="Q1247">
            <v>5630</v>
          </cell>
          <cell r="S1247" t="str">
            <v>Nao</v>
          </cell>
          <cell r="T1247" t="str">
            <v>Nao</v>
          </cell>
          <cell r="V1247" t="str">
            <v>Sim</v>
          </cell>
          <cell r="X1247">
            <v>62.51</v>
          </cell>
          <cell r="Y1247">
            <v>62.51</v>
          </cell>
          <cell r="Z1247">
            <v>56.86</v>
          </cell>
          <cell r="AA1247">
            <v>450</v>
          </cell>
        </row>
        <row r="1248">
          <cell r="B1248" t="str">
            <v>Rio Grande do Norte</v>
          </cell>
          <cell r="I1248" t="str">
            <v>1</v>
          </cell>
          <cell r="K1248">
            <v>9001</v>
          </cell>
          <cell r="Q1248">
            <v>4486</v>
          </cell>
          <cell r="S1248" t="str">
            <v>Nao</v>
          </cell>
          <cell r="T1248" t="str">
            <v>Nao</v>
          </cell>
          <cell r="V1248" t="str">
            <v>Sim</v>
          </cell>
          <cell r="X1248">
            <v>55</v>
          </cell>
          <cell r="Y1248">
            <v>55</v>
          </cell>
          <cell r="Z1248">
            <v>21</v>
          </cell>
          <cell r="AA1248">
            <v>35</v>
          </cell>
        </row>
        <row r="1249">
          <cell r="B1249" t="str">
            <v>Rio Grande do Norte</v>
          </cell>
          <cell r="I1249" t="str">
            <v>1</v>
          </cell>
          <cell r="K1249">
            <v>7751</v>
          </cell>
          <cell r="Q1249">
            <v>2996</v>
          </cell>
          <cell r="S1249" t="str">
            <v>Sim</v>
          </cell>
          <cell r="T1249" t="str">
            <v>Sim</v>
          </cell>
          <cell r="V1249" t="str">
            <v>Sim</v>
          </cell>
          <cell r="X1249">
            <v>18.5</v>
          </cell>
          <cell r="Y1249">
            <v>16</v>
          </cell>
          <cell r="Z1249">
            <v>1.2</v>
          </cell>
          <cell r="AA1249">
            <v>386</v>
          </cell>
        </row>
        <row r="1250">
          <cell r="B1250" t="str">
            <v>Rio Grande do Norte</v>
          </cell>
          <cell r="I1250" t="str">
            <v>1</v>
          </cell>
          <cell r="K1250">
            <v>18081</v>
          </cell>
          <cell r="Q1250">
            <v>9000</v>
          </cell>
          <cell r="S1250" t="str">
            <v>Nao</v>
          </cell>
          <cell r="T1250" t="str">
            <v>Nao</v>
          </cell>
          <cell r="V1250" t="str">
            <v>Sim</v>
          </cell>
          <cell r="X1250">
            <v>76.19</v>
          </cell>
          <cell r="Y1250">
            <v>41.4</v>
          </cell>
          <cell r="Z1250">
            <v>1.06</v>
          </cell>
          <cell r="AA1250">
            <v>0</v>
          </cell>
        </row>
        <row r="1251">
          <cell r="B1251" t="str">
            <v>Rio Grande do Norte</v>
          </cell>
          <cell r="I1251" t="str">
            <v>1</v>
          </cell>
          <cell r="K1251">
            <v>1262</v>
          </cell>
          <cell r="Q1251">
            <v>600</v>
          </cell>
          <cell r="S1251" t="str">
            <v>Nao</v>
          </cell>
          <cell r="T1251" t="str">
            <v>Sim</v>
          </cell>
          <cell r="V1251" t="str">
            <v>Sim</v>
          </cell>
          <cell r="X1251">
            <v>6.5</v>
          </cell>
          <cell r="Y1251">
            <v>6.5</v>
          </cell>
          <cell r="Z1251">
            <v>0.8</v>
          </cell>
          <cell r="AA1251">
            <v>40</v>
          </cell>
        </row>
        <row r="1252">
          <cell r="B1252" t="str">
            <v>Rio Grande do Norte</v>
          </cell>
          <cell r="I1252" t="str">
            <v>1</v>
          </cell>
          <cell r="K1252">
            <v>7361</v>
          </cell>
          <cell r="Q1252">
            <v>3000</v>
          </cell>
          <cell r="S1252" t="str">
            <v>Nao</v>
          </cell>
          <cell r="T1252" t="str">
            <v>Sim</v>
          </cell>
          <cell r="V1252" t="str">
            <v>Sim</v>
          </cell>
          <cell r="X1252">
            <v>40</v>
          </cell>
          <cell r="Y1252">
            <v>20</v>
          </cell>
          <cell r="Z1252">
            <v>0.6</v>
          </cell>
          <cell r="AA1252">
            <v>0</v>
          </cell>
        </row>
        <row r="1253">
          <cell r="B1253" t="str">
            <v>Rio Grande do Norte</v>
          </cell>
          <cell r="I1253" t="str">
            <v>1</v>
          </cell>
          <cell r="K1253">
            <v>6428</v>
          </cell>
          <cell r="Q1253">
            <v>2117</v>
          </cell>
          <cell r="S1253" t="str">
            <v>Nao</v>
          </cell>
          <cell r="T1253" t="str">
            <v>Nao</v>
          </cell>
          <cell r="V1253" t="str">
            <v>Sim</v>
          </cell>
          <cell r="X1253">
            <v>21</v>
          </cell>
          <cell r="Y1253">
            <v>2</v>
          </cell>
          <cell r="Z1253">
            <v>1</v>
          </cell>
          <cell r="AA1253">
            <v>0</v>
          </cell>
        </row>
        <row r="1254">
          <cell r="B1254" t="str">
            <v>Rio Grande do Norte</v>
          </cell>
          <cell r="I1254" t="str">
            <v>2</v>
          </cell>
          <cell r="K1254">
            <v>62624</v>
          </cell>
          <cell r="Q1254">
            <v>18618</v>
          </cell>
          <cell r="S1254" t="str">
            <v>Nao</v>
          </cell>
          <cell r="T1254" t="str">
            <v>Nao</v>
          </cell>
          <cell r="V1254" t="str">
            <v>Não</v>
          </cell>
          <cell r="X1254">
            <v>1228.58</v>
          </cell>
          <cell r="Y1254">
            <v>0</v>
          </cell>
          <cell r="Z1254">
            <v>0</v>
          </cell>
          <cell r="AA1254">
            <v>0</v>
          </cell>
        </row>
        <row r="1255">
          <cell r="B1255" t="str">
            <v>Rio Grande do Norte</v>
          </cell>
          <cell r="I1255" t="str">
            <v>1</v>
          </cell>
          <cell r="K1255">
            <v>5207</v>
          </cell>
          <cell r="Q1255">
            <v>1496</v>
          </cell>
          <cell r="S1255" t="str">
            <v>Nao</v>
          </cell>
          <cell r="T1255" t="str">
            <v>Nao</v>
          </cell>
          <cell r="V1255" t="str">
            <v>Sim</v>
          </cell>
          <cell r="X1255">
            <v>72</v>
          </cell>
          <cell r="Y1255">
            <v>52</v>
          </cell>
          <cell r="Z1255">
            <v>1</v>
          </cell>
          <cell r="AA1255">
            <v>50</v>
          </cell>
        </row>
        <row r="1256">
          <cell r="B1256" t="str">
            <v>Rio Grande do Norte</v>
          </cell>
          <cell r="I1256" t="str">
            <v>1</v>
          </cell>
          <cell r="K1256">
            <v>5716</v>
          </cell>
          <cell r="Q1256">
            <v>2365</v>
          </cell>
          <cell r="S1256" t="str">
            <v>Nao</v>
          </cell>
          <cell r="T1256" t="str">
            <v>Nao</v>
          </cell>
          <cell r="V1256" t="str">
            <v>Não</v>
          </cell>
          <cell r="X1256">
            <v>24.08</v>
          </cell>
          <cell r="Y1256">
            <v>23.5</v>
          </cell>
          <cell r="Z1256">
            <v>0</v>
          </cell>
          <cell r="AA1256">
            <v>30</v>
          </cell>
        </row>
        <row r="1257">
          <cell r="B1257" t="str">
            <v>Rio Grande do Norte</v>
          </cell>
          <cell r="I1257" t="str">
            <v>2</v>
          </cell>
          <cell r="K1257">
            <v>22612</v>
          </cell>
          <cell r="Q1257">
            <v>10501</v>
          </cell>
          <cell r="S1257" t="str">
            <v>Nao</v>
          </cell>
          <cell r="T1257" t="str">
            <v>Sim</v>
          </cell>
          <cell r="V1257" t="str">
            <v>Sim</v>
          </cell>
          <cell r="X1257">
            <v>13.75</v>
          </cell>
          <cell r="Y1257">
            <v>10.5</v>
          </cell>
          <cell r="Z1257">
            <v>0.2</v>
          </cell>
          <cell r="AA1257">
            <v>1000</v>
          </cell>
        </row>
        <row r="1258">
          <cell r="B1258" t="str">
            <v>Rio Grande do Norte</v>
          </cell>
          <cell r="I1258" t="str">
            <v>1</v>
          </cell>
          <cell r="K1258">
            <v>14380</v>
          </cell>
          <cell r="Q1258">
            <v>5500</v>
          </cell>
          <cell r="S1258" t="str">
            <v>Nao</v>
          </cell>
          <cell r="T1258" t="str">
            <v>Nao</v>
          </cell>
          <cell r="V1258" t="str">
            <v>Sim</v>
          </cell>
          <cell r="X1258">
            <v>56</v>
          </cell>
          <cell r="Y1258">
            <v>22.4</v>
          </cell>
          <cell r="Z1258">
            <v>1.2</v>
          </cell>
          <cell r="AA1258">
            <v>0</v>
          </cell>
        </row>
        <row r="1259">
          <cell r="B1259" t="str">
            <v>Rio Grande do Norte</v>
          </cell>
          <cell r="I1259" t="str">
            <v>1</v>
          </cell>
          <cell r="K1259">
            <v>6685</v>
          </cell>
          <cell r="Q1259">
            <v>3020</v>
          </cell>
          <cell r="S1259" t="str">
            <v>Nao</v>
          </cell>
          <cell r="T1259" t="str">
            <v>Nao</v>
          </cell>
          <cell r="V1259" t="str">
            <v>Não</v>
          </cell>
          <cell r="X1259">
            <v>5.5</v>
          </cell>
          <cell r="Y1259">
            <v>5</v>
          </cell>
          <cell r="Z1259">
            <v>0</v>
          </cell>
          <cell r="AA1259">
            <v>15</v>
          </cell>
        </row>
        <row r="1260">
          <cell r="B1260" t="str">
            <v>Rio Grande do Norte</v>
          </cell>
          <cell r="I1260" t="str">
            <v>1</v>
          </cell>
          <cell r="K1260">
            <v>5295</v>
          </cell>
          <cell r="Q1260">
            <v>1765</v>
          </cell>
          <cell r="S1260" t="str">
            <v>Nao</v>
          </cell>
          <cell r="T1260" t="str">
            <v>Nao</v>
          </cell>
          <cell r="V1260" t="str">
            <v>Sim</v>
          </cell>
          <cell r="X1260">
            <v>50</v>
          </cell>
          <cell r="Y1260">
            <v>50</v>
          </cell>
          <cell r="Z1260">
            <v>10</v>
          </cell>
          <cell r="AA1260">
            <v>300</v>
          </cell>
        </row>
        <row r="1261">
          <cell r="B1261" t="str">
            <v>Rio Grande do Norte</v>
          </cell>
          <cell r="I1261" t="str">
            <v>2</v>
          </cell>
          <cell r="K1261">
            <v>38487</v>
          </cell>
          <cell r="Q1261">
            <v>8500</v>
          </cell>
          <cell r="S1261" t="str">
            <v>Nao</v>
          </cell>
          <cell r="T1261" t="str">
            <v>Nao</v>
          </cell>
          <cell r="V1261" t="str">
            <v>Sim</v>
          </cell>
          <cell r="X1261">
            <v>60</v>
          </cell>
          <cell r="Y1261">
            <v>51</v>
          </cell>
          <cell r="Z1261">
            <v>0</v>
          </cell>
          <cell r="AA1261">
            <v>0</v>
          </cell>
        </row>
        <row r="1262">
          <cell r="B1262" t="str">
            <v>Rio Grande do Norte</v>
          </cell>
          <cell r="I1262" t="str">
            <v>1</v>
          </cell>
          <cell r="K1262">
            <v>4857</v>
          </cell>
          <cell r="Q1262">
            <v>1700</v>
          </cell>
          <cell r="S1262" t="str">
            <v>Nao</v>
          </cell>
          <cell r="T1262" t="str">
            <v>Nao</v>
          </cell>
          <cell r="V1262" t="str">
            <v>Sim</v>
          </cell>
          <cell r="X1262">
            <v>1</v>
          </cell>
          <cell r="Y1262">
            <v>1</v>
          </cell>
          <cell r="Z1262">
            <v>0.5</v>
          </cell>
          <cell r="AA1262">
            <v>0</v>
          </cell>
        </row>
        <row r="1263">
          <cell r="B1263" t="str">
            <v>Rio Grande do Norte</v>
          </cell>
          <cell r="I1263" t="str">
            <v>1</v>
          </cell>
          <cell r="K1263">
            <v>1830</v>
          </cell>
          <cell r="Q1263">
            <v>900</v>
          </cell>
          <cell r="S1263" t="str">
            <v>Nao</v>
          </cell>
          <cell r="T1263" t="str">
            <v>Nao</v>
          </cell>
          <cell r="V1263" t="str">
            <v>Não</v>
          </cell>
          <cell r="X1263">
            <v>5</v>
          </cell>
          <cell r="Y1263">
            <v>1.5</v>
          </cell>
          <cell r="Z1263">
            <v>0</v>
          </cell>
          <cell r="AA1263">
            <v>0</v>
          </cell>
        </row>
        <row r="1264">
          <cell r="B1264" t="str">
            <v>Rio Grande do Norte</v>
          </cell>
          <cell r="I1264" t="str">
            <v>1</v>
          </cell>
          <cell r="K1264">
            <v>6534</v>
          </cell>
          <cell r="Q1264">
            <v>2071</v>
          </cell>
          <cell r="S1264" t="str">
            <v>Nao</v>
          </cell>
          <cell r="T1264" t="str">
            <v>Nao</v>
          </cell>
          <cell r="V1264" t="str">
            <v>Sim</v>
          </cell>
          <cell r="X1264">
            <v>26.53</v>
          </cell>
          <cell r="Y1264">
            <v>21.72</v>
          </cell>
          <cell r="Z1264">
            <v>0.5</v>
          </cell>
          <cell r="AA1264">
            <v>50</v>
          </cell>
        </row>
        <row r="1265">
          <cell r="B1265" t="str">
            <v>Rio Grande do Norte</v>
          </cell>
          <cell r="I1265" t="str">
            <v>2</v>
          </cell>
          <cell r="K1265">
            <v>39772</v>
          </cell>
          <cell r="Q1265">
            <v>9889</v>
          </cell>
          <cell r="S1265" t="str">
            <v>Nao</v>
          </cell>
          <cell r="T1265" t="str">
            <v>Sim</v>
          </cell>
          <cell r="V1265" t="str">
            <v>Sim</v>
          </cell>
          <cell r="X1265">
            <v>987.73</v>
          </cell>
          <cell r="Y1265">
            <v>887.55</v>
          </cell>
          <cell r="Z1265">
            <v>352.89</v>
          </cell>
          <cell r="AA1265">
            <v>1000</v>
          </cell>
        </row>
        <row r="1266">
          <cell r="B1266" t="str">
            <v>Rio Grande do Norte</v>
          </cell>
          <cell r="I1266" t="str">
            <v>1</v>
          </cell>
          <cell r="K1266">
            <v>2308</v>
          </cell>
          <cell r="Q1266">
            <v>1150</v>
          </cell>
          <cell r="S1266" t="str">
            <v>Nao</v>
          </cell>
          <cell r="T1266" t="str">
            <v>Nao</v>
          </cell>
          <cell r="V1266" t="str">
            <v>Sim</v>
          </cell>
          <cell r="X1266">
            <v>13</v>
          </cell>
          <cell r="Y1266">
            <v>13</v>
          </cell>
          <cell r="Z1266">
            <v>0</v>
          </cell>
          <cell r="AA1266">
            <v>0</v>
          </cell>
        </row>
        <row r="1267">
          <cell r="B1267" t="str">
            <v>Rio Grande do Norte</v>
          </cell>
          <cell r="I1267" t="str">
            <v>1</v>
          </cell>
          <cell r="K1267">
            <v>4053</v>
          </cell>
          <cell r="Q1267">
            <v>1811</v>
          </cell>
          <cell r="S1267" t="str">
            <v>Nao</v>
          </cell>
          <cell r="T1267" t="str">
            <v>Sim</v>
          </cell>
          <cell r="V1267" t="str">
            <v>Sim</v>
          </cell>
          <cell r="X1267">
            <v>23.84</v>
          </cell>
          <cell r="Y1267">
            <v>2.15</v>
          </cell>
          <cell r="Z1267">
            <v>0</v>
          </cell>
          <cell r="AA1267">
            <v>80</v>
          </cell>
        </row>
        <row r="1268">
          <cell r="B1268" t="str">
            <v>Rio Grande do Norte</v>
          </cell>
          <cell r="I1268" t="str">
            <v>1</v>
          </cell>
          <cell r="K1268">
            <v>2684</v>
          </cell>
          <cell r="Q1268">
            <v>694</v>
          </cell>
          <cell r="S1268" t="str">
            <v>Sim</v>
          </cell>
          <cell r="T1268" t="str">
            <v>Sim</v>
          </cell>
          <cell r="V1268" t="str">
            <v>Não</v>
          </cell>
          <cell r="X1268">
            <v>15</v>
          </cell>
          <cell r="Y1268">
            <v>15</v>
          </cell>
          <cell r="Z1268">
            <v>0</v>
          </cell>
          <cell r="AA1268">
            <v>0</v>
          </cell>
        </row>
        <row r="1269">
          <cell r="B1269" t="str">
            <v>Rio Grande do Norte</v>
          </cell>
          <cell r="I1269" t="str">
            <v>1</v>
          </cell>
          <cell r="K1269">
            <v>18360</v>
          </cell>
          <cell r="Q1269">
            <v>7248</v>
          </cell>
          <cell r="S1269" t="str">
            <v>Nao</v>
          </cell>
          <cell r="T1269" t="str">
            <v>Nao</v>
          </cell>
          <cell r="V1269" t="str">
            <v>Sim</v>
          </cell>
          <cell r="X1269">
            <v>138.44</v>
          </cell>
          <cell r="Y1269">
            <v>90.08</v>
          </cell>
          <cell r="Z1269">
            <v>47.8</v>
          </cell>
          <cell r="AA1269">
            <v>0</v>
          </cell>
        </row>
        <row r="1270">
          <cell r="B1270" t="str">
            <v>Rio Grande do Norte</v>
          </cell>
          <cell r="I1270" t="str">
            <v>1</v>
          </cell>
          <cell r="K1270">
            <v>7841</v>
          </cell>
          <cell r="Q1270">
            <v>2650</v>
          </cell>
          <cell r="S1270" t="str">
            <v>Nao</v>
          </cell>
          <cell r="T1270" t="str">
            <v>Nao</v>
          </cell>
          <cell r="V1270" t="str">
            <v>Sim</v>
          </cell>
          <cell r="X1270">
            <v>39</v>
          </cell>
          <cell r="Y1270">
            <v>35</v>
          </cell>
          <cell r="Z1270">
            <v>5</v>
          </cell>
          <cell r="AA1270">
            <v>0</v>
          </cell>
        </row>
        <row r="1271">
          <cell r="B1271" t="str">
            <v>Rio Grande do Norte</v>
          </cell>
          <cell r="I1271" t="str">
            <v>1</v>
          </cell>
          <cell r="K1271">
            <v>5671</v>
          </cell>
          <cell r="Q1271">
            <v>2080</v>
          </cell>
          <cell r="S1271" t="str">
            <v>Nao</v>
          </cell>
          <cell r="T1271" t="str">
            <v>Nao</v>
          </cell>
          <cell r="V1271" t="str">
            <v>Sim</v>
          </cell>
          <cell r="X1271">
            <v>28.5</v>
          </cell>
          <cell r="Y1271">
            <v>28.5</v>
          </cell>
          <cell r="Z1271">
            <v>1.5</v>
          </cell>
          <cell r="AA1271">
            <v>30</v>
          </cell>
        </row>
        <row r="1272">
          <cell r="B1272" t="str">
            <v>Rio Grande do Norte</v>
          </cell>
          <cell r="I1272" t="str">
            <v>1</v>
          </cell>
          <cell r="K1272">
            <v>6071</v>
          </cell>
          <cell r="Q1272">
            <v>2687</v>
          </cell>
          <cell r="S1272" t="str">
            <v>Nao</v>
          </cell>
          <cell r="T1272" t="str">
            <v>Nao</v>
          </cell>
          <cell r="V1272" t="str">
            <v>Não</v>
          </cell>
          <cell r="X1272">
            <v>22.38</v>
          </cell>
          <cell r="Y1272">
            <v>18.54</v>
          </cell>
          <cell r="Z1272">
            <v>0</v>
          </cell>
          <cell r="AA1272">
            <v>2687</v>
          </cell>
        </row>
        <row r="1273">
          <cell r="B1273" t="str">
            <v>Rio Grande do Norte</v>
          </cell>
          <cell r="I1273" t="str">
            <v>1</v>
          </cell>
          <cell r="K1273">
            <v>2049</v>
          </cell>
          <cell r="Q1273">
            <v>936</v>
          </cell>
          <cell r="S1273" t="str">
            <v>Nao</v>
          </cell>
          <cell r="T1273" t="str">
            <v>Nao</v>
          </cell>
          <cell r="V1273" t="str">
            <v>Não</v>
          </cell>
          <cell r="X1273">
            <v>17.8</v>
          </cell>
          <cell r="Y1273">
            <v>7.8</v>
          </cell>
          <cell r="Z1273">
            <v>0</v>
          </cell>
          <cell r="AA1273">
            <v>0</v>
          </cell>
        </row>
        <row r="1274">
          <cell r="B1274" t="str">
            <v>Rio Grande do Norte</v>
          </cell>
          <cell r="I1274" t="str">
            <v>1</v>
          </cell>
          <cell r="K1274">
            <v>5076</v>
          </cell>
          <cell r="Q1274">
            <v>1500</v>
          </cell>
          <cell r="S1274" t="str">
            <v>Nao</v>
          </cell>
          <cell r="T1274" t="str">
            <v>Sim</v>
          </cell>
          <cell r="V1274" t="str">
            <v>Sim</v>
          </cell>
          <cell r="X1274">
            <v>50</v>
          </cell>
          <cell r="Y1274">
            <v>38</v>
          </cell>
          <cell r="Z1274">
            <v>0</v>
          </cell>
          <cell r="AA1274">
            <v>0</v>
          </cell>
        </row>
        <row r="1275">
          <cell r="B1275" t="str">
            <v>Rio Grande do Norte</v>
          </cell>
          <cell r="I1275" t="str">
            <v>1</v>
          </cell>
          <cell r="K1275">
            <v>6217</v>
          </cell>
          <cell r="Q1275">
            <v>2520</v>
          </cell>
          <cell r="S1275" t="str">
            <v>Sim</v>
          </cell>
          <cell r="T1275" t="str">
            <v>Sim</v>
          </cell>
          <cell r="V1275" t="str">
            <v>Sim</v>
          </cell>
          <cell r="X1275">
            <v>31.55</v>
          </cell>
          <cell r="Y1275">
            <v>17.95</v>
          </cell>
          <cell r="Z1275">
            <v>5.2</v>
          </cell>
          <cell r="AA1275">
            <v>0</v>
          </cell>
        </row>
        <row r="1276">
          <cell r="B1276" t="str">
            <v>Rio Grande do Norte</v>
          </cell>
          <cell r="I1276" t="str">
            <v>1</v>
          </cell>
          <cell r="K1276">
            <v>433</v>
          </cell>
          <cell r="Q1276">
            <v>200</v>
          </cell>
          <cell r="S1276" t="str">
            <v>Nao</v>
          </cell>
          <cell r="T1276" t="str">
            <v>Nao</v>
          </cell>
          <cell r="V1276" t="str">
            <v>Não</v>
          </cell>
          <cell r="X1276">
            <v>3</v>
          </cell>
          <cell r="Y1276">
            <v>2</v>
          </cell>
          <cell r="Z1276">
            <v>3</v>
          </cell>
          <cell r="AA1276">
            <v>35</v>
          </cell>
        </row>
        <row r="1277">
          <cell r="B1277" t="str">
            <v>Rio Grande do Norte</v>
          </cell>
          <cell r="I1277" t="str">
            <v>1</v>
          </cell>
          <cell r="K1277">
            <v>11723</v>
          </cell>
          <cell r="Q1277">
            <v>4660</v>
          </cell>
          <cell r="S1277" t="str">
            <v>Nao</v>
          </cell>
          <cell r="T1277" t="str">
            <v>Sim</v>
          </cell>
          <cell r="V1277" t="str">
            <v>Sim</v>
          </cell>
          <cell r="X1277">
            <v>247</v>
          </cell>
          <cell r="Y1277">
            <v>243</v>
          </cell>
          <cell r="Z1277">
            <v>0</v>
          </cell>
          <cell r="AA1277">
            <v>54</v>
          </cell>
        </row>
        <row r="1278">
          <cell r="B1278" t="str">
            <v>Rio Grande do Norte</v>
          </cell>
          <cell r="I1278" t="str">
            <v>1</v>
          </cell>
          <cell r="K1278">
            <v>10065</v>
          </cell>
          <cell r="Q1278">
            <v>4000</v>
          </cell>
          <cell r="S1278" t="str">
            <v>Nao</v>
          </cell>
          <cell r="T1278" t="str">
            <v>Nao</v>
          </cell>
          <cell r="V1278" t="str">
            <v>Sim</v>
          </cell>
          <cell r="X1278">
            <v>60</v>
          </cell>
          <cell r="Y1278">
            <v>42</v>
          </cell>
          <cell r="Z1278">
            <v>1</v>
          </cell>
          <cell r="AA1278">
            <v>50</v>
          </cell>
        </row>
        <row r="1279">
          <cell r="B1279" t="str">
            <v>Rio Grande do Norte</v>
          </cell>
          <cell r="I1279" t="str">
            <v>2</v>
          </cell>
          <cell r="K1279">
            <v>24719</v>
          </cell>
          <cell r="Q1279">
            <v>11512</v>
          </cell>
          <cell r="S1279" t="str">
            <v>Nao</v>
          </cell>
          <cell r="T1279" t="str">
            <v>Nao</v>
          </cell>
          <cell r="V1279" t="str">
            <v>Sim</v>
          </cell>
          <cell r="X1279">
            <v>214</v>
          </cell>
          <cell r="Y1279">
            <v>185</v>
          </cell>
          <cell r="Z1279">
            <v>155</v>
          </cell>
          <cell r="AA1279">
            <v>18</v>
          </cell>
        </row>
        <row r="1280">
          <cell r="B1280" t="str">
            <v>Rio Grande do Norte</v>
          </cell>
          <cell r="I1280" t="str">
            <v>1</v>
          </cell>
          <cell r="K1280">
            <v>3589</v>
          </cell>
          <cell r="Q1280">
            <v>1398</v>
          </cell>
          <cell r="S1280" t="str">
            <v>Nao</v>
          </cell>
          <cell r="T1280" t="str">
            <v>Nao</v>
          </cell>
          <cell r="V1280" t="str">
            <v>Sim</v>
          </cell>
          <cell r="X1280">
            <v>15</v>
          </cell>
          <cell r="Y1280">
            <v>12.8</v>
          </cell>
          <cell r="Z1280">
            <v>3</v>
          </cell>
          <cell r="AA1280">
            <v>0</v>
          </cell>
        </row>
        <row r="1281">
          <cell r="B1281" t="str">
            <v>Rio Grande do Norte</v>
          </cell>
          <cell r="I1281" t="str">
            <v>1</v>
          </cell>
          <cell r="K1281">
            <v>10939</v>
          </cell>
          <cell r="Q1281">
            <v>4800</v>
          </cell>
          <cell r="S1281" t="str">
            <v>Nao</v>
          </cell>
          <cell r="T1281" t="str">
            <v>Nao</v>
          </cell>
          <cell r="V1281" t="str">
            <v>Sim</v>
          </cell>
          <cell r="X1281">
            <v>36</v>
          </cell>
          <cell r="Y1281">
            <v>36</v>
          </cell>
          <cell r="Z1281">
            <v>8</v>
          </cell>
          <cell r="AA1281">
            <v>34</v>
          </cell>
        </row>
        <row r="1282">
          <cell r="B1282" t="str">
            <v>Rio Grande do Norte</v>
          </cell>
          <cell r="I1282" t="str">
            <v>1</v>
          </cell>
          <cell r="K1282">
            <v>1051</v>
          </cell>
          <cell r="Q1282">
            <v>492</v>
          </cell>
          <cell r="S1282" t="str">
            <v>Nao</v>
          </cell>
          <cell r="T1282" t="str">
            <v>Nao</v>
          </cell>
          <cell r="V1282" t="str">
            <v>Sim</v>
          </cell>
          <cell r="X1282">
            <v>3.58</v>
          </cell>
          <cell r="Y1282">
            <v>3.58</v>
          </cell>
          <cell r="Z1282">
            <v>0.04</v>
          </cell>
          <cell r="AA1282">
            <v>0</v>
          </cell>
        </row>
        <row r="1283">
          <cell r="B1283" t="str">
            <v>Rio Grande do Norte</v>
          </cell>
          <cell r="I1283" t="str">
            <v>1</v>
          </cell>
          <cell r="K1283">
            <v>8816</v>
          </cell>
          <cell r="Q1283">
            <v>3162</v>
          </cell>
          <cell r="S1283" t="str">
            <v>Nao</v>
          </cell>
          <cell r="T1283" t="str">
            <v>Nao</v>
          </cell>
          <cell r="V1283" t="str">
            <v>Não</v>
          </cell>
          <cell r="X1283">
            <v>66.900000000000006</v>
          </cell>
          <cell r="Y1283">
            <v>60.82</v>
          </cell>
          <cell r="Z1283">
            <v>0</v>
          </cell>
          <cell r="AA1283">
            <v>0</v>
          </cell>
        </row>
        <row r="1284">
          <cell r="B1284" t="str">
            <v>Rio Grande do Norte</v>
          </cell>
          <cell r="I1284" t="str">
            <v>1</v>
          </cell>
          <cell r="K1284">
            <v>2526</v>
          </cell>
          <cell r="Q1284">
            <v>1000</v>
          </cell>
          <cell r="S1284" t="str">
            <v>Nao</v>
          </cell>
          <cell r="T1284" t="str">
            <v>Nao</v>
          </cell>
          <cell r="V1284" t="str">
            <v>Sim</v>
          </cell>
          <cell r="X1284">
            <v>11.6</v>
          </cell>
          <cell r="Y1284">
            <v>10.1</v>
          </cell>
          <cell r="Z1284">
            <v>0.6</v>
          </cell>
          <cell r="AA1284">
            <v>250</v>
          </cell>
        </row>
        <row r="1285">
          <cell r="B1285" t="str">
            <v>Rio Grande do Norte</v>
          </cell>
          <cell r="I1285" t="str">
            <v>2</v>
          </cell>
          <cell r="K1285">
            <v>50212</v>
          </cell>
          <cell r="Q1285">
            <v>15959</v>
          </cell>
          <cell r="S1285" t="str">
            <v>Nao</v>
          </cell>
          <cell r="T1285" t="str">
            <v>Nao</v>
          </cell>
          <cell r="V1285" t="str">
            <v>Sim</v>
          </cell>
          <cell r="X1285">
            <v>340</v>
          </cell>
          <cell r="Y1285">
            <v>245</v>
          </cell>
          <cell r="Z1285">
            <v>10</v>
          </cell>
          <cell r="AA1285">
            <v>100</v>
          </cell>
        </row>
        <row r="1286">
          <cell r="B1286" t="str">
            <v>Rio Grande do Norte</v>
          </cell>
          <cell r="I1286" t="str">
            <v>2</v>
          </cell>
          <cell r="K1286">
            <v>24306</v>
          </cell>
          <cell r="Q1286">
            <v>10000</v>
          </cell>
          <cell r="S1286" t="str">
            <v>Nao</v>
          </cell>
          <cell r="T1286" t="str">
            <v>Nao</v>
          </cell>
          <cell r="V1286" t="str">
            <v>Sim</v>
          </cell>
          <cell r="X1286">
            <v>12</v>
          </cell>
          <cell r="Y1286">
            <v>2</v>
          </cell>
          <cell r="Z1286">
            <v>3</v>
          </cell>
          <cell r="AA1286">
            <v>2000</v>
          </cell>
        </row>
        <row r="1287">
          <cell r="B1287" t="str">
            <v>Rio Grande do Norte</v>
          </cell>
          <cell r="I1287" t="str">
            <v>1</v>
          </cell>
          <cell r="K1287">
            <v>4936</v>
          </cell>
          <cell r="Q1287">
            <v>2300</v>
          </cell>
          <cell r="S1287" t="str">
            <v>Nao</v>
          </cell>
          <cell r="T1287" t="str">
            <v>Nao</v>
          </cell>
          <cell r="V1287" t="str">
            <v>Não</v>
          </cell>
          <cell r="X1287">
            <v>20</v>
          </cell>
          <cell r="Y1287">
            <v>16</v>
          </cell>
          <cell r="Z1287">
            <v>0</v>
          </cell>
          <cell r="AA1287">
            <v>0</v>
          </cell>
        </row>
        <row r="1288">
          <cell r="B1288" t="str">
            <v>Rio Grande do Norte</v>
          </cell>
          <cell r="I1288" t="str">
            <v>1</v>
          </cell>
          <cell r="K1288">
            <v>5367</v>
          </cell>
          <cell r="Q1288">
            <v>2192</v>
          </cell>
          <cell r="S1288" t="str">
            <v>Nao</v>
          </cell>
          <cell r="T1288" t="str">
            <v>Nao</v>
          </cell>
          <cell r="V1288" t="str">
            <v>Não</v>
          </cell>
          <cell r="X1288">
            <v>130</v>
          </cell>
          <cell r="Y1288">
            <v>50</v>
          </cell>
          <cell r="Z1288">
            <v>0</v>
          </cell>
          <cell r="AA1288">
            <v>0</v>
          </cell>
        </row>
        <row r="1289">
          <cell r="B1289" t="str">
            <v>Rio Grande do Norte</v>
          </cell>
          <cell r="I1289" t="str">
            <v>1</v>
          </cell>
          <cell r="K1289">
            <v>4672</v>
          </cell>
          <cell r="Q1289">
            <v>2335</v>
          </cell>
          <cell r="S1289" t="str">
            <v>Nao</v>
          </cell>
          <cell r="T1289" t="str">
            <v>Nao</v>
          </cell>
          <cell r="V1289" t="str">
            <v>Não</v>
          </cell>
          <cell r="X1289">
            <v>37.78</v>
          </cell>
          <cell r="Y1289">
            <v>14.06</v>
          </cell>
          <cell r="Z1289">
            <v>0</v>
          </cell>
          <cell r="AA1289">
            <v>0</v>
          </cell>
        </row>
        <row r="1290">
          <cell r="B1290" t="str">
            <v>Rio Grande do Norte</v>
          </cell>
          <cell r="I1290" t="str">
            <v>1</v>
          </cell>
          <cell r="K1290">
            <v>8711</v>
          </cell>
          <cell r="Q1290">
            <v>3500</v>
          </cell>
          <cell r="S1290" t="str">
            <v>Nao</v>
          </cell>
          <cell r="T1290" t="str">
            <v>Nao</v>
          </cell>
          <cell r="V1290" t="str">
            <v>Sim</v>
          </cell>
          <cell r="X1290">
            <v>80</v>
          </cell>
          <cell r="Y1290">
            <v>80</v>
          </cell>
          <cell r="Z1290">
            <v>0</v>
          </cell>
          <cell r="AA1290">
            <v>0</v>
          </cell>
        </row>
        <row r="1291">
          <cell r="B1291" t="str">
            <v>Rio Grande do Norte</v>
          </cell>
          <cell r="I1291" t="str">
            <v>1</v>
          </cell>
          <cell r="K1291">
            <v>9825</v>
          </cell>
          <cell r="Q1291">
            <v>4815</v>
          </cell>
          <cell r="S1291" t="str">
            <v>Nao</v>
          </cell>
          <cell r="T1291" t="str">
            <v>Nao</v>
          </cell>
          <cell r="V1291" t="str">
            <v>Sim</v>
          </cell>
          <cell r="X1291">
            <v>63.5</v>
          </cell>
          <cell r="Y1291">
            <v>59.62</v>
          </cell>
          <cell r="Z1291">
            <v>0.08</v>
          </cell>
          <cell r="AA1291">
            <v>0</v>
          </cell>
        </row>
        <row r="1292">
          <cell r="B1292" t="str">
            <v>Rio Grande do Norte</v>
          </cell>
          <cell r="I1292" t="str">
            <v>4</v>
          </cell>
          <cell r="K1292">
            <v>274499</v>
          </cell>
          <cell r="Q1292">
            <v>77498</v>
          </cell>
          <cell r="S1292" t="str">
            <v>Nao</v>
          </cell>
          <cell r="T1292" t="str">
            <v>Sim</v>
          </cell>
          <cell r="V1292" t="str">
            <v>Sim</v>
          </cell>
          <cell r="X1292">
            <v>1209.18</v>
          </cell>
          <cell r="Y1292">
            <v>1063.05</v>
          </cell>
          <cell r="Z1292">
            <v>38.9</v>
          </cell>
          <cell r="AA1292">
            <v>160</v>
          </cell>
        </row>
        <row r="1293">
          <cell r="B1293" t="str">
            <v>Rio Grande do Norte</v>
          </cell>
          <cell r="I1293" t="str">
            <v>4</v>
          </cell>
          <cell r="K1293">
            <v>890480</v>
          </cell>
          <cell r="Q1293">
            <v>178096</v>
          </cell>
          <cell r="S1293" t="str">
            <v>Sim</v>
          </cell>
          <cell r="T1293" t="str">
            <v>Sim</v>
          </cell>
          <cell r="V1293" t="str">
            <v>Sim</v>
          </cell>
          <cell r="X1293">
            <v>1674.01</v>
          </cell>
          <cell r="Y1293">
            <v>117.18</v>
          </cell>
          <cell r="Z1293">
            <v>24.5</v>
          </cell>
          <cell r="AA1293">
            <v>1000</v>
          </cell>
        </row>
        <row r="1294">
          <cell r="B1294" t="str">
            <v>Rio Grande do Norte</v>
          </cell>
          <cell r="I1294" t="str">
            <v>1</v>
          </cell>
          <cell r="K1294">
            <v>11018</v>
          </cell>
          <cell r="Q1294">
            <v>4000</v>
          </cell>
          <cell r="S1294" t="str">
            <v>Nao</v>
          </cell>
          <cell r="T1294" t="str">
            <v>Nao</v>
          </cell>
          <cell r="V1294" t="str">
            <v>Não</v>
          </cell>
          <cell r="X1294">
            <v>86</v>
          </cell>
          <cell r="Y1294">
            <v>55</v>
          </cell>
          <cell r="Z1294">
            <v>0</v>
          </cell>
          <cell r="AA1294">
            <v>600</v>
          </cell>
        </row>
        <row r="1295">
          <cell r="B1295" t="str">
            <v>Rio Grande do Norte</v>
          </cell>
          <cell r="I1295" t="str">
            <v>2</v>
          </cell>
          <cell r="K1295">
            <v>25726</v>
          </cell>
          <cell r="Q1295">
            <v>8980</v>
          </cell>
          <cell r="S1295" t="str">
            <v>Sim</v>
          </cell>
          <cell r="T1295" t="str">
            <v>Sim</v>
          </cell>
          <cell r="V1295" t="str">
            <v>Sim</v>
          </cell>
          <cell r="X1295">
            <v>53.25</v>
          </cell>
          <cell r="Y1295">
            <v>34.369999999999997</v>
          </cell>
          <cell r="Z1295">
            <v>4</v>
          </cell>
          <cell r="AA1295">
            <v>0</v>
          </cell>
        </row>
        <row r="1296">
          <cell r="B1296" t="str">
            <v>Rio Grande do Norte</v>
          </cell>
          <cell r="I1296" t="str">
            <v>1</v>
          </cell>
          <cell r="K1296">
            <v>3202</v>
          </cell>
          <cell r="Q1296">
            <v>841</v>
          </cell>
          <cell r="S1296" t="str">
            <v>Nao</v>
          </cell>
          <cell r="T1296" t="str">
            <v>Nao</v>
          </cell>
          <cell r="V1296" t="str">
            <v>Sim</v>
          </cell>
          <cell r="X1296">
            <v>10.79</v>
          </cell>
          <cell r="Y1296">
            <v>9.8000000000000007</v>
          </cell>
          <cell r="Z1296">
            <v>0</v>
          </cell>
          <cell r="AA1296">
            <v>0</v>
          </cell>
        </row>
        <row r="1297">
          <cell r="B1297" t="str">
            <v>Rio Grande do Norte</v>
          </cell>
          <cell r="I1297" t="str">
            <v>1</v>
          </cell>
          <cell r="K1297">
            <v>3337</v>
          </cell>
          <cell r="Q1297">
            <v>1500</v>
          </cell>
          <cell r="S1297" t="str">
            <v>Nao</v>
          </cell>
          <cell r="T1297" t="str">
            <v>Nao</v>
          </cell>
          <cell r="V1297" t="str">
            <v>Sim</v>
          </cell>
          <cell r="X1297">
            <v>12.5</v>
          </cell>
          <cell r="Y1297">
            <v>2</v>
          </cell>
          <cell r="Z1297">
            <v>0</v>
          </cell>
          <cell r="AA1297">
            <v>0</v>
          </cell>
        </row>
        <row r="1298">
          <cell r="B1298" t="str">
            <v>Rio Grande do Norte</v>
          </cell>
          <cell r="I1298" t="str">
            <v>1</v>
          </cell>
          <cell r="K1298">
            <v>888</v>
          </cell>
          <cell r="Q1298">
            <v>419</v>
          </cell>
          <cell r="S1298" t="str">
            <v>Nao</v>
          </cell>
          <cell r="T1298" t="str">
            <v>Nao</v>
          </cell>
          <cell r="V1298" t="str">
            <v>Não</v>
          </cell>
          <cell r="X1298">
            <v>3.5</v>
          </cell>
          <cell r="Y1298">
            <v>0.45</v>
          </cell>
          <cell r="Z1298">
            <v>0</v>
          </cell>
          <cell r="AA1298">
            <v>0</v>
          </cell>
        </row>
        <row r="1299">
          <cell r="B1299" t="str">
            <v>Rio Grande do Norte</v>
          </cell>
          <cell r="I1299" t="str">
            <v>1</v>
          </cell>
          <cell r="K1299">
            <v>3241</v>
          </cell>
          <cell r="Q1299">
            <v>1122</v>
          </cell>
          <cell r="S1299" t="str">
            <v>Nao</v>
          </cell>
          <cell r="T1299" t="str">
            <v>Nao</v>
          </cell>
          <cell r="V1299" t="str">
            <v>Sim</v>
          </cell>
          <cell r="X1299">
            <v>12.77</v>
          </cell>
          <cell r="Y1299">
            <v>8.4499999999999993</v>
          </cell>
          <cell r="Z1299">
            <v>8.44</v>
          </cell>
          <cell r="AA1299">
            <v>300</v>
          </cell>
        </row>
        <row r="1300">
          <cell r="B1300" t="str">
            <v>Rio Grande do Norte</v>
          </cell>
          <cell r="I1300" t="str">
            <v>4</v>
          </cell>
          <cell r="K1300">
            <v>267036</v>
          </cell>
          <cell r="Q1300">
            <v>66075</v>
          </cell>
          <cell r="S1300" t="str">
            <v>Nao</v>
          </cell>
          <cell r="T1300" t="str">
            <v>Sim</v>
          </cell>
          <cell r="V1300" t="str">
            <v>Sim</v>
          </cell>
          <cell r="X1300">
            <v>598.04999999999995</v>
          </cell>
          <cell r="Y1300">
            <v>478.44</v>
          </cell>
          <cell r="Z1300">
            <v>107.5</v>
          </cell>
          <cell r="AA1300">
            <v>80</v>
          </cell>
        </row>
        <row r="1301">
          <cell r="B1301" t="str">
            <v>Rio Grande do Norte</v>
          </cell>
          <cell r="I1301" t="str">
            <v>1</v>
          </cell>
          <cell r="K1301">
            <v>8200</v>
          </cell>
          <cell r="Q1301">
            <v>1850</v>
          </cell>
          <cell r="S1301" t="str">
            <v>Nao</v>
          </cell>
          <cell r="T1301" t="str">
            <v>Nao</v>
          </cell>
          <cell r="V1301" t="str">
            <v>Não</v>
          </cell>
          <cell r="X1301">
            <v>72</v>
          </cell>
          <cell r="Y1301">
            <v>23</v>
          </cell>
          <cell r="Z1301">
            <v>0</v>
          </cell>
          <cell r="AA1301">
            <v>0</v>
          </cell>
        </row>
        <row r="1302">
          <cell r="B1302" t="str">
            <v>Rio Grande do Norte</v>
          </cell>
          <cell r="I1302" t="str">
            <v>2</v>
          </cell>
          <cell r="K1302">
            <v>28180</v>
          </cell>
          <cell r="Q1302">
            <v>9063</v>
          </cell>
          <cell r="S1302" t="str">
            <v>Nao</v>
          </cell>
          <cell r="T1302" t="str">
            <v>Nao</v>
          </cell>
          <cell r="V1302" t="str">
            <v>Sim</v>
          </cell>
          <cell r="X1302">
            <v>50</v>
          </cell>
          <cell r="Y1302">
            <v>25.8</v>
          </cell>
          <cell r="Z1302">
            <v>4.2</v>
          </cell>
          <cell r="AA1302">
            <v>0</v>
          </cell>
        </row>
        <row r="1303">
          <cell r="B1303" t="str">
            <v>Rio Grande do Norte</v>
          </cell>
          <cell r="I1303" t="str">
            <v>1</v>
          </cell>
          <cell r="K1303">
            <v>1055</v>
          </cell>
          <cell r="Q1303">
            <v>450</v>
          </cell>
          <cell r="S1303" t="str">
            <v>Nao</v>
          </cell>
          <cell r="T1303" t="str">
            <v>Sim</v>
          </cell>
          <cell r="V1303" t="str">
            <v>Não</v>
          </cell>
          <cell r="X1303">
            <v>5.8</v>
          </cell>
          <cell r="Y1303">
            <v>5.8</v>
          </cell>
          <cell r="Z1303">
            <v>0</v>
          </cell>
          <cell r="AA1303">
            <v>0</v>
          </cell>
        </row>
        <row r="1304">
          <cell r="B1304" t="str">
            <v>Rio Grande do Norte</v>
          </cell>
          <cell r="I1304" t="str">
            <v>1</v>
          </cell>
          <cell r="K1304">
            <v>3822</v>
          </cell>
          <cell r="Q1304">
            <v>1892</v>
          </cell>
          <cell r="S1304" t="str">
            <v>Nao</v>
          </cell>
          <cell r="T1304" t="str">
            <v>Nao</v>
          </cell>
          <cell r="V1304" t="str">
            <v>Não</v>
          </cell>
          <cell r="X1304">
            <v>17.52</v>
          </cell>
          <cell r="Y1304">
            <v>15.7</v>
          </cell>
          <cell r="Z1304">
            <v>0</v>
          </cell>
          <cell r="AA1304">
            <v>0</v>
          </cell>
        </row>
        <row r="1305">
          <cell r="B1305" t="str">
            <v>Rio Grande do Norte</v>
          </cell>
          <cell r="I1305" t="str">
            <v>1</v>
          </cell>
          <cell r="K1305">
            <v>4151</v>
          </cell>
          <cell r="Q1305">
            <v>1477</v>
          </cell>
          <cell r="S1305" t="str">
            <v>Nao</v>
          </cell>
          <cell r="T1305" t="str">
            <v>Sim</v>
          </cell>
          <cell r="V1305" t="str">
            <v>Sim</v>
          </cell>
          <cell r="X1305">
            <v>28.5</v>
          </cell>
          <cell r="Y1305">
            <v>17.239999999999998</v>
          </cell>
          <cell r="Z1305">
            <v>0.6</v>
          </cell>
          <cell r="AA1305">
            <v>0</v>
          </cell>
        </row>
        <row r="1306">
          <cell r="B1306" t="str">
            <v>Rio Grande do Norte</v>
          </cell>
          <cell r="I1306" t="str">
            <v>1</v>
          </cell>
          <cell r="K1306">
            <v>3784</v>
          </cell>
          <cell r="Q1306">
            <v>1549</v>
          </cell>
          <cell r="S1306" t="str">
            <v>Nao</v>
          </cell>
          <cell r="T1306" t="str">
            <v>Nao</v>
          </cell>
          <cell r="V1306" t="str">
            <v>Não</v>
          </cell>
          <cell r="X1306">
            <v>10</v>
          </cell>
          <cell r="Y1306">
            <v>9.6</v>
          </cell>
          <cell r="Z1306">
            <v>0</v>
          </cell>
          <cell r="AA1306">
            <v>138</v>
          </cell>
        </row>
        <row r="1307">
          <cell r="B1307" t="str">
            <v>Rio Grande do Norte</v>
          </cell>
          <cell r="I1307" t="str">
            <v>1</v>
          </cell>
          <cell r="K1307">
            <v>2961</v>
          </cell>
          <cell r="Q1307">
            <v>1177</v>
          </cell>
          <cell r="S1307" t="str">
            <v>Nao</v>
          </cell>
          <cell r="T1307" t="str">
            <v>Nao</v>
          </cell>
          <cell r="V1307" t="str">
            <v>Não</v>
          </cell>
          <cell r="X1307">
            <v>20.8</v>
          </cell>
          <cell r="Y1307">
            <v>9.3000000000000007</v>
          </cell>
          <cell r="Z1307">
            <v>0</v>
          </cell>
          <cell r="AA1307">
            <v>0</v>
          </cell>
        </row>
        <row r="1308">
          <cell r="B1308" t="str">
            <v>Rio Grande do Norte</v>
          </cell>
          <cell r="I1308" t="str">
            <v>1</v>
          </cell>
          <cell r="K1308">
            <v>2025</v>
          </cell>
          <cell r="Q1308">
            <v>954</v>
          </cell>
          <cell r="S1308" t="str">
            <v>Nao</v>
          </cell>
          <cell r="T1308" t="str">
            <v>Sim</v>
          </cell>
          <cell r="V1308" t="str">
            <v>Sim</v>
          </cell>
          <cell r="X1308">
            <v>12.49</v>
          </cell>
          <cell r="Y1308">
            <v>12.49</v>
          </cell>
          <cell r="Z1308">
            <v>11</v>
          </cell>
          <cell r="AA1308">
            <v>0</v>
          </cell>
        </row>
        <row r="1309">
          <cell r="B1309" t="str">
            <v>Rio Grande do Norte</v>
          </cell>
          <cell r="I1309" t="str">
            <v>1</v>
          </cell>
          <cell r="K1309">
            <v>3053</v>
          </cell>
          <cell r="Q1309">
            <v>1051</v>
          </cell>
          <cell r="S1309" t="str">
            <v>Nao</v>
          </cell>
          <cell r="T1309" t="str">
            <v>Nao</v>
          </cell>
          <cell r="V1309" t="str">
            <v>Sim</v>
          </cell>
          <cell r="X1309">
            <v>15</v>
          </cell>
          <cell r="Y1309">
            <v>15</v>
          </cell>
          <cell r="Z1309">
            <v>0.01</v>
          </cell>
          <cell r="AA1309">
            <v>0</v>
          </cell>
        </row>
        <row r="1310">
          <cell r="B1310" t="str">
            <v>Rio Grande do Norte</v>
          </cell>
          <cell r="I1310" t="str">
            <v>1</v>
          </cell>
          <cell r="K1310">
            <v>1728</v>
          </cell>
          <cell r="Q1310">
            <v>547</v>
          </cell>
          <cell r="S1310" t="str">
            <v>Nao</v>
          </cell>
          <cell r="T1310" t="str">
            <v>Nao</v>
          </cell>
          <cell r="V1310" t="str">
            <v>Não</v>
          </cell>
          <cell r="X1310">
            <v>12</v>
          </cell>
          <cell r="Y1310">
            <v>12</v>
          </cell>
          <cell r="Z1310">
            <v>0</v>
          </cell>
          <cell r="AA1310">
            <v>0</v>
          </cell>
        </row>
        <row r="1311">
          <cell r="B1311" t="str">
            <v>Rio Grande do Norte</v>
          </cell>
          <cell r="I1311" t="str">
            <v>1</v>
          </cell>
          <cell r="K1311">
            <v>3771</v>
          </cell>
          <cell r="Q1311">
            <v>1054</v>
          </cell>
          <cell r="S1311" t="str">
            <v>Nao</v>
          </cell>
          <cell r="T1311" t="str">
            <v>Nao</v>
          </cell>
          <cell r="V1311" t="str">
            <v>Sim</v>
          </cell>
          <cell r="X1311">
            <v>22.4</v>
          </cell>
          <cell r="Y1311">
            <v>2.1</v>
          </cell>
          <cell r="Z1311">
            <v>0</v>
          </cell>
          <cell r="AA1311">
            <v>0</v>
          </cell>
        </row>
        <row r="1312">
          <cell r="B1312" t="str">
            <v>Rio Grande do Norte</v>
          </cell>
          <cell r="I1312" t="str">
            <v>2</v>
          </cell>
          <cell r="K1312">
            <v>34070</v>
          </cell>
          <cell r="Q1312">
            <v>11542</v>
          </cell>
          <cell r="S1312" t="str">
            <v>Nao</v>
          </cell>
          <cell r="T1312" t="str">
            <v>Sim</v>
          </cell>
          <cell r="V1312" t="str">
            <v>Sim</v>
          </cell>
          <cell r="X1312">
            <v>144</v>
          </cell>
          <cell r="Y1312">
            <v>92</v>
          </cell>
          <cell r="Z1312">
            <v>0.4</v>
          </cell>
          <cell r="AA1312">
            <v>20</v>
          </cell>
        </row>
        <row r="1313">
          <cell r="B1313" t="str">
            <v>Rio Grande do Norte</v>
          </cell>
          <cell r="I1313" t="str">
            <v>1</v>
          </cell>
          <cell r="K1313">
            <v>3601</v>
          </cell>
          <cell r="Q1313">
            <v>1451</v>
          </cell>
          <cell r="S1313" t="str">
            <v>Nao</v>
          </cell>
          <cell r="T1313" t="str">
            <v>Nao</v>
          </cell>
          <cell r="V1313" t="str">
            <v>Não</v>
          </cell>
          <cell r="X1313">
            <v>23</v>
          </cell>
          <cell r="Y1313">
            <v>18.489999999999998</v>
          </cell>
          <cell r="Z1313">
            <v>1.6</v>
          </cell>
          <cell r="AA1313">
            <v>0</v>
          </cell>
        </row>
        <row r="1314">
          <cell r="B1314" t="str">
            <v>Rio Grande do Norte</v>
          </cell>
          <cell r="I1314" t="str">
            <v>1</v>
          </cell>
          <cell r="K1314">
            <v>1760</v>
          </cell>
          <cell r="Q1314">
            <v>800</v>
          </cell>
          <cell r="S1314" t="str">
            <v>Nao</v>
          </cell>
          <cell r="T1314" t="str">
            <v>Nao</v>
          </cell>
          <cell r="V1314" t="str">
            <v>Não</v>
          </cell>
          <cell r="X1314">
            <v>3</v>
          </cell>
          <cell r="Y1314">
            <v>2</v>
          </cell>
          <cell r="Z1314">
            <v>0</v>
          </cell>
          <cell r="AA1314">
            <v>0</v>
          </cell>
        </row>
        <row r="1315">
          <cell r="B1315" t="str">
            <v>Rio Grande do Norte</v>
          </cell>
          <cell r="I1315" t="str">
            <v>1</v>
          </cell>
          <cell r="K1315">
            <v>15607</v>
          </cell>
          <cell r="Q1315">
            <v>7560</v>
          </cell>
          <cell r="S1315" t="str">
            <v>Nao</v>
          </cell>
          <cell r="T1315" t="str">
            <v>Nao</v>
          </cell>
          <cell r="V1315" t="str">
            <v>Não</v>
          </cell>
          <cell r="X1315">
            <v>35</v>
          </cell>
          <cell r="Y1315">
            <v>20</v>
          </cell>
          <cell r="Z1315">
            <v>0</v>
          </cell>
          <cell r="AA1315">
            <v>0</v>
          </cell>
        </row>
        <row r="1316">
          <cell r="B1316" t="str">
            <v>Rio Grande do Norte</v>
          </cell>
          <cell r="I1316" t="str">
            <v>1</v>
          </cell>
          <cell r="K1316">
            <v>3238</v>
          </cell>
          <cell r="Q1316">
            <v>1408</v>
          </cell>
          <cell r="S1316" t="str">
            <v>Nao</v>
          </cell>
          <cell r="T1316" t="str">
            <v>Nao</v>
          </cell>
          <cell r="V1316" t="str">
            <v>Sim</v>
          </cell>
          <cell r="X1316">
            <v>4</v>
          </cell>
          <cell r="Y1316">
            <v>3.95</v>
          </cell>
          <cell r="Z1316">
            <v>1</v>
          </cell>
          <cell r="AA1316">
            <v>0</v>
          </cell>
        </row>
        <row r="1317">
          <cell r="B1317" t="str">
            <v>Rio Grande do Norte</v>
          </cell>
          <cell r="I1317" t="str">
            <v>3</v>
          </cell>
          <cell r="K1317">
            <v>87626</v>
          </cell>
          <cell r="Q1317">
            <v>21906</v>
          </cell>
          <cell r="S1317" t="str">
            <v>Nao</v>
          </cell>
          <cell r="T1317" t="str">
            <v>Sim</v>
          </cell>
          <cell r="V1317" t="str">
            <v>Sim</v>
          </cell>
          <cell r="X1317">
            <v>650</v>
          </cell>
          <cell r="Y1317">
            <v>450</v>
          </cell>
          <cell r="Z1317">
            <v>15</v>
          </cell>
          <cell r="AA1317">
            <v>150</v>
          </cell>
        </row>
        <row r="1318">
          <cell r="B1318" t="str">
            <v>Rio Grande do Norte</v>
          </cell>
          <cell r="I1318" t="str">
            <v>1</v>
          </cell>
          <cell r="K1318">
            <v>4985</v>
          </cell>
          <cell r="Q1318">
            <v>2120</v>
          </cell>
          <cell r="S1318" t="str">
            <v>Nao</v>
          </cell>
          <cell r="T1318" t="str">
            <v>Nao</v>
          </cell>
          <cell r="V1318" t="str">
            <v>Sim</v>
          </cell>
          <cell r="X1318">
            <v>22.5</v>
          </cell>
          <cell r="Y1318">
            <v>16.5</v>
          </cell>
          <cell r="Z1318">
            <v>0.4</v>
          </cell>
          <cell r="AA1318">
            <v>0</v>
          </cell>
        </row>
        <row r="1319">
          <cell r="B1319" t="str">
            <v>Rio Grande do Norte</v>
          </cell>
          <cell r="I1319" t="str">
            <v>2</v>
          </cell>
          <cell r="K1319">
            <v>20276</v>
          </cell>
          <cell r="Q1319">
            <v>9354</v>
          </cell>
          <cell r="S1319" t="str">
            <v>Nao</v>
          </cell>
          <cell r="T1319" t="str">
            <v>Nao</v>
          </cell>
          <cell r="V1319" t="str">
            <v>Sim</v>
          </cell>
          <cell r="X1319">
            <v>24.75</v>
          </cell>
          <cell r="Y1319">
            <v>24.75</v>
          </cell>
          <cell r="Z1319">
            <v>0</v>
          </cell>
          <cell r="AA1319">
            <v>0</v>
          </cell>
        </row>
        <row r="1320">
          <cell r="B1320" t="str">
            <v>Rio Grande do Norte</v>
          </cell>
          <cell r="I1320" t="str">
            <v>1</v>
          </cell>
          <cell r="K1320">
            <v>10707</v>
          </cell>
          <cell r="Q1320">
            <v>3200</v>
          </cell>
          <cell r="S1320" t="str">
            <v>Nao</v>
          </cell>
          <cell r="T1320" t="str">
            <v>Nao</v>
          </cell>
          <cell r="V1320" t="str">
            <v>Não</v>
          </cell>
          <cell r="X1320">
            <v>50</v>
          </cell>
          <cell r="Y1320">
            <v>40</v>
          </cell>
          <cell r="Z1320">
            <v>0</v>
          </cell>
          <cell r="AA1320">
            <v>400</v>
          </cell>
        </row>
        <row r="1321">
          <cell r="B1321" t="str">
            <v>Rio Grande do Norte</v>
          </cell>
          <cell r="I1321" t="str">
            <v>1</v>
          </cell>
          <cell r="K1321">
            <v>3641</v>
          </cell>
          <cell r="Q1321">
            <v>980</v>
          </cell>
          <cell r="S1321" t="str">
            <v>Nao</v>
          </cell>
          <cell r="T1321" t="str">
            <v>Nao</v>
          </cell>
          <cell r="V1321" t="str">
            <v>Sim</v>
          </cell>
          <cell r="X1321">
            <v>4</v>
          </cell>
          <cell r="Y1321">
            <v>4</v>
          </cell>
          <cell r="Z1321">
            <v>2</v>
          </cell>
          <cell r="AA1321">
            <v>0</v>
          </cell>
        </row>
        <row r="1322">
          <cell r="B1322" t="str">
            <v>Rio Grande do Norte</v>
          </cell>
          <cell r="I1322" t="str">
            <v>1</v>
          </cell>
          <cell r="K1322">
            <v>15480</v>
          </cell>
          <cell r="Q1322">
            <v>4174</v>
          </cell>
          <cell r="S1322" t="str">
            <v>Nao</v>
          </cell>
          <cell r="T1322" t="str">
            <v>Nao</v>
          </cell>
          <cell r="V1322" t="str">
            <v>Não</v>
          </cell>
          <cell r="X1322">
            <v>171.69</v>
          </cell>
          <cell r="Y1322">
            <v>98</v>
          </cell>
          <cell r="Z1322">
            <v>0</v>
          </cell>
          <cell r="AA1322">
            <v>0</v>
          </cell>
        </row>
        <row r="1323">
          <cell r="B1323" t="str">
            <v>Rio Grande do Norte</v>
          </cell>
          <cell r="I1323" t="str">
            <v>1</v>
          </cell>
          <cell r="K1323">
            <v>4937</v>
          </cell>
          <cell r="Q1323">
            <v>2000</v>
          </cell>
          <cell r="S1323" t="str">
            <v>Nao</v>
          </cell>
          <cell r="T1323" t="str">
            <v>Nao</v>
          </cell>
          <cell r="V1323" t="str">
            <v>Não</v>
          </cell>
          <cell r="X1323">
            <v>100</v>
          </cell>
          <cell r="Y1323">
            <v>70</v>
          </cell>
          <cell r="Z1323">
            <v>0</v>
          </cell>
          <cell r="AA1323">
            <v>80</v>
          </cell>
        </row>
        <row r="1324">
          <cell r="B1324" t="str">
            <v>Rio Grande do Norte</v>
          </cell>
          <cell r="I1324" t="str">
            <v>1</v>
          </cell>
          <cell r="K1324">
            <v>5593</v>
          </cell>
          <cell r="Q1324">
            <v>2184</v>
          </cell>
          <cell r="S1324" t="str">
            <v>Nao</v>
          </cell>
          <cell r="T1324" t="str">
            <v>Nao</v>
          </cell>
          <cell r="V1324" t="str">
            <v>Sim</v>
          </cell>
          <cell r="X1324">
            <v>17.8</v>
          </cell>
          <cell r="Y1324">
            <v>14</v>
          </cell>
          <cell r="Z1324">
            <v>0</v>
          </cell>
          <cell r="AA1324">
            <v>0</v>
          </cell>
        </row>
        <row r="1325">
          <cell r="B1325" t="str">
            <v>Rio Grande do Norte</v>
          </cell>
          <cell r="I1325" t="str">
            <v>1</v>
          </cell>
          <cell r="K1325">
            <v>4029</v>
          </cell>
          <cell r="Q1325">
            <v>1450</v>
          </cell>
          <cell r="S1325" t="str">
            <v>Nao</v>
          </cell>
          <cell r="T1325" t="str">
            <v>Nao</v>
          </cell>
          <cell r="V1325" t="str">
            <v>Sim</v>
          </cell>
          <cell r="X1325">
            <v>22.4</v>
          </cell>
          <cell r="Y1325">
            <v>19</v>
          </cell>
          <cell r="Z1325">
            <v>0.01</v>
          </cell>
          <cell r="AA1325">
            <v>200</v>
          </cell>
        </row>
        <row r="1326">
          <cell r="B1326" t="str">
            <v>Rio Grande do Norte</v>
          </cell>
          <cell r="I1326" t="str">
            <v>1</v>
          </cell>
          <cell r="K1326">
            <v>6376</v>
          </cell>
          <cell r="Q1326">
            <v>2375</v>
          </cell>
          <cell r="S1326" t="str">
            <v>Nao</v>
          </cell>
          <cell r="T1326" t="str">
            <v>Nao</v>
          </cell>
          <cell r="V1326" t="str">
            <v>Sim</v>
          </cell>
          <cell r="X1326">
            <v>12.92</v>
          </cell>
          <cell r="Y1326">
            <v>10.01</v>
          </cell>
          <cell r="Z1326">
            <v>8</v>
          </cell>
          <cell r="AA1326">
            <v>31</v>
          </cell>
        </row>
        <row r="1327">
          <cell r="B1327" t="str">
            <v>Rio Grande do Norte</v>
          </cell>
          <cell r="I1327" t="str">
            <v>1</v>
          </cell>
          <cell r="K1327">
            <v>3169</v>
          </cell>
          <cell r="Q1327">
            <v>1050</v>
          </cell>
          <cell r="S1327" t="str">
            <v>Nao</v>
          </cell>
          <cell r="T1327" t="str">
            <v>Nao</v>
          </cell>
          <cell r="V1327" t="str">
            <v>Não</v>
          </cell>
          <cell r="X1327">
            <v>60</v>
          </cell>
          <cell r="Y1327">
            <v>12</v>
          </cell>
          <cell r="Z1327">
            <v>0</v>
          </cell>
          <cell r="AA1327">
            <v>0</v>
          </cell>
        </row>
        <row r="1328">
          <cell r="B1328" t="str">
            <v>Rio Grande do Norte</v>
          </cell>
          <cell r="I1328" t="str">
            <v>1</v>
          </cell>
          <cell r="K1328">
            <v>5204</v>
          </cell>
          <cell r="Q1328">
            <v>1768</v>
          </cell>
          <cell r="S1328" t="str">
            <v>Nao</v>
          </cell>
          <cell r="T1328" t="str">
            <v>Nao</v>
          </cell>
          <cell r="V1328" t="str">
            <v>Sim</v>
          </cell>
          <cell r="X1328">
            <v>18.7</v>
          </cell>
          <cell r="Y1328">
            <v>17.8</v>
          </cell>
          <cell r="Z1328">
            <v>1.27</v>
          </cell>
          <cell r="AA1328">
            <v>0</v>
          </cell>
        </row>
        <row r="1329">
          <cell r="B1329" t="str">
            <v>Rio Grande do Norte</v>
          </cell>
          <cell r="I1329" t="str">
            <v>1</v>
          </cell>
          <cell r="K1329">
            <v>1991</v>
          </cell>
          <cell r="Q1329">
            <v>400</v>
          </cell>
          <cell r="S1329" t="str">
            <v>Nao</v>
          </cell>
          <cell r="T1329" t="str">
            <v>Nao</v>
          </cell>
          <cell r="V1329" t="str">
            <v>Não</v>
          </cell>
          <cell r="X1329">
            <v>20</v>
          </cell>
          <cell r="Y1329">
            <v>9</v>
          </cell>
          <cell r="Z1329">
            <v>0</v>
          </cell>
          <cell r="AA1329">
            <v>0</v>
          </cell>
        </row>
        <row r="1330">
          <cell r="B1330" t="str">
            <v>Rio Grande do Norte</v>
          </cell>
          <cell r="I1330" t="str">
            <v>1</v>
          </cell>
          <cell r="K1330">
            <v>2550</v>
          </cell>
          <cell r="Q1330">
            <v>1100</v>
          </cell>
          <cell r="S1330" t="str">
            <v>Nao</v>
          </cell>
          <cell r="T1330" t="str">
            <v>Nao</v>
          </cell>
          <cell r="V1330" t="str">
            <v>Não</v>
          </cell>
          <cell r="X1330">
            <v>15</v>
          </cell>
          <cell r="Y1330">
            <v>11</v>
          </cell>
          <cell r="Z1330">
            <v>0</v>
          </cell>
          <cell r="AA1330">
            <v>0</v>
          </cell>
        </row>
        <row r="1331">
          <cell r="B1331" t="str">
            <v>Rio Grande do Norte</v>
          </cell>
          <cell r="I1331" t="str">
            <v>1</v>
          </cell>
          <cell r="K1331">
            <v>2648</v>
          </cell>
          <cell r="Q1331">
            <v>650</v>
          </cell>
          <cell r="S1331" t="str">
            <v>Nao</v>
          </cell>
          <cell r="T1331" t="str">
            <v>Nao</v>
          </cell>
          <cell r="V1331" t="str">
            <v>Sim</v>
          </cell>
          <cell r="X1331">
            <v>17.940000000000001</v>
          </cell>
          <cell r="Y1331">
            <v>7.56</v>
          </cell>
          <cell r="Z1331">
            <v>0.7</v>
          </cell>
          <cell r="AA1331">
            <v>0</v>
          </cell>
        </row>
        <row r="1332">
          <cell r="B1332" t="str">
            <v>Rio Grande do Norte</v>
          </cell>
          <cell r="I1332" t="str">
            <v>1</v>
          </cell>
          <cell r="K1332">
            <v>2106</v>
          </cell>
          <cell r="Q1332">
            <v>629</v>
          </cell>
          <cell r="S1332" t="str">
            <v>Nao</v>
          </cell>
          <cell r="T1332" t="str">
            <v>Nao</v>
          </cell>
          <cell r="V1332" t="str">
            <v>Não</v>
          </cell>
          <cell r="X1332">
            <v>5.82</v>
          </cell>
          <cell r="Y1332">
            <v>4.28</v>
          </cell>
          <cell r="Z1332">
            <v>0</v>
          </cell>
          <cell r="AA1332">
            <v>0</v>
          </cell>
        </row>
        <row r="1333">
          <cell r="B1333" t="str">
            <v>Rio Grande do Norte</v>
          </cell>
          <cell r="I1333" t="str">
            <v>1</v>
          </cell>
          <cell r="K1333">
            <v>4243</v>
          </cell>
          <cell r="Q1333">
            <v>1480</v>
          </cell>
          <cell r="S1333" t="str">
            <v>Nao</v>
          </cell>
          <cell r="T1333" t="str">
            <v>Nao</v>
          </cell>
          <cell r="V1333" t="str">
            <v>Sim</v>
          </cell>
          <cell r="X1333">
            <v>20.6</v>
          </cell>
          <cell r="Y1333">
            <v>20.6</v>
          </cell>
          <cell r="Z1333">
            <v>0</v>
          </cell>
          <cell r="AA1333">
            <v>0</v>
          </cell>
        </row>
        <row r="1334">
          <cell r="B1334" t="str">
            <v>Rio Grande do Norte</v>
          </cell>
          <cell r="I1334" t="str">
            <v>1</v>
          </cell>
          <cell r="K1334">
            <v>7496</v>
          </cell>
          <cell r="Q1334">
            <v>2500</v>
          </cell>
          <cell r="S1334" t="str">
            <v>Nao</v>
          </cell>
          <cell r="T1334" t="str">
            <v>Nao</v>
          </cell>
          <cell r="V1334" t="str">
            <v>Não</v>
          </cell>
          <cell r="X1334">
            <v>181.17</v>
          </cell>
          <cell r="Y1334">
            <v>15</v>
          </cell>
          <cell r="Z1334">
            <v>0</v>
          </cell>
          <cell r="AA1334">
            <v>200</v>
          </cell>
        </row>
        <row r="1335">
          <cell r="B1335" t="str">
            <v>Rio Grande do Norte</v>
          </cell>
          <cell r="I1335" t="str">
            <v>1</v>
          </cell>
          <cell r="K1335">
            <v>8702</v>
          </cell>
          <cell r="Q1335">
            <v>4351</v>
          </cell>
          <cell r="S1335" t="str">
            <v>Nao</v>
          </cell>
          <cell r="T1335" t="str">
            <v>Nao</v>
          </cell>
          <cell r="V1335" t="str">
            <v>Sim</v>
          </cell>
          <cell r="X1335">
            <v>23.15</v>
          </cell>
          <cell r="Y1335">
            <v>15.45</v>
          </cell>
          <cell r="Z1335">
            <v>0</v>
          </cell>
          <cell r="AA1335">
            <v>0</v>
          </cell>
        </row>
        <row r="1336">
          <cell r="B1336" t="str">
            <v>Rio Grande do Norte</v>
          </cell>
          <cell r="I1336" t="str">
            <v>2</v>
          </cell>
          <cell r="K1336">
            <v>8537</v>
          </cell>
          <cell r="Q1336">
            <v>1979</v>
          </cell>
          <cell r="S1336" t="str">
            <v>Nao</v>
          </cell>
          <cell r="T1336" t="str">
            <v>Nao</v>
          </cell>
          <cell r="V1336" t="str">
            <v>Sim</v>
          </cell>
          <cell r="X1336">
            <v>165</v>
          </cell>
          <cell r="Y1336">
            <v>25.6</v>
          </cell>
          <cell r="Z1336">
            <v>0</v>
          </cell>
          <cell r="AA1336">
            <v>25</v>
          </cell>
        </row>
        <row r="1337">
          <cell r="B1337" t="str">
            <v>Rio Grande do Norte</v>
          </cell>
          <cell r="I1337" t="str">
            <v>1</v>
          </cell>
          <cell r="K1337">
            <v>7174</v>
          </cell>
          <cell r="Q1337">
            <v>3500</v>
          </cell>
          <cell r="S1337" t="str">
            <v>Nao</v>
          </cell>
          <cell r="T1337" t="str">
            <v>Nao</v>
          </cell>
          <cell r="V1337" t="str">
            <v>Sim</v>
          </cell>
          <cell r="X1337">
            <v>37</v>
          </cell>
          <cell r="Y1337">
            <v>6</v>
          </cell>
          <cell r="Z1337">
            <v>0</v>
          </cell>
          <cell r="AA1337">
            <v>0</v>
          </cell>
        </row>
        <row r="1338">
          <cell r="B1338" t="str">
            <v>Rio Grande do Norte</v>
          </cell>
          <cell r="I1338" t="str">
            <v>1</v>
          </cell>
          <cell r="K1338">
            <v>4551</v>
          </cell>
          <cell r="Q1338">
            <v>2070</v>
          </cell>
          <cell r="S1338" t="str">
            <v>Nao</v>
          </cell>
          <cell r="T1338" t="str">
            <v>Nao</v>
          </cell>
          <cell r="V1338" t="str">
            <v>Não</v>
          </cell>
          <cell r="X1338">
            <v>12</v>
          </cell>
          <cell r="Y1338">
            <v>10.5</v>
          </cell>
          <cell r="Z1338">
            <v>0</v>
          </cell>
          <cell r="AA1338">
            <v>110</v>
          </cell>
        </row>
        <row r="1339">
          <cell r="B1339" t="str">
            <v>Rio Grande do Norte</v>
          </cell>
          <cell r="I1339" t="str">
            <v>1</v>
          </cell>
          <cell r="K1339">
            <v>1319</v>
          </cell>
          <cell r="Q1339">
            <v>320</v>
          </cell>
          <cell r="S1339" t="str">
            <v>Nao</v>
          </cell>
          <cell r="T1339" t="str">
            <v>Nao</v>
          </cell>
          <cell r="V1339" t="str">
            <v>Sim</v>
          </cell>
          <cell r="X1339">
            <v>3</v>
          </cell>
          <cell r="Y1339">
            <v>3</v>
          </cell>
          <cell r="Z1339">
            <v>0</v>
          </cell>
          <cell r="AA1339">
            <v>0</v>
          </cell>
        </row>
        <row r="1340">
          <cell r="B1340" t="str">
            <v>Rio Grande do Norte</v>
          </cell>
          <cell r="I1340" t="str">
            <v>1</v>
          </cell>
          <cell r="K1340">
            <v>1643</v>
          </cell>
          <cell r="Q1340">
            <v>550</v>
          </cell>
          <cell r="S1340" t="str">
            <v>Nao</v>
          </cell>
          <cell r="T1340" t="str">
            <v>Nao</v>
          </cell>
          <cell r="V1340" t="str">
            <v>Não</v>
          </cell>
          <cell r="X1340">
            <v>10.66</v>
          </cell>
          <cell r="Y1340">
            <v>0.98</v>
          </cell>
          <cell r="Z1340">
            <v>0.9</v>
          </cell>
          <cell r="AA1340">
            <v>0</v>
          </cell>
        </row>
        <row r="1341">
          <cell r="B1341" t="str">
            <v>Sergipe</v>
          </cell>
          <cell r="I1341" t="str">
            <v>1</v>
          </cell>
          <cell r="K1341">
            <v>12385</v>
          </cell>
          <cell r="Q1341">
            <v>4500</v>
          </cell>
          <cell r="S1341" t="str">
            <v>Nao</v>
          </cell>
          <cell r="T1341" t="str">
            <v>Nao</v>
          </cell>
          <cell r="V1341" t="str">
            <v>Sim</v>
          </cell>
          <cell r="X1341">
            <v>14.22</v>
          </cell>
          <cell r="Y1341">
            <v>11.03</v>
          </cell>
          <cell r="Z1341">
            <v>4</v>
          </cell>
          <cell r="AA1341">
            <v>0</v>
          </cell>
        </row>
        <row r="1342">
          <cell r="B1342" t="str">
            <v>Sergipe</v>
          </cell>
          <cell r="I1342" t="str">
            <v>4</v>
          </cell>
          <cell r="K1342">
            <v>664908</v>
          </cell>
          <cell r="Q1342">
            <v>195165</v>
          </cell>
          <cell r="S1342" t="str">
            <v>Nao</v>
          </cell>
          <cell r="T1342" t="str">
            <v>Sim</v>
          </cell>
          <cell r="V1342" t="str">
            <v>Sim</v>
          </cell>
          <cell r="X1342">
            <v>1514.26</v>
          </cell>
          <cell r="Y1342">
            <v>1245</v>
          </cell>
          <cell r="Z1342">
            <v>471.16</v>
          </cell>
          <cell r="AA1342">
            <v>3255</v>
          </cell>
        </row>
        <row r="1343">
          <cell r="B1343" t="str">
            <v>Sergipe</v>
          </cell>
          <cell r="I1343" t="str">
            <v>1</v>
          </cell>
          <cell r="K1343">
            <v>4103</v>
          </cell>
          <cell r="Q1343">
            <v>1801</v>
          </cell>
          <cell r="S1343" t="str">
            <v>Nao</v>
          </cell>
          <cell r="T1343" t="str">
            <v>Nao</v>
          </cell>
          <cell r="V1343" t="str">
            <v>Não</v>
          </cell>
          <cell r="X1343">
            <v>192.7</v>
          </cell>
          <cell r="Y1343">
            <v>38</v>
          </cell>
          <cell r="Z1343">
            <v>0</v>
          </cell>
          <cell r="AA1343">
            <v>100</v>
          </cell>
        </row>
        <row r="1344">
          <cell r="B1344" t="str">
            <v>Sergipe</v>
          </cell>
          <cell r="I1344" t="str">
            <v>1</v>
          </cell>
          <cell r="K1344">
            <v>16850</v>
          </cell>
          <cell r="Q1344">
            <v>6800</v>
          </cell>
          <cell r="S1344" t="str">
            <v>Nao</v>
          </cell>
          <cell r="T1344" t="str">
            <v>Nao</v>
          </cell>
          <cell r="V1344" t="str">
            <v>Sim</v>
          </cell>
          <cell r="X1344">
            <v>460</v>
          </cell>
          <cell r="Y1344">
            <v>54</v>
          </cell>
          <cell r="Z1344">
            <v>2.1</v>
          </cell>
          <cell r="AA1344">
            <v>50</v>
          </cell>
        </row>
        <row r="1345">
          <cell r="B1345" t="str">
            <v>Sergipe</v>
          </cell>
          <cell r="I1345" t="str">
            <v>1</v>
          </cell>
          <cell r="K1345">
            <v>9061</v>
          </cell>
          <cell r="Q1345">
            <v>3921</v>
          </cell>
          <cell r="S1345" t="str">
            <v>Nao</v>
          </cell>
          <cell r="T1345" t="str">
            <v>Nao</v>
          </cell>
          <cell r="V1345" t="str">
            <v>Sim</v>
          </cell>
          <cell r="X1345">
            <v>29.5</v>
          </cell>
          <cell r="Y1345">
            <v>22.5</v>
          </cell>
          <cell r="Z1345">
            <v>3</v>
          </cell>
          <cell r="AA1345">
            <v>0</v>
          </cell>
        </row>
        <row r="1346">
          <cell r="B1346" t="str">
            <v>Sergipe</v>
          </cell>
          <cell r="I1346" t="str">
            <v>2</v>
          </cell>
          <cell r="K1346">
            <v>17319</v>
          </cell>
          <cell r="Q1346">
            <v>6800</v>
          </cell>
          <cell r="S1346" t="str">
            <v>Nao</v>
          </cell>
          <cell r="T1346" t="str">
            <v>Nao</v>
          </cell>
          <cell r="V1346" t="str">
            <v>Sim</v>
          </cell>
          <cell r="X1346">
            <v>79.989999999999995</v>
          </cell>
          <cell r="Y1346">
            <v>56.8</v>
          </cell>
          <cell r="Z1346">
            <v>0.71</v>
          </cell>
          <cell r="AA1346">
            <v>0</v>
          </cell>
        </row>
        <row r="1347">
          <cell r="B1347" t="str">
            <v>Sergipe</v>
          </cell>
          <cell r="I1347" t="str">
            <v>1</v>
          </cell>
          <cell r="K1347">
            <v>13441</v>
          </cell>
          <cell r="Q1347">
            <v>4830</v>
          </cell>
          <cell r="S1347" t="str">
            <v>Sim</v>
          </cell>
          <cell r="T1347" t="str">
            <v>Sim</v>
          </cell>
          <cell r="V1347" t="str">
            <v>Sim</v>
          </cell>
          <cell r="X1347">
            <v>64</v>
          </cell>
          <cell r="Y1347">
            <v>64</v>
          </cell>
          <cell r="Z1347">
            <v>58</v>
          </cell>
          <cell r="AA1347">
            <v>60</v>
          </cell>
        </row>
        <row r="1348">
          <cell r="B1348" t="str">
            <v>Sergipe</v>
          </cell>
          <cell r="I1348" t="str">
            <v>1</v>
          </cell>
          <cell r="K1348">
            <v>5285</v>
          </cell>
          <cell r="Q1348">
            <v>2098</v>
          </cell>
          <cell r="S1348" t="str">
            <v>Nao</v>
          </cell>
          <cell r="T1348" t="str">
            <v>Nao</v>
          </cell>
          <cell r="V1348" t="str">
            <v>Sim</v>
          </cell>
          <cell r="X1348">
            <v>83</v>
          </cell>
          <cell r="Y1348">
            <v>6.32</v>
          </cell>
          <cell r="Z1348">
            <v>0</v>
          </cell>
          <cell r="AA1348">
            <v>50</v>
          </cell>
        </row>
        <row r="1349">
          <cell r="B1349" t="str">
            <v>Sergipe</v>
          </cell>
          <cell r="I1349" t="str">
            <v>1</v>
          </cell>
          <cell r="K1349">
            <v>9098</v>
          </cell>
          <cell r="Q1349">
            <v>4000</v>
          </cell>
          <cell r="S1349" t="str">
            <v>Nao</v>
          </cell>
          <cell r="T1349" t="str">
            <v>Nao</v>
          </cell>
          <cell r="V1349" t="str">
            <v>Sim</v>
          </cell>
          <cell r="X1349">
            <v>42</v>
          </cell>
          <cell r="Y1349">
            <v>38</v>
          </cell>
          <cell r="Z1349">
            <v>2.9</v>
          </cell>
          <cell r="AA1349">
            <v>0</v>
          </cell>
        </row>
        <row r="1350">
          <cell r="B1350" t="str">
            <v>Sergipe</v>
          </cell>
          <cell r="I1350" t="str">
            <v>1</v>
          </cell>
          <cell r="K1350">
            <v>2381</v>
          </cell>
          <cell r="Q1350">
            <v>980</v>
          </cell>
          <cell r="S1350" t="str">
            <v>Nao</v>
          </cell>
          <cell r="T1350" t="str">
            <v>Nao</v>
          </cell>
          <cell r="V1350" t="str">
            <v>Sim</v>
          </cell>
          <cell r="X1350">
            <v>9.5</v>
          </cell>
          <cell r="Y1350">
            <v>8.9</v>
          </cell>
          <cell r="Z1350">
            <v>8.5</v>
          </cell>
          <cell r="AA1350">
            <v>0</v>
          </cell>
        </row>
        <row r="1351">
          <cell r="B1351" t="str">
            <v>Sergipe</v>
          </cell>
          <cell r="I1351" t="str">
            <v>1</v>
          </cell>
          <cell r="K1351">
            <v>2530</v>
          </cell>
          <cell r="Q1351">
            <v>1100</v>
          </cell>
          <cell r="S1351" t="str">
            <v>Nao</v>
          </cell>
          <cell r="T1351" t="str">
            <v>Nao</v>
          </cell>
          <cell r="V1351" t="str">
            <v>Não</v>
          </cell>
          <cell r="X1351">
            <v>10</v>
          </cell>
          <cell r="Y1351">
            <v>7</v>
          </cell>
          <cell r="Z1351">
            <v>0</v>
          </cell>
          <cell r="AA1351">
            <v>8</v>
          </cell>
        </row>
        <row r="1352">
          <cell r="B1352" t="str">
            <v>Sergipe</v>
          </cell>
          <cell r="I1352" t="str">
            <v>2</v>
          </cell>
          <cell r="K1352">
            <v>59136</v>
          </cell>
          <cell r="Q1352">
            <v>15825</v>
          </cell>
          <cell r="S1352" t="str">
            <v>Nao</v>
          </cell>
          <cell r="T1352" t="str">
            <v>Sim</v>
          </cell>
          <cell r="V1352" t="str">
            <v>Sim</v>
          </cell>
          <cell r="X1352">
            <v>130</v>
          </cell>
          <cell r="Y1352">
            <v>78</v>
          </cell>
          <cell r="Z1352">
            <v>21.5</v>
          </cell>
          <cell r="AA1352">
            <v>46</v>
          </cell>
        </row>
        <row r="1353">
          <cell r="B1353" t="str">
            <v>Sergipe</v>
          </cell>
          <cell r="I1353" t="str">
            <v>1</v>
          </cell>
          <cell r="K1353">
            <v>2881</v>
          </cell>
          <cell r="Q1353">
            <v>847</v>
          </cell>
          <cell r="S1353" t="str">
            <v>Nao</v>
          </cell>
          <cell r="T1353" t="str">
            <v>Sim</v>
          </cell>
          <cell r="V1353" t="str">
            <v>Sim</v>
          </cell>
          <cell r="X1353">
            <v>8.52</v>
          </cell>
          <cell r="Y1353">
            <v>6.3</v>
          </cell>
          <cell r="Z1353">
            <v>3</v>
          </cell>
          <cell r="AA1353">
            <v>0</v>
          </cell>
        </row>
        <row r="1354">
          <cell r="B1354" t="str">
            <v>Sergipe</v>
          </cell>
          <cell r="I1354" t="str">
            <v>1</v>
          </cell>
          <cell r="K1354">
            <v>2789</v>
          </cell>
          <cell r="Q1354">
            <v>1008</v>
          </cell>
          <cell r="S1354" t="str">
            <v>Nao</v>
          </cell>
          <cell r="T1354" t="str">
            <v>Nao</v>
          </cell>
          <cell r="V1354" t="str">
            <v>Sim</v>
          </cell>
          <cell r="X1354">
            <v>11.66</v>
          </cell>
          <cell r="Y1354">
            <v>9.16</v>
          </cell>
          <cell r="Z1354">
            <v>6.1</v>
          </cell>
          <cell r="AA1354">
            <v>0</v>
          </cell>
        </row>
        <row r="1355">
          <cell r="B1355" t="str">
            <v>Sergipe</v>
          </cell>
          <cell r="I1355" t="str">
            <v>1</v>
          </cell>
          <cell r="K1355">
            <v>5548</v>
          </cell>
          <cell r="Q1355">
            <v>1500</v>
          </cell>
          <cell r="S1355" t="str">
            <v>Nao</v>
          </cell>
          <cell r="T1355" t="str">
            <v>Nao</v>
          </cell>
          <cell r="V1355" t="str">
            <v>Sim</v>
          </cell>
          <cell r="X1355">
            <v>10</v>
          </cell>
          <cell r="Y1355">
            <v>10</v>
          </cell>
          <cell r="Z1355">
            <v>5</v>
          </cell>
          <cell r="AA1355">
            <v>0</v>
          </cell>
        </row>
        <row r="1356">
          <cell r="B1356" t="str">
            <v>Sergipe</v>
          </cell>
          <cell r="I1356" t="str">
            <v>1</v>
          </cell>
          <cell r="K1356">
            <v>6403</v>
          </cell>
          <cell r="Q1356">
            <v>2800</v>
          </cell>
          <cell r="S1356" t="str">
            <v>Nao</v>
          </cell>
          <cell r="T1356" t="str">
            <v>Sim</v>
          </cell>
          <cell r="V1356" t="str">
            <v>Sim</v>
          </cell>
          <cell r="X1356">
            <v>30</v>
          </cell>
          <cell r="Y1356">
            <v>30</v>
          </cell>
          <cell r="Z1356">
            <v>20</v>
          </cell>
          <cell r="AA1356">
            <v>15</v>
          </cell>
        </row>
        <row r="1357">
          <cell r="B1357" t="str">
            <v>Sergipe</v>
          </cell>
          <cell r="I1357" t="str">
            <v>2</v>
          </cell>
          <cell r="K1357">
            <v>74852</v>
          </cell>
          <cell r="Q1357">
            <v>24519</v>
          </cell>
          <cell r="S1357" t="str">
            <v>Nao</v>
          </cell>
          <cell r="T1357" t="str">
            <v>Sim</v>
          </cell>
          <cell r="V1357" t="str">
            <v>Sim</v>
          </cell>
          <cell r="X1357">
            <v>70</v>
          </cell>
          <cell r="Y1357">
            <v>70</v>
          </cell>
          <cell r="Z1357">
            <v>45</v>
          </cell>
          <cell r="AA1357">
            <v>0</v>
          </cell>
        </row>
        <row r="1358">
          <cell r="B1358" t="str">
            <v>Sergipe</v>
          </cell>
          <cell r="I1358" t="str">
            <v>2</v>
          </cell>
          <cell r="K1358">
            <v>21033</v>
          </cell>
          <cell r="Q1358">
            <v>7023</v>
          </cell>
          <cell r="S1358" t="str">
            <v>Sim</v>
          </cell>
          <cell r="T1358" t="str">
            <v>Sim</v>
          </cell>
          <cell r="V1358" t="str">
            <v>Sim</v>
          </cell>
          <cell r="X1358">
            <v>62</v>
          </cell>
          <cell r="Y1358">
            <v>54</v>
          </cell>
          <cell r="Z1358">
            <v>42</v>
          </cell>
          <cell r="AA1358">
            <v>15</v>
          </cell>
        </row>
        <row r="1359">
          <cell r="B1359" t="str">
            <v>Sergipe</v>
          </cell>
          <cell r="I1359" t="str">
            <v>2</v>
          </cell>
          <cell r="K1359">
            <v>13543</v>
          </cell>
          <cell r="Q1359">
            <v>3447</v>
          </cell>
          <cell r="S1359" t="str">
            <v>Nao</v>
          </cell>
          <cell r="T1359" t="str">
            <v>Nao</v>
          </cell>
          <cell r="V1359" t="str">
            <v>Sim</v>
          </cell>
          <cell r="X1359">
            <v>45</v>
          </cell>
          <cell r="Y1359">
            <v>41</v>
          </cell>
          <cell r="Z1359">
            <v>15</v>
          </cell>
          <cell r="AA1359">
            <v>0</v>
          </cell>
        </row>
        <row r="1360">
          <cell r="B1360" t="str">
            <v>Sergipe</v>
          </cell>
          <cell r="I1360" t="str">
            <v>1</v>
          </cell>
          <cell r="K1360">
            <v>4476</v>
          </cell>
          <cell r="Q1360">
            <v>1700</v>
          </cell>
          <cell r="S1360" t="str">
            <v>Nao</v>
          </cell>
          <cell r="T1360" t="str">
            <v>Nao</v>
          </cell>
          <cell r="V1360" t="str">
            <v>Sim</v>
          </cell>
          <cell r="X1360">
            <v>10.4</v>
          </cell>
          <cell r="Y1360">
            <v>8</v>
          </cell>
          <cell r="Z1360">
            <v>0.02</v>
          </cell>
          <cell r="AA1360">
            <v>0</v>
          </cell>
        </row>
        <row r="1361">
          <cell r="B1361" t="str">
            <v>Sergipe</v>
          </cell>
          <cell r="I1361" t="str">
            <v>3</v>
          </cell>
          <cell r="K1361">
            <v>54204</v>
          </cell>
          <cell r="Q1361">
            <v>20162</v>
          </cell>
          <cell r="S1361" t="str">
            <v>Nao</v>
          </cell>
          <cell r="T1361" t="str">
            <v>Nao</v>
          </cell>
          <cell r="V1361" t="str">
            <v>Sim</v>
          </cell>
          <cell r="X1361">
            <v>200</v>
          </cell>
          <cell r="Y1361">
            <v>100</v>
          </cell>
          <cell r="Z1361">
            <v>10</v>
          </cell>
          <cell r="AA1361">
            <v>0</v>
          </cell>
        </row>
        <row r="1362">
          <cell r="B1362" t="str">
            <v>Sergipe</v>
          </cell>
          <cell r="I1362" t="str">
            <v>1</v>
          </cell>
          <cell r="K1362">
            <v>3331</v>
          </cell>
          <cell r="Q1362">
            <v>998</v>
          </cell>
          <cell r="S1362" t="str">
            <v>Nao</v>
          </cell>
          <cell r="T1362" t="str">
            <v>Nao</v>
          </cell>
          <cell r="V1362" t="str">
            <v>Sim</v>
          </cell>
          <cell r="X1362">
            <v>15.25</v>
          </cell>
          <cell r="Y1362">
            <v>15.25</v>
          </cell>
          <cell r="Z1362">
            <v>0</v>
          </cell>
          <cell r="AA1362">
            <v>0</v>
          </cell>
        </row>
        <row r="1363">
          <cell r="B1363" t="str">
            <v>Sergipe</v>
          </cell>
          <cell r="I1363" t="str">
            <v>1</v>
          </cell>
          <cell r="K1363">
            <v>12725</v>
          </cell>
          <cell r="Q1363">
            <v>3289</v>
          </cell>
          <cell r="S1363" t="str">
            <v>Nao</v>
          </cell>
          <cell r="T1363" t="str">
            <v>Nao</v>
          </cell>
          <cell r="V1363" t="str">
            <v>Sim</v>
          </cell>
          <cell r="X1363">
            <v>29.02</v>
          </cell>
          <cell r="Y1363">
            <v>20.3</v>
          </cell>
          <cell r="Z1363">
            <v>3</v>
          </cell>
          <cell r="AA1363">
            <v>150</v>
          </cell>
        </row>
        <row r="1364">
          <cell r="B1364" t="str">
            <v>Sergipe</v>
          </cell>
          <cell r="I1364" t="str">
            <v>1</v>
          </cell>
          <cell r="K1364">
            <v>4745</v>
          </cell>
          <cell r="Q1364">
            <v>3669</v>
          </cell>
          <cell r="S1364" t="str">
            <v>Nao</v>
          </cell>
          <cell r="T1364" t="str">
            <v>Nao</v>
          </cell>
          <cell r="V1364" t="str">
            <v>Sim</v>
          </cell>
          <cell r="X1364">
            <v>27.4</v>
          </cell>
          <cell r="Y1364">
            <v>27.4</v>
          </cell>
          <cell r="Z1364">
            <v>12</v>
          </cell>
          <cell r="AA1364">
            <v>0</v>
          </cell>
        </row>
        <row r="1365">
          <cell r="B1365" t="str">
            <v>Sergipe</v>
          </cell>
          <cell r="I1365" t="str">
            <v>1</v>
          </cell>
          <cell r="K1365">
            <v>10629</v>
          </cell>
          <cell r="Q1365">
            <v>5000</v>
          </cell>
          <cell r="S1365" t="str">
            <v>Nao</v>
          </cell>
          <cell r="T1365" t="str">
            <v>Nao</v>
          </cell>
          <cell r="V1365" t="str">
            <v>Sim</v>
          </cell>
          <cell r="X1365">
            <v>21</v>
          </cell>
          <cell r="Y1365">
            <v>20.3</v>
          </cell>
          <cell r="Z1365">
            <v>2.65</v>
          </cell>
          <cell r="AA1365">
            <v>150</v>
          </cell>
        </row>
        <row r="1366">
          <cell r="B1366" t="str">
            <v>Sergipe</v>
          </cell>
          <cell r="I1366" t="str">
            <v>1</v>
          </cell>
          <cell r="K1366">
            <v>3577</v>
          </cell>
          <cell r="Q1366">
            <v>895</v>
          </cell>
          <cell r="S1366" t="str">
            <v>Nao</v>
          </cell>
          <cell r="T1366" t="str">
            <v>Nao</v>
          </cell>
          <cell r="V1366" t="str">
            <v>Não</v>
          </cell>
          <cell r="X1366">
            <v>19</v>
          </cell>
          <cell r="Y1366">
            <v>17.3</v>
          </cell>
          <cell r="Z1366">
            <v>0</v>
          </cell>
          <cell r="AA1366">
            <v>0</v>
          </cell>
        </row>
        <row r="1367">
          <cell r="B1367" t="str">
            <v>Sergipe</v>
          </cell>
          <cell r="I1367" t="str">
            <v>2</v>
          </cell>
          <cell r="K1367">
            <v>24828</v>
          </cell>
          <cell r="Q1367">
            <v>11017</v>
          </cell>
          <cell r="S1367" t="str">
            <v>Nao</v>
          </cell>
          <cell r="T1367" t="str">
            <v>Nao</v>
          </cell>
          <cell r="V1367" t="str">
            <v>Sim</v>
          </cell>
          <cell r="X1367">
            <v>30</v>
          </cell>
          <cell r="Y1367">
            <v>0.04</v>
          </cell>
          <cell r="Z1367">
            <v>0.03</v>
          </cell>
          <cell r="AA1367">
            <v>0</v>
          </cell>
        </row>
        <row r="1368">
          <cell r="B1368" t="str">
            <v>Sergipe</v>
          </cell>
          <cell r="I1368" t="str">
            <v>3</v>
          </cell>
          <cell r="K1368">
            <v>179928</v>
          </cell>
          <cell r="Q1368">
            <v>69081</v>
          </cell>
          <cell r="S1368" t="str">
            <v>Nao</v>
          </cell>
          <cell r="T1368" t="str">
            <v>Sim</v>
          </cell>
          <cell r="V1368" t="str">
            <v>Sim</v>
          </cell>
          <cell r="X1368">
            <v>355.96</v>
          </cell>
          <cell r="Y1368">
            <v>168</v>
          </cell>
          <cell r="Z1368">
            <v>0</v>
          </cell>
          <cell r="AA1368">
            <v>200</v>
          </cell>
        </row>
        <row r="1369">
          <cell r="B1369" t="str">
            <v>Sergipe</v>
          </cell>
          <cell r="I1369" t="str">
            <v>1</v>
          </cell>
          <cell r="K1369">
            <v>1322</v>
          </cell>
          <cell r="Q1369">
            <v>513</v>
          </cell>
          <cell r="S1369" t="str">
            <v>Nao</v>
          </cell>
          <cell r="T1369" t="str">
            <v>Nao</v>
          </cell>
          <cell r="V1369" t="str">
            <v>Sim</v>
          </cell>
          <cell r="X1369">
            <v>5.65</v>
          </cell>
          <cell r="Y1369">
            <v>4.92</v>
          </cell>
          <cell r="Z1369">
            <v>2.61</v>
          </cell>
          <cell r="AA1369">
            <v>0</v>
          </cell>
        </row>
        <row r="1370">
          <cell r="B1370" t="str">
            <v>Sergipe</v>
          </cell>
          <cell r="I1370" t="str">
            <v>1</v>
          </cell>
          <cell r="K1370">
            <v>5486</v>
          </cell>
          <cell r="Q1370">
            <v>2300</v>
          </cell>
          <cell r="S1370" t="str">
            <v>Sim</v>
          </cell>
          <cell r="T1370" t="str">
            <v>Sim</v>
          </cell>
          <cell r="V1370" t="str">
            <v>Sim</v>
          </cell>
          <cell r="X1370">
            <v>15.5</v>
          </cell>
          <cell r="Y1370">
            <v>13</v>
          </cell>
          <cell r="Z1370">
            <v>12.6</v>
          </cell>
          <cell r="AA1370">
            <v>0</v>
          </cell>
        </row>
        <row r="1371">
          <cell r="B1371" t="str">
            <v>Sergipe</v>
          </cell>
          <cell r="I1371" t="str">
            <v>2</v>
          </cell>
          <cell r="K1371">
            <v>9711</v>
          </cell>
          <cell r="Q1371">
            <v>4726</v>
          </cell>
          <cell r="S1371" t="str">
            <v>Nao</v>
          </cell>
          <cell r="T1371" t="str">
            <v>Nao</v>
          </cell>
          <cell r="V1371" t="str">
            <v>Sim</v>
          </cell>
          <cell r="X1371">
            <v>45</v>
          </cell>
          <cell r="Y1371">
            <v>44</v>
          </cell>
          <cell r="Z1371">
            <v>0.15</v>
          </cell>
          <cell r="AA1371">
            <v>0</v>
          </cell>
        </row>
        <row r="1372">
          <cell r="B1372" t="str">
            <v>Sergipe</v>
          </cell>
          <cell r="I1372" t="str">
            <v>1</v>
          </cell>
          <cell r="K1372">
            <v>13367</v>
          </cell>
          <cell r="Q1372">
            <v>3800</v>
          </cell>
          <cell r="S1372" t="str">
            <v>Nao</v>
          </cell>
          <cell r="T1372" t="str">
            <v>Nao</v>
          </cell>
          <cell r="V1372" t="str">
            <v>Não</v>
          </cell>
          <cell r="X1372">
            <v>78</v>
          </cell>
          <cell r="Y1372">
            <v>64</v>
          </cell>
          <cell r="Z1372">
            <v>0</v>
          </cell>
          <cell r="AA1372">
            <v>65</v>
          </cell>
        </row>
        <row r="1373">
          <cell r="B1373" t="str">
            <v>Sergipe</v>
          </cell>
          <cell r="I1373" t="str">
            <v>1</v>
          </cell>
          <cell r="K1373">
            <v>25454</v>
          </cell>
          <cell r="Q1373">
            <v>7398</v>
          </cell>
          <cell r="S1373" t="str">
            <v>Sim</v>
          </cell>
          <cell r="T1373" t="str">
            <v>Nao</v>
          </cell>
          <cell r="V1373" t="str">
            <v>Sim</v>
          </cell>
          <cell r="X1373">
            <v>51.03</v>
          </cell>
          <cell r="Y1373">
            <v>34.020000000000003</v>
          </cell>
          <cell r="Z1373">
            <v>3.5</v>
          </cell>
          <cell r="AA1373">
            <v>0</v>
          </cell>
        </row>
        <row r="1374">
          <cell r="B1374" t="str">
            <v>Sergipe</v>
          </cell>
          <cell r="I1374" t="str">
            <v>1</v>
          </cell>
          <cell r="K1374">
            <v>4978</v>
          </cell>
          <cell r="Q1374">
            <v>1289</v>
          </cell>
          <cell r="S1374" t="str">
            <v>Nao</v>
          </cell>
          <cell r="T1374" t="str">
            <v>Nao</v>
          </cell>
          <cell r="V1374" t="str">
            <v>Não</v>
          </cell>
          <cell r="X1374">
            <v>50</v>
          </cell>
          <cell r="Y1374">
            <v>50</v>
          </cell>
          <cell r="Z1374">
            <v>0</v>
          </cell>
          <cell r="AA1374">
            <v>0</v>
          </cell>
        </row>
        <row r="1375">
          <cell r="B1375" t="str">
            <v>Sergipe</v>
          </cell>
          <cell r="I1375" t="str">
            <v>1</v>
          </cell>
          <cell r="K1375">
            <v>13039</v>
          </cell>
          <cell r="Q1375">
            <v>5168</v>
          </cell>
          <cell r="S1375" t="str">
            <v>Nao</v>
          </cell>
          <cell r="T1375" t="str">
            <v>Sim</v>
          </cell>
          <cell r="V1375" t="str">
            <v>Sim</v>
          </cell>
          <cell r="X1375">
            <v>157</v>
          </cell>
          <cell r="Y1375">
            <v>140</v>
          </cell>
          <cell r="Z1375">
            <v>98</v>
          </cell>
          <cell r="AA1375">
            <v>20</v>
          </cell>
        </row>
        <row r="1376">
          <cell r="B1376" t="str">
            <v>Sergipe</v>
          </cell>
          <cell r="I1376" t="str">
            <v>1</v>
          </cell>
          <cell r="K1376">
            <v>7770</v>
          </cell>
          <cell r="Q1376">
            <v>1554</v>
          </cell>
          <cell r="S1376" t="str">
            <v>Nao</v>
          </cell>
          <cell r="T1376" t="str">
            <v>Nao</v>
          </cell>
          <cell r="V1376" t="str">
            <v>Sim</v>
          </cell>
          <cell r="X1376">
            <v>14.4</v>
          </cell>
          <cell r="Y1376">
            <v>10.25</v>
          </cell>
          <cell r="Z1376">
            <v>0</v>
          </cell>
          <cell r="AA1376">
            <v>40</v>
          </cell>
        </row>
        <row r="1377">
          <cell r="B1377" t="str">
            <v>Sergipe</v>
          </cell>
          <cell r="I1377" t="str">
            <v>1</v>
          </cell>
          <cell r="K1377">
            <v>3174</v>
          </cell>
          <cell r="Q1377">
            <v>1500</v>
          </cell>
          <cell r="S1377" t="str">
            <v>Nao</v>
          </cell>
          <cell r="T1377" t="str">
            <v>Nao</v>
          </cell>
          <cell r="V1377" t="str">
            <v>Sim</v>
          </cell>
          <cell r="X1377">
            <v>5</v>
          </cell>
          <cell r="Y1377">
            <v>5</v>
          </cell>
          <cell r="Z1377">
            <v>1</v>
          </cell>
          <cell r="AA1377">
            <v>0</v>
          </cell>
        </row>
        <row r="1378">
          <cell r="B1378" t="str">
            <v>Sergipe</v>
          </cell>
          <cell r="I1378" t="str">
            <v>1</v>
          </cell>
          <cell r="K1378">
            <v>2236</v>
          </cell>
          <cell r="Q1378">
            <v>965</v>
          </cell>
          <cell r="S1378" t="str">
            <v>Nao</v>
          </cell>
          <cell r="T1378" t="str">
            <v>Nao</v>
          </cell>
          <cell r="V1378" t="str">
            <v>Sim</v>
          </cell>
          <cell r="X1378">
            <v>0.56999999999999995</v>
          </cell>
          <cell r="Y1378">
            <v>0.47</v>
          </cell>
          <cell r="Z1378">
            <v>0.01</v>
          </cell>
          <cell r="AA1378">
            <v>0</v>
          </cell>
        </row>
        <row r="1379">
          <cell r="B1379" t="str">
            <v>Sergipe</v>
          </cell>
          <cell r="I1379" t="str">
            <v>1</v>
          </cell>
          <cell r="K1379">
            <v>5041</v>
          </cell>
          <cell r="Q1379">
            <v>2420</v>
          </cell>
          <cell r="S1379" t="str">
            <v>Nao</v>
          </cell>
          <cell r="T1379" t="str">
            <v>Nao</v>
          </cell>
          <cell r="V1379" t="str">
            <v>Sim</v>
          </cell>
          <cell r="X1379">
            <v>20</v>
          </cell>
          <cell r="Y1379">
            <v>11</v>
          </cell>
          <cell r="Z1379">
            <v>0</v>
          </cell>
          <cell r="AA1379">
            <v>0</v>
          </cell>
        </row>
        <row r="1380">
          <cell r="B1380" t="str">
            <v>Sergipe</v>
          </cell>
          <cell r="I1380" t="str">
            <v>2</v>
          </cell>
          <cell r="K1380">
            <v>77002</v>
          </cell>
          <cell r="Q1380">
            <v>25836</v>
          </cell>
          <cell r="S1380" t="str">
            <v>Nao</v>
          </cell>
          <cell r="T1380" t="str">
            <v>Sim</v>
          </cell>
          <cell r="V1380" t="str">
            <v>Sim</v>
          </cell>
          <cell r="X1380">
            <v>56.06</v>
          </cell>
          <cell r="Y1380">
            <v>52</v>
          </cell>
          <cell r="Z1380">
            <v>47.2</v>
          </cell>
          <cell r="AA1380">
            <v>1500</v>
          </cell>
        </row>
        <row r="1381">
          <cell r="B1381" t="str">
            <v>Sergipe</v>
          </cell>
          <cell r="I1381" t="str">
            <v>1</v>
          </cell>
          <cell r="K1381">
            <v>5616</v>
          </cell>
          <cell r="Q1381">
            <v>2150</v>
          </cell>
          <cell r="S1381" t="str">
            <v>Nao</v>
          </cell>
          <cell r="T1381" t="str">
            <v>Nao</v>
          </cell>
          <cell r="V1381" t="str">
            <v>Sim</v>
          </cell>
          <cell r="X1381">
            <v>6</v>
          </cell>
          <cell r="Y1381">
            <v>6</v>
          </cell>
          <cell r="Z1381">
            <v>1.5</v>
          </cell>
          <cell r="AA1381">
            <v>0</v>
          </cell>
        </row>
        <row r="1382">
          <cell r="B1382" t="str">
            <v>Sergipe</v>
          </cell>
          <cell r="I1382" t="str">
            <v>1</v>
          </cell>
          <cell r="K1382">
            <v>2651</v>
          </cell>
          <cell r="Q1382">
            <v>1137</v>
          </cell>
          <cell r="S1382" t="str">
            <v>Nao</v>
          </cell>
          <cell r="T1382" t="str">
            <v>Nao</v>
          </cell>
          <cell r="V1382" t="str">
            <v>Sim</v>
          </cell>
          <cell r="X1382">
            <v>9</v>
          </cell>
          <cell r="Y1382">
            <v>9</v>
          </cell>
          <cell r="Z1382">
            <v>0</v>
          </cell>
          <cell r="AA1382">
            <v>0</v>
          </cell>
        </row>
        <row r="1383">
          <cell r="B1383" t="str">
            <v>Sergipe</v>
          </cell>
          <cell r="I1383" t="str">
            <v>1</v>
          </cell>
          <cell r="K1383">
            <v>1865</v>
          </cell>
          <cell r="Q1383">
            <v>850</v>
          </cell>
          <cell r="S1383" t="str">
            <v>Nao</v>
          </cell>
          <cell r="T1383" t="str">
            <v>Nao</v>
          </cell>
          <cell r="V1383" t="str">
            <v>Sim</v>
          </cell>
          <cell r="X1383">
            <v>12.92</v>
          </cell>
          <cell r="Y1383">
            <v>11.92</v>
          </cell>
          <cell r="Z1383">
            <v>0.14000000000000001</v>
          </cell>
          <cell r="AA1383">
            <v>20</v>
          </cell>
        </row>
        <row r="1384">
          <cell r="B1384" t="str">
            <v>Sergipe</v>
          </cell>
          <cell r="I1384" t="str">
            <v>2</v>
          </cell>
          <cell r="K1384">
            <v>21431</v>
          </cell>
          <cell r="Q1384">
            <v>10059</v>
          </cell>
          <cell r="S1384" t="str">
            <v>Nao</v>
          </cell>
          <cell r="T1384" t="str">
            <v>Nao</v>
          </cell>
          <cell r="V1384" t="str">
            <v>Sim</v>
          </cell>
          <cell r="X1384">
            <v>71.23</v>
          </cell>
          <cell r="Y1384">
            <v>62.91</v>
          </cell>
          <cell r="Z1384">
            <v>0</v>
          </cell>
          <cell r="AA1384">
            <v>4</v>
          </cell>
        </row>
        <row r="1385">
          <cell r="B1385" t="str">
            <v>Sergipe</v>
          </cell>
          <cell r="I1385" t="str">
            <v>1</v>
          </cell>
          <cell r="K1385">
            <v>1238</v>
          </cell>
          <cell r="Q1385">
            <v>500</v>
          </cell>
          <cell r="S1385" t="str">
            <v>Nao</v>
          </cell>
          <cell r="T1385" t="str">
            <v>Nao</v>
          </cell>
          <cell r="V1385" t="str">
            <v>Não</v>
          </cell>
          <cell r="X1385">
            <v>8</v>
          </cell>
          <cell r="Y1385">
            <v>8</v>
          </cell>
          <cell r="Z1385">
            <v>0</v>
          </cell>
          <cell r="AA1385">
            <v>0</v>
          </cell>
        </row>
        <row r="1386">
          <cell r="B1386" t="str">
            <v>Sergipe</v>
          </cell>
          <cell r="I1386" t="str">
            <v>1</v>
          </cell>
          <cell r="K1386">
            <v>15857</v>
          </cell>
          <cell r="Q1386">
            <v>6150</v>
          </cell>
          <cell r="S1386" t="str">
            <v>Nao</v>
          </cell>
          <cell r="T1386" t="str">
            <v>Nao</v>
          </cell>
          <cell r="V1386" t="str">
            <v>Sim</v>
          </cell>
          <cell r="X1386">
            <v>83</v>
          </cell>
          <cell r="Y1386">
            <v>20</v>
          </cell>
          <cell r="Z1386">
            <v>3</v>
          </cell>
          <cell r="AA1386">
            <v>95</v>
          </cell>
        </row>
        <row r="1387">
          <cell r="B1387" t="str">
            <v>Acre</v>
          </cell>
          <cell r="I1387" t="str">
            <v>1</v>
          </cell>
          <cell r="K1387">
            <v>4591</v>
          </cell>
          <cell r="Q1387">
            <v>1456</v>
          </cell>
          <cell r="S1387" t="str">
            <v>Nao</v>
          </cell>
          <cell r="T1387" t="str">
            <v>Sim</v>
          </cell>
          <cell r="V1387" t="str">
            <v>Sim</v>
          </cell>
          <cell r="X1387">
            <v>15</v>
          </cell>
          <cell r="Y1387">
            <v>10</v>
          </cell>
          <cell r="Z1387">
            <v>8</v>
          </cell>
          <cell r="AA1387">
            <v>50</v>
          </cell>
        </row>
        <row r="1388">
          <cell r="B1388" t="str">
            <v>Acre</v>
          </cell>
          <cell r="I1388" t="str">
            <v>1</v>
          </cell>
          <cell r="K1388">
            <v>17791</v>
          </cell>
          <cell r="Q1388">
            <v>5201</v>
          </cell>
          <cell r="S1388" t="str">
            <v>Nao</v>
          </cell>
          <cell r="T1388" t="str">
            <v>Nao</v>
          </cell>
          <cell r="V1388" t="str">
            <v>Sim</v>
          </cell>
          <cell r="X1388">
            <v>75.94</v>
          </cell>
          <cell r="Y1388">
            <v>65</v>
          </cell>
          <cell r="Z1388">
            <v>23</v>
          </cell>
          <cell r="AA1388">
            <v>1300</v>
          </cell>
        </row>
        <row r="1389">
          <cell r="B1389" t="str">
            <v>Acre</v>
          </cell>
          <cell r="I1389" t="str">
            <v>1</v>
          </cell>
          <cell r="K1389">
            <v>4543</v>
          </cell>
          <cell r="Q1389">
            <v>1514</v>
          </cell>
          <cell r="S1389" t="str">
            <v>Nao</v>
          </cell>
          <cell r="T1389" t="str">
            <v>Nao</v>
          </cell>
          <cell r="V1389" t="str">
            <v>Não</v>
          </cell>
          <cell r="X1389">
            <v>20</v>
          </cell>
          <cell r="Y1389">
            <v>20</v>
          </cell>
          <cell r="Z1389">
            <v>0</v>
          </cell>
          <cell r="AA1389">
            <v>0</v>
          </cell>
        </row>
        <row r="1390">
          <cell r="B1390" t="str">
            <v>Acre</v>
          </cell>
          <cell r="I1390" t="str">
            <v>1</v>
          </cell>
          <cell r="K1390">
            <v>5363</v>
          </cell>
          <cell r="Q1390">
            <v>315</v>
          </cell>
          <cell r="S1390" t="str">
            <v>Nao</v>
          </cell>
          <cell r="T1390" t="str">
            <v>Nao</v>
          </cell>
          <cell r="V1390" t="str">
            <v>Não</v>
          </cell>
          <cell r="X1390">
            <v>2500</v>
          </cell>
          <cell r="Y1390">
            <v>1300</v>
          </cell>
          <cell r="Z1390">
            <v>0</v>
          </cell>
          <cell r="AA1390">
            <v>0</v>
          </cell>
        </row>
        <row r="1391">
          <cell r="B1391" t="str">
            <v>Acre</v>
          </cell>
          <cell r="I1391" t="str">
            <v>2</v>
          </cell>
          <cell r="K1391">
            <v>62771</v>
          </cell>
          <cell r="Q1391">
            <v>14678</v>
          </cell>
          <cell r="S1391" t="str">
            <v>Nao</v>
          </cell>
          <cell r="T1391" t="str">
            <v>Sim</v>
          </cell>
          <cell r="V1391" t="str">
            <v>Sim</v>
          </cell>
          <cell r="X1391">
            <v>25</v>
          </cell>
          <cell r="Y1391">
            <v>15</v>
          </cell>
          <cell r="Z1391">
            <v>13</v>
          </cell>
          <cell r="AA1391">
            <v>8250</v>
          </cell>
        </row>
        <row r="1392">
          <cell r="B1392" t="str">
            <v>Acre</v>
          </cell>
          <cell r="I1392" t="str">
            <v>2</v>
          </cell>
          <cell r="K1392">
            <v>17905</v>
          </cell>
          <cell r="Q1392">
            <v>4269</v>
          </cell>
          <cell r="S1392" t="str">
            <v>Nao</v>
          </cell>
          <cell r="T1392" t="str">
            <v>Nao</v>
          </cell>
          <cell r="V1392" t="str">
            <v>Sim</v>
          </cell>
          <cell r="X1392">
            <v>125</v>
          </cell>
          <cell r="Y1392">
            <v>18</v>
          </cell>
          <cell r="Z1392">
            <v>5</v>
          </cell>
          <cell r="AA1392">
            <v>0</v>
          </cell>
        </row>
        <row r="1393">
          <cell r="B1393" t="str">
            <v>Acre</v>
          </cell>
          <cell r="I1393" t="str">
            <v>1</v>
          </cell>
          <cell r="K1393">
            <v>2927</v>
          </cell>
          <cell r="Q1393">
            <v>1459</v>
          </cell>
          <cell r="S1393" t="str">
            <v>Nao</v>
          </cell>
          <cell r="T1393" t="str">
            <v>Nao</v>
          </cell>
          <cell r="V1393" t="str">
            <v>Sim</v>
          </cell>
          <cell r="X1393">
            <v>8340</v>
          </cell>
          <cell r="Y1393">
            <v>3858</v>
          </cell>
          <cell r="Z1393">
            <v>1235</v>
          </cell>
          <cell r="AA1393">
            <v>0</v>
          </cell>
        </row>
        <row r="1394">
          <cell r="B1394" t="str">
            <v>Acre</v>
          </cell>
          <cell r="I1394" t="str">
            <v>1</v>
          </cell>
          <cell r="K1394">
            <v>6336</v>
          </cell>
          <cell r="Q1394">
            <v>1629</v>
          </cell>
          <cell r="S1394" t="str">
            <v>Nao</v>
          </cell>
          <cell r="T1394" t="str">
            <v>Nao</v>
          </cell>
          <cell r="V1394" t="str">
            <v>Sim</v>
          </cell>
          <cell r="X1394">
            <v>28</v>
          </cell>
          <cell r="Y1394">
            <v>16</v>
          </cell>
          <cell r="Z1394">
            <v>0</v>
          </cell>
          <cell r="AA1394">
            <v>95</v>
          </cell>
        </row>
        <row r="1395">
          <cell r="B1395" t="str">
            <v>Acre</v>
          </cell>
          <cell r="I1395" t="str">
            <v>1</v>
          </cell>
          <cell r="K1395">
            <v>5384</v>
          </cell>
          <cell r="Q1395">
            <v>2636</v>
          </cell>
          <cell r="S1395" t="str">
            <v>Nao</v>
          </cell>
          <cell r="T1395" t="str">
            <v>Nao</v>
          </cell>
          <cell r="V1395" t="str">
            <v>Não</v>
          </cell>
          <cell r="X1395">
            <v>11</v>
          </cell>
          <cell r="Y1395">
            <v>10.17</v>
          </cell>
          <cell r="Z1395">
            <v>0</v>
          </cell>
          <cell r="AA1395">
            <v>154</v>
          </cell>
        </row>
        <row r="1396">
          <cell r="B1396" t="str">
            <v>Acre</v>
          </cell>
          <cell r="I1396" t="str">
            <v>1</v>
          </cell>
          <cell r="K1396">
            <v>12039</v>
          </cell>
          <cell r="Q1396">
            <v>5000</v>
          </cell>
          <cell r="S1396" t="str">
            <v>Nao</v>
          </cell>
          <cell r="T1396" t="str">
            <v>Nao</v>
          </cell>
          <cell r="V1396" t="str">
            <v>Sim</v>
          </cell>
          <cell r="X1396">
            <v>58.5</v>
          </cell>
          <cell r="Y1396">
            <v>38.36</v>
          </cell>
          <cell r="Z1396">
            <v>22.28</v>
          </cell>
          <cell r="AA1396">
            <v>30</v>
          </cell>
        </row>
        <row r="1397">
          <cell r="B1397" t="str">
            <v>Acre</v>
          </cell>
          <cell r="I1397" t="str">
            <v>1</v>
          </cell>
          <cell r="K1397">
            <v>2507</v>
          </cell>
          <cell r="Q1397">
            <v>1000</v>
          </cell>
          <cell r="S1397" t="str">
            <v>Nao</v>
          </cell>
          <cell r="T1397" t="str">
            <v>Nao</v>
          </cell>
          <cell r="V1397" t="str">
            <v>Não</v>
          </cell>
          <cell r="X1397">
            <v>50</v>
          </cell>
          <cell r="Y1397">
            <v>20</v>
          </cell>
          <cell r="Z1397">
            <v>0</v>
          </cell>
          <cell r="AA1397">
            <v>200</v>
          </cell>
        </row>
        <row r="1398">
          <cell r="B1398" t="str">
            <v>Acre</v>
          </cell>
          <cell r="I1398" t="str">
            <v>4</v>
          </cell>
          <cell r="K1398">
            <v>379594</v>
          </cell>
          <cell r="Q1398">
            <v>94184</v>
          </cell>
          <cell r="S1398" t="str">
            <v>Nao</v>
          </cell>
          <cell r="T1398" t="str">
            <v>Sim</v>
          </cell>
          <cell r="V1398" t="str">
            <v>Sim</v>
          </cell>
          <cell r="X1398">
            <v>800</v>
          </cell>
          <cell r="Y1398">
            <v>600</v>
          </cell>
          <cell r="Z1398">
            <v>1</v>
          </cell>
          <cell r="AA1398">
            <v>27000</v>
          </cell>
        </row>
        <row r="1399">
          <cell r="B1399" t="str">
            <v>Acre</v>
          </cell>
          <cell r="I1399" t="str">
            <v>1</v>
          </cell>
          <cell r="K1399">
            <v>5803</v>
          </cell>
          <cell r="Q1399">
            <v>2350</v>
          </cell>
          <cell r="S1399" t="str">
            <v>Nao</v>
          </cell>
          <cell r="T1399" t="str">
            <v>Nao</v>
          </cell>
          <cell r="V1399" t="str">
            <v>Sim</v>
          </cell>
          <cell r="X1399">
            <v>22.22</v>
          </cell>
          <cell r="Y1399">
            <v>10</v>
          </cell>
          <cell r="Z1399">
            <v>0</v>
          </cell>
          <cell r="AA1399">
            <v>1000</v>
          </cell>
        </row>
        <row r="1400">
          <cell r="B1400" t="str">
            <v>Acre</v>
          </cell>
          <cell r="I1400" t="str">
            <v>2</v>
          </cell>
          <cell r="K1400">
            <v>30713</v>
          </cell>
          <cell r="Q1400">
            <v>6200</v>
          </cell>
          <cell r="S1400" t="str">
            <v>Nao</v>
          </cell>
          <cell r="T1400" t="str">
            <v>Nao</v>
          </cell>
          <cell r="V1400" t="str">
            <v>Sim</v>
          </cell>
          <cell r="X1400">
            <v>46.1</v>
          </cell>
          <cell r="Y1400">
            <v>39.15</v>
          </cell>
          <cell r="Z1400">
            <v>6.2</v>
          </cell>
          <cell r="AA1400">
            <v>2000</v>
          </cell>
        </row>
        <row r="1401">
          <cell r="B1401" t="str">
            <v>Amapá</v>
          </cell>
          <cell r="I1401" t="str">
            <v>1</v>
          </cell>
          <cell r="K1401">
            <v>7923</v>
          </cell>
          <cell r="Q1401">
            <v>3100</v>
          </cell>
          <cell r="S1401" t="str">
            <v>Nao</v>
          </cell>
          <cell r="T1401" t="str">
            <v>Nao</v>
          </cell>
          <cell r="V1401" t="str">
            <v>Sim</v>
          </cell>
          <cell r="X1401">
            <v>9</v>
          </cell>
          <cell r="Y1401">
            <v>5</v>
          </cell>
          <cell r="Z1401">
            <v>4</v>
          </cell>
          <cell r="AA1401">
            <v>0</v>
          </cell>
        </row>
        <row r="1402">
          <cell r="B1402" t="str">
            <v>Amapá</v>
          </cell>
          <cell r="I1402" t="str">
            <v>4</v>
          </cell>
          <cell r="K1402">
            <v>491018</v>
          </cell>
          <cell r="Q1402">
            <v>126000</v>
          </cell>
          <cell r="S1402" t="str">
            <v>Sim</v>
          </cell>
          <cell r="T1402" t="str">
            <v>Sim</v>
          </cell>
          <cell r="V1402" t="str">
            <v>Sim</v>
          </cell>
          <cell r="X1402">
            <v>840</v>
          </cell>
          <cell r="Y1402">
            <v>120</v>
          </cell>
          <cell r="Z1402">
            <v>5</v>
          </cell>
          <cell r="AA1402">
            <v>350</v>
          </cell>
        </row>
        <row r="1403">
          <cell r="B1403" t="str">
            <v>Amapá</v>
          </cell>
          <cell r="I1403" t="str">
            <v>1</v>
          </cell>
          <cell r="K1403">
            <v>9448</v>
          </cell>
          <cell r="Q1403">
            <v>4105</v>
          </cell>
          <cell r="S1403" t="str">
            <v>Nao</v>
          </cell>
          <cell r="T1403" t="str">
            <v>Sim</v>
          </cell>
          <cell r="V1403" t="str">
            <v>Sim</v>
          </cell>
          <cell r="X1403">
            <v>35</v>
          </cell>
          <cell r="Y1403">
            <v>8.9</v>
          </cell>
          <cell r="Z1403">
            <v>2.8</v>
          </cell>
          <cell r="AA1403">
            <v>30</v>
          </cell>
        </row>
        <row r="1404">
          <cell r="B1404" t="str">
            <v>Amapá</v>
          </cell>
          <cell r="I1404" t="str">
            <v>1</v>
          </cell>
          <cell r="K1404">
            <v>14438</v>
          </cell>
          <cell r="Q1404">
            <v>4375</v>
          </cell>
          <cell r="S1404" t="str">
            <v>Nao</v>
          </cell>
          <cell r="T1404" t="str">
            <v>Sim</v>
          </cell>
          <cell r="V1404" t="str">
            <v>Sim</v>
          </cell>
          <cell r="X1404">
            <v>80</v>
          </cell>
          <cell r="Y1404">
            <v>18.25</v>
          </cell>
          <cell r="Z1404">
            <v>3.6</v>
          </cell>
          <cell r="AA1404">
            <v>90</v>
          </cell>
        </row>
        <row r="1405">
          <cell r="B1405" t="str">
            <v>Amapá</v>
          </cell>
          <cell r="I1405" t="str">
            <v>1</v>
          </cell>
          <cell r="K1405">
            <v>2602</v>
          </cell>
          <cell r="Q1405">
            <v>1230</v>
          </cell>
          <cell r="S1405" t="str">
            <v>Nao</v>
          </cell>
          <cell r="T1405" t="str">
            <v>Nao</v>
          </cell>
          <cell r="V1405" t="str">
            <v>Não</v>
          </cell>
          <cell r="X1405">
            <v>3000</v>
          </cell>
          <cell r="Y1405">
            <v>40</v>
          </cell>
          <cell r="Z1405">
            <v>0</v>
          </cell>
          <cell r="AA1405">
            <v>0</v>
          </cell>
        </row>
        <row r="1406">
          <cell r="B1406" t="str">
            <v>Amapá</v>
          </cell>
          <cell r="I1406" t="str">
            <v>3</v>
          </cell>
          <cell r="K1406">
            <v>120481</v>
          </cell>
          <cell r="Q1406">
            <v>25000</v>
          </cell>
          <cell r="S1406" t="str">
            <v>Sim</v>
          </cell>
          <cell r="T1406" t="str">
            <v>Sim</v>
          </cell>
          <cell r="V1406" t="str">
            <v>Sim</v>
          </cell>
          <cell r="X1406">
            <v>160</v>
          </cell>
          <cell r="Y1406">
            <v>60</v>
          </cell>
          <cell r="Z1406">
            <v>29</v>
          </cell>
          <cell r="AA1406">
            <v>0</v>
          </cell>
        </row>
        <row r="1407">
          <cell r="B1407" t="str">
            <v>Amapá</v>
          </cell>
          <cell r="I1407" t="str">
            <v>1</v>
          </cell>
          <cell r="K1407">
            <v>3226</v>
          </cell>
          <cell r="Q1407">
            <v>1400</v>
          </cell>
          <cell r="S1407" t="str">
            <v>Sim</v>
          </cell>
          <cell r="T1407" t="str">
            <v>Sim</v>
          </cell>
          <cell r="V1407" t="str">
            <v>Sim</v>
          </cell>
          <cell r="X1407">
            <v>42352.36</v>
          </cell>
          <cell r="Y1407">
            <v>42352.36</v>
          </cell>
          <cell r="Z1407">
            <v>500</v>
          </cell>
          <cell r="AA1407">
            <v>0</v>
          </cell>
        </row>
        <row r="1408">
          <cell r="B1408" t="str">
            <v>Amapá</v>
          </cell>
          <cell r="I1408" t="str">
            <v>1</v>
          </cell>
          <cell r="K1408">
            <v>13474</v>
          </cell>
          <cell r="Q1408">
            <v>4800</v>
          </cell>
          <cell r="S1408" t="str">
            <v>Nao</v>
          </cell>
          <cell r="T1408" t="str">
            <v>Nao</v>
          </cell>
          <cell r="V1408" t="str">
            <v>Não</v>
          </cell>
          <cell r="X1408">
            <v>35</v>
          </cell>
          <cell r="Y1408">
            <v>3</v>
          </cell>
          <cell r="Z1408">
            <v>0</v>
          </cell>
          <cell r="AA1408">
            <v>150</v>
          </cell>
        </row>
        <row r="1409">
          <cell r="B1409" t="str">
            <v>Amazonas</v>
          </cell>
          <cell r="I1409" t="str">
            <v>2</v>
          </cell>
          <cell r="K1409">
            <v>14746</v>
          </cell>
          <cell r="Q1409">
            <v>4000</v>
          </cell>
          <cell r="S1409" t="str">
            <v>Nao</v>
          </cell>
          <cell r="T1409" t="str">
            <v>Nao</v>
          </cell>
          <cell r="V1409" t="str">
            <v>Sim</v>
          </cell>
          <cell r="X1409">
            <v>42</v>
          </cell>
          <cell r="Y1409">
            <v>14.3</v>
          </cell>
          <cell r="Z1409">
            <v>0.68</v>
          </cell>
          <cell r="AA1409">
            <v>2000</v>
          </cell>
        </row>
        <row r="1410">
          <cell r="B1410" t="str">
            <v>Amazonas</v>
          </cell>
          <cell r="I1410" t="str">
            <v>2</v>
          </cell>
          <cell r="K1410">
            <v>26481</v>
          </cell>
          <cell r="Q1410">
            <v>6101</v>
          </cell>
          <cell r="S1410" t="str">
            <v>Nao</v>
          </cell>
          <cell r="T1410" t="str">
            <v>Sim</v>
          </cell>
          <cell r="V1410" t="str">
            <v>Sim</v>
          </cell>
          <cell r="X1410">
            <v>150</v>
          </cell>
          <cell r="Y1410">
            <v>50</v>
          </cell>
          <cell r="Z1410">
            <v>23</v>
          </cell>
          <cell r="AA1410">
            <v>1982</v>
          </cell>
        </row>
        <row r="1411">
          <cell r="B1411" t="str">
            <v>Amazonas</v>
          </cell>
          <cell r="I1411" t="str">
            <v>1</v>
          </cell>
          <cell r="K1411">
            <v>9892</v>
          </cell>
          <cell r="Q1411">
            <v>3000</v>
          </cell>
          <cell r="S1411" t="str">
            <v>Nao</v>
          </cell>
          <cell r="T1411" t="str">
            <v>Nao</v>
          </cell>
          <cell r="V1411" t="str">
            <v>Sim</v>
          </cell>
          <cell r="X1411">
            <v>898</v>
          </cell>
          <cell r="Y1411">
            <v>679</v>
          </cell>
          <cell r="Z1411">
            <v>9.3000000000000007</v>
          </cell>
          <cell r="AA1411">
            <v>98</v>
          </cell>
        </row>
        <row r="1412">
          <cell r="B1412" t="str">
            <v>Amazonas</v>
          </cell>
          <cell r="I1412" t="str">
            <v>2</v>
          </cell>
          <cell r="K1412">
            <v>17236</v>
          </cell>
          <cell r="Q1412">
            <v>4648</v>
          </cell>
          <cell r="S1412" t="str">
            <v>Nao</v>
          </cell>
          <cell r="T1412" t="str">
            <v>Nao</v>
          </cell>
          <cell r="V1412" t="str">
            <v>Não</v>
          </cell>
          <cell r="X1412">
            <v>62</v>
          </cell>
          <cell r="Y1412">
            <v>42</v>
          </cell>
          <cell r="Z1412">
            <v>0</v>
          </cell>
          <cell r="AA1412">
            <v>65</v>
          </cell>
        </row>
        <row r="1413">
          <cell r="B1413" t="str">
            <v>Amazonas</v>
          </cell>
          <cell r="I1413" t="str">
            <v>1</v>
          </cell>
          <cell r="K1413">
            <v>8292</v>
          </cell>
          <cell r="Q1413">
            <v>2238</v>
          </cell>
          <cell r="S1413" t="str">
            <v>Nao</v>
          </cell>
          <cell r="T1413" t="str">
            <v>Nao</v>
          </cell>
          <cell r="V1413" t="str">
            <v>Não</v>
          </cell>
          <cell r="X1413">
            <v>20.03</v>
          </cell>
          <cell r="Y1413">
            <v>3</v>
          </cell>
          <cell r="Z1413">
            <v>0</v>
          </cell>
          <cell r="AA1413">
            <v>900</v>
          </cell>
        </row>
        <row r="1414">
          <cell r="B1414" t="str">
            <v>Amazonas</v>
          </cell>
          <cell r="I1414" t="str">
            <v>2</v>
          </cell>
          <cell r="K1414">
            <v>25806</v>
          </cell>
          <cell r="Q1414">
            <v>10136</v>
          </cell>
          <cell r="S1414" t="str">
            <v>Nao</v>
          </cell>
          <cell r="T1414" t="str">
            <v>Nao</v>
          </cell>
          <cell r="V1414" t="str">
            <v>Sim</v>
          </cell>
          <cell r="X1414">
            <v>50</v>
          </cell>
          <cell r="Y1414">
            <v>15</v>
          </cell>
          <cell r="Z1414">
            <v>1</v>
          </cell>
          <cell r="AA1414">
            <v>5068</v>
          </cell>
        </row>
        <row r="1415">
          <cell r="B1415" t="str">
            <v>Amazonas</v>
          </cell>
          <cell r="I1415" t="str">
            <v>1</v>
          </cell>
          <cell r="K1415">
            <v>13171</v>
          </cell>
          <cell r="Q1415">
            <v>6000</v>
          </cell>
          <cell r="S1415" t="str">
            <v>Nao</v>
          </cell>
          <cell r="T1415" t="str">
            <v>Nao</v>
          </cell>
          <cell r="V1415" t="str">
            <v>Sim</v>
          </cell>
          <cell r="X1415">
            <v>40</v>
          </cell>
          <cell r="Y1415">
            <v>22</v>
          </cell>
          <cell r="Z1415">
            <v>6</v>
          </cell>
          <cell r="AA1415">
            <v>2600</v>
          </cell>
        </row>
        <row r="1416">
          <cell r="B1416" t="str">
            <v>Amazonas</v>
          </cell>
          <cell r="I1416" t="str">
            <v>1</v>
          </cell>
          <cell r="K1416">
            <v>9002</v>
          </cell>
          <cell r="Q1416">
            <v>2881</v>
          </cell>
          <cell r="S1416" t="str">
            <v>Nao</v>
          </cell>
          <cell r="T1416" t="str">
            <v>Sim</v>
          </cell>
          <cell r="V1416" t="str">
            <v>Sim</v>
          </cell>
          <cell r="X1416">
            <v>12</v>
          </cell>
          <cell r="Y1416">
            <v>10</v>
          </cell>
          <cell r="Z1416">
            <v>12</v>
          </cell>
          <cell r="AA1416">
            <v>660</v>
          </cell>
        </row>
        <row r="1417">
          <cell r="B1417" t="str">
            <v>Amazonas</v>
          </cell>
          <cell r="I1417" t="str">
            <v>2</v>
          </cell>
          <cell r="K1417">
            <v>38720</v>
          </cell>
          <cell r="Q1417">
            <v>9809</v>
          </cell>
          <cell r="S1417" t="str">
            <v>Nao</v>
          </cell>
          <cell r="T1417" t="str">
            <v>Nao</v>
          </cell>
          <cell r="V1417" t="str">
            <v>Sim</v>
          </cell>
          <cell r="X1417">
            <v>90</v>
          </cell>
          <cell r="Y1417">
            <v>60</v>
          </cell>
          <cell r="Z1417">
            <v>0</v>
          </cell>
          <cell r="AA1417">
            <v>125</v>
          </cell>
        </row>
        <row r="1418">
          <cell r="B1418" t="str">
            <v>Amazonas</v>
          </cell>
          <cell r="I1418" t="str">
            <v>1</v>
          </cell>
          <cell r="K1418">
            <v>7952</v>
          </cell>
          <cell r="Q1418">
            <v>1932</v>
          </cell>
          <cell r="S1418" t="str">
            <v>Nao</v>
          </cell>
          <cell r="T1418" t="str">
            <v>Nao</v>
          </cell>
          <cell r="V1418" t="str">
            <v>Sim</v>
          </cell>
          <cell r="X1418">
            <v>24</v>
          </cell>
          <cell r="Y1418">
            <v>20</v>
          </cell>
          <cell r="Z1418">
            <v>0</v>
          </cell>
          <cell r="AA1418">
            <v>423</v>
          </cell>
        </row>
        <row r="1419">
          <cell r="B1419" t="str">
            <v>Amazonas</v>
          </cell>
          <cell r="I1419" t="str">
            <v>2</v>
          </cell>
          <cell r="K1419">
            <v>30102</v>
          </cell>
          <cell r="Q1419">
            <v>7871</v>
          </cell>
          <cell r="S1419" t="str">
            <v>Nao</v>
          </cell>
          <cell r="T1419" t="str">
            <v>Nao</v>
          </cell>
          <cell r="V1419" t="str">
            <v>Sim</v>
          </cell>
          <cell r="X1419">
            <v>50</v>
          </cell>
          <cell r="Y1419">
            <v>30</v>
          </cell>
          <cell r="Z1419">
            <v>0</v>
          </cell>
          <cell r="AA1419">
            <v>1500</v>
          </cell>
        </row>
        <row r="1420">
          <cell r="B1420" t="str">
            <v>Amazonas</v>
          </cell>
          <cell r="I1420" t="str">
            <v>2</v>
          </cell>
          <cell r="K1420">
            <v>69617</v>
          </cell>
          <cell r="Q1420">
            <v>28000</v>
          </cell>
          <cell r="S1420" t="str">
            <v>Nao</v>
          </cell>
          <cell r="T1420" t="str">
            <v>Nao</v>
          </cell>
          <cell r="V1420" t="str">
            <v>Sim</v>
          </cell>
          <cell r="X1420">
            <v>109</v>
          </cell>
          <cell r="Y1420">
            <v>67.58</v>
          </cell>
          <cell r="Z1420">
            <v>45</v>
          </cell>
          <cell r="AA1420">
            <v>6000</v>
          </cell>
        </row>
        <row r="1421">
          <cell r="B1421" t="str">
            <v>Amazonas</v>
          </cell>
          <cell r="I1421" t="str">
            <v>2</v>
          </cell>
          <cell r="K1421">
            <v>10236</v>
          </cell>
          <cell r="Q1421">
            <v>1760</v>
          </cell>
          <cell r="S1421" t="str">
            <v>Nao</v>
          </cell>
          <cell r="T1421" t="str">
            <v>Nao</v>
          </cell>
          <cell r="V1421" t="str">
            <v>Sim</v>
          </cell>
          <cell r="X1421">
            <v>36</v>
          </cell>
          <cell r="Y1421">
            <v>36</v>
          </cell>
          <cell r="Z1421">
            <v>13</v>
          </cell>
          <cell r="AA1421">
            <v>120</v>
          </cell>
        </row>
        <row r="1422">
          <cell r="B1422" t="str">
            <v>Amazonas</v>
          </cell>
          <cell r="I1422" t="str">
            <v>5</v>
          </cell>
          <cell r="K1422">
            <v>2208331</v>
          </cell>
          <cell r="Q1422">
            <v>577301</v>
          </cell>
          <cell r="S1422" t="str">
            <v>Sim</v>
          </cell>
          <cell r="T1422" t="str">
            <v>Sim</v>
          </cell>
          <cell r="V1422" t="str">
            <v>Sim</v>
          </cell>
          <cell r="X1422">
            <v>4266.34</v>
          </cell>
          <cell r="Y1422">
            <v>2986.44</v>
          </cell>
          <cell r="Z1422">
            <v>250</v>
          </cell>
          <cell r="AA1422">
            <v>1000</v>
          </cell>
        </row>
        <row r="1423">
          <cell r="B1423" t="str">
            <v>Amazonas</v>
          </cell>
          <cell r="I1423" t="str">
            <v>2</v>
          </cell>
          <cell r="K1423">
            <v>24489</v>
          </cell>
          <cell r="Q1423">
            <v>5775</v>
          </cell>
          <cell r="S1423" t="str">
            <v>Nao</v>
          </cell>
          <cell r="T1423" t="str">
            <v>Nao</v>
          </cell>
          <cell r="V1423" t="str">
            <v>Sim</v>
          </cell>
          <cell r="X1423">
            <v>116.83</v>
          </cell>
          <cell r="Y1423">
            <v>16.8</v>
          </cell>
          <cell r="Z1423">
            <v>15</v>
          </cell>
          <cell r="AA1423">
            <v>0</v>
          </cell>
        </row>
        <row r="1424">
          <cell r="B1424" t="str">
            <v>Amazonas</v>
          </cell>
          <cell r="I1424" t="str">
            <v>2</v>
          </cell>
          <cell r="K1424">
            <v>32164</v>
          </cell>
          <cell r="Q1424">
            <v>8933</v>
          </cell>
          <cell r="S1424" t="str">
            <v>Nao</v>
          </cell>
          <cell r="T1424" t="str">
            <v>Sim</v>
          </cell>
          <cell r="V1424" t="str">
            <v>Sim</v>
          </cell>
          <cell r="X1424">
            <v>109</v>
          </cell>
          <cell r="Y1424">
            <v>92</v>
          </cell>
          <cell r="Z1424">
            <v>10</v>
          </cell>
          <cell r="AA1424">
            <v>140</v>
          </cell>
        </row>
        <row r="1425">
          <cell r="B1425" t="str">
            <v>Amazonas</v>
          </cell>
          <cell r="I1425" t="str">
            <v>1</v>
          </cell>
          <cell r="K1425">
            <v>8224</v>
          </cell>
          <cell r="Q1425">
            <v>3209</v>
          </cell>
          <cell r="S1425" t="str">
            <v>Nao</v>
          </cell>
          <cell r="T1425" t="str">
            <v>Nao</v>
          </cell>
          <cell r="V1425" t="str">
            <v>Sim</v>
          </cell>
          <cell r="X1425">
            <v>62</v>
          </cell>
          <cell r="Y1425">
            <v>58</v>
          </cell>
          <cell r="Z1425">
            <v>57</v>
          </cell>
          <cell r="AA1425">
            <v>458</v>
          </cell>
        </row>
        <row r="1426">
          <cell r="B1426" t="str">
            <v>Amazonas</v>
          </cell>
          <cell r="I1426" t="str">
            <v>1</v>
          </cell>
          <cell r="K1426">
            <v>12857</v>
          </cell>
          <cell r="Q1426">
            <v>3886</v>
          </cell>
          <cell r="S1426" t="str">
            <v>Nao</v>
          </cell>
          <cell r="T1426" t="str">
            <v>Sim</v>
          </cell>
          <cell r="V1426" t="str">
            <v>Sim</v>
          </cell>
          <cell r="X1426">
            <v>48.65</v>
          </cell>
          <cell r="Y1426">
            <v>28.5</v>
          </cell>
          <cell r="Z1426">
            <v>19.78</v>
          </cell>
          <cell r="AA1426">
            <v>162</v>
          </cell>
        </row>
        <row r="1427">
          <cell r="B1427" t="str">
            <v>Amazonas</v>
          </cell>
          <cell r="I1427" t="str">
            <v>3</v>
          </cell>
          <cell r="K1427">
            <v>79021</v>
          </cell>
          <cell r="Q1427">
            <v>19755</v>
          </cell>
          <cell r="S1427" t="str">
            <v>Nao</v>
          </cell>
          <cell r="T1427" t="str">
            <v>Sim</v>
          </cell>
          <cell r="V1427" t="str">
            <v>Sim</v>
          </cell>
          <cell r="X1427">
            <v>100</v>
          </cell>
          <cell r="Y1427">
            <v>80</v>
          </cell>
          <cell r="Z1427">
            <v>10</v>
          </cell>
          <cell r="AA1427">
            <v>416</v>
          </cell>
        </row>
        <row r="1428">
          <cell r="B1428" t="str">
            <v>Amazonas</v>
          </cell>
          <cell r="I1428" t="str">
            <v>1</v>
          </cell>
          <cell r="K1428">
            <v>9772</v>
          </cell>
          <cell r="Q1428">
            <v>3000</v>
          </cell>
          <cell r="S1428" t="str">
            <v>Nao</v>
          </cell>
          <cell r="T1428" t="str">
            <v>Nao</v>
          </cell>
          <cell r="V1428" t="str">
            <v>Sim</v>
          </cell>
          <cell r="X1428">
            <v>300</v>
          </cell>
          <cell r="Y1428">
            <v>300</v>
          </cell>
          <cell r="Z1428">
            <v>0</v>
          </cell>
          <cell r="AA1428">
            <v>300</v>
          </cell>
        </row>
        <row r="1429">
          <cell r="B1429" t="str">
            <v>Amazonas</v>
          </cell>
          <cell r="I1429" t="str">
            <v>2</v>
          </cell>
          <cell r="K1429">
            <v>18190</v>
          </cell>
          <cell r="Q1429">
            <v>2400</v>
          </cell>
          <cell r="S1429" t="str">
            <v>Nao</v>
          </cell>
          <cell r="T1429" t="str">
            <v>Nao</v>
          </cell>
          <cell r="V1429" t="str">
            <v>Sim</v>
          </cell>
          <cell r="X1429">
            <v>7250.31</v>
          </cell>
          <cell r="Y1429">
            <v>4380.55</v>
          </cell>
          <cell r="Z1429">
            <v>4280.21</v>
          </cell>
          <cell r="AA1429">
            <v>152</v>
          </cell>
        </row>
        <row r="1430">
          <cell r="B1430" t="str">
            <v>Amazonas</v>
          </cell>
          <cell r="I1430" t="str">
            <v>1</v>
          </cell>
          <cell r="K1430">
            <v>7915</v>
          </cell>
          <cell r="Q1430">
            <v>3000</v>
          </cell>
          <cell r="S1430" t="str">
            <v>Nao</v>
          </cell>
          <cell r="T1430" t="str">
            <v>Nao</v>
          </cell>
          <cell r="V1430" t="str">
            <v>Sim</v>
          </cell>
          <cell r="X1430">
            <v>50</v>
          </cell>
          <cell r="Y1430">
            <v>25</v>
          </cell>
          <cell r="Z1430">
            <v>5</v>
          </cell>
          <cell r="AA1430">
            <v>20</v>
          </cell>
        </row>
        <row r="1431">
          <cell r="B1431" t="str">
            <v>Amazonas</v>
          </cell>
          <cell r="I1431" t="str">
            <v>1</v>
          </cell>
          <cell r="K1431">
            <v>4404</v>
          </cell>
          <cell r="Q1431">
            <v>1330</v>
          </cell>
          <cell r="S1431" t="str">
            <v>Nao</v>
          </cell>
          <cell r="T1431" t="str">
            <v>Nao</v>
          </cell>
          <cell r="V1431" t="str">
            <v>Sim</v>
          </cell>
          <cell r="X1431">
            <v>16</v>
          </cell>
          <cell r="Y1431">
            <v>15.55</v>
          </cell>
          <cell r="Z1431">
            <v>14</v>
          </cell>
          <cell r="AA1431">
            <v>13</v>
          </cell>
        </row>
        <row r="1432">
          <cell r="B1432" t="str">
            <v>Amazonas</v>
          </cell>
          <cell r="I1432" t="str">
            <v>1</v>
          </cell>
          <cell r="K1432">
            <v>9846</v>
          </cell>
          <cell r="Q1432">
            <v>2405</v>
          </cell>
          <cell r="S1432" t="str">
            <v>Nao</v>
          </cell>
          <cell r="T1432" t="str">
            <v>Nao</v>
          </cell>
          <cell r="V1432" t="str">
            <v>Sim</v>
          </cell>
          <cell r="X1432">
            <v>20</v>
          </cell>
          <cell r="Y1432">
            <v>15</v>
          </cell>
          <cell r="Z1432">
            <v>0</v>
          </cell>
          <cell r="AA1432">
            <v>152</v>
          </cell>
        </row>
        <row r="1433">
          <cell r="B1433" t="str">
            <v>Amazonas</v>
          </cell>
          <cell r="I1433" t="str">
            <v>1</v>
          </cell>
          <cell r="K1433">
            <v>9328</v>
          </cell>
          <cell r="Q1433">
            <v>4030</v>
          </cell>
          <cell r="S1433" t="str">
            <v>Nao</v>
          </cell>
          <cell r="T1433" t="str">
            <v>Sim</v>
          </cell>
          <cell r="V1433" t="str">
            <v>Sim</v>
          </cell>
          <cell r="X1433">
            <v>36.26</v>
          </cell>
          <cell r="Y1433">
            <v>26.89</v>
          </cell>
          <cell r="Z1433">
            <v>15</v>
          </cell>
          <cell r="AA1433">
            <v>30</v>
          </cell>
        </row>
        <row r="1434">
          <cell r="B1434" t="str">
            <v>Amazonas</v>
          </cell>
          <cell r="I1434" t="str">
            <v>1</v>
          </cell>
          <cell r="K1434">
            <v>13815</v>
          </cell>
          <cell r="Q1434">
            <v>4200</v>
          </cell>
          <cell r="S1434" t="str">
            <v>Nao</v>
          </cell>
          <cell r="T1434" t="str">
            <v>Sim</v>
          </cell>
          <cell r="V1434" t="str">
            <v>Sim</v>
          </cell>
          <cell r="X1434">
            <v>30.45</v>
          </cell>
          <cell r="Y1434">
            <v>29.75</v>
          </cell>
          <cell r="Z1434">
            <v>0</v>
          </cell>
          <cell r="AA1434">
            <v>88</v>
          </cell>
        </row>
        <row r="1435">
          <cell r="B1435" t="str">
            <v>Pará</v>
          </cell>
          <cell r="I1435" t="str">
            <v>3</v>
          </cell>
          <cell r="K1435">
            <v>93574</v>
          </cell>
          <cell r="Q1435">
            <v>31500</v>
          </cell>
          <cell r="S1435" t="str">
            <v>Nao</v>
          </cell>
          <cell r="T1435" t="str">
            <v>Nao</v>
          </cell>
          <cell r="V1435" t="str">
            <v>Sim</v>
          </cell>
          <cell r="X1435">
            <v>863</v>
          </cell>
          <cell r="Y1435">
            <v>450</v>
          </cell>
          <cell r="Z1435">
            <v>20</v>
          </cell>
          <cell r="AA1435">
            <v>300</v>
          </cell>
        </row>
        <row r="1436">
          <cell r="B1436" t="str">
            <v>Pará</v>
          </cell>
          <cell r="I1436" t="str">
            <v>1</v>
          </cell>
          <cell r="K1436">
            <v>6662</v>
          </cell>
          <cell r="Q1436">
            <v>1850</v>
          </cell>
          <cell r="S1436" t="str">
            <v>Nao</v>
          </cell>
          <cell r="T1436" t="str">
            <v>Nao</v>
          </cell>
          <cell r="V1436" t="str">
            <v>Sim</v>
          </cell>
          <cell r="X1436">
            <v>33</v>
          </cell>
          <cell r="Y1436">
            <v>24</v>
          </cell>
          <cell r="Z1436">
            <v>4</v>
          </cell>
          <cell r="AA1436">
            <v>5</v>
          </cell>
        </row>
        <row r="1437">
          <cell r="B1437" t="str">
            <v>Pará</v>
          </cell>
          <cell r="I1437" t="str">
            <v>2</v>
          </cell>
          <cell r="K1437">
            <v>10702</v>
          </cell>
          <cell r="Q1437">
            <v>3082</v>
          </cell>
          <cell r="S1437" t="str">
            <v>Sim</v>
          </cell>
          <cell r="T1437" t="str">
            <v>Sim</v>
          </cell>
          <cell r="V1437" t="str">
            <v>Sim</v>
          </cell>
          <cell r="X1437">
            <v>20.2</v>
          </cell>
          <cell r="Y1437">
            <v>5</v>
          </cell>
          <cell r="Z1437">
            <v>0</v>
          </cell>
          <cell r="AA1437">
            <v>0</v>
          </cell>
        </row>
        <row r="1438">
          <cell r="B1438" t="str">
            <v>Pará</v>
          </cell>
          <cell r="I1438" t="str">
            <v>2</v>
          </cell>
          <cell r="K1438">
            <v>30075</v>
          </cell>
          <cell r="Q1438">
            <v>15000</v>
          </cell>
          <cell r="S1438" t="str">
            <v>Sim</v>
          </cell>
          <cell r="T1438" t="str">
            <v>Sim</v>
          </cell>
          <cell r="V1438" t="str">
            <v>Sim</v>
          </cell>
          <cell r="X1438">
            <v>150</v>
          </cell>
          <cell r="Y1438">
            <v>30</v>
          </cell>
          <cell r="Z1438">
            <v>10</v>
          </cell>
          <cell r="AA1438">
            <v>300</v>
          </cell>
        </row>
        <row r="1439">
          <cell r="B1439" t="str">
            <v>Pará</v>
          </cell>
          <cell r="I1439" t="str">
            <v>2</v>
          </cell>
          <cell r="K1439">
            <v>20239</v>
          </cell>
          <cell r="Q1439">
            <v>8020</v>
          </cell>
          <cell r="S1439" t="str">
            <v>Nao</v>
          </cell>
          <cell r="T1439" t="str">
            <v>Nao</v>
          </cell>
          <cell r="V1439" t="str">
            <v>Sim</v>
          </cell>
          <cell r="X1439">
            <v>66.069999999999993</v>
          </cell>
          <cell r="Y1439">
            <v>29.73</v>
          </cell>
          <cell r="Z1439">
            <v>0</v>
          </cell>
          <cell r="AA1439">
            <v>3500</v>
          </cell>
        </row>
        <row r="1440">
          <cell r="B1440" t="str">
            <v>Pará</v>
          </cell>
          <cell r="I1440" t="str">
            <v>3</v>
          </cell>
          <cell r="K1440">
            <v>98431</v>
          </cell>
          <cell r="Q1440">
            <v>26010</v>
          </cell>
          <cell r="S1440" t="str">
            <v>Nao</v>
          </cell>
          <cell r="T1440" t="str">
            <v>Nao</v>
          </cell>
          <cell r="V1440" t="str">
            <v>Sim</v>
          </cell>
          <cell r="X1440">
            <v>437</v>
          </cell>
          <cell r="Y1440">
            <v>340</v>
          </cell>
          <cell r="Z1440">
            <v>18.04</v>
          </cell>
          <cell r="AA1440">
            <v>0</v>
          </cell>
        </row>
        <row r="1441">
          <cell r="B1441" t="str">
            <v>Pará</v>
          </cell>
          <cell r="I1441" t="str">
            <v>1</v>
          </cell>
          <cell r="K1441">
            <v>11384</v>
          </cell>
          <cell r="Q1441">
            <v>2348</v>
          </cell>
          <cell r="S1441" t="str">
            <v>Nao</v>
          </cell>
          <cell r="T1441" t="str">
            <v>Nao</v>
          </cell>
          <cell r="V1441" t="str">
            <v>Não</v>
          </cell>
          <cell r="X1441">
            <v>68</v>
          </cell>
          <cell r="Y1441">
            <v>34</v>
          </cell>
          <cell r="Z1441">
            <v>0</v>
          </cell>
          <cell r="AA1441">
            <v>0</v>
          </cell>
        </row>
        <row r="1442">
          <cell r="B1442" t="str">
            <v>Pará</v>
          </cell>
          <cell r="I1442" t="str">
            <v>4</v>
          </cell>
          <cell r="K1442">
            <v>534230</v>
          </cell>
          <cell r="Q1442">
            <v>107433</v>
          </cell>
          <cell r="S1442" t="str">
            <v>Nao</v>
          </cell>
          <cell r="T1442" t="str">
            <v>Sim</v>
          </cell>
          <cell r="V1442" t="str">
            <v>Sim</v>
          </cell>
          <cell r="X1442">
            <v>1128.3900000000001</v>
          </cell>
          <cell r="Y1442">
            <v>677.03</v>
          </cell>
          <cell r="Z1442">
            <v>135.41</v>
          </cell>
          <cell r="AA1442">
            <v>12000</v>
          </cell>
        </row>
        <row r="1443">
          <cell r="B1443" t="str">
            <v>Pará</v>
          </cell>
          <cell r="I1443" t="str">
            <v>1</v>
          </cell>
          <cell r="K1443">
            <v>13693</v>
          </cell>
          <cell r="Q1443">
            <v>5491</v>
          </cell>
          <cell r="S1443" t="str">
            <v>Nao</v>
          </cell>
          <cell r="T1443" t="str">
            <v>Sim</v>
          </cell>
          <cell r="V1443" t="str">
            <v>Sim</v>
          </cell>
          <cell r="X1443">
            <v>60</v>
          </cell>
          <cell r="Y1443">
            <v>12</v>
          </cell>
          <cell r="Z1443">
            <v>12</v>
          </cell>
          <cell r="AA1443">
            <v>50</v>
          </cell>
        </row>
        <row r="1444">
          <cell r="B1444" t="str">
            <v>Pará</v>
          </cell>
          <cell r="I1444" t="str">
            <v>2</v>
          </cell>
          <cell r="K1444">
            <v>20931</v>
          </cell>
          <cell r="Q1444">
            <v>4700</v>
          </cell>
          <cell r="S1444" t="str">
            <v>Nao</v>
          </cell>
          <cell r="T1444" t="str">
            <v>Sim</v>
          </cell>
          <cell r="V1444" t="str">
            <v>Sim</v>
          </cell>
          <cell r="X1444">
            <v>51.2</v>
          </cell>
          <cell r="Y1444">
            <v>14.8</v>
          </cell>
          <cell r="Z1444">
            <v>5.5</v>
          </cell>
          <cell r="AA1444">
            <v>234</v>
          </cell>
        </row>
        <row r="1445">
          <cell r="B1445" t="str">
            <v>Pará</v>
          </cell>
          <cell r="I1445" t="str">
            <v>1</v>
          </cell>
          <cell r="K1445">
            <v>3290</v>
          </cell>
          <cell r="Q1445">
            <v>1050</v>
          </cell>
          <cell r="S1445" t="str">
            <v>Nao</v>
          </cell>
          <cell r="T1445" t="str">
            <v>Nao</v>
          </cell>
          <cell r="V1445" t="str">
            <v>Não</v>
          </cell>
          <cell r="X1445">
            <v>48.65</v>
          </cell>
          <cell r="Y1445">
            <v>8.16</v>
          </cell>
          <cell r="Z1445">
            <v>0</v>
          </cell>
          <cell r="AA1445">
            <v>500</v>
          </cell>
        </row>
        <row r="1446">
          <cell r="B1446" t="str">
            <v>Pará</v>
          </cell>
          <cell r="I1446" t="str">
            <v>2</v>
          </cell>
          <cell r="K1446">
            <v>13994</v>
          </cell>
          <cell r="Q1446">
            <v>4765</v>
          </cell>
          <cell r="S1446" t="str">
            <v>Nao</v>
          </cell>
          <cell r="T1446" t="str">
            <v>Nao</v>
          </cell>
          <cell r="V1446" t="str">
            <v>Não</v>
          </cell>
          <cell r="X1446">
            <v>3.3</v>
          </cell>
          <cell r="Y1446">
            <v>1.5</v>
          </cell>
          <cell r="Z1446">
            <v>0</v>
          </cell>
          <cell r="AA1446">
            <v>0</v>
          </cell>
        </row>
        <row r="1447">
          <cell r="B1447" t="str">
            <v>Pará</v>
          </cell>
          <cell r="I1447" t="str">
            <v>2</v>
          </cell>
          <cell r="K1447">
            <v>24379</v>
          </cell>
          <cell r="Q1447">
            <v>7530</v>
          </cell>
          <cell r="S1447" t="str">
            <v>Nao</v>
          </cell>
          <cell r="T1447" t="str">
            <v>Nao</v>
          </cell>
          <cell r="V1447" t="str">
            <v>Sim</v>
          </cell>
          <cell r="X1447">
            <v>51</v>
          </cell>
          <cell r="Y1447">
            <v>9.93</v>
          </cell>
          <cell r="Z1447">
            <v>0.4</v>
          </cell>
          <cell r="AA1447">
            <v>0</v>
          </cell>
        </row>
        <row r="1448">
          <cell r="B1448" t="str">
            <v>Pará</v>
          </cell>
          <cell r="I1448" t="str">
            <v>3</v>
          </cell>
          <cell r="K1448">
            <v>46172</v>
          </cell>
          <cell r="Q1448">
            <v>20120</v>
          </cell>
          <cell r="S1448" t="str">
            <v>Nao</v>
          </cell>
          <cell r="T1448" t="str">
            <v>Sim</v>
          </cell>
          <cell r="V1448" t="str">
            <v>Sim</v>
          </cell>
          <cell r="X1448">
            <v>150</v>
          </cell>
          <cell r="Y1448">
            <v>60</v>
          </cell>
          <cell r="Z1448">
            <v>30</v>
          </cell>
          <cell r="AA1448">
            <v>0</v>
          </cell>
        </row>
        <row r="1449">
          <cell r="B1449" t="str">
            <v>Pará</v>
          </cell>
          <cell r="I1449" t="str">
            <v>5</v>
          </cell>
          <cell r="K1449">
            <v>1486808</v>
          </cell>
          <cell r="Q1449">
            <v>357328</v>
          </cell>
          <cell r="S1449" t="str">
            <v>Nao</v>
          </cell>
          <cell r="T1449" t="str">
            <v>Nao</v>
          </cell>
          <cell r="V1449" t="str">
            <v>Sim</v>
          </cell>
          <cell r="X1449">
            <v>1822.18</v>
          </cell>
          <cell r="Y1449">
            <v>800.17</v>
          </cell>
          <cell r="Z1449">
            <v>600</v>
          </cell>
          <cell r="AA1449">
            <v>14638</v>
          </cell>
        </row>
        <row r="1450">
          <cell r="B1450" t="str">
            <v>Pará</v>
          </cell>
          <cell r="I1450" t="str">
            <v>1</v>
          </cell>
          <cell r="K1450">
            <v>7491</v>
          </cell>
          <cell r="Q1450">
            <v>1975</v>
          </cell>
          <cell r="S1450" t="str">
            <v>Nao</v>
          </cell>
          <cell r="T1450" t="str">
            <v>Nao</v>
          </cell>
          <cell r="V1450" t="str">
            <v>Não</v>
          </cell>
          <cell r="X1450">
            <v>123.5</v>
          </cell>
          <cell r="Y1450">
            <v>16</v>
          </cell>
          <cell r="Z1450">
            <v>0</v>
          </cell>
          <cell r="AA1450">
            <v>0</v>
          </cell>
        </row>
        <row r="1451">
          <cell r="B1451" t="str">
            <v>Pará</v>
          </cell>
          <cell r="I1451" t="str">
            <v>2</v>
          </cell>
          <cell r="K1451">
            <v>35695</v>
          </cell>
          <cell r="Q1451">
            <v>12000</v>
          </cell>
          <cell r="S1451" t="str">
            <v>Nao</v>
          </cell>
          <cell r="T1451" t="str">
            <v>Nao</v>
          </cell>
          <cell r="V1451" t="str">
            <v>Não</v>
          </cell>
          <cell r="X1451">
            <v>100</v>
          </cell>
          <cell r="Y1451">
            <v>10</v>
          </cell>
          <cell r="Z1451">
            <v>0</v>
          </cell>
          <cell r="AA1451">
            <v>0</v>
          </cell>
        </row>
        <row r="1452">
          <cell r="B1452" t="str">
            <v>Pará</v>
          </cell>
          <cell r="I1452" t="str">
            <v>1</v>
          </cell>
          <cell r="K1452">
            <v>4641</v>
          </cell>
          <cell r="Q1452">
            <v>609</v>
          </cell>
          <cell r="S1452" t="str">
            <v>Nao</v>
          </cell>
          <cell r="T1452" t="str">
            <v>Nao</v>
          </cell>
          <cell r="V1452" t="str">
            <v>Sim</v>
          </cell>
          <cell r="X1452">
            <v>5.86</v>
          </cell>
          <cell r="Y1452">
            <v>3.03</v>
          </cell>
          <cell r="Z1452">
            <v>0</v>
          </cell>
          <cell r="AA1452">
            <v>10</v>
          </cell>
        </row>
        <row r="1453">
          <cell r="B1453" t="str">
            <v>Pará</v>
          </cell>
          <cell r="I1453" t="str">
            <v>3</v>
          </cell>
          <cell r="K1453">
            <v>82682</v>
          </cell>
          <cell r="Q1453">
            <v>22150</v>
          </cell>
          <cell r="S1453" t="str">
            <v>Sim</v>
          </cell>
          <cell r="T1453" t="str">
            <v>Sim</v>
          </cell>
          <cell r="V1453" t="str">
            <v>Sim</v>
          </cell>
          <cell r="X1453">
            <v>250</v>
          </cell>
          <cell r="Y1453">
            <v>138</v>
          </cell>
          <cell r="Z1453">
            <v>100</v>
          </cell>
          <cell r="AA1453">
            <v>780</v>
          </cell>
        </row>
        <row r="1454">
          <cell r="B1454" t="str">
            <v>Pará</v>
          </cell>
          <cell r="I1454" t="str">
            <v>1</v>
          </cell>
          <cell r="K1454">
            <v>6588</v>
          </cell>
          <cell r="Q1454">
            <v>2500</v>
          </cell>
          <cell r="S1454" t="str">
            <v>Nao</v>
          </cell>
          <cell r="T1454" t="str">
            <v>Sim</v>
          </cell>
          <cell r="V1454" t="str">
            <v>Sim</v>
          </cell>
          <cell r="X1454">
            <v>60</v>
          </cell>
          <cell r="Y1454">
            <v>29</v>
          </cell>
          <cell r="Z1454">
            <v>18</v>
          </cell>
          <cell r="AA1454">
            <v>0</v>
          </cell>
        </row>
        <row r="1455">
          <cell r="B1455" t="str">
            <v>Pará</v>
          </cell>
          <cell r="I1455" t="str">
            <v>1</v>
          </cell>
          <cell r="K1455">
            <v>4338</v>
          </cell>
          <cell r="Q1455">
            <v>1100</v>
          </cell>
          <cell r="S1455" t="str">
            <v>Nao</v>
          </cell>
          <cell r="T1455" t="str">
            <v>Nao</v>
          </cell>
          <cell r="V1455" t="str">
            <v>Sim</v>
          </cell>
          <cell r="X1455">
            <v>100</v>
          </cell>
          <cell r="Y1455">
            <v>40</v>
          </cell>
          <cell r="Z1455">
            <v>2</v>
          </cell>
          <cell r="AA1455">
            <v>9</v>
          </cell>
        </row>
        <row r="1456">
          <cell r="B1456" t="str">
            <v>Pará</v>
          </cell>
          <cell r="I1456" t="str">
            <v>2</v>
          </cell>
          <cell r="K1456">
            <v>37593</v>
          </cell>
          <cell r="Q1456">
            <v>11000</v>
          </cell>
          <cell r="S1456" t="str">
            <v>Nao</v>
          </cell>
          <cell r="T1456" t="str">
            <v>Nao</v>
          </cell>
          <cell r="V1456" t="str">
            <v>Sim</v>
          </cell>
          <cell r="X1456">
            <v>53.5</v>
          </cell>
          <cell r="Y1456">
            <v>41.5</v>
          </cell>
          <cell r="Z1456">
            <v>1</v>
          </cell>
          <cell r="AA1456">
            <v>0</v>
          </cell>
        </row>
        <row r="1457">
          <cell r="B1457" t="str">
            <v>Pará</v>
          </cell>
          <cell r="I1457" t="str">
            <v>3</v>
          </cell>
          <cell r="K1457">
            <v>51893</v>
          </cell>
          <cell r="Q1457">
            <v>17500</v>
          </cell>
          <cell r="S1457" t="str">
            <v>Nao</v>
          </cell>
          <cell r="T1457" t="str">
            <v>Nao</v>
          </cell>
          <cell r="V1457" t="str">
            <v>Sim</v>
          </cell>
          <cell r="X1457">
            <v>70</v>
          </cell>
          <cell r="Y1457">
            <v>70</v>
          </cell>
          <cell r="Z1457">
            <v>10</v>
          </cell>
          <cell r="AA1457">
            <v>100</v>
          </cell>
        </row>
        <row r="1458">
          <cell r="B1458" t="str">
            <v>Pará</v>
          </cell>
          <cell r="I1458" t="str">
            <v>1</v>
          </cell>
          <cell r="K1458">
            <v>8659</v>
          </cell>
          <cell r="Q1458">
            <v>3200</v>
          </cell>
          <cell r="S1458" t="str">
            <v>Nao</v>
          </cell>
          <cell r="T1458" t="str">
            <v>Nao</v>
          </cell>
          <cell r="V1458" t="str">
            <v>Não</v>
          </cell>
          <cell r="X1458">
            <v>14</v>
          </cell>
          <cell r="Y1458">
            <v>12</v>
          </cell>
          <cell r="Z1458">
            <v>0</v>
          </cell>
          <cell r="AA1458">
            <v>1200</v>
          </cell>
        </row>
        <row r="1459">
          <cell r="B1459" t="str">
            <v>Pará</v>
          </cell>
          <cell r="I1459" t="str">
            <v>2</v>
          </cell>
          <cell r="K1459">
            <v>7229</v>
          </cell>
          <cell r="Q1459">
            <v>2302</v>
          </cell>
          <cell r="S1459" t="str">
            <v>Nao</v>
          </cell>
          <cell r="T1459" t="str">
            <v>Nao</v>
          </cell>
          <cell r="V1459" t="str">
            <v>Não</v>
          </cell>
          <cell r="X1459">
            <v>32</v>
          </cell>
          <cell r="Y1459">
            <v>26</v>
          </cell>
          <cell r="Z1459">
            <v>0</v>
          </cell>
          <cell r="AA1459">
            <v>0</v>
          </cell>
        </row>
        <row r="1460">
          <cell r="B1460" t="str">
            <v>Pará</v>
          </cell>
          <cell r="I1460" t="str">
            <v>2</v>
          </cell>
          <cell r="K1460">
            <v>55349</v>
          </cell>
          <cell r="Q1460">
            <v>20000</v>
          </cell>
          <cell r="S1460" t="str">
            <v>Nao</v>
          </cell>
          <cell r="T1460" t="str">
            <v>Sim</v>
          </cell>
          <cell r="V1460" t="str">
            <v>Sim</v>
          </cell>
          <cell r="X1460">
            <v>86.6</v>
          </cell>
          <cell r="Y1460">
            <v>60.6</v>
          </cell>
          <cell r="Z1460">
            <v>50</v>
          </cell>
          <cell r="AA1460">
            <v>0</v>
          </cell>
        </row>
        <row r="1461">
          <cell r="B1461" t="str">
            <v>Pará</v>
          </cell>
          <cell r="I1461" t="str">
            <v>3</v>
          </cell>
          <cell r="K1461">
            <v>180043</v>
          </cell>
          <cell r="Q1461">
            <v>74197</v>
          </cell>
          <cell r="S1461" t="str">
            <v>Sim</v>
          </cell>
          <cell r="T1461" t="str">
            <v>Sim</v>
          </cell>
          <cell r="V1461" t="str">
            <v>Sim</v>
          </cell>
          <cell r="X1461">
            <v>1029.3</v>
          </cell>
          <cell r="Y1461">
            <v>850</v>
          </cell>
          <cell r="Z1461">
            <v>0.08</v>
          </cell>
          <cell r="AA1461">
            <v>1500</v>
          </cell>
        </row>
        <row r="1462">
          <cell r="B1462" t="str">
            <v>Pará</v>
          </cell>
          <cell r="I1462" t="str">
            <v>2</v>
          </cell>
          <cell r="K1462">
            <v>34198</v>
          </cell>
          <cell r="Q1462">
            <v>16421</v>
          </cell>
          <cell r="S1462" t="str">
            <v>Nao</v>
          </cell>
          <cell r="T1462" t="str">
            <v>Sim</v>
          </cell>
          <cell r="V1462" t="str">
            <v>Sim</v>
          </cell>
          <cell r="X1462">
            <v>165</v>
          </cell>
          <cell r="Y1462">
            <v>62.4</v>
          </cell>
          <cell r="Z1462">
            <v>1.5</v>
          </cell>
          <cell r="AA1462">
            <v>0</v>
          </cell>
        </row>
        <row r="1463">
          <cell r="B1463" t="str">
            <v>Pará</v>
          </cell>
          <cell r="I1463" t="str">
            <v>2</v>
          </cell>
          <cell r="K1463">
            <v>18064</v>
          </cell>
          <cell r="Q1463">
            <v>3988</v>
          </cell>
          <cell r="S1463" t="str">
            <v>Nao</v>
          </cell>
          <cell r="T1463" t="str">
            <v>Nao</v>
          </cell>
          <cell r="V1463" t="str">
            <v>Não</v>
          </cell>
          <cell r="X1463">
            <v>35</v>
          </cell>
          <cell r="Y1463">
            <v>12</v>
          </cell>
          <cell r="Z1463">
            <v>0</v>
          </cell>
          <cell r="AA1463">
            <v>103</v>
          </cell>
        </row>
        <row r="1464">
          <cell r="B1464" t="str">
            <v>Pará</v>
          </cell>
          <cell r="I1464" t="str">
            <v>1</v>
          </cell>
          <cell r="K1464">
            <v>3565</v>
          </cell>
          <cell r="Q1464">
            <v>1065</v>
          </cell>
          <cell r="S1464" t="str">
            <v>Nao</v>
          </cell>
          <cell r="T1464" t="str">
            <v>Nao</v>
          </cell>
          <cell r="V1464" t="str">
            <v>Não</v>
          </cell>
          <cell r="X1464">
            <v>25</v>
          </cell>
          <cell r="Y1464">
            <v>7</v>
          </cell>
          <cell r="Z1464">
            <v>0</v>
          </cell>
          <cell r="AA1464">
            <v>0</v>
          </cell>
        </row>
        <row r="1465">
          <cell r="B1465" t="str">
            <v>Pará</v>
          </cell>
          <cell r="I1465" t="str">
            <v>2</v>
          </cell>
          <cell r="K1465">
            <v>13397</v>
          </cell>
          <cell r="Q1465">
            <v>2705</v>
          </cell>
          <cell r="S1465" t="str">
            <v>Nao</v>
          </cell>
          <cell r="T1465" t="str">
            <v>Sim</v>
          </cell>
          <cell r="V1465" t="str">
            <v>Sim</v>
          </cell>
          <cell r="X1465">
            <v>25.1</v>
          </cell>
          <cell r="Y1465">
            <v>7.52</v>
          </cell>
          <cell r="Z1465">
            <v>2.5</v>
          </cell>
          <cell r="AA1465">
            <v>0</v>
          </cell>
        </row>
        <row r="1466">
          <cell r="B1466" t="str">
            <v>Pará</v>
          </cell>
          <cell r="I1466" t="str">
            <v>2</v>
          </cell>
          <cell r="K1466">
            <v>14407</v>
          </cell>
          <cell r="Q1466">
            <v>4800</v>
          </cell>
          <cell r="S1466" t="str">
            <v>Nao</v>
          </cell>
          <cell r="T1466" t="str">
            <v>Nao</v>
          </cell>
          <cell r="V1466" t="str">
            <v>Sim</v>
          </cell>
          <cell r="X1466">
            <v>30</v>
          </cell>
          <cell r="Y1466">
            <v>10</v>
          </cell>
          <cell r="Z1466">
            <v>3</v>
          </cell>
          <cell r="AA1466">
            <v>0</v>
          </cell>
        </row>
        <row r="1467">
          <cell r="B1467" t="str">
            <v>Pará</v>
          </cell>
          <cell r="I1467" t="str">
            <v>2</v>
          </cell>
          <cell r="K1467">
            <v>28455</v>
          </cell>
          <cell r="Q1467">
            <v>10000</v>
          </cell>
          <cell r="S1467" t="str">
            <v>Nao</v>
          </cell>
          <cell r="T1467" t="str">
            <v>Nao</v>
          </cell>
          <cell r="V1467" t="str">
            <v>Sim</v>
          </cell>
          <cell r="X1467">
            <v>100</v>
          </cell>
          <cell r="Y1467">
            <v>10</v>
          </cell>
          <cell r="Z1467">
            <v>9</v>
          </cell>
          <cell r="AA1467">
            <v>0</v>
          </cell>
        </row>
        <row r="1468">
          <cell r="B1468" t="str">
            <v>Pará</v>
          </cell>
          <cell r="I1468" t="str">
            <v>2</v>
          </cell>
          <cell r="K1468">
            <v>11127</v>
          </cell>
          <cell r="Q1468">
            <v>2734</v>
          </cell>
          <cell r="S1468" t="str">
            <v>Nao</v>
          </cell>
          <cell r="T1468" t="str">
            <v>Nao</v>
          </cell>
          <cell r="V1468" t="str">
            <v>Não</v>
          </cell>
          <cell r="X1468">
            <v>12000</v>
          </cell>
          <cell r="Y1468">
            <v>5000</v>
          </cell>
          <cell r="Z1468">
            <v>0</v>
          </cell>
          <cell r="AA1468">
            <v>1000</v>
          </cell>
        </row>
        <row r="1469">
          <cell r="B1469" t="str">
            <v>Pará</v>
          </cell>
          <cell r="I1469" t="str">
            <v>2</v>
          </cell>
          <cell r="K1469">
            <v>28443</v>
          </cell>
          <cell r="Q1469">
            <v>9004</v>
          </cell>
          <cell r="S1469" t="str">
            <v>Nao</v>
          </cell>
          <cell r="T1469" t="str">
            <v>Nao</v>
          </cell>
          <cell r="V1469" t="str">
            <v>Sim</v>
          </cell>
          <cell r="X1469">
            <v>72.400000000000006</v>
          </cell>
          <cell r="Y1469">
            <v>44.17</v>
          </cell>
          <cell r="Z1469">
            <v>11.75</v>
          </cell>
          <cell r="AA1469">
            <v>0</v>
          </cell>
        </row>
        <row r="1470">
          <cell r="B1470" t="str">
            <v>Pará</v>
          </cell>
          <cell r="I1470" t="str">
            <v>2</v>
          </cell>
          <cell r="K1470">
            <v>21344</v>
          </cell>
          <cell r="Q1470">
            <v>6200</v>
          </cell>
          <cell r="S1470" t="str">
            <v>Nao</v>
          </cell>
          <cell r="T1470" t="str">
            <v>Nao</v>
          </cell>
          <cell r="V1470" t="str">
            <v>Sim</v>
          </cell>
          <cell r="X1470">
            <v>80</v>
          </cell>
          <cell r="Y1470">
            <v>45</v>
          </cell>
          <cell r="Z1470">
            <v>15</v>
          </cell>
          <cell r="AA1470">
            <v>0</v>
          </cell>
        </row>
        <row r="1471">
          <cell r="B1471" t="str">
            <v>Pará</v>
          </cell>
          <cell r="I1471" t="str">
            <v>1</v>
          </cell>
          <cell r="K1471">
            <v>2653</v>
          </cell>
          <cell r="Q1471">
            <v>1050</v>
          </cell>
          <cell r="S1471" t="str">
            <v>Nao</v>
          </cell>
          <cell r="T1471" t="str">
            <v>Nao</v>
          </cell>
          <cell r="V1471" t="str">
            <v>Sim</v>
          </cell>
          <cell r="X1471">
            <v>45</v>
          </cell>
          <cell r="Y1471">
            <v>7.14</v>
          </cell>
          <cell r="Z1471">
            <v>6.68</v>
          </cell>
          <cell r="AA1471">
            <v>266</v>
          </cell>
        </row>
        <row r="1472">
          <cell r="B1472" t="str">
            <v>Pará</v>
          </cell>
          <cell r="I1472" t="str">
            <v>1</v>
          </cell>
          <cell r="K1472">
            <v>7252</v>
          </cell>
          <cell r="Q1472">
            <v>2400</v>
          </cell>
          <cell r="S1472" t="str">
            <v>Nao</v>
          </cell>
          <cell r="T1472" t="str">
            <v>Nao</v>
          </cell>
          <cell r="V1472" t="str">
            <v>Sim</v>
          </cell>
          <cell r="X1472">
            <v>15.17</v>
          </cell>
          <cell r="Y1472">
            <v>6.84</v>
          </cell>
          <cell r="Z1472">
            <v>2.83</v>
          </cell>
          <cell r="AA1472">
            <v>0</v>
          </cell>
        </row>
        <row r="1473">
          <cell r="B1473" t="str">
            <v>Pará</v>
          </cell>
          <cell r="I1473" t="str">
            <v>4</v>
          </cell>
          <cell r="K1473">
            <v>226026</v>
          </cell>
          <cell r="Q1473">
            <v>48696</v>
          </cell>
          <cell r="S1473" t="str">
            <v>Nao</v>
          </cell>
          <cell r="T1473" t="str">
            <v>Nao</v>
          </cell>
          <cell r="V1473" t="str">
            <v>Sim</v>
          </cell>
          <cell r="X1473">
            <v>600</v>
          </cell>
          <cell r="Y1473">
            <v>420</v>
          </cell>
          <cell r="Z1473">
            <v>300</v>
          </cell>
          <cell r="AA1473">
            <v>2000</v>
          </cell>
        </row>
        <row r="1474">
          <cell r="B1474" t="str">
            <v>Pará</v>
          </cell>
          <cell r="I1474" t="str">
            <v>1</v>
          </cell>
          <cell r="K1474">
            <v>12124</v>
          </cell>
          <cell r="Q1474">
            <v>2803</v>
          </cell>
          <cell r="S1474" t="str">
            <v>Nao</v>
          </cell>
          <cell r="T1474" t="str">
            <v>Nao</v>
          </cell>
          <cell r="V1474" t="str">
            <v>Não</v>
          </cell>
          <cell r="X1474">
            <v>31.33</v>
          </cell>
          <cell r="Y1474">
            <v>21.72</v>
          </cell>
          <cell r="Z1474">
            <v>0</v>
          </cell>
          <cell r="AA1474">
            <v>0</v>
          </cell>
        </row>
        <row r="1475">
          <cell r="B1475" t="str">
            <v>Pará</v>
          </cell>
          <cell r="I1475" t="str">
            <v>1</v>
          </cell>
          <cell r="K1475">
            <v>12516</v>
          </cell>
          <cell r="Q1475">
            <v>5234</v>
          </cell>
          <cell r="S1475" t="str">
            <v>Nao</v>
          </cell>
          <cell r="T1475" t="str">
            <v>Nao</v>
          </cell>
          <cell r="V1475" t="str">
            <v>Sim</v>
          </cell>
          <cell r="X1475">
            <v>241.28</v>
          </cell>
          <cell r="Y1475">
            <v>105.64</v>
          </cell>
          <cell r="Z1475">
            <v>0.1</v>
          </cell>
          <cell r="AA1475">
            <v>0</v>
          </cell>
        </row>
        <row r="1476">
          <cell r="B1476" t="str">
            <v>Pará</v>
          </cell>
          <cell r="I1476" t="str">
            <v>3</v>
          </cell>
          <cell r="K1476">
            <v>132298</v>
          </cell>
          <cell r="Q1476">
            <v>28426</v>
          </cell>
          <cell r="S1476" t="str">
            <v>Nao</v>
          </cell>
          <cell r="T1476" t="str">
            <v>Sim</v>
          </cell>
          <cell r="V1476" t="str">
            <v>Sim</v>
          </cell>
          <cell r="X1476">
            <v>295</v>
          </cell>
          <cell r="Y1476">
            <v>173</v>
          </cell>
          <cell r="Z1476">
            <v>92</v>
          </cell>
          <cell r="AA1476">
            <v>40</v>
          </cell>
        </row>
        <row r="1477">
          <cell r="B1477" t="str">
            <v>Pará</v>
          </cell>
          <cell r="I1477" t="str">
            <v>2</v>
          </cell>
          <cell r="K1477">
            <v>21561</v>
          </cell>
          <cell r="Q1477">
            <v>4985</v>
          </cell>
          <cell r="S1477" t="str">
            <v>Nao</v>
          </cell>
          <cell r="T1477" t="str">
            <v>Nao</v>
          </cell>
          <cell r="V1477" t="str">
            <v>Não</v>
          </cell>
          <cell r="X1477">
            <v>32</v>
          </cell>
          <cell r="Y1477">
            <v>15</v>
          </cell>
          <cell r="Z1477">
            <v>0</v>
          </cell>
          <cell r="AA1477">
            <v>0</v>
          </cell>
        </row>
        <row r="1478">
          <cell r="B1478" t="str">
            <v>Pará</v>
          </cell>
          <cell r="I1478" t="str">
            <v>2</v>
          </cell>
          <cell r="K1478">
            <v>29893</v>
          </cell>
          <cell r="Q1478">
            <v>9534</v>
          </cell>
          <cell r="S1478" t="str">
            <v>Nao</v>
          </cell>
          <cell r="T1478" t="str">
            <v>Nao</v>
          </cell>
          <cell r="V1478" t="str">
            <v>Sim</v>
          </cell>
          <cell r="X1478">
            <v>52.57</v>
          </cell>
          <cell r="Y1478">
            <v>27.49</v>
          </cell>
          <cell r="Z1478">
            <v>7.85</v>
          </cell>
          <cell r="AA1478">
            <v>0</v>
          </cell>
        </row>
        <row r="1479">
          <cell r="B1479" t="str">
            <v>Pará</v>
          </cell>
          <cell r="I1479" t="str">
            <v>1</v>
          </cell>
          <cell r="K1479">
            <v>11855</v>
          </cell>
          <cell r="Q1479">
            <v>5000</v>
          </cell>
          <cell r="S1479" t="str">
            <v>Nao</v>
          </cell>
          <cell r="T1479" t="str">
            <v>Nao</v>
          </cell>
          <cell r="V1479" t="str">
            <v>Não</v>
          </cell>
          <cell r="X1479">
            <v>100</v>
          </cell>
          <cell r="Y1479">
            <v>15</v>
          </cell>
          <cell r="Z1479">
            <v>0</v>
          </cell>
          <cell r="AA1479">
            <v>0</v>
          </cell>
        </row>
        <row r="1480">
          <cell r="B1480" t="str">
            <v>Pará</v>
          </cell>
          <cell r="I1480" t="str">
            <v>2</v>
          </cell>
          <cell r="K1480">
            <v>25761</v>
          </cell>
          <cell r="Q1480">
            <v>7594</v>
          </cell>
          <cell r="S1480" t="str">
            <v>Sim</v>
          </cell>
          <cell r="T1480" t="str">
            <v>Sim</v>
          </cell>
          <cell r="V1480" t="str">
            <v>Sim</v>
          </cell>
          <cell r="X1480">
            <v>140.27000000000001</v>
          </cell>
          <cell r="Y1480">
            <v>46</v>
          </cell>
          <cell r="Z1480">
            <v>32</v>
          </cell>
          <cell r="AA1480">
            <v>1200</v>
          </cell>
        </row>
        <row r="1481">
          <cell r="B1481" t="str">
            <v>Pará</v>
          </cell>
          <cell r="I1481" t="str">
            <v>1</v>
          </cell>
          <cell r="K1481">
            <v>8891</v>
          </cell>
          <cell r="Q1481">
            <v>2711</v>
          </cell>
          <cell r="S1481" t="str">
            <v>Nao</v>
          </cell>
          <cell r="T1481" t="str">
            <v>Nao</v>
          </cell>
          <cell r="V1481" t="str">
            <v>Sim</v>
          </cell>
          <cell r="X1481">
            <v>34</v>
          </cell>
          <cell r="Y1481">
            <v>23.8</v>
          </cell>
          <cell r="Z1481">
            <v>23.75</v>
          </cell>
          <cell r="AA1481">
            <v>323</v>
          </cell>
        </row>
        <row r="1482">
          <cell r="B1482" t="str">
            <v>Pará</v>
          </cell>
          <cell r="I1482" t="str">
            <v>1</v>
          </cell>
          <cell r="K1482">
            <v>18170</v>
          </cell>
          <cell r="Q1482">
            <v>6000</v>
          </cell>
          <cell r="S1482" t="str">
            <v>Nao</v>
          </cell>
          <cell r="T1482" t="str">
            <v>Sim</v>
          </cell>
          <cell r="V1482" t="str">
            <v>Sim</v>
          </cell>
          <cell r="X1482">
            <v>150</v>
          </cell>
          <cell r="Y1482">
            <v>50</v>
          </cell>
          <cell r="Z1482">
            <v>25</v>
          </cell>
          <cell r="AA1482">
            <v>20</v>
          </cell>
        </row>
        <row r="1483">
          <cell r="B1483" t="str">
            <v>Pará</v>
          </cell>
          <cell r="I1483" t="str">
            <v>2</v>
          </cell>
          <cell r="K1483">
            <v>34781</v>
          </cell>
          <cell r="Q1483">
            <v>8000</v>
          </cell>
          <cell r="S1483" t="str">
            <v>Nao</v>
          </cell>
          <cell r="T1483" t="str">
            <v>Sim</v>
          </cell>
          <cell r="V1483" t="str">
            <v>Sim</v>
          </cell>
          <cell r="X1483">
            <v>98</v>
          </cell>
          <cell r="Y1483">
            <v>60</v>
          </cell>
          <cell r="Z1483">
            <v>8</v>
          </cell>
          <cell r="AA1483">
            <v>100</v>
          </cell>
        </row>
        <row r="1484">
          <cell r="B1484" t="str">
            <v>Pará</v>
          </cell>
          <cell r="I1484" t="str">
            <v>2</v>
          </cell>
          <cell r="K1484">
            <v>27001</v>
          </cell>
          <cell r="Q1484">
            <v>13420</v>
          </cell>
          <cell r="S1484" t="str">
            <v>Nao</v>
          </cell>
          <cell r="T1484" t="str">
            <v>Sim</v>
          </cell>
          <cell r="V1484" t="str">
            <v>Sim</v>
          </cell>
          <cell r="X1484">
            <v>108.95</v>
          </cell>
          <cell r="Y1484">
            <v>31.5</v>
          </cell>
          <cell r="Z1484">
            <v>2.5</v>
          </cell>
          <cell r="AA1484">
            <v>940</v>
          </cell>
        </row>
        <row r="1485">
          <cell r="B1485" t="str">
            <v>Pará</v>
          </cell>
          <cell r="I1485" t="str">
            <v>2</v>
          </cell>
          <cell r="K1485">
            <v>47322</v>
          </cell>
          <cell r="Q1485">
            <v>14402</v>
          </cell>
          <cell r="S1485" t="str">
            <v>Sim</v>
          </cell>
          <cell r="T1485" t="str">
            <v>Sim</v>
          </cell>
          <cell r="V1485" t="str">
            <v>Sim</v>
          </cell>
          <cell r="X1485">
            <v>193</v>
          </cell>
          <cell r="Y1485">
            <v>140</v>
          </cell>
          <cell r="Z1485">
            <v>100</v>
          </cell>
          <cell r="AA1485">
            <v>2800</v>
          </cell>
        </row>
        <row r="1486">
          <cell r="B1486" t="str">
            <v>Pará</v>
          </cell>
          <cell r="I1486" t="str">
            <v>2</v>
          </cell>
          <cell r="K1486">
            <v>16647</v>
          </cell>
          <cell r="Q1486">
            <v>4373</v>
          </cell>
          <cell r="S1486" t="str">
            <v>Sim</v>
          </cell>
          <cell r="T1486" t="str">
            <v>Sim</v>
          </cell>
          <cell r="V1486" t="str">
            <v>Não</v>
          </cell>
          <cell r="X1486">
            <v>118323.23</v>
          </cell>
          <cell r="Y1486">
            <v>53</v>
          </cell>
          <cell r="Z1486">
            <v>0</v>
          </cell>
          <cell r="AA1486">
            <v>101</v>
          </cell>
        </row>
        <row r="1487">
          <cell r="B1487" t="str">
            <v>Pará</v>
          </cell>
          <cell r="I1487" t="str">
            <v>3</v>
          </cell>
          <cell r="K1487">
            <v>89561</v>
          </cell>
          <cell r="Q1487">
            <v>20870</v>
          </cell>
          <cell r="S1487" t="str">
            <v>Sim</v>
          </cell>
          <cell r="T1487" t="str">
            <v>Sim</v>
          </cell>
          <cell r="V1487" t="str">
            <v>Sim</v>
          </cell>
          <cell r="X1487">
            <v>325.95999999999998</v>
          </cell>
          <cell r="Y1487">
            <v>252.93</v>
          </cell>
          <cell r="Z1487">
            <v>35.159999999999997</v>
          </cell>
          <cell r="AA1487">
            <v>0</v>
          </cell>
        </row>
        <row r="1488">
          <cell r="B1488" t="str">
            <v>Pará</v>
          </cell>
          <cell r="I1488" t="str">
            <v>3</v>
          </cell>
          <cell r="K1488">
            <v>192458</v>
          </cell>
          <cell r="Q1488">
            <v>61506</v>
          </cell>
          <cell r="S1488" t="str">
            <v>Sim</v>
          </cell>
          <cell r="T1488" t="str">
            <v>Sim</v>
          </cell>
          <cell r="V1488" t="str">
            <v>Sim</v>
          </cell>
          <cell r="X1488">
            <v>2135.85</v>
          </cell>
          <cell r="Y1488">
            <v>1736.5</v>
          </cell>
          <cell r="Z1488">
            <v>384.35</v>
          </cell>
          <cell r="AA1488">
            <v>1610</v>
          </cell>
        </row>
        <row r="1489">
          <cell r="B1489" t="str">
            <v>Pará</v>
          </cell>
          <cell r="I1489" t="str">
            <v>1</v>
          </cell>
          <cell r="K1489">
            <v>3265</v>
          </cell>
          <cell r="Q1489">
            <v>1200</v>
          </cell>
          <cell r="S1489" t="str">
            <v>Nao</v>
          </cell>
          <cell r="T1489" t="str">
            <v>Sim</v>
          </cell>
          <cell r="V1489" t="str">
            <v>Sim</v>
          </cell>
          <cell r="X1489">
            <v>16</v>
          </cell>
          <cell r="Y1489">
            <v>2</v>
          </cell>
          <cell r="Z1489">
            <v>1</v>
          </cell>
          <cell r="AA1489">
            <v>80</v>
          </cell>
        </row>
        <row r="1490">
          <cell r="B1490" t="str">
            <v>Pará</v>
          </cell>
          <cell r="I1490" t="str">
            <v>1</v>
          </cell>
          <cell r="K1490">
            <v>4289</v>
          </cell>
          <cell r="Q1490">
            <v>2100</v>
          </cell>
          <cell r="S1490" t="str">
            <v>Nao</v>
          </cell>
          <cell r="T1490" t="str">
            <v>Nao</v>
          </cell>
          <cell r="V1490" t="str">
            <v>Não</v>
          </cell>
          <cell r="X1490">
            <v>13.5</v>
          </cell>
          <cell r="Y1490">
            <v>9.5</v>
          </cell>
          <cell r="Z1490">
            <v>0</v>
          </cell>
          <cell r="AA1490">
            <v>0</v>
          </cell>
        </row>
        <row r="1491">
          <cell r="B1491" t="str">
            <v>Pará</v>
          </cell>
          <cell r="I1491" t="str">
            <v>1</v>
          </cell>
          <cell r="K1491">
            <v>3661</v>
          </cell>
          <cell r="Q1491">
            <v>1000</v>
          </cell>
          <cell r="S1491" t="str">
            <v>Nao</v>
          </cell>
          <cell r="T1491" t="str">
            <v>Nao</v>
          </cell>
          <cell r="V1491" t="str">
            <v>Não</v>
          </cell>
          <cell r="X1491">
            <v>215</v>
          </cell>
          <cell r="Y1491">
            <v>39</v>
          </cell>
          <cell r="Z1491">
            <v>0</v>
          </cell>
          <cell r="AA1491">
            <v>0</v>
          </cell>
        </row>
        <row r="1492">
          <cell r="B1492" t="str">
            <v>Pará</v>
          </cell>
          <cell r="I1492" t="str">
            <v>2</v>
          </cell>
          <cell r="K1492">
            <v>6421</v>
          </cell>
          <cell r="Q1492">
            <v>1800</v>
          </cell>
          <cell r="S1492" t="str">
            <v>Nao</v>
          </cell>
          <cell r="T1492" t="str">
            <v>Nao</v>
          </cell>
          <cell r="V1492" t="str">
            <v>Não</v>
          </cell>
          <cell r="X1492">
            <v>60</v>
          </cell>
          <cell r="Y1492">
            <v>4</v>
          </cell>
          <cell r="Z1492">
            <v>0</v>
          </cell>
          <cell r="AA1492">
            <v>0</v>
          </cell>
        </row>
        <row r="1493">
          <cell r="B1493" t="str">
            <v>Pará</v>
          </cell>
          <cell r="I1493" t="str">
            <v>2</v>
          </cell>
          <cell r="K1493">
            <v>15076</v>
          </cell>
          <cell r="Q1493">
            <v>6010</v>
          </cell>
          <cell r="S1493" t="str">
            <v>Nao</v>
          </cell>
          <cell r="T1493" t="str">
            <v>Nao</v>
          </cell>
          <cell r="V1493" t="str">
            <v>Sim</v>
          </cell>
          <cell r="X1493">
            <v>32</v>
          </cell>
          <cell r="Y1493">
            <v>22</v>
          </cell>
          <cell r="Z1493">
            <v>10</v>
          </cell>
          <cell r="AA1493">
            <v>0</v>
          </cell>
        </row>
        <row r="1494">
          <cell r="B1494" t="str">
            <v>Pará</v>
          </cell>
          <cell r="I1494" t="str">
            <v>2</v>
          </cell>
          <cell r="K1494">
            <v>17952</v>
          </cell>
          <cell r="Q1494">
            <v>4150</v>
          </cell>
          <cell r="S1494" t="str">
            <v>Nao</v>
          </cell>
          <cell r="T1494" t="str">
            <v>Sim</v>
          </cell>
          <cell r="V1494" t="str">
            <v>Sim</v>
          </cell>
          <cell r="X1494">
            <v>39</v>
          </cell>
          <cell r="Y1494">
            <v>9</v>
          </cell>
          <cell r="Z1494">
            <v>1.36</v>
          </cell>
          <cell r="AA1494">
            <v>0</v>
          </cell>
        </row>
        <row r="1495">
          <cell r="B1495" t="str">
            <v>Pará</v>
          </cell>
          <cell r="I1495" t="str">
            <v>1</v>
          </cell>
          <cell r="K1495">
            <v>6758</v>
          </cell>
          <cell r="Q1495">
            <v>3300</v>
          </cell>
          <cell r="S1495" t="str">
            <v>Sim</v>
          </cell>
          <cell r="T1495" t="str">
            <v>Sim</v>
          </cell>
          <cell r="V1495" t="str">
            <v>Sim</v>
          </cell>
          <cell r="X1495">
            <v>600</v>
          </cell>
          <cell r="Y1495">
            <v>60</v>
          </cell>
          <cell r="Z1495">
            <v>20</v>
          </cell>
          <cell r="AA1495">
            <v>0</v>
          </cell>
        </row>
        <row r="1496">
          <cell r="B1496" t="str">
            <v>Pará</v>
          </cell>
          <cell r="I1496" t="str">
            <v>1</v>
          </cell>
          <cell r="K1496">
            <v>5866</v>
          </cell>
          <cell r="Q1496">
            <v>2491</v>
          </cell>
          <cell r="S1496" t="str">
            <v>Nao</v>
          </cell>
          <cell r="T1496" t="str">
            <v>Nao</v>
          </cell>
          <cell r="V1496" t="str">
            <v>Sim</v>
          </cell>
          <cell r="X1496">
            <v>20</v>
          </cell>
          <cell r="Y1496">
            <v>10</v>
          </cell>
          <cell r="Z1496">
            <v>0</v>
          </cell>
          <cell r="AA1496">
            <v>0</v>
          </cell>
        </row>
        <row r="1497">
          <cell r="B1497" t="str">
            <v>Pará</v>
          </cell>
          <cell r="I1497" t="str">
            <v>2</v>
          </cell>
          <cell r="K1497">
            <v>79345</v>
          </cell>
          <cell r="Q1497">
            <v>30879</v>
          </cell>
          <cell r="S1497" t="str">
            <v>Nao</v>
          </cell>
          <cell r="T1497" t="str">
            <v>Sim</v>
          </cell>
          <cell r="V1497" t="str">
            <v>Sim</v>
          </cell>
          <cell r="X1497">
            <v>394</v>
          </cell>
          <cell r="Y1497">
            <v>146</v>
          </cell>
          <cell r="Z1497">
            <v>20</v>
          </cell>
          <cell r="AA1497">
            <v>200</v>
          </cell>
        </row>
        <row r="1498">
          <cell r="B1498" t="str">
            <v>Pará</v>
          </cell>
          <cell r="I1498" t="str">
            <v>2</v>
          </cell>
          <cell r="K1498">
            <v>39010</v>
          </cell>
          <cell r="Q1498">
            <v>11931</v>
          </cell>
          <cell r="S1498" t="str">
            <v>Nao</v>
          </cell>
          <cell r="T1498" t="str">
            <v>Nao</v>
          </cell>
          <cell r="V1498" t="str">
            <v>Sim</v>
          </cell>
          <cell r="X1498">
            <v>114.13</v>
          </cell>
          <cell r="Y1498">
            <v>78.22</v>
          </cell>
          <cell r="Z1498">
            <v>9.9499999999999993</v>
          </cell>
          <cell r="AA1498">
            <v>0</v>
          </cell>
        </row>
        <row r="1499">
          <cell r="B1499" t="str">
            <v>Pará</v>
          </cell>
          <cell r="I1499" t="str">
            <v>2</v>
          </cell>
          <cell r="K1499">
            <v>19621</v>
          </cell>
          <cell r="Q1499">
            <v>9279</v>
          </cell>
          <cell r="S1499" t="str">
            <v>Sim</v>
          </cell>
          <cell r="T1499" t="str">
            <v>Sim</v>
          </cell>
          <cell r="V1499" t="str">
            <v>Não</v>
          </cell>
          <cell r="X1499">
            <v>61.49</v>
          </cell>
          <cell r="Y1499">
            <v>5</v>
          </cell>
          <cell r="Z1499">
            <v>0</v>
          </cell>
          <cell r="AA1499">
            <v>200</v>
          </cell>
        </row>
        <row r="1500">
          <cell r="B1500" t="str">
            <v>Pará</v>
          </cell>
          <cell r="I1500" t="str">
            <v>1</v>
          </cell>
          <cell r="K1500">
            <v>15116</v>
          </cell>
          <cell r="Q1500">
            <v>2593</v>
          </cell>
          <cell r="S1500" t="str">
            <v>Nao</v>
          </cell>
          <cell r="T1500" t="str">
            <v>Nao</v>
          </cell>
          <cell r="V1500" t="str">
            <v>Não</v>
          </cell>
          <cell r="X1500">
            <v>19.2</v>
          </cell>
          <cell r="Y1500">
            <v>4.5</v>
          </cell>
          <cell r="Z1500">
            <v>0</v>
          </cell>
          <cell r="AA1500">
            <v>0</v>
          </cell>
        </row>
        <row r="1501">
          <cell r="B1501" t="str">
            <v>Pará</v>
          </cell>
          <cell r="I1501" t="str">
            <v>1</v>
          </cell>
          <cell r="K1501">
            <v>6830</v>
          </cell>
          <cell r="Q1501">
            <v>2850</v>
          </cell>
          <cell r="S1501" t="str">
            <v>Nao</v>
          </cell>
          <cell r="T1501" t="str">
            <v>Nao</v>
          </cell>
          <cell r="V1501" t="str">
            <v>Sim</v>
          </cell>
          <cell r="X1501">
            <v>39.1</v>
          </cell>
          <cell r="Y1501">
            <v>39.1</v>
          </cell>
          <cell r="Z1501">
            <v>25</v>
          </cell>
          <cell r="AA1501">
            <v>0</v>
          </cell>
        </row>
        <row r="1502">
          <cell r="B1502" t="str">
            <v>Pará</v>
          </cell>
          <cell r="I1502" t="str">
            <v>1</v>
          </cell>
          <cell r="K1502">
            <v>5051</v>
          </cell>
          <cell r="Q1502">
            <v>629</v>
          </cell>
          <cell r="S1502" t="str">
            <v>Nao</v>
          </cell>
          <cell r="T1502" t="str">
            <v>Nao</v>
          </cell>
          <cell r="V1502" t="str">
            <v>Sim</v>
          </cell>
          <cell r="X1502">
            <v>2</v>
          </cell>
          <cell r="Y1502">
            <v>2</v>
          </cell>
          <cell r="Z1502">
            <v>0</v>
          </cell>
          <cell r="AA1502">
            <v>100</v>
          </cell>
        </row>
        <row r="1503">
          <cell r="B1503" t="str">
            <v>Pará</v>
          </cell>
          <cell r="I1503" t="str">
            <v>2</v>
          </cell>
          <cell r="K1503">
            <v>51945</v>
          </cell>
          <cell r="Q1503">
            <v>3950</v>
          </cell>
          <cell r="S1503" t="str">
            <v>Nao</v>
          </cell>
          <cell r="T1503" t="str">
            <v>Sim</v>
          </cell>
          <cell r="V1503" t="str">
            <v>Sim</v>
          </cell>
          <cell r="X1503">
            <v>135</v>
          </cell>
          <cell r="Y1503">
            <v>36.799999999999997</v>
          </cell>
          <cell r="Z1503">
            <v>21</v>
          </cell>
          <cell r="AA1503">
            <v>0</v>
          </cell>
        </row>
        <row r="1504">
          <cell r="B1504" t="str">
            <v>Pará</v>
          </cell>
          <cell r="I1504" t="str">
            <v>2</v>
          </cell>
          <cell r="K1504">
            <v>39312</v>
          </cell>
          <cell r="Q1504">
            <v>8943</v>
          </cell>
          <cell r="S1504" t="str">
            <v>Nao</v>
          </cell>
          <cell r="T1504" t="str">
            <v>Sim</v>
          </cell>
          <cell r="V1504" t="str">
            <v>Não</v>
          </cell>
          <cell r="X1504">
            <v>80</v>
          </cell>
          <cell r="Y1504">
            <v>67.13</v>
          </cell>
          <cell r="Z1504">
            <v>0</v>
          </cell>
          <cell r="AA1504">
            <v>0</v>
          </cell>
        </row>
        <row r="1505">
          <cell r="B1505" t="str">
            <v>Pará</v>
          </cell>
          <cell r="I1505" t="str">
            <v>4</v>
          </cell>
          <cell r="K1505">
            <v>224507</v>
          </cell>
          <cell r="Q1505">
            <v>61127</v>
          </cell>
          <cell r="S1505" t="str">
            <v>Sim</v>
          </cell>
          <cell r="T1505" t="str">
            <v>Sim</v>
          </cell>
          <cell r="V1505" t="str">
            <v>Sim</v>
          </cell>
          <cell r="X1505">
            <v>711.76</v>
          </cell>
          <cell r="Y1505">
            <v>255.27</v>
          </cell>
          <cell r="Z1505">
            <v>74.64</v>
          </cell>
          <cell r="AA1505">
            <v>4200</v>
          </cell>
        </row>
        <row r="1506">
          <cell r="B1506" t="str">
            <v>Pará</v>
          </cell>
          <cell r="I1506" t="str">
            <v>2</v>
          </cell>
          <cell r="K1506">
            <v>17795</v>
          </cell>
          <cell r="Q1506">
            <v>8000</v>
          </cell>
          <cell r="S1506" t="str">
            <v>Nao</v>
          </cell>
          <cell r="T1506" t="str">
            <v>Nao</v>
          </cell>
          <cell r="V1506" t="str">
            <v>Sim</v>
          </cell>
          <cell r="X1506">
            <v>20</v>
          </cell>
          <cell r="Y1506">
            <v>10</v>
          </cell>
          <cell r="Z1506">
            <v>4</v>
          </cell>
          <cell r="AA1506">
            <v>200</v>
          </cell>
        </row>
        <row r="1507">
          <cell r="B1507" t="str">
            <v>Pará</v>
          </cell>
          <cell r="I1507" t="str">
            <v>1</v>
          </cell>
          <cell r="K1507">
            <v>7468</v>
          </cell>
          <cell r="Q1507">
            <v>2500</v>
          </cell>
          <cell r="S1507" t="str">
            <v>Nao</v>
          </cell>
          <cell r="T1507" t="str">
            <v>Nao</v>
          </cell>
          <cell r="V1507" t="str">
            <v>Não</v>
          </cell>
          <cell r="X1507">
            <v>30</v>
          </cell>
          <cell r="Y1507">
            <v>15</v>
          </cell>
          <cell r="Z1507">
            <v>0</v>
          </cell>
          <cell r="AA1507">
            <v>0</v>
          </cell>
        </row>
        <row r="1508">
          <cell r="B1508" t="str">
            <v>Pará</v>
          </cell>
          <cell r="I1508" t="str">
            <v>1</v>
          </cell>
          <cell r="K1508">
            <v>16984</v>
          </cell>
          <cell r="Q1508">
            <v>6413</v>
          </cell>
          <cell r="S1508" t="str">
            <v>Nao</v>
          </cell>
          <cell r="T1508" t="str">
            <v>Nao</v>
          </cell>
          <cell r="V1508" t="str">
            <v>Não</v>
          </cell>
          <cell r="X1508">
            <v>85.53</v>
          </cell>
          <cell r="Y1508">
            <v>34.24</v>
          </cell>
          <cell r="Z1508">
            <v>0</v>
          </cell>
          <cell r="AA1508">
            <v>0</v>
          </cell>
        </row>
        <row r="1509">
          <cell r="B1509" t="str">
            <v>Pará</v>
          </cell>
          <cell r="I1509" t="str">
            <v>3</v>
          </cell>
          <cell r="K1509">
            <v>65263</v>
          </cell>
          <cell r="Q1509">
            <v>16978</v>
          </cell>
          <cell r="S1509" t="str">
            <v>Nao</v>
          </cell>
          <cell r="T1509" t="str">
            <v>Nao</v>
          </cell>
          <cell r="V1509" t="str">
            <v>Sim</v>
          </cell>
          <cell r="X1509">
            <v>208</v>
          </cell>
          <cell r="Y1509">
            <v>59.4</v>
          </cell>
          <cell r="Z1509">
            <v>0.27</v>
          </cell>
          <cell r="AA1509">
            <v>185</v>
          </cell>
        </row>
        <row r="1510">
          <cell r="B1510" t="str">
            <v>Pará</v>
          </cell>
          <cell r="I1510" t="str">
            <v>1</v>
          </cell>
          <cell r="K1510">
            <v>11806</v>
          </cell>
          <cell r="Q1510">
            <v>5043</v>
          </cell>
          <cell r="S1510" t="str">
            <v>Nao</v>
          </cell>
          <cell r="T1510" t="str">
            <v>Nao</v>
          </cell>
          <cell r="V1510" t="str">
            <v>Sim</v>
          </cell>
          <cell r="X1510">
            <v>50.5</v>
          </cell>
          <cell r="Y1510">
            <v>25</v>
          </cell>
          <cell r="Z1510">
            <v>20.100000000000001</v>
          </cell>
          <cell r="AA1510">
            <v>50</v>
          </cell>
        </row>
        <row r="1511">
          <cell r="B1511" t="str">
            <v>Pará</v>
          </cell>
          <cell r="I1511" t="str">
            <v>1</v>
          </cell>
          <cell r="K1511">
            <v>11662</v>
          </cell>
          <cell r="Q1511">
            <v>3064</v>
          </cell>
          <cell r="S1511" t="str">
            <v>Sim</v>
          </cell>
          <cell r="T1511" t="str">
            <v>Sim</v>
          </cell>
          <cell r="V1511" t="str">
            <v>Sim</v>
          </cell>
          <cell r="X1511">
            <v>12</v>
          </cell>
          <cell r="Y1511">
            <v>6.5</v>
          </cell>
          <cell r="Z1511">
            <v>4</v>
          </cell>
          <cell r="AA1511">
            <v>0</v>
          </cell>
        </row>
        <row r="1512">
          <cell r="B1512" t="str">
            <v>Pará</v>
          </cell>
          <cell r="I1512" t="str">
            <v>1</v>
          </cell>
          <cell r="K1512">
            <v>5694</v>
          </cell>
          <cell r="Q1512">
            <v>2000</v>
          </cell>
          <cell r="S1512" t="str">
            <v>Nao</v>
          </cell>
          <cell r="T1512" t="str">
            <v>Sim</v>
          </cell>
          <cell r="V1512" t="str">
            <v>Não</v>
          </cell>
          <cell r="X1512">
            <v>50</v>
          </cell>
          <cell r="Y1512">
            <v>23</v>
          </cell>
          <cell r="Z1512">
            <v>0</v>
          </cell>
          <cell r="AA1512">
            <v>50</v>
          </cell>
        </row>
        <row r="1513">
          <cell r="B1513" t="str">
            <v>Pará</v>
          </cell>
          <cell r="I1513" t="str">
            <v>1</v>
          </cell>
          <cell r="K1513">
            <v>23358</v>
          </cell>
          <cell r="Q1513">
            <v>5600</v>
          </cell>
          <cell r="S1513" t="str">
            <v>Sim</v>
          </cell>
          <cell r="T1513" t="str">
            <v>Sim</v>
          </cell>
          <cell r="V1513" t="str">
            <v>Sim</v>
          </cell>
          <cell r="X1513">
            <v>104.88</v>
          </cell>
          <cell r="Y1513">
            <v>30</v>
          </cell>
          <cell r="Z1513">
            <v>2</v>
          </cell>
          <cell r="AA1513">
            <v>0</v>
          </cell>
        </row>
        <row r="1514">
          <cell r="B1514" t="str">
            <v>Pará</v>
          </cell>
          <cell r="I1514" t="str">
            <v>3</v>
          </cell>
          <cell r="K1514">
            <v>80683</v>
          </cell>
          <cell r="Q1514">
            <v>39780</v>
          </cell>
          <cell r="S1514" t="str">
            <v>Nao</v>
          </cell>
          <cell r="T1514" t="str">
            <v>Nao</v>
          </cell>
          <cell r="V1514" t="str">
            <v>Não</v>
          </cell>
          <cell r="X1514">
            <v>13809</v>
          </cell>
          <cell r="Y1514">
            <v>4680</v>
          </cell>
          <cell r="Z1514">
            <v>0</v>
          </cell>
          <cell r="AA1514">
            <v>0</v>
          </cell>
        </row>
        <row r="1515">
          <cell r="B1515" t="str">
            <v>Pará</v>
          </cell>
          <cell r="I1515" t="str">
            <v>1</v>
          </cell>
          <cell r="K1515">
            <v>5003</v>
          </cell>
          <cell r="Q1515">
            <v>1700</v>
          </cell>
          <cell r="S1515" t="str">
            <v>Nao</v>
          </cell>
          <cell r="T1515" t="str">
            <v>Nao</v>
          </cell>
          <cell r="V1515" t="str">
            <v>Sim</v>
          </cell>
          <cell r="X1515">
            <v>25</v>
          </cell>
          <cell r="Y1515">
            <v>8.5</v>
          </cell>
          <cell r="Z1515">
            <v>3.5</v>
          </cell>
          <cell r="AA1515">
            <v>70</v>
          </cell>
        </row>
        <row r="1516">
          <cell r="B1516" t="str">
            <v>Pará</v>
          </cell>
          <cell r="I1516" t="str">
            <v>1</v>
          </cell>
          <cell r="K1516">
            <v>11535</v>
          </cell>
          <cell r="Q1516">
            <v>4533</v>
          </cell>
          <cell r="S1516" t="str">
            <v>Nao</v>
          </cell>
          <cell r="T1516" t="str">
            <v>Nao</v>
          </cell>
          <cell r="V1516" t="str">
            <v>Sim</v>
          </cell>
          <cell r="X1516">
            <v>79.98</v>
          </cell>
          <cell r="Y1516">
            <v>34.76</v>
          </cell>
          <cell r="Z1516">
            <v>1</v>
          </cell>
          <cell r="AA1516">
            <v>90</v>
          </cell>
        </row>
        <row r="1517">
          <cell r="B1517" t="str">
            <v>Pará</v>
          </cell>
          <cell r="I1517" t="str">
            <v>2</v>
          </cell>
          <cell r="K1517">
            <v>35758</v>
          </cell>
          <cell r="Q1517">
            <v>8854</v>
          </cell>
          <cell r="S1517" t="str">
            <v>Nao</v>
          </cell>
          <cell r="T1517" t="str">
            <v>Nao</v>
          </cell>
          <cell r="V1517" t="str">
            <v>Não</v>
          </cell>
          <cell r="X1517">
            <v>106</v>
          </cell>
          <cell r="Y1517">
            <v>52</v>
          </cell>
          <cell r="Z1517">
            <v>0</v>
          </cell>
          <cell r="AA1517">
            <v>0</v>
          </cell>
        </row>
        <row r="1518">
          <cell r="B1518" t="str">
            <v>Pará</v>
          </cell>
          <cell r="I1518" t="str">
            <v>2</v>
          </cell>
          <cell r="K1518">
            <v>32055</v>
          </cell>
          <cell r="Q1518">
            <v>11030</v>
          </cell>
          <cell r="S1518" t="str">
            <v>Nao</v>
          </cell>
          <cell r="T1518" t="str">
            <v>Sim</v>
          </cell>
          <cell r="V1518" t="str">
            <v>Sim</v>
          </cell>
          <cell r="X1518">
            <v>155</v>
          </cell>
          <cell r="Y1518">
            <v>78</v>
          </cell>
          <cell r="Z1518">
            <v>14.5</v>
          </cell>
          <cell r="AA1518">
            <v>150</v>
          </cell>
        </row>
        <row r="1519">
          <cell r="B1519" t="str">
            <v>Pará</v>
          </cell>
          <cell r="I1519" t="str">
            <v>3</v>
          </cell>
          <cell r="K1519">
            <v>109589</v>
          </cell>
          <cell r="Q1519">
            <v>28000</v>
          </cell>
          <cell r="S1519" t="str">
            <v>Nao</v>
          </cell>
          <cell r="T1519" t="str">
            <v>Nao</v>
          </cell>
          <cell r="V1519" t="str">
            <v>Sim</v>
          </cell>
          <cell r="X1519">
            <v>100</v>
          </cell>
          <cell r="Y1519">
            <v>70</v>
          </cell>
          <cell r="Z1519">
            <v>50</v>
          </cell>
          <cell r="AA1519">
            <v>350</v>
          </cell>
        </row>
        <row r="1520">
          <cell r="B1520" t="str">
            <v>Pará</v>
          </cell>
          <cell r="I1520" t="str">
            <v>2</v>
          </cell>
          <cell r="K1520">
            <v>39990</v>
          </cell>
          <cell r="Q1520">
            <v>13130</v>
          </cell>
          <cell r="S1520" t="str">
            <v>Nao</v>
          </cell>
          <cell r="T1520" t="str">
            <v>Nao</v>
          </cell>
          <cell r="V1520" t="str">
            <v>Não</v>
          </cell>
          <cell r="X1520">
            <v>112.87</v>
          </cell>
          <cell r="Y1520">
            <v>45.88</v>
          </cell>
          <cell r="Z1520">
            <v>0</v>
          </cell>
          <cell r="AA1520">
            <v>20</v>
          </cell>
        </row>
        <row r="1521">
          <cell r="B1521" t="str">
            <v>Pará</v>
          </cell>
          <cell r="I1521" t="str">
            <v>2</v>
          </cell>
          <cell r="K1521">
            <v>20030</v>
          </cell>
          <cell r="Q1521">
            <v>5176</v>
          </cell>
          <cell r="S1521" t="str">
            <v>Nao</v>
          </cell>
          <cell r="T1521" t="str">
            <v>Nao</v>
          </cell>
          <cell r="V1521" t="str">
            <v>Sim</v>
          </cell>
          <cell r="X1521">
            <v>64</v>
          </cell>
          <cell r="Y1521">
            <v>21</v>
          </cell>
          <cell r="Z1521">
            <v>0</v>
          </cell>
          <cell r="AA1521">
            <v>379</v>
          </cell>
        </row>
        <row r="1522">
          <cell r="B1522" t="str">
            <v>Pará</v>
          </cell>
          <cell r="I1522" t="str">
            <v>1</v>
          </cell>
          <cell r="K1522">
            <v>6100</v>
          </cell>
          <cell r="Q1522">
            <v>1500</v>
          </cell>
          <cell r="S1522" t="str">
            <v>Sim</v>
          </cell>
          <cell r="T1522" t="str">
            <v>Sim</v>
          </cell>
          <cell r="V1522" t="str">
            <v>Sim</v>
          </cell>
          <cell r="X1522">
            <v>24.68</v>
          </cell>
          <cell r="Y1522">
            <v>24.68</v>
          </cell>
          <cell r="Z1522">
            <v>0</v>
          </cell>
          <cell r="AA1522">
            <v>25</v>
          </cell>
        </row>
        <row r="1523">
          <cell r="B1523" t="str">
            <v>Pará</v>
          </cell>
          <cell r="I1523" t="str">
            <v>2</v>
          </cell>
          <cell r="K1523">
            <v>34995</v>
          </cell>
          <cell r="Q1523">
            <v>14670</v>
          </cell>
          <cell r="S1523" t="str">
            <v>Nao</v>
          </cell>
          <cell r="T1523" t="str">
            <v>Sim</v>
          </cell>
          <cell r="V1523" t="str">
            <v>Sim</v>
          </cell>
          <cell r="X1523">
            <v>155</v>
          </cell>
          <cell r="Y1523">
            <v>96.63</v>
          </cell>
          <cell r="Z1523">
            <v>1</v>
          </cell>
          <cell r="AA1523">
            <v>30</v>
          </cell>
        </row>
        <row r="1524">
          <cell r="B1524" t="str">
            <v>Rondônia</v>
          </cell>
          <cell r="I1524" t="str">
            <v>1</v>
          </cell>
          <cell r="K1524">
            <v>13017</v>
          </cell>
          <cell r="Q1524">
            <v>4000</v>
          </cell>
          <cell r="S1524" t="str">
            <v>Nao</v>
          </cell>
          <cell r="T1524" t="str">
            <v>Sim</v>
          </cell>
          <cell r="V1524" t="str">
            <v>Sim</v>
          </cell>
          <cell r="X1524">
            <v>64</v>
          </cell>
          <cell r="Y1524">
            <v>47.23</v>
          </cell>
          <cell r="Z1524">
            <v>14</v>
          </cell>
          <cell r="AA1524">
            <v>60</v>
          </cell>
        </row>
        <row r="1525">
          <cell r="B1525" t="str">
            <v>Rondônia</v>
          </cell>
          <cell r="I1525" t="str">
            <v>1</v>
          </cell>
          <cell r="K1525">
            <v>3782</v>
          </cell>
          <cell r="Q1525">
            <v>1670</v>
          </cell>
          <cell r="S1525" t="str">
            <v>Nao</v>
          </cell>
          <cell r="T1525" t="str">
            <v>Sim</v>
          </cell>
          <cell r="V1525" t="str">
            <v>Sim</v>
          </cell>
          <cell r="X1525">
            <v>45.85</v>
          </cell>
          <cell r="Y1525">
            <v>13.53</v>
          </cell>
          <cell r="Z1525">
            <v>1.45</v>
          </cell>
          <cell r="AA1525">
            <v>10</v>
          </cell>
        </row>
        <row r="1526">
          <cell r="B1526" t="str">
            <v>Rondônia</v>
          </cell>
          <cell r="I1526" t="str">
            <v>1</v>
          </cell>
          <cell r="K1526">
            <v>10457</v>
          </cell>
          <cell r="Q1526">
            <v>3400</v>
          </cell>
          <cell r="S1526" t="str">
            <v>Nao</v>
          </cell>
          <cell r="T1526" t="str">
            <v>Sim</v>
          </cell>
          <cell r="V1526" t="str">
            <v>Não</v>
          </cell>
          <cell r="X1526">
            <v>25</v>
          </cell>
          <cell r="Y1526">
            <v>15</v>
          </cell>
          <cell r="Z1526">
            <v>0</v>
          </cell>
          <cell r="AA1526">
            <v>0</v>
          </cell>
        </row>
        <row r="1527">
          <cell r="B1527" t="str">
            <v>Rondônia</v>
          </cell>
          <cell r="I1527" t="str">
            <v>1</v>
          </cell>
          <cell r="K1527">
            <v>7386</v>
          </cell>
          <cell r="Q1527">
            <v>3599</v>
          </cell>
          <cell r="S1527" t="str">
            <v>Nao</v>
          </cell>
          <cell r="T1527" t="str">
            <v>Nao</v>
          </cell>
          <cell r="V1527" t="str">
            <v>Sim</v>
          </cell>
          <cell r="X1527">
            <v>44.5</v>
          </cell>
          <cell r="Y1527">
            <v>24.9</v>
          </cell>
          <cell r="Z1527">
            <v>10</v>
          </cell>
          <cell r="AA1527">
            <v>0</v>
          </cell>
        </row>
        <row r="1528">
          <cell r="B1528" t="str">
            <v>Rondônia</v>
          </cell>
          <cell r="I1528" t="str">
            <v>3</v>
          </cell>
          <cell r="K1528">
            <v>92761</v>
          </cell>
          <cell r="Q1528">
            <v>30518</v>
          </cell>
          <cell r="S1528" t="str">
            <v>Nao</v>
          </cell>
          <cell r="T1528" t="str">
            <v>Sim</v>
          </cell>
          <cell r="V1528" t="str">
            <v>Sim</v>
          </cell>
          <cell r="X1528">
            <v>423.5</v>
          </cell>
          <cell r="Y1528">
            <v>347</v>
          </cell>
          <cell r="Z1528">
            <v>86.39</v>
          </cell>
          <cell r="AA1528">
            <v>200</v>
          </cell>
        </row>
        <row r="1529">
          <cell r="B1529" t="str">
            <v>Rondônia</v>
          </cell>
          <cell r="I1529" t="str">
            <v>1</v>
          </cell>
          <cell r="K1529">
            <v>2213</v>
          </cell>
          <cell r="Q1529">
            <v>964</v>
          </cell>
          <cell r="S1529" t="str">
            <v>Nao</v>
          </cell>
          <cell r="T1529" t="str">
            <v>Nao</v>
          </cell>
          <cell r="V1529" t="str">
            <v>Não</v>
          </cell>
          <cell r="X1529">
            <v>36.5</v>
          </cell>
          <cell r="Y1529">
            <v>31</v>
          </cell>
          <cell r="Z1529">
            <v>0</v>
          </cell>
          <cell r="AA1529">
            <v>72</v>
          </cell>
        </row>
        <row r="1530">
          <cell r="B1530" t="str">
            <v>Rondônia</v>
          </cell>
          <cell r="I1530" t="str">
            <v>1</v>
          </cell>
          <cell r="K1530">
            <v>2261</v>
          </cell>
          <cell r="Q1530">
            <v>900</v>
          </cell>
          <cell r="S1530" t="str">
            <v>Nao</v>
          </cell>
          <cell r="T1530" t="str">
            <v>Nao</v>
          </cell>
          <cell r="V1530" t="str">
            <v>Não</v>
          </cell>
          <cell r="X1530">
            <v>11</v>
          </cell>
          <cell r="Y1530">
            <v>5</v>
          </cell>
          <cell r="Z1530">
            <v>0</v>
          </cell>
          <cell r="AA1530">
            <v>0</v>
          </cell>
        </row>
        <row r="1531">
          <cell r="B1531" t="str">
            <v>Rondônia</v>
          </cell>
          <cell r="I1531" t="str">
            <v>1</v>
          </cell>
          <cell r="K1531">
            <v>3797</v>
          </cell>
          <cell r="Q1531">
            <v>1015</v>
          </cell>
          <cell r="S1531" t="str">
            <v>Nao</v>
          </cell>
          <cell r="T1531" t="str">
            <v>Nao</v>
          </cell>
          <cell r="V1531" t="str">
            <v>Sim</v>
          </cell>
          <cell r="X1531">
            <v>13</v>
          </cell>
          <cell r="Y1531">
            <v>5</v>
          </cell>
          <cell r="Z1531">
            <v>4</v>
          </cell>
          <cell r="AA1531">
            <v>5</v>
          </cell>
        </row>
        <row r="1532">
          <cell r="B1532" t="str">
            <v>Rondônia</v>
          </cell>
          <cell r="I1532" t="str">
            <v>1</v>
          </cell>
          <cell r="K1532">
            <v>13720</v>
          </cell>
          <cell r="Q1532">
            <v>6376</v>
          </cell>
          <cell r="S1532" t="str">
            <v>Sim</v>
          </cell>
          <cell r="T1532" t="str">
            <v>Sim</v>
          </cell>
          <cell r="V1532" t="str">
            <v>Sim</v>
          </cell>
          <cell r="X1532">
            <v>56.08</v>
          </cell>
          <cell r="Y1532">
            <v>40.5</v>
          </cell>
          <cell r="Z1532">
            <v>14.27</v>
          </cell>
          <cell r="AA1532">
            <v>0</v>
          </cell>
        </row>
        <row r="1533">
          <cell r="B1533" t="str">
            <v>Rondônia</v>
          </cell>
          <cell r="I1533" t="str">
            <v>1</v>
          </cell>
          <cell r="K1533">
            <v>5062</v>
          </cell>
          <cell r="Q1533">
            <v>2311</v>
          </cell>
          <cell r="S1533" t="str">
            <v>Nao</v>
          </cell>
          <cell r="T1533" t="str">
            <v>Sim</v>
          </cell>
          <cell r="V1533" t="str">
            <v>Sim</v>
          </cell>
          <cell r="X1533">
            <v>67.7</v>
          </cell>
          <cell r="Y1533">
            <v>22.6</v>
          </cell>
          <cell r="Z1533">
            <v>3.52</v>
          </cell>
          <cell r="AA1533">
            <v>0</v>
          </cell>
        </row>
        <row r="1534">
          <cell r="B1534" t="str">
            <v>Rondônia</v>
          </cell>
          <cell r="I1534" t="str">
            <v>1</v>
          </cell>
          <cell r="K1534">
            <v>11419</v>
          </cell>
          <cell r="Q1534">
            <v>5600</v>
          </cell>
          <cell r="S1534" t="str">
            <v>Nao</v>
          </cell>
          <cell r="T1534" t="str">
            <v>Nao</v>
          </cell>
          <cell r="V1534" t="str">
            <v>Não</v>
          </cell>
          <cell r="X1534">
            <v>110</v>
          </cell>
          <cell r="Y1534">
            <v>45</v>
          </cell>
          <cell r="Z1534">
            <v>0</v>
          </cell>
          <cell r="AA1534">
            <v>0</v>
          </cell>
        </row>
        <row r="1535">
          <cell r="B1535" t="str">
            <v>Rondônia</v>
          </cell>
          <cell r="I1535" t="str">
            <v>1</v>
          </cell>
          <cell r="K1535">
            <v>2129</v>
          </cell>
          <cell r="Q1535">
            <v>1064</v>
          </cell>
          <cell r="S1535" t="str">
            <v>Nao</v>
          </cell>
          <cell r="T1535" t="str">
            <v>Nao</v>
          </cell>
          <cell r="V1535" t="str">
            <v>Sim</v>
          </cell>
          <cell r="X1535">
            <v>25.15</v>
          </cell>
          <cell r="Y1535">
            <v>22</v>
          </cell>
          <cell r="Z1535">
            <v>2.2000000000000002</v>
          </cell>
          <cell r="AA1535">
            <v>10</v>
          </cell>
        </row>
        <row r="1536">
          <cell r="B1536" t="str">
            <v>Rondônia</v>
          </cell>
          <cell r="I1536" t="str">
            <v>1</v>
          </cell>
          <cell r="K1536">
            <v>10303</v>
          </cell>
          <cell r="Q1536">
            <v>4500</v>
          </cell>
          <cell r="S1536" t="str">
            <v>Nao</v>
          </cell>
          <cell r="T1536" t="str">
            <v>Nao</v>
          </cell>
          <cell r="V1536" t="str">
            <v>Não</v>
          </cell>
          <cell r="X1536">
            <v>61</v>
          </cell>
          <cell r="Y1536">
            <v>15</v>
          </cell>
          <cell r="Z1536">
            <v>0</v>
          </cell>
          <cell r="AA1536">
            <v>120</v>
          </cell>
        </row>
        <row r="1537">
          <cell r="B1537" t="str">
            <v>Rondônia</v>
          </cell>
          <cell r="I1537" t="str">
            <v>2</v>
          </cell>
          <cell r="K1537">
            <v>23455</v>
          </cell>
          <cell r="Q1537">
            <v>8771</v>
          </cell>
          <cell r="S1537" t="str">
            <v>Nao</v>
          </cell>
          <cell r="T1537" t="str">
            <v>Nao</v>
          </cell>
          <cell r="V1537" t="str">
            <v>Sim</v>
          </cell>
          <cell r="X1537">
            <v>125.5</v>
          </cell>
          <cell r="Y1537">
            <v>89</v>
          </cell>
          <cell r="Z1537">
            <v>81</v>
          </cell>
          <cell r="AA1537">
            <v>4</v>
          </cell>
        </row>
        <row r="1538">
          <cell r="B1538" t="str">
            <v>Rondônia</v>
          </cell>
          <cell r="I1538" t="str">
            <v>1</v>
          </cell>
          <cell r="K1538">
            <v>1672</v>
          </cell>
          <cell r="Q1538">
            <v>800</v>
          </cell>
          <cell r="S1538" t="str">
            <v>Sim</v>
          </cell>
          <cell r="T1538" t="str">
            <v>Nao</v>
          </cell>
          <cell r="V1538" t="str">
            <v>Não</v>
          </cell>
          <cell r="X1538">
            <v>15</v>
          </cell>
          <cell r="Y1538">
            <v>10</v>
          </cell>
          <cell r="Z1538">
            <v>0</v>
          </cell>
          <cell r="AA1538">
            <v>40</v>
          </cell>
        </row>
        <row r="1539">
          <cell r="B1539" t="str">
            <v>Rondônia</v>
          </cell>
          <cell r="I1539" t="str">
            <v>1</v>
          </cell>
          <cell r="K1539">
            <v>6487</v>
          </cell>
          <cell r="Q1539">
            <v>1796</v>
          </cell>
          <cell r="S1539" t="str">
            <v>Nao</v>
          </cell>
          <cell r="T1539" t="str">
            <v>Sim</v>
          </cell>
          <cell r="V1539" t="str">
            <v>Sim</v>
          </cell>
          <cell r="X1539">
            <v>54</v>
          </cell>
          <cell r="Y1539">
            <v>28</v>
          </cell>
          <cell r="Z1539">
            <v>9</v>
          </cell>
          <cell r="AA1539">
            <v>40</v>
          </cell>
        </row>
        <row r="1540">
          <cell r="B1540" t="str">
            <v>Rondônia</v>
          </cell>
          <cell r="I1540" t="str">
            <v>2</v>
          </cell>
          <cell r="K1540">
            <v>34858</v>
          </cell>
          <cell r="Q1540">
            <v>17185</v>
          </cell>
          <cell r="S1540" t="str">
            <v>Nao</v>
          </cell>
          <cell r="T1540" t="str">
            <v>Nao</v>
          </cell>
          <cell r="V1540" t="str">
            <v>Sim</v>
          </cell>
          <cell r="X1540">
            <v>278.41000000000003</v>
          </cell>
          <cell r="Y1540">
            <v>133.80000000000001</v>
          </cell>
          <cell r="Z1540">
            <v>10.9</v>
          </cell>
          <cell r="AA1540">
            <v>641</v>
          </cell>
        </row>
        <row r="1541">
          <cell r="B1541" t="str">
            <v>Rondônia</v>
          </cell>
          <cell r="I1541" t="str">
            <v>3</v>
          </cell>
          <cell r="K1541">
            <v>116907</v>
          </cell>
          <cell r="Q1541">
            <v>35650</v>
          </cell>
          <cell r="S1541" t="str">
            <v>Nao</v>
          </cell>
          <cell r="T1541" t="str">
            <v>Nao</v>
          </cell>
          <cell r="V1541" t="str">
            <v>Sim</v>
          </cell>
          <cell r="X1541">
            <v>1028</v>
          </cell>
          <cell r="Y1541">
            <v>630</v>
          </cell>
          <cell r="Z1541">
            <v>85</v>
          </cell>
          <cell r="AA1541">
            <v>0</v>
          </cell>
        </row>
        <row r="1542">
          <cell r="B1542" t="str">
            <v>Rondônia</v>
          </cell>
          <cell r="I1542" t="str">
            <v>2</v>
          </cell>
          <cell r="K1542">
            <v>21228</v>
          </cell>
          <cell r="Q1542">
            <v>10000</v>
          </cell>
          <cell r="S1542" t="str">
            <v>Nao</v>
          </cell>
          <cell r="T1542" t="str">
            <v>Nao</v>
          </cell>
          <cell r="V1542" t="str">
            <v>Sim</v>
          </cell>
          <cell r="X1542">
            <v>117.41</v>
          </cell>
          <cell r="Y1542">
            <v>98</v>
          </cell>
          <cell r="Z1542">
            <v>10</v>
          </cell>
          <cell r="AA1542">
            <v>0</v>
          </cell>
        </row>
        <row r="1543">
          <cell r="B1543" t="str">
            <v>Rondônia</v>
          </cell>
          <cell r="I1543" t="str">
            <v>1</v>
          </cell>
          <cell r="K1543">
            <v>2839</v>
          </cell>
          <cell r="Q1543">
            <v>1148</v>
          </cell>
          <cell r="S1543" t="str">
            <v>Nao</v>
          </cell>
          <cell r="T1543" t="str">
            <v>Nao</v>
          </cell>
          <cell r="V1543" t="str">
            <v>Sim</v>
          </cell>
          <cell r="X1543">
            <v>20</v>
          </cell>
          <cell r="Y1543">
            <v>18</v>
          </cell>
          <cell r="Z1543">
            <v>3.3</v>
          </cell>
          <cell r="AA1543">
            <v>30</v>
          </cell>
        </row>
        <row r="1544">
          <cell r="B1544" t="str">
            <v>Rondônia</v>
          </cell>
          <cell r="I1544" t="str">
            <v>1</v>
          </cell>
          <cell r="K1544">
            <v>8395</v>
          </cell>
          <cell r="Q1544">
            <v>3923</v>
          </cell>
          <cell r="S1544" t="str">
            <v>Nao</v>
          </cell>
          <cell r="T1544" t="str">
            <v>Nao</v>
          </cell>
          <cell r="V1544" t="str">
            <v>Sim</v>
          </cell>
          <cell r="X1544">
            <v>56.53</v>
          </cell>
          <cell r="Y1544">
            <v>25.48</v>
          </cell>
          <cell r="Z1544">
            <v>4.9800000000000004</v>
          </cell>
          <cell r="AA1544">
            <v>20</v>
          </cell>
        </row>
        <row r="1545">
          <cell r="B1545" t="str">
            <v>Rondônia</v>
          </cell>
          <cell r="I1545" t="str">
            <v>2</v>
          </cell>
          <cell r="K1545">
            <v>18194</v>
          </cell>
          <cell r="Q1545">
            <v>4000</v>
          </cell>
          <cell r="S1545" t="str">
            <v>Nao</v>
          </cell>
          <cell r="T1545" t="str">
            <v>Nao</v>
          </cell>
          <cell r="V1545" t="str">
            <v>Sim</v>
          </cell>
          <cell r="X1545">
            <v>26300</v>
          </cell>
          <cell r="Y1545">
            <v>15000</v>
          </cell>
          <cell r="Z1545">
            <v>6196</v>
          </cell>
          <cell r="AA1545">
            <v>30</v>
          </cell>
        </row>
        <row r="1546">
          <cell r="B1546" t="str">
            <v>Rondônia</v>
          </cell>
          <cell r="I1546" t="str">
            <v>1</v>
          </cell>
          <cell r="K1546">
            <v>1418</v>
          </cell>
          <cell r="Q1546">
            <v>500</v>
          </cell>
          <cell r="S1546" t="str">
            <v>Nao</v>
          </cell>
          <cell r="T1546" t="str">
            <v>Nao</v>
          </cell>
          <cell r="V1546" t="str">
            <v>Sim</v>
          </cell>
          <cell r="X1546">
            <v>8</v>
          </cell>
          <cell r="Y1546">
            <v>5</v>
          </cell>
          <cell r="Z1546">
            <v>1</v>
          </cell>
          <cell r="AA1546">
            <v>0</v>
          </cell>
        </row>
        <row r="1547">
          <cell r="B1547" t="str">
            <v>Rondônia</v>
          </cell>
          <cell r="I1547" t="str">
            <v>2</v>
          </cell>
          <cell r="K1547">
            <v>26552</v>
          </cell>
          <cell r="Q1547">
            <v>7500</v>
          </cell>
          <cell r="S1547" t="str">
            <v>Nao</v>
          </cell>
          <cell r="T1547" t="str">
            <v>Nao</v>
          </cell>
          <cell r="V1547" t="str">
            <v>Sim</v>
          </cell>
          <cell r="X1547">
            <v>190</v>
          </cell>
          <cell r="Y1547">
            <v>140</v>
          </cell>
          <cell r="Z1547">
            <v>20</v>
          </cell>
          <cell r="AA1547">
            <v>70</v>
          </cell>
        </row>
        <row r="1548">
          <cell r="B1548" t="str">
            <v>Rondônia</v>
          </cell>
          <cell r="I1548" t="str">
            <v>2</v>
          </cell>
          <cell r="K1548">
            <v>32078</v>
          </cell>
          <cell r="Q1548">
            <v>10671</v>
          </cell>
          <cell r="S1548" t="str">
            <v>Nao</v>
          </cell>
          <cell r="T1548" t="str">
            <v>Sim</v>
          </cell>
          <cell r="V1548" t="str">
            <v>Sim</v>
          </cell>
          <cell r="X1548">
            <v>182.77</v>
          </cell>
          <cell r="Y1548">
            <v>18.27</v>
          </cell>
          <cell r="Z1548">
            <v>17.5</v>
          </cell>
          <cell r="AA1548">
            <v>1000</v>
          </cell>
        </row>
        <row r="1549">
          <cell r="B1549" t="str">
            <v>Rondônia</v>
          </cell>
          <cell r="I1549" t="str">
            <v>1</v>
          </cell>
          <cell r="K1549">
            <v>11069</v>
          </cell>
          <cell r="Q1549">
            <v>5600</v>
          </cell>
          <cell r="S1549" t="str">
            <v>Nao</v>
          </cell>
          <cell r="T1549" t="str">
            <v>Sim</v>
          </cell>
          <cell r="V1549" t="str">
            <v>Sim</v>
          </cell>
          <cell r="X1549">
            <v>80.099999999999994</v>
          </cell>
          <cell r="Y1549">
            <v>54.6</v>
          </cell>
          <cell r="Z1549">
            <v>5.5</v>
          </cell>
          <cell r="AA1549">
            <v>10</v>
          </cell>
        </row>
        <row r="1550">
          <cell r="B1550" t="str">
            <v>Rondônia</v>
          </cell>
          <cell r="I1550" t="str">
            <v>1</v>
          </cell>
          <cell r="K1550">
            <v>1011</v>
          </cell>
          <cell r="Q1550">
            <v>500</v>
          </cell>
          <cell r="S1550" t="str">
            <v>Nao</v>
          </cell>
          <cell r="T1550" t="str">
            <v>Nao</v>
          </cell>
          <cell r="V1550" t="str">
            <v>Sim</v>
          </cell>
          <cell r="X1550">
            <v>20.5</v>
          </cell>
          <cell r="Y1550">
            <v>17</v>
          </cell>
          <cell r="Z1550">
            <v>0</v>
          </cell>
          <cell r="AA1550">
            <v>0</v>
          </cell>
        </row>
        <row r="1551">
          <cell r="B1551" t="str">
            <v>Rondônia</v>
          </cell>
          <cell r="I1551" t="str">
            <v>1</v>
          </cell>
          <cell r="K1551">
            <v>1221</v>
          </cell>
          <cell r="Q1551">
            <v>600</v>
          </cell>
          <cell r="S1551" t="str">
            <v>Nao</v>
          </cell>
          <cell r="T1551" t="str">
            <v>Nao</v>
          </cell>
          <cell r="V1551" t="str">
            <v>Sim</v>
          </cell>
          <cell r="X1551">
            <v>9.81</v>
          </cell>
          <cell r="Y1551">
            <v>8.49</v>
          </cell>
          <cell r="Z1551">
            <v>1.83</v>
          </cell>
          <cell r="AA1551">
            <v>0</v>
          </cell>
        </row>
        <row r="1552">
          <cell r="B1552" t="str">
            <v>Rondônia</v>
          </cell>
          <cell r="I1552" t="str">
            <v>2</v>
          </cell>
          <cell r="K1552">
            <v>45322</v>
          </cell>
          <cell r="Q1552">
            <v>18500</v>
          </cell>
          <cell r="S1552" t="str">
            <v>Nao</v>
          </cell>
          <cell r="T1552" t="str">
            <v>Nao</v>
          </cell>
          <cell r="V1552" t="str">
            <v>Sim</v>
          </cell>
          <cell r="X1552">
            <v>80</v>
          </cell>
          <cell r="Y1552">
            <v>50</v>
          </cell>
          <cell r="Z1552">
            <v>14</v>
          </cell>
          <cell r="AA1552">
            <v>300</v>
          </cell>
        </row>
        <row r="1553">
          <cell r="B1553" t="str">
            <v>Rondônia</v>
          </cell>
          <cell r="I1553" t="str">
            <v>1</v>
          </cell>
          <cell r="K1553">
            <v>3165</v>
          </cell>
          <cell r="Q1553">
            <v>1400</v>
          </cell>
          <cell r="S1553" t="str">
            <v>Nao</v>
          </cell>
          <cell r="T1553" t="str">
            <v>Nao</v>
          </cell>
          <cell r="V1553" t="str">
            <v>Sim</v>
          </cell>
          <cell r="X1553">
            <v>20</v>
          </cell>
          <cell r="Y1553">
            <v>20</v>
          </cell>
          <cell r="Z1553">
            <v>1.5</v>
          </cell>
          <cell r="AA1553">
            <v>0</v>
          </cell>
        </row>
        <row r="1554">
          <cell r="B1554" t="str">
            <v>Rondônia</v>
          </cell>
          <cell r="I1554" t="str">
            <v>1</v>
          </cell>
          <cell r="K1554">
            <v>1216</v>
          </cell>
          <cell r="Q1554">
            <v>600</v>
          </cell>
          <cell r="S1554" t="str">
            <v>Sim</v>
          </cell>
          <cell r="T1554" t="str">
            <v>Nao</v>
          </cell>
          <cell r="V1554" t="str">
            <v>Sim</v>
          </cell>
          <cell r="X1554">
            <v>17</v>
          </cell>
          <cell r="Y1554">
            <v>16</v>
          </cell>
          <cell r="Z1554">
            <v>1.75</v>
          </cell>
          <cell r="AA1554">
            <v>0</v>
          </cell>
        </row>
        <row r="1555">
          <cell r="B1555" t="str">
            <v>Rondônia</v>
          </cell>
          <cell r="I1555" t="str">
            <v>1</v>
          </cell>
          <cell r="K1555">
            <v>10611</v>
          </cell>
          <cell r="Q1555">
            <v>3435</v>
          </cell>
          <cell r="S1555" t="str">
            <v>Nao</v>
          </cell>
          <cell r="T1555" t="str">
            <v>Sim</v>
          </cell>
          <cell r="V1555" t="str">
            <v>Sim</v>
          </cell>
          <cell r="X1555">
            <v>79</v>
          </cell>
          <cell r="Y1555">
            <v>65.599999999999994</v>
          </cell>
          <cell r="Z1555">
            <v>2.65</v>
          </cell>
          <cell r="AA1555">
            <v>0</v>
          </cell>
        </row>
        <row r="1556">
          <cell r="B1556" t="str">
            <v>Rondônia</v>
          </cell>
          <cell r="I1556" t="str">
            <v>1</v>
          </cell>
          <cell r="K1556">
            <v>8955</v>
          </cell>
          <cell r="Q1556">
            <v>3513</v>
          </cell>
          <cell r="S1556" t="str">
            <v>Sim</v>
          </cell>
          <cell r="T1556" t="str">
            <v>Sim</v>
          </cell>
          <cell r="V1556" t="str">
            <v>Sim</v>
          </cell>
          <cell r="X1556">
            <v>30</v>
          </cell>
          <cell r="Y1556">
            <v>15</v>
          </cell>
          <cell r="Z1556">
            <v>5</v>
          </cell>
          <cell r="AA1556">
            <v>0</v>
          </cell>
        </row>
        <row r="1557">
          <cell r="B1557" t="str">
            <v>Rondônia</v>
          </cell>
          <cell r="I1557" t="str">
            <v>1</v>
          </cell>
          <cell r="K1557">
            <v>4481</v>
          </cell>
          <cell r="Q1557">
            <v>2240</v>
          </cell>
          <cell r="S1557" t="str">
            <v>Nao</v>
          </cell>
          <cell r="T1557" t="str">
            <v>Nao</v>
          </cell>
          <cell r="V1557" t="str">
            <v>Sim</v>
          </cell>
          <cell r="X1557">
            <v>34.65</v>
          </cell>
          <cell r="Y1557">
            <v>24.34</v>
          </cell>
          <cell r="Z1557">
            <v>3.06</v>
          </cell>
          <cell r="AA1557">
            <v>0</v>
          </cell>
        </row>
        <row r="1558">
          <cell r="B1558" t="str">
            <v>Rondônia</v>
          </cell>
          <cell r="I1558" t="str">
            <v>1</v>
          </cell>
          <cell r="K1558">
            <v>4463</v>
          </cell>
          <cell r="Q1558">
            <v>2228</v>
          </cell>
          <cell r="S1558" t="str">
            <v>Nao</v>
          </cell>
          <cell r="T1558" t="str">
            <v>Nao</v>
          </cell>
          <cell r="V1558" t="str">
            <v>Sim</v>
          </cell>
          <cell r="X1558">
            <v>52</v>
          </cell>
          <cell r="Y1558">
            <v>25.9</v>
          </cell>
          <cell r="Z1558">
            <v>0</v>
          </cell>
          <cell r="AA1558">
            <v>0</v>
          </cell>
        </row>
        <row r="1559">
          <cell r="B1559" t="str">
            <v>Rondônia</v>
          </cell>
          <cell r="I1559" t="str">
            <v>1</v>
          </cell>
          <cell r="K1559">
            <v>3870</v>
          </cell>
          <cell r="Q1559">
            <v>1800</v>
          </cell>
          <cell r="S1559" t="str">
            <v>Nao</v>
          </cell>
          <cell r="T1559" t="str">
            <v>Nao</v>
          </cell>
          <cell r="V1559" t="str">
            <v>Não</v>
          </cell>
          <cell r="X1559">
            <v>15</v>
          </cell>
          <cell r="Y1559">
            <v>7</v>
          </cell>
          <cell r="Z1559">
            <v>0</v>
          </cell>
          <cell r="AA1559">
            <v>0</v>
          </cell>
        </row>
        <row r="1560">
          <cell r="B1560" t="str">
            <v>Rondônia</v>
          </cell>
          <cell r="I1560" t="str">
            <v>3</v>
          </cell>
          <cell r="K1560">
            <v>96867</v>
          </cell>
          <cell r="Q1560">
            <v>37690</v>
          </cell>
          <cell r="S1560" t="str">
            <v>Nao</v>
          </cell>
          <cell r="T1560" t="str">
            <v>Sim</v>
          </cell>
          <cell r="V1560" t="str">
            <v>Sim</v>
          </cell>
          <cell r="X1560">
            <v>554.13</v>
          </cell>
          <cell r="Y1560">
            <v>352.18</v>
          </cell>
          <cell r="Z1560">
            <v>155.54</v>
          </cell>
          <cell r="AA1560">
            <v>0</v>
          </cell>
        </row>
        <row r="1561">
          <cell r="B1561" t="str">
            <v>Roraima</v>
          </cell>
          <cell r="I1561" t="str">
            <v>1</v>
          </cell>
          <cell r="K1561">
            <v>1723</v>
          </cell>
          <cell r="Q1561">
            <v>800</v>
          </cell>
          <cell r="S1561" t="str">
            <v>Nao</v>
          </cell>
          <cell r="T1561" t="str">
            <v>Sim</v>
          </cell>
          <cell r="V1561" t="str">
            <v>Sim</v>
          </cell>
          <cell r="X1561">
            <v>21.28</v>
          </cell>
          <cell r="Y1561">
            <v>18</v>
          </cell>
          <cell r="Z1561">
            <v>0.69</v>
          </cell>
          <cell r="AA1561">
            <v>0</v>
          </cell>
        </row>
        <row r="1562">
          <cell r="B1562" t="str">
            <v>Roraima</v>
          </cell>
          <cell r="I1562" t="str">
            <v>4</v>
          </cell>
          <cell r="K1562">
            <v>410037</v>
          </cell>
          <cell r="Q1562">
            <v>76855</v>
          </cell>
          <cell r="S1562" t="str">
            <v>Sim</v>
          </cell>
          <cell r="T1562" t="str">
            <v>Sim</v>
          </cell>
          <cell r="V1562" t="str">
            <v>Sim</v>
          </cell>
          <cell r="X1562">
            <v>1779.57</v>
          </cell>
          <cell r="Y1562">
            <v>1348.32</v>
          </cell>
          <cell r="Z1562">
            <v>358.45</v>
          </cell>
          <cell r="AA1562">
            <v>0</v>
          </cell>
        </row>
        <row r="1563">
          <cell r="B1563" t="str">
            <v>Roraima</v>
          </cell>
          <cell r="I1563" t="str">
            <v>1</v>
          </cell>
          <cell r="K1563">
            <v>4258</v>
          </cell>
          <cell r="Q1563">
            <v>936</v>
          </cell>
          <cell r="S1563" t="str">
            <v>Nao</v>
          </cell>
          <cell r="T1563" t="str">
            <v>Sim</v>
          </cell>
          <cell r="V1563" t="str">
            <v>Não</v>
          </cell>
          <cell r="X1563">
            <v>54</v>
          </cell>
          <cell r="Y1563">
            <v>38</v>
          </cell>
          <cell r="Z1563">
            <v>0</v>
          </cell>
          <cell r="AA1563">
            <v>0</v>
          </cell>
        </row>
        <row r="1564">
          <cell r="B1564" t="str">
            <v>Roraima</v>
          </cell>
          <cell r="I1564" t="str">
            <v>1</v>
          </cell>
          <cell r="K1564">
            <v>13214</v>
          </cell>
          <cell r="Q1564">
            <v>5245</v>
          </cell>
          <cell r="S1564" t="str">
            <v>Nao</v>
          </cell>
          <cell r="T1564" t="str">
            <v>Sim</v>
          </cell>
          <cell r="V1564" t="str">
            <v>Sim</v>
          </cell>
          <cell r="X1564">
            <v>106</v>
          </cell>
          <cell r="Y1564">
            <v>84</v>
          </cell>
          <cell r="Z1564">
            <v>57.39</v>
          </cell>
          <cell r="AA1564">
            <v>1000</v>
          </cell>
        </row>
        <row r="1565">
          <cell r="B1565" t="str">
            <v>Roraima</v>
          </cell>
          <cell r="I1565" t="str">
            <v>1</v>
          </cell>
          <cell r="K1565">
            <v>5766</v>
          </cell>
          <cell r="Q1565">
            <v>1441</v>
          </cell>
          <cell r="S1565" t="str">
            <v>Nao</v>
          </cell>
          <cell r="T1565" t="str">
            <v>Nao</v>
          </cell>
          <cell r="V1565" t="str">
            <v>Não</v>
          </cell>
          <cell r="X1565">
            <v>16.59</v>
          </cell>
          <cell r="Y1565">
            <v>10.69</v>
          </cell>
          <cell r="Z1565">
            <v>0</v>
          </cell>
          <cell r="AA1565">
            <v>25</v>
          </cell>
        </row>
        <row r="1566">
          <cell r="B1566" t="str">
            <v>Roraima</v>
          </cell>
          <cell r="I1566" t="str">
            <v>1</v>
          </cell>
          <cell r="K1566">
            <v>10977</v>
          </cell>
          <cell r="Q1566">
            <v>3531</v>
          </cell>
          <cell r="S1566" t="str">
            <v>Nao</v>
          </cell>
          <cell r="T1566" t="str">
            <v>Sim</v>
          </cell>
          <cell r="V1566" t="str">
            <v>Sim</v>
          </cell>
          <cell r="X1566">
            <v>6546</v>
          </cell>
          <cell r="Y1566">
            <v>2640</v>
          </cell>
          <cell r="Z1566">
            <v>1500</v>
          </cell>
          <cell r="AA1566">
            <v>0</v>
          </cell>
        </row>
        <row r="1567">
          <cell r="B1567" t="str">
            <v>Roraima</v>
          </cell>
          <cell r="I1567" t="str">
            <v>1</v>
          </cell>
          <cell r="K1567">
            <v>5864</v>
          </cell>
          <cell r="Q1567">
            <v>2100</v>
          </cell>
          <cell r="S1567" t="str">
            <v>Nao</v>
          </cell>
          <cell r="T1567" t="str">
            <v>Nao</v>
          </cell>
          <cell r="V1567" t="str">
            <v>Sim</v>
          </cell>
          <cell r="X1567">
            <v>38</v>
          </cell>
          <cell r="Y1567">
            <v>20</v>
          </cell>
          <cell r="Z1567">
            <v>1.2</v>
          </cell>
          <cell r="AA1567">
            <v>40</v>
          </cell>
        </row>
        <row r="1568">
          <cell r="B1568" t="str">
            <v>Tocantins</v>
          </cell>
          <cell r="I1568" t="str">
            <v>1</v>
          </cell>
          <cell r="K1568">
            <v>1601</v>
          </cell>
          <cell r="Q1568">
            <v>533</v>
          </cell>
          <cell r="S1568" t="str">
            <v>Nao</v>
          </cell>
          <cell r="T1568" t="str">
            <v>Nao</v>
          </cell>
          <cell r="V1568" t="str">
            <v>Não</v>
          </cell>
          <cell r="X1568">
            <v>10</v>
          </cell>
          <cell r="Y1568">
            <v>5.5</v>
          </cell>
          <cell r="Z1568">
            <v>0</v>
          </cell>
          <cell r="AA1568">
            <v>0</v>
          </cell>
        </row>
        <row r="1569">
          <cell r="B1569" t="str">
            <v>Tocantins</v>
          </cell>
          <cell r="I1569" t="str">
            <v>1</v>
          </cell>
          <cell r="K1569">
            <v>5530</v>
          </cell>
          <cell r="Q1569">
            <v>1555</v>
          </cell>
          <cell r="S1569" t="str">
            <v>Nao</v>
          </cell>
          <cell r="T1569" t="str">
            <v>Nao</v>
          </cell>
          <cell r="V1569" t="str">
            <v>Sim</v>
          </cell>
          <cell r="X1569">
            <v>43.8</v>
          </cell>
          <cell r="Y1569">
            <v>13</v>
          </cell>
          <cell r="Z1569">
            <v>0</v>
          </cell>
          <cell r="AA1569">
            <v>0</v>
          </cell>
        </row>
        <row r="1570">
          <cell r="B1570" t="str">
            <v>Tocantins</v>
          </cell>
          <cell r="I1570" t="str">
            <v>1</v>
          </cell>
          <cell r="K1570">
            <v>4483</v>
          </cell>
          <cell r="Q1570">
            <v>1830</v>
          </cell>
          <cell r="S1570" t="str">
            <v>Nao</v>
          </cell>
          <cell r="T1570" t="str">
            <v>Nao</v>
          </cell>
          <cell r="V1570" t="str">
            <v>Não</v>
          </cell>
          <cell r="X1570">
            <v>52</v>
          </cell>
          <cell r="Y1570">
            <v>16.5</v>
          </cell>
          <cell r="Z1570">
            <v>0</v>
          </cell>
          <cell r="AA1570">
            <v>0</v>
          </cell>
        </row>
        <row r="1571">
          <cell r="B1571" t="str">
            <v>Tocantins</v>
          </cell>
          <cell r="I1571" t="str">
            <v>1</v>
          </cell>
          <cell r="K1571">
            <v>7785</v>
          </cell>
          <cell r="Q1571">
            <v>3210</v>
          </cell>
          <cell r="S1571" t="str">
            <v>Nao</v>
          </cell>
          <cell r="T1571" t="str">
            <v>Sim</v>
          </cell>
          <cell r="V1571" t="str">
            <v>Não</v>
          </cell>
          <cell r="X1571">
            <v>127</v>
          </cell>
          <cell r="Y1571">
            <v>118</v>
          </cell>
          <cell r="Z1571">
            <v>0</v>
          </cell>
          <cell r="AA1571">
            <v>0</v>
          </cell>
        </row>
        <row r="1572">
          <cell r="B1572" t="str">
            <v>Tocantins</v>
          </cell>
          <cell r="I1572" t="str">
            <v>1</v>
          </cell>
          <cell r="K1572">
            <v>7836</v>
          </cell>
          <cell r="Q1572">
            <v>3456</v>
          </cell>
          <cell r="S1572" t="str">
            <v>Nao</v>
          </cell>
          <cell r="T1572" t="str">
            <v>Nao</v>
          </cell>
          <cell r="V1572" t="str">
            <v>Sim</v>
          </cell>
          <cell r="X1572">
            <v>18.32</v>
          </cell>
          <cell r="Y1572">
            <v>10.45</v>
          </cell>
          <cell r="Z1572">
            <v>4.8099999999999996</v>
          </cell>
          <cell r="AA1572">
            <v>0</v>
          </cell>
        </row>
        <row r="1573">
          <cell r="B1573" t="str">
            <v>Tocantins</v>
          </cell>
          <cell r="I1573" t="str">
            <v>1</v>
          </cell>
          <cell r="K1573">
            <v>2108</v>
          </cell>
          <cell r="Q1573">
            <v>980</v>
          </cell>
          <cell r="S1573" t="str">
            <v>Nao</v>
          </cell>
          <cell r="T1573" t="str">
            <v>Nao</v>
          </cell>
          <cell r="V1573" t="str">
            <v>Sim</v>
          </cell>
          <cell r="X1573">
            <v>0.3</v>
          </cell>
          <cell r="Y1573">
            <v>0.2</v>
          </cell>
          <cell r="Z1573">
            <v>0</v>
          </cell>
          <cell r="AA1573">
            <v>3</v>
          </cell>
        </row>
        <row r="1574">
          <cell r="B1574" t="str">
            <v>Tocantins</v>
          </cell>
          <cell r="I1574" t="str">
            <v>1</v>
          </cell>
          <cell r="K1574">
            <v>3313</v>
          </cell>
          <cell r="Q1574">
            <v>1105</v>
          </cell>
          <cell r="S1574" t="str">
            <v>Nao</v>
          </cell>
          <cell r="T1574" t="str">
            <v>Nao</v>
          </cell>
          <cell r="V1574" t="str">
            <v>Não</v>
          </cell>
          <cell r="X1574">
            <v>21.35</v>
          </cell>
          <cell r="Y1574">
            <v>16.7</v>
          </cell>
          <cell r="Z1574">
            <v>0</v>
          </cell>
          <cell r="AA1574">
            <v>0</v>
          </cell>
        </row>
        <row r="1575">
          <cell r="B1575" t="str">
            <v>Tocantins</v>
          </cell>
          <cell r="I1575" t="str">
            <v>1</v>
          </cell>
          <cell r="K1575">
            <v>5668</v>
          </cell>
          <cell r="Q1575">
            <v>2500</v>
          </cell>
          <cell r="S1575" t="str">
            <v>Nao</v>
          </cell>
          <cell r="T1575" t="str">
            <v>Sim</v>
          </cell>
          <cell r="V1575" t="str">
            <v>Sim</v>
          </cell>
          <cell r="X1575">
            <v>42.93</v>
          </cell>
          <cell r="Y1575">
            <v>30.77</v>
          </cell>
          <cell r="Z1575">
            <v>0.25</v>
          </cell>
          <cell r="AA1575">
            <v>0</v>
          </cell>
        </row>
        <row r="1576">
          <cell r="B1576" t="str">
            <v>Tocantins</v>
          </cell>
          <cell r="I1576" t="str">
            <v>3</v>
          </cell>
          <cell r="K1576">
            <v>174170</v>
          </cell>
          <cell r="Q1576">
            <v>69985</v>
          </cell>
          <cell r="S1576" t="str">
            <v>Sim</v>
          </cell>
          <cell r="T1576" t="str">
            <v>Sim</v>
          </cell>
          <cell r="V1576" t="str">
            <v>Sim</v>
          </cell>
          <cell r="X1576">
            <v>810.31</v>
          </cell>
          <cell r="Y1576">
            <v>677.45</v>
          </cell>
          <cell r="Z1576">
            <v>379.99</v>
          </cell>
          <cell r="AA1576">
            <v>0</v>
          </cell>
        </row>
        <row r="1577">
          <cell r="B1577" t="str">
            <v>Tocantins</v>
          </cell>
          <cell r="I1577" t="str">
            <v>1</v>
          </cell>
          <cell r="K1577">
            <v>3900</v>
          </cell>
          <cell r="Q1577">
            <v>1415</v>
          </cell>
          <cell r="S1577" t="str">
            <v>Nao</v>
          </cell>
          <cell r="T1577" t="str">
            <v>Nao</v>
          </cell>
          <cell r="V1577" t="str">
            <v>Não</v>
          </cell>
          <cell r="X1577">
            <v>16.43</v>
          </cell>
          <cell r="Y1577">
            <v>13.3</v>
          </cell>
          <cell r="Z1577">
            <v>0</v>
          </cell>
          <cell r="AA1577">
            <v>200</v>
          </cell>
        </row>
        <row r="1578">
          <cell r="B1578" t="str">
            <v>Tocantins</v>
          </cell>
          <cell r="I1578" t="str">
            <v>1</v>
          </cell>
          <cell r="K1578">
            <v>5353</v>
          </cell>
          <cell r="Q1578">
            <v>1760</v>
          </cell>
          <cell r="S1578" t="str">
            <v>Nao</v>
          </cell>
          <cell r="T1578" t="str">
            <v>Nao</v>
          </cell>
          <cell r="V1578" t="str">
            <v>Não</v>
          </cell>
          <cell r="X1578">
            <v>25</v>
          </cell>
          <cell r="Y1578">
            <v>23</v>
          </cell>
          <cell r="Z1578">
            <v>0</v>
          </cell>
          <cell r="AA1578">
            <v>0</v>
          </cell>
        </row>
        <row r="1579">
          <cell r="B1579" t="str">
            <v>Tocantins</v>
          </cell>
          <cell r="I1579" t="str">
            <v>1</v>
          </cell>
          <cell r="K1579">
            <v>7294</v>
          </cell>
          <cell r="Q1579">
            <v>2200</v>
          </cell>
          <cell r="S1579" t="str">
            <v>Nao</v>
          </cell>
          <cell r="T1579" t="str">
            <v>Nao</v>
          </cell>
          <cell r="V1579" t="str">
            <v>Não</v>
          </cell>
          <cell r="X1579">
            <v>40</v>
          </cell>
          <cell r="Y1579">
            <v>35</v>
          </cell>
          <cell r="Z1579">
            <v>0</v>
          </cell>
          <cell r="AA1579">
            <v>0</v>
          </cell>
        </row>
        <row r="1580">
          <cell r="B1580" t="str">
            <v>Tocantins</v>
          </cell>
          <cell r="I1580" t="str">
            <v>1</v>
          </cell>
          <cell r="K1580">
            <v>15401</v>
          </cell>
          <cell r="Q1580">
            <v>6099</v>
          </cell>
          <cell r="S1580" t="str">
            <v>Nao</v>
          </cell>
          <cell r="T1580" t="str">
            <v>Nao</v>
          </cell>
          <cell r="V1580" t="str">
            <v>Não</v>
          </cell>
          <cell r="X1580">
            <v>15</v>
          </cell>
          <cell r="Y1580">
            <v>5</v>
          </cell>
          <cell r="Z1580">
            <v>0</v>
          </cell>
          <cell r="AA1580">
            <v>0</v>
          </cell>
        </row>
        <row r="1581">
          <cell r="B1581" t="str">
            <v>Tocantins</v>
          </cell>
          <cell r="I1581" t="str">
            <v>1</v>
          </cell>
          <cell r="K1581">
            <v>2725</v>
          </cell>
          <cell r="Q1581">
            <v>1012</v>
          </cell>
          <cell r="S1581" t="str">
            <v>Nao</v>
          </cell>
          <cell r="T1581" t="str">
            <v>Nao</v>
          </cell>
          <cell r="V1581" t="str">
            <v>Não</v>
          </cell>
          <cell r="X1581">
            <v>32</v>
          </cell>
          <cell r="Y1581">
            <v>30</v>
          </cell>
          <cell r="Z1581">
            <v>0</v>
          </cell>
          <cell r="AA1581">
            <v>0</v>
          </cell>
        </row>
        <row r="1582">
          <cell r="B1582" t="str">
            <v>Tocantins</v>
          </cell>
          <cell r="I1582" t="str">
            <v>1</v>
          </cell>
          <cell r="K1582">
            <v>5043</v>
          </cell>
          <cell r="Q1582">
            <v>1640</v>
          </cell>
          <cell r="S1582" t="str">
            <v>Sim</v>
          </cell>
          <cell r="T1582" t="str">
            <v>Sim</v>
          </cell>
          <cell r="V1582" t="str">
            <v>Sim</v>
          </cell>
          <cell r="X1582">
            <v>65</v>
          </cell>
          <cell r="Y1582">
            <v>19</v>
          </cell>
          <cell r="Z1582">
            <v>3</v>
          </cell>
          <cell r="AA1582">
            <v>120</v>
          </cell>
        </row>
        <row r="1583">
          <cell r="B1583" t="str">
            <v>Tocantins</v>
          </cell>
          <cell r="I1583" t="str">
            <v>1</v>
          </cell>
          <cell r="K1583">
            <v>1939</v>
          </cell>
          <cell r="Q1583">
            <v>630</v>
          </cell>
          <cell r="S1583" t="str">
            <v>Nao</v>
          </cell>
          <cell r="T1583" t="str">
            <v>Nao</v>
          </cell>
          <cell r="V1583" t="str">
            <v>Não</v>
          </cell>
          <cell r="X1583">
            <v>12</v>
          </cell>
          <cell r="Y1583">
            <v>10</v>
          </cell>
          <cell r="Z1583">
            <v>0</v>
          </cell>
          <cell r="AA1583">
            <v>0</v>
          </cell>
        </row>
        <row r="1584">
          <cell r="B1584" t="str">
            <v>Tocantins</v>
          </cell>
          <cell r="I1584" t="str">
            <v>1</v>
          </cell>
          <cell r="K1584">
            <v>2456</v>
          </cell>
          <cell r="Q1584">
            <v>544</v>
          </cell>
          <cell r="S1584" t="str">
            <v>Nao</v>
          </cell>
          <cell r="T1584" t="str">
            <v>Nao</v>
          </cell>
          <cell r="V1584" t="str">
            <v>Não</v>
          </cell>
          <cell r="X1584">
            <v>14.86</v>
          </cell>
          <cell r="Y1584">
            <v>3.2</v>
          </cell>
          <cell r="Z1584">
            <v>0</v>
          </cell>
          <cell r="AA1584">
            <v>0</v>
          </cell>
        </row>
        <row r="1585">
          <cell r="B1585" t="str">
            <v>Tocantins</v>
          </cell>
          <cell r="I1585" t="str">
            <v>1</v>
          </cell>
          <cell r="K1585">
            <v>4732</v>
          </cell>
          <cell r="Q1585">
            <v>2100</v>
          </cell>
          <cell r="S1585" t="str">
            <v>Nao</v>
          </cell>
          <cell r="T1585" t="str">
            <v>Nao</v>
          </cell>
          <cell r="V1585" t="str">
            <v>Não</v>
          </cell>
          <cell r="X1585">
            <v>34</v>
          </cell>
          <cell r="Y1585">
            <v>33</v>
          </cell>
          <cell r="Z1585">
            <v>0</v>
          </cell>
          <cell r="AA1585">
            <v>0</v>
          </cell>
        </row>
        <row r="1586">
          <cell r="B1586" t="str">
            <v>Tocantins</v>
          </cell>
          <cell r="I1586" t="str">
            <v>1</v>
          </cell>
          <cell r="K1586">
            <v>3756</v>
          </cell>
          <cell r="Q1586">
            <v>900</v>
          </cell>
          <cell r="S1586" t="str">
            <v>Nao</v>
          </cell>
          <cell r="T1586" t="str">
            <v>Nao</v>
          </cell>
          <cell r="V1586" t="str">
            <v>Não</v>
          </cell>
          <cell r="X1586">
            <v>30</v>
          </cell>
          <cell r="Y1586">
            <v>15</v>
          </cell>
          <cell r="Z1586">
            <v>0</v>
          </cell>
          <cell r="AA1586">
            <v>0</v>
          </cell>
        </row>
        <row r="1587">
          <cell r="B1587" t="str">
            <v>Tocantins</v>
          </cell>
          <cell r="I1587" t="str">
            <v>1</v>
          </cell>
          <cell r="K1587">
            <v>1538</v>
          </cell>
          <cell r="Q1587">
            <v>670</v>
          </cell>
          <cell r="S1587" t="str">
            <v>Nao</v>
          </cell>
          <cell r="T1587" t="str">
            <v>Nao</v>
          </cell>
          <cell r="V1587" t="str">
            <v>Sim</v>
          </cell>
          <cell r="X1587">
            <v>0.25</v>
          </cell>
          <cell r="Y1587">
            <v>0.19</v>
          </cell>
          <cell r="Z1587">
            <v>0.01</v>
          </cell>
          <cell r="AA1587">
            <v>0</v>
          </cell>
        </row>
        <row r="1588">
          <cell r="B1588" t="str">
            <v>Tocantins</v>
          </cell>
          <cell r="I1588" t="str">
            <v>1</v>
          </cell>
          <cell r="K1588">
            <v>1841</v>
          </cell>
          <cell r="Q1588">
            <v>415</v>
          </cell>
          <cell r="S1588" t="str">
            <v>Nao</v>
          </cell>
          <cell r="T1588" t="str">
            <v>Nao</v>
          </cell>
          <cell r="V1588" t="str">
            <v>Não</v>
          </cell>
          <cell r="X1588">
            <v>5.66</v>
          </cell>
          <cell r="Y1588">
            <v>5.05</v>
          </cell>
          <cell r="Z1588">
            <v>0</v>
          </cell>
          <cell r="AA1588">
            <v>0</v>
          </cell>
        </row>
        <row r="1589">
          <cell r="B1589" t="str">
            <v>Tocantins</v>
          </cell>
          <cell r="I1589" t="str">
            <v>1</v>
          </cell>
          <cell r="K1589">
            <v>2475</v>
          </cell>
          <cell r="Q1589">
            <v>600</v>
          </cell>
          <cell r="S1589" t="str">
            <v>Nao</v>
          </cell>
          <cell r="T1589" t="str">
            <v>Nao</v>
          </cell>
          <cell r="V1589" t="str">
            <v>Não</v>
          </cell>
          <cell r="X1589">
            <v>13.5</v>
          </cell>
          <cell r="Y1589">
            <v>13.5</v>
          </cell>
          <cell r="Z1589">
            <v>0</v>
          </cell>
          <cell r="AA1589">
            <v>0</v>
          </cell>
        </row>
        <row r="1590">
          <cell r="B1590" t="str">
            <v>Tocantins</v>
          </cell>
          <cell r="I1590" t="str">
            <v>1</v>
          </cell>
          <cell r="K1590">
            <v>2203</v>
          </cell>
          <cell r="Q1590">
            <v>793</v>
          </cell>
          <cell r="S1590" t="str">
            <v>Nao</v>
          </cell>
          <cell r="T1590" t="str">
            <v>Nao</v>
          </cell>
          <cell r="V1590" t="str">
            <v>Sim</v>
          </cell>
          <cell r="X1590">
            <v>95.59</v>
          </cell>
          <cell r="Y1590">
            <v>37</v>
          </cell>
          <cell r="Z1590">
            <v>0</v>
          </cell>
          <cell r="AA1590">
            <v>119</v>
          </cell>
        </row>
        <row r="1591">
          <cell r="B1591" t="str">
            <v>Tocantins</v>
          </cell>
          <cell r="I1591" t="str">
            <v>1</v>
          </cell>
          <cell r="K1591">
            <v>3237</v>
          </cell>
          <cell r="Q1591">
            <v>1400</v>
          </cell>
          <cell r="S1591" t="str">
            <v>Nao</v>
          </cell>
          <cell r="T1591" t="str">
            <v>Nao</v>
          </cell>
          <cell r="V1591" t="str">
            <v>Sim</v>
          </cell>
          <cell r="X1591">
            <v>25.15</v>
          </cell>
          <cell r="Y1591">
            <v>22.1</v>
          </cell>
          <cell r="Z1591">
            <v>0</v>
          </cell>
          <cell r="AA1591">
            <v>0</v>
          </cell>
        </row>
        <row r="1592">
          <cell r="B1592" t="str">
            <v>Tocantins</v>
          </cell>
          <cell r="I1592" t="str">
            <v>1</v>
          </cell>
          <cell r="K1592">
            <v>1721</v>
          </cell>
          <cell r="Q1592">
            <v>619</v>
          </cell>
          <cell r="S1592" t="str">
            <v>Nao</v>
          </cell>
          <cell r="T1592" t="str">
            <v>Nao</v>
          </cell>
          <cell r="V1592" t="str">
            <v>Não</v>
          </cell>
          <cell r="X1592">
            <v>14</v>
          </cell>
          <cell r="Y1592">
            <v>10.24</v>
          </cell>
          <cell r="Z1592">
            <v>0</v>
          </cell>
          <cell r="AA1592">
            <v>0</v>
          </cell>
        </row>
        <row r="1593">
          <cell r="B1593" t="str">
            <v>Tocantins</v>
          </cell>
          <cell r="I1593" t="str">
            <v>1</v>
          </cell>
          <cell r="K1593">
            <v>791</v>
          </cell>
          <cell r="Q1593">
            <v>380</v>
          </cell>
          <cell r="S1593" t="str">
            <v>Nao</v>
          </cell>
          <cell r="T1593" t="str">
            <v>Nao</v>
          </cell>
          <cell r="V1593" t="str">
            <v>Não</v>
          </cell>
          <cell r="X1593">
            <v>8.9</v>
          </cell>
          <cell r="Y1593">
            <v>6.8</v>
          </cell>
          <cell r="Z1593">
            <v>0</v>
          </cell>
          <cell r="AA1593">
            <v>0</v>
          </cell>
        </row>
        <row r="1594">
          <cell r="B1594" t="str">
            <v>Tocantins</v>
          </cell>
          <cell r="I1594" t="str">
            <v>2</v>
          </cell>
          <cell r="K1594">
            <v>34420</v>
          </cell>
          <cell r="Q1594">
            <v>8745</v>
          </cell>
          <cell r="S1594" t="str">
            <v>Sim</v>
          </cell>
          <cell r="T1594" t="str">
            <v>Sim</v>
          </cell>
          <cell r="V1594" t="str">
            <v>Sim</v>
          </cell>
          <cell r="X1594">
            <v>402.86</v>
          </cell>
          <cell r="Y1594">
            <v>154.19999999999999</v>
          </cell>
          <cell r="Z1594">
            <v>4.8</v>
          </cell>
          <cell r="AA1594">
            <v>0</v>
          </cell>
        </row>
        <row r="1595">
          <cell r="B1595" t="str">
            <v>Tocantins</v>
          </cell>
          <cell r="I1595" t="str">
            <v>1</v>
          </cell>
          <cell r="K1595">
            <v>4164</v>
          </cell>
          <cell r="Q1595">
            <v>1920</v>
          </cell>
          <cell r="S1595" t="str">
            <v>Nao</v>
          </cell>
          <cell r="T1595" t="str">
            <v>Sim</v>
          </cell>
          <cell r="V1595" t="str">
            <v>Não</v>
          </cell>
          <cell r="X1595">
            <v>12</v>
          </cell>
          <cell r="Y1595">
            <v>8</v>
          </cell>
          <cell r="Z1595">
            <v>0</v>
          </cell>
          <cell r="AA1595">
            <v>5</v>
          </cell>
        </row>
        <row r="1596">
          <cell r="B1596" t="str">
            <v>Tocantins</v>
          </cell>
          <cell r="I1596" t="str">
            <v>1</v>
          </cell>
          <cell r="K1596">
            <v>2121</v>
          </cell>
          <cell r="Q1596">
            <v>996</v>
          </cell>
          <cell r="S1596" t="str">
            <v>Nao</v>
          </cell>
          <cell r="T1596" t="str">
            <v>Sim</v>
          </cell>
          <cell r="V1596" t="str">
            <v>Não</v>
          </cell>
          <cell r="X1596">
            <v>20</v>
          </cell>
          <cell r="Y1596">
            <v>15</v>
          </cell>
          <cell r="Z1596">
            <v>1</v>
          </cell>
          <cell r="AA1596">
            <v>0</v>
          </cell>
        </row>
        <row r="1597">
          <cell r="B1597" t="str">
            <v>Tocantins</v>
          </cell>
          <cell r="I1597" t="str">
            <v>1</v>
          </cell>
          <cell r="K1597">
            <v>5960</v>
          </cell>
          <cell r="Q1597">
            <v>1986</v>
          </cell>
          <cell r="S1597" t="str">
            <v>Nao</v>
          </cell>
          <cell r="T1597" t="str">
            <v>Nao</v>
          </cell>
          <cell r="V1597" t="str">
            <v>Sim</v>
          </cell>
          <cell r="X1597">
            <v>32</v>
          </cell>
          <cell r="Y1597">
            <v>22</v>
          </cell>
          <cell r="Z1597">
            <v>8</v>
          </cell>
          <cell r="AA1597">
            <v>0</v>
          </cell>
        </row>
        <row r="1598">
          <cell r="B1598" t="str">
            <v>Tocantins</v>
          </cell>
          <cell r="I1598" t="str">
            <v>1</v>
          </cell>
          <cell r="K1598">
            <v>19294</v>
          </cell>
          <cell r="Q1598">
            <v>5745</v>
          </cell>
          <cell r="S1598" t="str">
            <v>Nao</v>
          </cell>
          <cell r="T1598" t="str">
            <v>Sim</v>
          </cell>
          <cell r="V1598" t="str">
            <v>Sim</v>
          </cell>
          <cell r="X1598">
            <v>71</v>
          </cell>
          <cell r="Y1598">
            <v>29</v>
          </cell>
          <cell r="Z1598">
            <v>13</v>
          </cell>
          <cell r="AA1598">
            <v>4</v>
          </cell>
        </row>
        <row r="1599">
          <cell r="B1599" t="str">
            <v>Tocantins</v>
          </cell>
          <cell r="I1599" t="str">
            <v>1</v>
          </cell>
          <cell r="K1599">
            <v>4873</v>
          </cell>
          <cell r="Q1599">
            <v>1624</v>
          </cell>
          <cell r="S1599" t="str">
            <v>Nao</v>
          </cell>
          <cell r="T1599" t="str">
            <v>Nao</v>
          </cell>
          <cell r="V1599" t="str">
            <v>Não</v>
          </cell>
          <cell r="X1599">
            <v>39.5</v>
          </cell>
          <cell r="Y1599">
            <v>31.2</v>
          </cell>
          <cell r="Z1599">
            <v>0</v>
          </cell>
          <cell r="AA1599">
            <v>0</v>
          </cell>
        </row>
        <row r="1600">
          <cell r="B1600" t="str">
            <v>Tocantins</v>
          </cell>
          <cell r="I1600" t="str">
            <v>1</v>
          </cell>
          <cell r="K1600">
            <v>2786</v>
          </cell>
          <cell r="Q1600">
            <v>1223</v>
          </cell>
          <cell r="S1600" t="str">
            <v>Nao</v>
          </cell>
          <cell r="T1600" t="str">
            <v>Nao</v>
          </cell>
          <cell r="V1600" t="str">
            <v>Sim</v>
          </cell>
          <cell r="X1600">
            <v>20</v>
          </cell>
          <cell r="Y1600">
            <v>15.03</v>
          </cell>
          <cell r="Z1600">
            <v>2.5</v>
          </cell>
          <cell r="AA1600">
            <v>0</v>
          </cell>
        </row>
        <row r="1601">
          <cell r="B1601" t="str">
            <v>Tocantins</v>
          </cell>
          <cell r="I1601" t="str">
            <v>1</v>
          </cell>
          <cell r="K1601">
            <v>3118</v>
          </cell>
          <cell r="Q1601">
            <v>1500</v>
          </cell>
          <cell r="S1601" t="str">
            <v>Nao</v>
          </cell>
          <cell r="T1601" t="str">
            <v>Nao</v>
          </cell>
          <cell r="V1601" t="str">
            <v>Não</v>
          </cell>
          <cell r="X1601">
            <v>29.5</v>
          </cell>
          <cell r="Y1601">
            <v>23.56</v>
          </cell>
          <cell r="Z1601">
            <v>0</v>
          </cell>
          <cell r="AA1601">
            <v>0</v>
          </cell>
        </row>
        <row r="1602">
          <cell r="B1602" t="str">
            <v>Tocantins</v>
          </cell>
          <cell r="I1602" t="str">
            <v>1</v>
          </cell>
          <cell r="K1602">
            <v>5424</v>
          </cell>
          <cell r="Q1602">
            <v>1109</v>
          </cell>
          <cell r="S1602" t="str">
            <v>Nao</v>
          </cell>
          <cell r="T1602" t="str">
            <v>Sim</v>
          </cell>
          <cell r="V1602" t="str">
            <v>Não</v>
          </cell>
          <cell r="X1602">
            <v>3.21</v>
          </cell>
          <cell r="Y1602">
            <v>1.99</v>
          </cell>
          <cell r="Z1602">
            <v>0</v>
          </cell>
          <cell r="AA1602">
            <v>0</v>
          </cell>
        </row>
        <row r="1603">
          <cell r="B1603" t="str">
            <v>Tocantins</v>
          </cell>
          <cell r="I1603" t="str">
            <v>1</v>
          </cell>
          <cell r="K1603">
            <v>3156</v>
          </cell>
          <cell r="Q1603">
            <v>1032</v>
          </cell>
          <cell r="S1603" t="str">
            <v>Nao</v>
          </cell>
          <cell r="T1603" t="str">
            <v>Nao</v>
          </cell>
          <cell r="V1603" t="str">
            <v>Não</v>
          </cell>
          <cell r="X1603">
            <v>16</v>
          </cell>
          <cell r="Y1603">
            <v>14</v>
          </cell>
          <cell r="Z1603">
            <v>0</v>
          </cell>
          <cell r="AA1603">
            <v>0</v>
          </cell>
        </row>
        <row r="1604">
          <cell r="B1604" t="str">
            <v>Tocantins</v>
          </cell>
          <cell r="I1604" t="str">
            <v>1</v>
          </cell>
          <cell r="K1604">
            <v>5778</v>
          </cell>
          <cell r="Q1604">
            <v>1496</v>
          </cell>
          <cell r="S1604" t="str">
            <v>Nao</v>
          </cell>
          <cell r="T1604" t="str">
            <v>Nao</v>
          </cell>
          <cell r="V1604" t="str">
            <v>Não</v>
          </cell>
          <cell r="X1604">
            <v>38.35</v>
          </cell>
          <cell r="Y1604">
            <v>16.25</v>
          </cell>
          <cell r="Z1604">
            <v>0</v>
          </cell>
          <cell r="AA1604">
            <v>0</v>
          </cell>
        </row>
        <row r="1605">
          <cell r="B1605" t="str">
            <v>Tocantins</v>
          </cell>
          <cell r="I1605" t="str">
            <v>1</v>
          </cell>
          <cell r="K1605">
            <v>13313</v>
          </cell>
          <cell r="Q1605">
            <v>5300</v>
          </cell>
          <cell r="S1605" t="str">
            <v>Nao</v>
          </cell>
          <cell r="T1605" t="str">
            <v>Nao</v>
          </cell>
          <cell r="V1605" t="str">
            <v>Sim</v>
          </cell>
          <cell r="X1605">
            <v>1.6</v>
          </cell>
          <cell r="Y1605">
            <v>0.2</v>
          </cell>
          <cell r="Z1605">
            <v>0</v>
          </cell>
          <cell r="AA1605">
            <v>0</v>
          </cell>
        </row>
        <row r="1606">
          <cell r="B1606" t="str">
            <v>Tocantins</v>
          </cell>
          <cell r="I1606" t="str">
            <v>1</v>
          </cell>
          <cell r="K1606">
            <v>2857</v>
          </cell>
          <cell r="Q1606">
            <v>1300</v>
          </cell>
          <cell r="S1606" t="str">
            <v>Nao</v>
          </cell>
          <cell r="T1606" t="str">
            <v>Sim</v>
          </cell>
          <cell r="V1606" t="str">
            <v>Sim</v>
          </cell>
          <cell r="X1606">
            <v>27</v>
          </cell>
          <cell r="Y1606">
            <v>22</v>
          </cell>
          <cell r="Z1606">
            <v>10</v>
          </cell>
          <cell r="AA1606">
            <v>0</v>
          </cell>
        </row>
        <row r="1607">
          <cell r="B1607" t="str">
            <v>Tocantins</v>
          </cell>
          <cell r="I1607" t="str">
            <v>1</v>
          </cell>
          <cell r="K1607">
            <v>23828</v>
          </cell>
          <cell r="Q1607">
            <v>7444</v>
          </cell>
          <cell r="S1607" t="str">
            <v>Nao</v>
          </cell>
          <cell r="T1607" t="str">
            <v>Sim</v>
          </cell>
          <cell r="V1607" t="str">
            <v>Sim</v>
          </cell>
          <cell r="X1607">
            <v>150</v>
          </cell>
          <cell r="Y1607">
            <v>76.89</v>
          </cell>
          <cell r="Z1607">
            <v>10</v>
          </cell>
          <cell r="AA1607">
            <v>0</v>
          </cell>
        </row>
        <row r="1608">
          <cell r="B1608" t="str">
            <v>Tocantins</v>
          </cell>
          <cell r="I1608" t="str">
            <v>1</v>
          </cell>
          <cell r="K1608">
            <v>1199</v>
          </cell>
          <cell r="Q1608">
            <v>500</v>
          </cell>
          <cell r="S1608" t="str">
            <v>Nao</v>
          </cell>
          <cell r="T1608" t="str">
            <v>Nao</v>
          </cell>
          <cell r="V1608" t="str">
            <v>Não</v>
          </cell>
          <cell r="X1608">
            <v>10</v>
          </cell>
          <cell r="Y1608">
            <v>7</v>
          </cell>
          <cell r="Z1608">
            <v>0</v>
          </cell>
          <cell r="AA1608">
            <v>0</v>
          </cell>
        </row>
        <row r="1609">
          <cell r="B1609" t="str">
            <v>Tocantins</v>
          </cell>
          <cell r="I1609" t="str">
            <v>1</v>
          </cell>
          <cell r="K1609">
            <v>4482</v>
          </cell>
          <cell r="Q1609">
            <v>1800</v>
          </cell>
          <cell r="S1609" t="str">
            <v>Nao</v>
          </cell>
          <cell r="T1609" t="str">
            <v>Nao</v>
          </cell>
          <cell r="V1609" t="str">
            <v>Sim</v>
          </cell>
          <cell r="X1609">
            <v>80</v>
          </cell>
          <cell r="Y1609">
            <v>60</v>
          </cell>
          <cell r="Z1609">
            <v>10</v>
          </cell>
          <cell r="AA1609">
            <v>15</v>
          </cell>
        </row>
        <row r="1610">
          <cell r="B1610" t="str">
            <v>Tocantins</v>
          </cell>
          <cell r="I1610" t="str">
            <v>1</v>
          </cell>
          <cell r="K1610">
            <v>2057</v>
          </cell>
          <cell r="Q1610">
            <v>700</v>
          </cell>
          <cell r="S1610" t="str">
            <v>Nao</v>
          </cell>
          <cell r="T1610" t="str">
            <v>Nao</v>
          </cell>
          <cell r="V1610" t="str">
            <v>Não</v>
          </cell>
          <cell r="X1610">
            <v>18.5</v>
          </cell>
          <cell r="Y1610">
            <v>11.43</v>
          </cell>
          <cell r="Z1610">
            <v>0</v>
          </cell>
          <cell r="AA1610">
            <v>0</v>
          </cell>
        </row>
        <row r="1611">
          <cell r="B1611" t="str">
            <v>Tocantins</v>
          </cell>
          <cell r="I1611" t="str">
            <v>1</v>
          </cell>
          <cell r="K1611">
            <v>1547</v>
          </cell>
          <cell r="Q1611">
            <v>549</v>
          </cell>
          <cell r="S1611" t="str">
            <v>Nao</v>
          </cell>
          <cell r="T1611" t="str">
            <v>Nao</v>
          </cell>
          <cell r="V1611" t="str">
            <v>Sim</v>
          </cell>
          <cell r="X1611">
            <v>14.39</v>
          </cell>
          <cell r="Y1611">
            <v>12.87</v>
          </cell>
          <cell r="Z1611">
            <v>0.05</v>
          </cell>
          <cell r="AA1611">
            <v>0</v>
          </cell>
        </row>
        <row r="1612">
          <cell r="B1612" t="str">
            <v>Tocantins</v>
          </cell>
          <cell r="I1612" t="str">
            <v>1</v>
          </cell>
          <cell r="K1612">
            <v>1011</v>
          </cell>
          <cell r="Q1612">
            <v>500</v>
          </cell>
          <cell r="S1612" t="str">
            <v>Nao</v>
          </cell>
          <cell r="T1612" t="str">
            <v>Nao</v>
          </cell>
          <cell r="V1612" t="str">
            <v>Não</v>
          </cell>
          <cell r="X1612">
            <v>10</v>
          </cell>
          <cell r="Y1612">
            <v>5</v>
          </cell>
          <cell r="Z1612">
            <v>0</v>
          </cell>
          <cell r="AA1612">
            <v>0</v>
          </cell>
        </row>
        <row r="1613">
          <cell r="B1613" t="str">
            <v>Tocantins</v>
          </cell>
          <cell r="I1613" t="str">
            <v>1</v>
          </cell>
          <cell r="K1613">
            <v>8482</v>
          </cell>
          <cell r="Q1613">
            <v>2931</v>
          </cell>
          <cell r="S1613" t="str">
            <v>Nao</v>
          </cell>
          <cell r="T1613" t="str">
            <v>Nao</v>
          </cell>
          <cell r="V1613" t="str">
            <v>Não</v>
          </cell>
          <cell r="X1613">
            <v>200</v>
          </cell>
          <cell r="Y1613">
            <v>90</v>
          </cell>
          <cell r="Z1613">
            <v>0.6</v>
          </cell>
          <cell r="AA1613">
            <v>0</v>
          </cell>
        </row>
        <row r="1614">
          <cell r="B1614" t="str">
            <v>Tocantins</v>
          </cell>
          <cell r="I1614" t="str">
            <v>1</v>
          </cell>
          <cell r="K1614">
            <v>2474</v>
          </cell>
          <cell r="Q1614">
            <v>1101</v>
          </cell>
          <cell r="S1614" t="str">
            <v>Nao</v>
          </cell>
          <cell r="T1614" t="str">
            <v>Nao</v>
          </cell>
          <cell r="V1614" t="str">
            <v>Sim</v>
          </cell>
          <cell r="X1614">
            <v>46.57</v>
          </cell>
          <cell r="Y1614">
            <v>30.89</v>
          </cell>
          <cell r="Z1614">
            <v>0.11</v>
          </cell>
          <cell r="AA1614">
            <v>152</v>
          </cell>
        </row>
        <row r="1615">
          <cell r="B1615" t="str">
            <v>Tocantins</v>
          </cell>
          <cell r="I1615" t="str">
            <v>1</v>
          </cell>
          <cell r="K1615">
            <v>1245</v>
          </cell>
          <cell r="Q1615">
            <v>280</v>
          </cell>
          <cell r="S1615" t="str">
            <v>Nao</v>
          </cell>
          <cell r="T1615" t="str">
            <v>Nao</v>
          </cell>
          <cell r="V1615" t="str">
            <v>Não</v>
          </cell>
          <cell r="X1615">
            <v>0.9</v>
          </cell>
          <cell r="Y1615">
            <v>0.7</v>
          </cell>
          <cell r="Z1615">
            <v>0</v>
          </cell>
          <cell r="AA1615">
            <v>10</v>
          </cell>
        </row>
        <row r="1616">
          <cell r="B1616" t="str">
            <v>Tocantins</v>
          </cell>
          <cell r="I1616" t="str">
            <v>1</v>
          </cell>
          <cell r="K1616">
            <v>2589</v>
          </cell>
          <cell r="Q1616">
            <v>870</v>
          </cell>
          <cell r="S1616" t="str">
            <v>Nao</v>
          </cell>
          <cell r="T1616" t="str">
            <v>Nao</v>
          </cell>
          <cell r="V1616" t="str">
            <v>Não</v>
          </cell>
          <cell r="X1616">
            <v>9</v>
          </cell>
          <cell r="Y1616">
            <v>9</v>
          </cell>
          <cell r="Z1616">
            <v>0</v>
          </cell>
          <cell r="AA1616">
            <v>0</v>
          </cell>
        </row>
        <row r="1617">
          <cell r="B1617" t="str">
            <v>Tocantins</v>
          </cell>
          <cell r="I1617" t="str">
            <v>1</v>
          </cell>
          <cell r="K1617">
            <v>2877</v>
          </cell>
          <cell r="Q1617">
            <v>1264</v>
          </cell>
          <cell r="S1617" t="str">
            <v>Nao</v>
          </cell>
          <cell r="T1617" t="str">
            <v>Nao</v>
          </cell>
          <cell r="V1617" t="str">
            <v>Não</v>
          </cell>
          <cell r="X1617">
            <v>29.74</v>
          </cell>
          <cell r="Y1617">
            <v>23.5</v>
          </cell>
          <cell r="Z1617">
            <v>0</v>
          </cell>
          <cell r="AA1617">
            <v>0</v>
          </cell>
        </row>
        <row r="1618">
          <cell r="B1618" t="str">
            <v>Tocantins</v>
          </cell>
          <cell r="I1618" t="str">
            <v>1</v>
          </cell>
          <cell r="K1618">
            <v>1740</v>
          </cell>
          <cell r="Q1618">
            <v>504</v>
          </cell>
          <cell r="S1618" t="str">
            <v>Sim</v>
          </cell>
          <cell r="T1618" t="str">
            <v>Sim</v>
          </cell>
          <cell r="V1618" t="str">
            <v>Sim</v>
          </cell>
          <cell r="X1618">
            <v>0.37</v>
          </cell>
          <cell r="Y1618">
            <v>0.18</v>
          </cell>
          <cell r="Z1618">
            <v>0.02</v>
          </cell>
          <cell r="AA1618">
            <v>0</v>
          </cell>
        </row>
        <row r="1619">
          <cell r="B1619" t="str">
            <v>Tocantins</v>
          </cell>
          <cell r="I1619" t="str">
            <v>1</v>
          </cell>
          <cell r="K1619">
            <v>15554</v>
          </cell>
          <cell r="Q1619">
            <v>6209</v>
          </cell>
          <cell r="S1619" t="str">
            <v>Nao</v>
          </cell>
          <cell r="T1619" t="str">
            <v>Nao</v>
          </cell>
          <cell r="V1619" t="str">
            <v>Não</v>
          </cell>
          <cell r="X1619">
            <v>106.17</v>
          </cell>
          <cell r="Y1619">
            <v>84.15</v>
          </cell>
          <cell r="Z1619">
            <v>0</v>
          </cell>
          <cell r="AA1619">
            <v>1200</v>
          </cell>
        </row>
        <row r="1620">
          <cell r="B1620" t="str">
            <v>Tocantins</v>
          </cell>
          <cell r="I1620" t="str">
            <v>1</v>
          </cell>
          <cell r="K1620">
            <v>11797</v>
          </cell>
          <cell r="Q1620">
            <v>3933</v>
          </cell>
          <cell r="S1620" t="str">
            <v>Nao</v>
          </cell>
          <cell r="T1620" t="str">
            <v>Nao</v>
          </cell>
          <cell r="V1620" t="str">
            <v>Não</v>
          </cell>
          <cell r="X1620">
            <v>77.5</v>
          </cell>
          <cell r="Y1620">
            <v>58.8</v>
          </cell>
          <cell r="Z1620">
            <v>0</v>
          </cell>
          <cell r="AA1620">
            <v>0</v>
          </cell>
        </row>
        <row r="1621">
          <cell r="B1621" t="str">
            <v>Tocantins</v>
          </cell>
          <cell r="I1621" t="str">
            <v>1</v>
          </cell>
          <cell r="K1621">
            <v>3460</v>
          </cell>
          <cell r="Q1621">
            <v>1250</v>
          </cell>
          <cell r="S1621" t="str">
            <v>Nao</v>
          </cell>
          <cell r="T1621" t="str">
            <v>Nao</v>
          </cell>
          <cell r="V1621" t="str">
            <v>Sim</v>
          </cell>
          <cell r="X1621">
            <v>23.15</v>
          </cell>
          <cell r="Y1621">
            <v>11.94</v>
          </cell>
          <cell r="Z1621">
            <v>0</v>
          </cell>
          <cell r="AA1621">
            <v>0</v>
          </cell>
        </row>
        <row r="1622">
          <cell r="B1622" t="str">
            <v>Tocantins</v>
          </cell>
          <cell r="I1622" t="str">
            <v>1</v>
          </cell>
          <cell r="K1622">
            <v>2048</v>
          </cell>
          <cell r="Q1622">
            <v>845</v>
          </cell>
          <cell r="S1622" t="str">
            <v>Nao</v>
          </cell>
          <cell r="T1622" t="str">
            <v>Nao</v>
          </cell>
          <cell r="V1622" t="str">
            <v>Não</v>
          </cell>
          <cell r="X1622">
            <v>14.6</v>
          </cell>
          <cell r="Y1622">
            <v>9.93</v>
          </cell>
          <cell r="Z1622">
            <v>0</v>
          </cell>
          <cell r="AA1622">
            <v>0</v>
          </cell>
        </row>
        <row r="1623">
          <cell r="B1623" t="str">
            <v>Tocantins</v>
          </cell>
          <cell r="I1623" t="str">
            <v>1</v>
          </cell>
          <cell r="K1623">
            <v>7395</v>
          </cell>
          <cell r="Q1623">
            <v>3006</v>
          </cell>
          <cell r="S1623" t="str">
            <v>Nao</v>
          </cell>
          <cell r="T1623" t="str">
            <v>Nao</v>
          </cell>
          <cell r="V1623" t="str">
            <v>Sim</v>
          </cell>
          <cell r="X1623">
            <v>36</v>
          </cell>
          <cell r="Y1623">
            <v>36</v>
          </cell>
          <cell r="Z1623">
            <v>0.8</v>
          </cell>
          <cell r="AA1623">
            <v>0</v>
          </cell>
        </row>
        <row r="1624">
          <cell r="B1624" t="str">
            <v>Tocantins</v>
          </cell>
          <cell r="I1624" t="str">
            <v>1</v>
          </cell>
          <cell r="K1624">
            <v>8325</v>
          </cell>
          <cell r="Q1624">
            <v>4100</v>
          </cell>
          <cell r="S1624" t="str">
            <v>Nao</v>
          </cell>
          <cell r="T1624" t="str">
            <v>Nao</v>
          </cell>
          <cell r="V1624" t="str">
            <v>Sim</v>
          </cell>
          <cell r="X1624">
            <v>55.45</v>
          </cell>
          <cell r="Y1624">
            <v>35.5</v>
          </cell>
          <cell r="Z1624">
            <v>3.75</v>
          </cell>
          <cell r="AA1624">
            <v>0</v>
          </cell>
        </row>
        <row r="1625">
          <cell r="B1625" t="str">
            <v>Tocantins</v>
          </cell>
          <cell r="I1625" t="str">
            <v>1</v>
          </cell>
          <cell r="K1625">
            <v>2818</v>
          </cell>
          <cell r="Q1625">
            <v>1250</v>
          </cell>
          <cell r="S1625" t="str">
            <v>Nao</v>
          </cell>
          <cell r="T1625" t="str">
            <v>Nao</v>
          </cell>
          <cell r="V1625" t="str">
            <v>Sim</v>
          </cell>
          <cell r="X1625">
            <v>20.350000000000001</v>
          </cell>
          <cell r="Y1625">
            <v>16.600000000000001</v>
          </cell>
          <cell r="Z1625">
            <v>1.82</v>
          </cell>
          <cell r="AA1625">
            <v>0</v>
          </cell>
        </row>
        <row r="1626">
          <cell r="B1626" t="str">
            <v>Tocantins</v>
          </cell>
          <cell r="I1626" t="str">
            <v>1</v>
          </cell>
          <cell r="K1626">
            <v>1733</v>
          </cell>
          <cell r="Q1626">
            <v>350</v>
          </cell>
          <cell r="S1626" t="str">
            <v>Nao</v>
          </cell>
          <cell r="T1626" t="str">
            <v>Nao</v>
          </cell>
          <cell r="V1626" t="str">
            <v>Não</v>
          </cell>
          <cell r="X1626">
            <v>0.9</v>
          </cell>
          <cell r="Y1626">
            <v>0.8</v>
          </cell>
          <cell r="Z1626">
            <v>0</v>
          </cell>
          <cell r="AA1626">
            <v>0</v>
          </cell>
        </row>
        <row r="1627">
          <cell r="B1627" t="str">
            <v>Tocantins</v>
          </cell>
          <cell r="I1627" t="str">
            <v>1</v>
          </cell>
          <cell r="K1627">
            <v>1984</v>
          </cell>
          <cell r="Q1627">
            <v>107</v>
          </cell>
          <cell r="S1627" t="str">
            <v>Nao</v>
          </cell>
          <cell r="T1627" t="str">
            <v>Nao</v>
          </cell>
          <cell r="V1627" t="str">
            <v>Não</v>
          </cell>
          <cell r="X1627">
            <v>30</v>
          </cell>
          <cell r="Y1627">
            <v>2</v>
          </cell>
          <cell r="Z1627">
            <v>0</v>
          </cell>
          <cell r="AA1627">
            <v>0</v>
          </cell>
        </row>
        <row r="1628">
          <cell r="B1628" t="str">
            <v>Tocantins</v>
          </cell>
          <cell r="I1628" t="str">
            <v>1</v>
          </cell>
          <cell r="K1628">
            <v>881</v>
          </cell>
          <cell r="Q1628">
            <v>386</v>
          </cell>
          <cell r="S1628" t="str">
            <v>Nao</v>
          </cell>
          <cell r="T1628" t="str">
            <v>Nao</v>
          </cell>
          <cell r="V1628" t="str">
            <v>Não</v>
          </cell>
          <cell r="X1628">
            <v>16</v>
          </cell>
          <cell r="Y1628">
            <v>8.6</v>
          </cell>
          <cell r="Z1628">
            <v>0</v>
          </cell>
          <cell r="AA1628">
            <v>0</v>
          </cell>
        </row>
        <row r="1629">
          <cell r="B1629" t="str">
            <v>Tocantins</v>
          </cell>
          <cell r="I1629" t="str">
            <v>4</v>
          </cell>
          <cell r="K1629">
            <v>297456</v>
          </cell>
          <cell r="Q1629">
            <v>74000</v>
          </cell>
          <cell r="S1629" t="str">
            <v>Nao</v>
          </cell>
          <cell r="T1629" t="str">
            <v>Sim</v>
          </cell>
          <cell r="V1629" t="str">
            <v>Sim</v>
          </cell>
          <cell r="X1629">
            <v>1250</v>
          </cell>
          <cell r="Y1629">
            <v>1250</v>
          </cell>
          <cell r="Z1629">
            <v>550</v>
          </cell>
          <cell r="AA1629">
            <v>0</v>
          </cell>
        </row>
        <row r="1630">
          <cell r="B1630" t="str">
            <v>Tocantins</v>
          </cell>
          <cell r="I1630" t="str">
            <v>1</v>
          </cell>
          <cell r="K1630">
            <v>2384</v>
          </cell>
          <cell r="Q1630">
            <v>800</v>
          </cell>
          <cell r="S1630" t="str">
            <v>Nao</v>
          </cell>
          <cell r="T1630" t="str">
            <v>Nao</v>
          </cell>
          <cell r="V1630" t="str">
            <v>Não</v>
          </cell>
          <cell r="X1630">
            <v>12</v>
          </cell>
          <cell r="Y1630">
            <v>6</v>
          </cell>
          <cell r="Z1630">
            <v>0</v>
          </cell>
          <cell r="AA1630">
            <v>0</v>
          </cell>
        </row>
        <row r="1631">
          <cell r="B1631" t="str">
            <v>Tocantins</v>
          </cell>
          <cell r="I1631" t="str">
            <v>1</v>
          </cell>
          <cell r="K1631">
            <v>6256</v>
          </cell>
          <cell r="Q1631">
            <v>2882</v>
          </cell>
          <cell r="S1631" t="str">
            <v>Nao</v>
          </cell>
          <cell r="T1631" t="str">
            <v>Nao</v>
          </cell>
          <cell r="V1631" t="str">
            <v>Não</v>
          </cell>
          <cell r="X1631">
            <v>47</v>
          </cell>
          <cell r="Y1631">
            <v>37.159999999999997</v>
          </cell>
          <cell r="Z1631">
            <v>0</v>
          </cell>
          <cell r="AA1631">
            <v>0</v>
          </cell>
        </row>
        <row r="1632">
          <cell r="B1632" t="str">
            <v>Tocantins</v>
          </cell>
          <cell r="I1632" t="str">
            <v>2</v>
          </cell>
          <cell r="K1632">
            <v>49620</v>
          </cell>
          <cell r="Q1632">
            <v>15735</v>
          </cell>
          <cell r="S1632" t="str">
            <v>Nao</v>
          </cell>
          <cell r="T1632" t="str">
            <v>Sim</v>
          </cell>
          <cell r="V1632" t="str">
            <v>Sim</v>
          </cell>
          <cell r="X1632">
            <v>422.88</v>
          </cell>
          <cell r="Y1632">
            <v>314.92</v>
          </cell>
          <cell r="Z1632">
            <v>10</v>
          </cell>
          <cell r="AA1632">
            <v>0</v>
          </cell>
        </row>
        <row r="1633">
          <cell r="B1633" t="str">
            <v>Tocantins</v>
          </cell>
          <cell r="I1633" t="str">
            <v>1</v>
          </cell>
          <cell r="K1633">
            <v>4765</v>
          </cell>
          <cell r="Q1633">
            <v>1578</v>
          </cell>
          <cell r="S1633" t="str">
            <v>Nao</v>
          </cell>
          <cell r="T1633" t="str">
            <v>Nao</v>
          </cell>
          <cell r="V1633" t="str">
            <v>Não</v>
          </cell>
          <cell r="X1633">
            <v>33</v>
          </cell>
          <cell r="Y1633">
            <v>22.19</v>
          </cell>
          <cell r="Z1633">
            <v>0</v>
          </cell>
          <cell r="AA1633">
            <v>0</v>
          </cell>
        </row>
        <row r="1634">
          <cell r="B1634" t="str">
            <v>Tocantins</v>
          </cell>
          <cell r="I1634" t="str">
            <v>1</v>
          </cell>
          <cell r="K1634">
            <v>3076</v>
          </cell>
          <cell r="Q1634">
            <v>1075</v>
          </cell>
          <cell r="S1634" t="str">
            <v>Nao</v>
          </cell>
          <cell r="T1634" t="str">
            <v>Nao</v>
          </cell>
          <cell r="V1634" t="str">
            <v>Não</v>
          </cell>
          <cell r="X1634">
            <v>12</v>
          </cell>
          <cell r="Y1634">
            <v>10</v>
          </cell>
          <cell r="Z1634">
            <v>0</v>
          </cell>
          <cell r="AA1634">
            <v>0</v>
          </cell>
        </row>
        <row r="1635">
          <cell r="B1635" t="str">
            <v>Tocantins</v>
          </cell>
          <cell r="I1635" t="str">
            <v>1</v>
          </cell>
          <cell r="K1635">
            <v>11955</v>
          </cell>
          <cell r="Q1635">
            <v>5200</v>
          </cell>
          <cell r="S1635" t="str">
            <v>Sim</v>
          </cell>
          <cell r="T1635" t="str">
            <v>Sim</v>
          </cell>
          <cell r="V1635" t="str">
            <v>Sim</v>
          </cell>
          <cell r="X1635">
            <v>76</v>
          </cell>
          <cell r="Y1635">
            <v>28</v>
          </cell>
          <cell r="Z1635">
            <v>3.38</v>
          </cell>
          <cell r="AA1635">
            <v>24</v>
          </cell>
        </row>
        <row r="1636">
          <cell r="B1636" t="str">
            <v>Tocantins</v>
          </cell>
          <cell r="I1636" t="str">
            <v>1</v>
          </cell>
          <cell r="K1636">
            <v>5986</v>
          </cell>
          <cell r="Q1636">
            <v>1666</v>
          </cell>
          <cell r="S1636" t="str">
            <v>Nao</v>
          </cell>
          <cell r="T1636" t="str">
            <v>Sim</v>
          </cell>
          <cell r="V1636" t="str">
            <v>Sim</v>
          </cell>
          <cell r="X1636">
            <v>41.85</v>
          </cell>
          <cell r="Y1636">
            <v>30.63</v>
          </cell>
          <cell r="Z1636">
            <v>30.63</v>
          </cell>
          <cell r="AA1636">
            <v>0</v>
          </cell>
        </row>
        <row r="1637">
          <cell r="B1637" t="str">
            <v>Tocantins</v>
          </cell>
          <cell r="I1637" t="str">
            <v>1</v>
          </cell>
          <cell r="K1637">
            <v>2607</v>
          </cell>
          <cell r="Q1637">
            <v>1200</v>
          </cell>
          <cell r="S1637" t="str">
            <v>Nao</v>
          </cell>
          <cell r="T1637" t="str">
            <v>Sim</v>
          </cell>
          <cell r="V1637" t="str">
            <v>Sim</v>
          </cell>
          <cell r="X1637">
            <v>12000</v>
          </cell>
          <cell r="Y1637">
            <v>12000</v>
          </cell>
          <cell r="Z1637">
            <v>5000</v>
          </cell>
          <cell r="AA1637">
            <v>0</v>
          </cell>
        </row>
        <row r="1638">
          <cell r="B1638" t="str">
            <v>Tocantins</v>
          </cell>
          <cell r="I1638" t="str">
            <v>1</v>
          </cell>
          <cell r="K1638">
            <v>2897</v>
          </cell>
          <cell r="Q1638">
            <v>1400</v>
          </cell>
          <cell r="S1638" t="str">
            <v>Nao</v>
          </cell>
          <cell r="T1638" t="str">
            <v>Nao</v>
          </cell>
          <cell r="V1638" t="str">
            <v>Não</v>
          </cell>
          <cell r="X1638">
            <v>17.11</v>
          </cell>
          <cell r="Y1638">
            <v>12</v>
          </cell>
          <cell r="Z1638">
            <v>0</v>
          </cell>
          <cell r="AA1638">
            <v>0</v>
          </cell>
        </row>
        <row r="1639">
          <cell r="B1639" t="str">
            <v>Tocantins</v>
          </cell>
          <cell r="I1639" t="str">
            <v>1</v>
          </cell>
          <cell r="K1639">
            <v>1165</v>
          </cell>
          <cell r="Q1639">
            <v>500</v>
          </cell>
          <cell r="S1639" t="str">
            <v>Nao</v>
          </cell>
          <cell r="T1639" t="str">
            <v>Nao</v>
          </cell>
          <cell r="V1639" t="str">
            <v>Não</v>
          </cell>
          <cell r="X1639">
            <v>15</v>
          </cell>
          <cell r="Y1639">
            <v>11.5</v>
          </cell>
          <cell r="Z1639">
            <v>0</v>
          </cell>
          <cell r="AA1639">
            <v>0</v>
          </cell>
        </row>
        <row r="1640">
          <cell r="B1640" t="str">
            <v>Tocantins</v>
          </cell>
          <cell r="I1640" t="str">
            <v>1</v>
          </cell>
          <cell r="K1640">
            <v>4371</v>
          </cell>
          <cell r="Q1640">
            <v>1634</v>
          </cell>
          <cell r="S1640" t="str">
            <v>Nao</v>
          </cell>
          <cell r="T1640" t="str">
            <v>Nao</v>
          </cell>
          <cell r="V1640" t="str">
            <v>Sim</v>
          </cell>
          <cell r="X1640">
            <v>40995.699999999997</v>
          </cell>
          <cell r="Y1640">
            <v>27704</v>
          </cell>
          <cell r="Z1640">
            <v>0.4</v>
          </cell>
          <cell r="AA1640">
            <v>276</v>
          </cell>
        </row>
        <row r="1641">
          <cell r="B1641" t="str">
            <v>Tocantins</v>
          </cell>
          <cell r="I1641" t="str">
            <v>1</v>
          </cell>
          <cell r="K1641">
            <v>5117</v>
          </cell>
          <cell r="Q1641">
            <v>1792</v>
          </cell>
          <cell r="S1641" t="str">
            <v>Nao</v>
          </cell>
          <cell r="T1641" t="str">
            <v>Nao</v>
          </cell>
          <cell r="V1641" t="str">
            <v>Não</v>
          </cell>
          <cell r="X1641">
            <v>40349.660000000003</v>
          </cell>
          <cell r="Y1641">
            <v>27501.25</v>
          </cell>
          <cell r="Z1641">
            <v>0</v>
          </cell>
          <cell r="AA1641">
            <v>25</v>
          </cell>
        </row>
        <row r="1642">
          <cell r="B1642" t="str">
            <v>Tocantins</v>
          </cell>
          <cell r="I1642" t="str">
            <v>1</v>
          </cell>
          <cell r="K1642">
            <v>2176</v>
          </cell>
          <cell r="Q1642">
            <v>900</v>
          </cell>
          <cell r="S1642" t="str">
            <v>Nao</v>
          </cell>
          <cell r="T1642" t="str">
            <v>Nao</v>
          </cell>
          <cell r="V1642" t="str">
            <v>Não</v>
          </cell>
          <cell r="X1642">
            <v>25</v>
          </cell>
          <cell r="Y1642">
            <v>18</v>
          </cell>
          <cell r="Z1642">
            <v>0</v>
          </cell>
          <cell r="AA1642">
            <v>0</v>
          </cell>
        </row>
        <row r="1643">
          <cell r="B1643" t="str">
            <v>Tocantins</v>
          </cell>
          <cell r="I1643" t="str">
            <v>1</v>
          </cell>
          <cell r="K1643">
            <v>2293</v>
          </cell>
          <cell r="Q1643">
            <v>685</v>
          </cell>
          <cell r="S1643" t="str">
            <v>Nao</v>
          </cell>
          <cell r="T1643" t="str">
            <v>Nao</v>
          </cell>
          <cell r="V1643" t="str">
            <v>Não</v>
          </cell>
          <cell r="X1643">
            <v>4</v>
          </cell>
          <cell r="Y1643">
            <v>1.5</v>
          </cell>
          <cell r="Z1643">
            <v>0</v>
          </cell>
          <cell r="AA1643">
            <v>25</v>
          </cell>
        </row>
        <row r="1644">
          <cell r="B1644" t="str">
            <v>Tocantins</v>
          </cell>
          <cell r="I1644" t="str">
            <v>1</v>
          </cell>
          <cell r="K1644">
            <v>1994</v>
          </cell>
          <cell r="Q1644">
            <v>980</v>
          </cell>
          <cell r="S1644" t="str">
            <v>Nao</v>
          </cell>
          <cell r="T1644" t="str">
            <v>Nao</v>
          </cell>
          <cell r="V1644" t="str">
            <v>Não</v>
          </cell>
          <cell r="X1644">
            <v>50</v>
          </cell>
          <cell r="Y1644">
            <v>20</v>
          </cell>
          <cell r="Z1644">
            <v>0</v>
          </cell>
          <cell r="AA1644">
            <v>0</v>
          </cell>
        </row>
        <row r="1645">
          <cell r="B1645" t="str">
            <v>Tocantins</v>
          </cell>
          <cell r="I1645" t="str">
            <v>1</v>
          </cell>
          <cell r="K1645">
            <v>1789</v>
          </cell>
          <cell r="Q1645">
            <v>700</v>
          </cell>
          <cell r="S1645" t="str">
            <v>Nao</v>
          </cell>
          <cell r="T1645" t="str">
            <v>Nao</v>
          </cell>
          <cell r="V1645" t="str">
            <v>Não</v>
          </cell>
          <cell r="X1645">
            <v>35</v>
          </cell>
          <cell r="Y1645">
            <v>35</v>
          </cell>
          <cell r="Z1645">
            <v>0</v>
          </cell>
          <cell r="AA1645">
            <v>0</v>
          </cell>
        </row>
        <row r="1646">
          <cell r="B1646" t="str">
            <v>Tocantins</v>
          </cell>
          <cell r="I1646" t="str">
            <v>1</v>
          </cell>
          <cell r="K1646">
            <v>5034</v>
          </cell>
          <cell r="Q1646">
            <v>1700</v>
          </cell>
          <cell r="S1646" t="str">
            <v>Nao</v>
          </cell>
          <cell r="T1646" t="str">
            <v>Nao</v>
          </cell>
          <cell r="V1646" t="str">
            <v>Não</v>
          </cell>
          <cell r="X1646">
            <v>20.93</v>
          </cell>
          <cell r="Y1646">
            <v>10</v>
          </cell>
          <cell r="Z1646">
            <v>0</v>
          </cell>
          <cell r="AA1646">
            <v>0</v>
          </cell>
        </row>
        <row r="1647">
          <cell r="B1647" t="str">
            <v>Tocantins</v>
          </cell>
          <cell r="I1647" t="str">
            <v>1</v>
          </cell>
          <cell r="K1647">
            <v>1029</v>
          </cell>
          <cell r="Q1647">
            <v>512</v>
          </cell>
          <cell r="S1647" t="str">
            <v>Nao</v>
          </cell>
          <cell r="T1647" t="str">
            <v>Nao</v>
          </cell>
          <cell r="V1647" t="str">
            <v>Não</v>
          </cell>
          <cell r="X1647">
            <v>16.100000000000001</v>
          </cell>
          <cell r="Y1647">
            <v>9.6999999999999993</v>
          </cell>
          <cell r="Z1647">
            <v>0</v>
          </cell>
          <cell r="AA1647">
            <v>0</v>
          </cell>
        </row>
        <row r="1648">
          <cell r="B1648" t="str">
            <v>Tocantins</v>
          </cell>
          <cell r="I1648" t="str">
            <v>1</v>
          </cell>
          <cell r="K1648">
            <v>3126</v>
          </cell>
          <cell r="Q1648">
            <v>1280</v>
          </cell>
          <cell r="S1648" t="str">
            <v>Nao</v>
          </cell>
          <cell r="T1648" t="str">
            <v>Nao</v>
          </cell>
          <cell r="V1648" t="str">
            <v>Não</v>
          </cell>
          <cell r="X1648">
            <v>22.3</v>
          </cell>
          <cell r="Y1648">
            <v>16.5</v>
          </cell>
          <cell r="Z1648">
            <v>0</v>
          </cell>
          <cell r="AA1648">
            <v>0</v>
          </cell>
        </row>
        <row r="1649">
          <cell r="B1649" t="str">
            <v>Tocantins</v>
          </cell>
          <cell r="I1649" t="str">
            <v>1</v>
          </cell>
          <cell r="K1649">
            <v>1856</v>
          </cell>
          <cell r="Q1649">
            <v>842</v>
          </cell>
          <cell r="S1649" t="str">
            <v>Nao</v>
          </cell>
          <cell r="T1649" t="str">
            <v>Nao</v>
          </cell>
          <cell r="V1649" t="str">
            <v>Não</v>
          </cell>
          <cell r="X1649">
            <v>23</v>
          </cell>
          <cell r="Y1649">
            <v>23</v>
          </cell>
          <cell r="Z1649">
            <v>0</v>
          </cell>
          <cell r="AA1649">
            <v>0</v>
          </cell>
        </row>
        <row r="1650">
          <cell r="B1650" t="str">
            <v>Tocantins</v>
          </cell>
          <cell r="I1650" t="str">
            <v>1</v>
          </cell>
          <cell r="K1650">
            <v>2988</v>
          </cell>
          <cell r="Q1650">
            <v>1318</v>
          </cell>
          <cell r="S1650" t="str">
            <v>Nao</v>
          </cell>
          <cell r="T1650" t="str">
            <v>Nao</v>
          </cell>
          <cell r="V1650" t="str">
            <v>Não</v>
          </cell>
          <cell r="X1650">
            <v>5</v>
          </cell>
          <cell r="Y1650">
            <v>3</v>
          </cell>
          <cell r="Z1650">
            <v>0</v>
          </cell>
          <cell r="AA1650">
            <v>214</v>
          </cell>
        </row>
        <row r="1651">
          <cell r="B1651" t="str">
            <v>Tocantins</v>
          </cell>
          <cell r="I1651" t="str">
            <v>1</v>
          </cell>
          <cell r="K1651">
            <v>3719</v>
          </cell>
          <cell r="Q1651">
            <v>1068</v>
          </cell>
          <cell r="S1651" t="str">
            <v>Sim</v>
          </cell>
          <cell r="T1651" t="str">
            <v>Sim</v>
          </cell>
          <cell r="V1651" t="str">
            <v>Sim</v>
          </cell>
          <cell r="X1651">
            <v>0.3</v>
          </cell>
          <cell r="Y1651">
            <v>0.21</v>
          </cell>
          <cell r="Z1651">
            <v>0.06</v>
          </cell>
          <cell r="AA1651">
            <v>0</v>
          </cell>
        </row>
        <row r="1652">
          <cell r="B1652" t="str">
            <v>Tocantins</v>
          </cell>
          <cell r="I1652" t="str">
            <v>1</v>
          </cell>
          <cell r="K1652">
            <v>4349</v>
          </cell>
          <cell r="Q1652">
            <v>1752</v>
          </cell>
          <cell r="S1652" t="str">
            <v>Nao</v>
          </cell>
          <cell r="T1652" t="str">
            <v>Nao</v>
          </cell>
          <cell r="V1652" t="str">
            <v>Não</v>
          </cell>
          <cell r="X1652">
            <v>12.58</v>
          </cell>
          <cell r="Y1652">
            <v>7.45</v>
          </cell>
          <cell r="Z1652">
            <v>0</v>
          </cell>
          <cell r="AA1652">
            <v>0</v>
          </cell>
        </row>
        <row r="1653">
          <cell r="B1653" t="str">
            <v>Tocantins</v>
          </cell>
          <cell r="I1653" t="str">
            <v>1</v>
          </cell>
          <cell r="K1653">
            <v>4795</v>
          </cell>
          <cell r="Q1653">
            <v>1772</v>
          </cell>
          <cell r="S1653" t="str">
            <v>Sim</v>
          </cell>
          <cell r="T1653" t="str">
            <v>Sim</v>
          </cell>
          <cell r="V1653" t="str">
            <v>Sim</v>
          </cell>
          <cell r="X1653">
            <v>19.53</v>
          </cell>
          <cell r="Y1653">
            <v>3.3</v>
          </cell>
          <cell r="Z1653">
            <v>0.22</v>
          </cell>
          <cell r="AA1653">
            <v>8</v>
          </cell>
        </row>
        <row r="1654">
          <cell r="B1654" t="str">
            <v>Tocantins</v>
          </cell>
          <cell r="I1654" t="str">
            <v>1</v>
          </cell>
          <cell r="K1654">
            <v>1261</v>
          </cell>
          <cell r="Q1654">
            <v>500</v>
          </cell>
          <cell r="S1654" t="str">
            <v>Nao</v>
          </cell>
          <cell r="T1654" t="str">
            <v>Nao</v>
          </cell>
          <cell r="V1654" t="str">
            <v>Não</v>
          </cell>
          <cell r="X1654">
            <v>20</v>
          </cell>
          <cell r="Y1654">
            <v>16</v>
          </cell>
          <cell r="Z1654">
            <v>0</v>
          </cell>
          <cell r="AA1654">
            <v>0</v>
          </cell>
        </row>
        <row r="1655">
          <cell r="B1655" t="str">
            <v>Tocantins</v>
          </cell>
          <cell r="I1655" t="str">
            <v>1</v>
          </cell>
          <cell r="K1655">
            <v>2117</v>
          </cell>
          <cell r="Q1655">
            <v>996</v>
          </cell>
          <cell r="S1655" t="str">
            <v>Nao</v>
          </cell>
          <cell r="T1655" t="str">
            <v>Nao</v>
          </cell>
          <cell r="V1655" t="str">
            <v>Sim</v>
          </cell>
          <cell r="X1655">
            <v>19.84</v>
          </cell>
          <cell r="Y1655">
            <v>17.22</v>
          </cell>
          <cell r="Z1655">
            <v>1</v>
          </cell>
          <cell r="AA1655">
            <v>0</v>
          </cell>
        </row>
        <row r="1656">
          <cell r="B1656" t="str">
            <v>Tocantins</v>
          </cell>
          <cell r="I1656" t="str">
            <v>1</v>
          </cell>
          <cell r="K1656">
            <v>11880</v>
          </cell>
          <cell r="Q1656">
            <v>4015</v>
          </cell>
          <cell r="S1656" t="str">
            <v>Nao</v>
          </cell>
          <cell r="T1656" t="str">
            <v>Nao</v>
          </cell>
          <cell r="V1656" t="str">
            <v>Sim</v>
          </cell>
          <cell r="X1656">
            <v>50</v>
          </cell>
          <cell r="Y1656">
            <v>26</v>
          </cell>
          <cell r="Z1656">
            <v>0</v>
          </cell>
          <cell r="AA1656">
            <v>0</v>
          </cell>
        </row>
        <row r="1657">
          <cell r="B1657" t="str">
            <v>Tocantins</v>
          </cell>
          <cell r="I1657" t="str">
            <v>1</v>
          </cell>
          <cell r="K1657">
            <v>3341</v>
          </cell>
          <cell r="Q1657">
            <v>1295</v>
          </cell>
          <cell r="S1657" t="str">
            <v>Nao</v>
          </cell>
          <cell r="T1657" t="str">
            <v>Nao</v>
          </cell>
          <cell r="V1657" t="str">
            <v>Não</v>
          </cell>
          <cell r="X1657">
            <v>14</v>
          </cell>
          <cell r="Y1657">
            <v>10</v>
          </cell>
          <cell r="Z1657">
            <v>0</v>
          </cell>
          <cell r="AA1657">
            <v>0</v>
          </cell>
        </row>
        <row r="1658">
          <cell r="B1658" t="str">
            <v>Tocantins</v>
          </cell>
          <cell r="I1658" t="str">
            <v>1</v>
          </cell>
          <cell r="K1658">
            <v>18501</v>
          </cell>
          <cell r="Q1658">
            <v>7500</v>
          </cell>
          <cell r="S1658" t="str">
            <v>Nao</v>
          </cell>
          <cell r="T1658" t="str">
            <v>Nao</v>
          </cell>
          <cell r="V1658" t="str">
            <v>Sim</v>
          </cell>
          <cell r="X1658">
            <v>36</v>
          </cell>
          <cell r="Y1658">
            <v>28</v>
          </cell>
          <cell r="Z1658">
            <v>0</v>
          </cell>
          <cell r="AA1658">
            <v>10</v>
          </cell>
        </row>
        <row r="1659">
          <cell r="B1659" t="str">
            <v>Tocantins</v>
          </cell>
          <cell r="I1659" t="str">
            <v>1</v>
          </cell>
          <cell r="K1659">
            <v>1136</v>
          </cell>
          <cell r="Q1659">
            <v>530</v>
          </cell>
          <cell r="S1659" t="str">
            <v>Nao</v>
          </cell>
          <cell r="T1659" t="str">
            <v>Nao</v>
          </cell>
          <cell r="V1659" t="str">
            <v>Não</v>
          </cell>
          <cell r="X1659">
            <v>16.43</v>
          </cell>
          <cell r="Y1659">
            <v>12</v>
          </cell>
          <cell r="Z1659">
            <v>0</v>
          </cell>
          <cell r="AA1659">
            <v>450</v>
          </cell>
        </row>
        <row r="1660">
          <cell r="B1660" t="str">
            <v>Tocantins</v>
          </cell>
          <cell r="I1660" t="str">
            <v>1</v>
          </cell>
          <cell r="K1660">
            <v>1386</v>
          </cell>
          <cell r="Q1660">
            <v>550</v>
          </cell>
          <cell r="S1660" t="str">
            <v>Nao</v>
          </cell>
          <cell r="T1660" t="str">
            <v>Nao</v>
          </cell>
          <cell r="V1660" t="str">
            <v>Não</v>
          </cell>
          <cell r="X1660">
            <v>0.08</v>
          </cell>
          <cell r="Y1660">
            <v>0.08</v>
          </cell>
          <cell r="Z1660">
            <v>0</v>
          </cell>
          <cell r="AA1660">
            <v>0</v>
          </cell>
        </row>
        <row r="1661">
          <cell r="B1661" t="str">
            <v>Tocantins</v>
          </cell>
          <cell r="I1661" t="str">
            <v>1</v>
          </cell>
          <cell r="K1661">
            <v>9769</v>
          </cell>
          <cell r="Q1661">
            <v>3192</v>
          </cell>
          <cell r="S1661" t="str">
            <v>Nao</v>
          </cell>
          <cell r="T1661" t="str">
            <v>Sim</v>
          </cell>
          <cell r="V1661" t="str">
            <v>Sim</v>
          </cell>
          <cell r="X1661">
            <v>45</v>
          </cell>
          <cell r="Y1661">
            <v>20</v>
          </cell>
          <cell r="Z1661">
            <v>1.2</v>
          </cell>
          <cell r="AA1661">
            <v>200</v>
          </cell>
        </row>
        <row r="1662">
          <cell r="B1662" t="str">
            <v>Espírito Santo</v>
          </cell>
          <cell r="I1662" t="str">
            <v>2</v>
          </cell>
          <cell r="K1662">
            <v>15531</v>
          </cell>
          <cell r="Q1662">
            <v>7136</v>
          </cell>
          <cell r="S1662" t="str">
            <v>Nao</v>
          </cell>
          <cell r="T1662" t="str">
            <v>Nao</v>
          </cell>
          <cell r="V1662" t="str">
            <v>Sim</v>
          </cell>
          <cell r="X1662">
            <v>166.3</v>
          </cell>
          <cell r="Y1662">
            <v>166.3</v>
          </cell>
          <cell r="Z1662">
            <v>132.06</v>
          </cell>
          <cell r="AA1662">
            <v>338</v>
          </cell>
        </row>
        <row r="1663">
          <cell r="B1663" t="str">
            <v>Espírito Santo</v>
          </cell>
          <cell r="I1663" t="str">
            <v>1</v>
          </cell>
          <cell r="K1663">
            <v>20958</v>
          </cell>
          <cell r="Q1663">
            <v>10420</v>
          </cell>
          <cell r="S1663" t="str">
            <v>Sim</v>
          </cell>
          <cell r="T1663" t="str">
            <v>Sim</v>
          </cell>
          <cell r="V1663" t="str">
            <v>Sim</v>
          </cell>
          <cell r="X1663">
            <v>70</v>
          </cell>
          <cell r="Y1663">
            <v>58.5</v>
          </cell>
          <cell r="Z1663">
            <v>0.63</v>
          </cell>
          <cell r="AA1663">
            <v>4000</v>
          </cell>
        </row>
        <row r="1664">
          <cell r="B1664" t="str">
            <v>Espírito Santo</v>
          </cell>
          <cell r="I1664" t="str">
            <v>1</v>
          </cell>
          <cell r="K1664">
            <v>6864</v>
          </cell>
          <cell r="Q1664">
            <v>3075</v>
          </cell>
          <cell r="S1664" t="str">
            <v>Nao</v>
          </cell>
          <cell r="T1664" t="str">
            <v>Nao</v>
          </cell>
          <cell r="V1664" t="str">
            <v>Sim</v>
          </cell>
          <cell r="X1664">
            <v>15</v>
          </cell>
          <cell r="Y1664">
            <v>14</v>
          </cell>
          <cell r="Z1664">
            <v>13</v>
          </cell>
          <cell r="AA1664">
            <v>600</v>
          </cell>
        </row>
        <row r="1665">
          <cell r="B1665" t="str">
            <v>Espírito Santo</v>
          </cell>
          <cell r="I1665" t="str">
            <v>1</v>
          </cell>
          <cell r="K1665">
            <v>4580</v>
          </cell>
          <cell r="Q1665">
            <v>2110</v>
          </cell>
          <cell r="S1665" t="str">
            <v>Nao</v>
          </cell>
          <cell r="T1665" t="str">
            <v>Nao</v>
          </cell>
          <cell r="V1665" t="str">
            <v>Sim</v>
          </cell>
          <cell r="X1665">
            <v>30</v>
          </cell>
          <cell r="Y1665">
            <v>20.2</v>
          </cell>
          <cell r="Z1665">
            <v>2</v>
          </cell>
          <cell r="AA1665">
            <v>80</v>
          </cell>
        </row>
        <row r="1666">
          <cell r="B1666" t="str">
            <v>Espírito Santo</v>
          </cell>
          <cell r="I1666" t="str">
            <v>1</v>
          </cell>
          <cell r="K1666">
            <v>22626</v>
          </cell>
          <cell r="Q1666">
            <v>6079</v>
          </cell>
          <cell r="S1666" t="str">
            <v>Sim</v>
          </cell>
          <cell r="T1666" t="str">
            <v>Sim</v>
          </cell>
          <cell r="V1666" t="str">
            <v>Sim</v>
          </cell>
          <cell r="X1666">
            <v>202.52</v>
          </cell>
          <cell r="Y1666">
            <v>165</v>
          </cell>
          <cell r="Z1666">
            <v>33</v>
          </cell>
          <cell r="AA1666">
            <v>15</v>
          </cell>
        </row>
        <row r="1667">
          <cell r="B1667" t="str">
            <v>Espírito Santo</v>
          </cell>
          <cell r="I1667" t="str">
            <v>1</v>
          </cell>
          <cell r="K1667">
            <v>5240</v>
          </cell>
          <cell r="Q1667">
            <v>1200</v>
          </cell>
          <cell r="S1667" t="str">
            <v>Sim</v>
          </cell>
          <cell r="T1667" t="str">
            <v>Nao</v>
          </cell>
          <cell r="V1667" t="str">
            <v>Não</v>
          </cell>
          <cell r="X1667">
            <v>3.5</v>
          </cell>
          <cell r="Y1667">
            <v>2.8</v>
          </cell>
          <cell r="Z1667">
            <v>0.8</v>
          </cell>
          <cell r="AA1667">
            <v>40</v>
          </cell>
        </row>
        <row r="1668">
          <cell r="B1668" t="str">
            <v>Espírito Santo</v>
          </cell>
          <cell r="I1668" t="str">
            <v>3</v>
          </cell>
          <cell r="K1668">
            <v>90022</v>
          </cell>
          <cell r="Q1668">
            <v>31546</v>
          </cell>
          <cell r="S1668" t="str">
            <v>Sim</v>
          </cell>
          <cell r="T1668" t="str">
            <v>Sim</v>
          </cell>
          <cell r="V1668" t="str">
            <v>Sim</v>
          </cell>
          <cell r="X1668">
            <v>405.28</v>
          </cell>
          <cell r="Y1668">
            <v>284.92</v>
          </cell>
          <cell r="Z1668">
            <v>182.35</v>
          </cell>
          <cell r="AA1668">
            <v>350</v>
          </cell>
        </row>
        <row r="1669">
          <cell r="B1669" t="str">
            <v>Espírito Santo</v>
          </cell>
          <cell r="I1669" t="str">
            <v>1</v>
          </cell>
          <cell r="K1669">
            <v>7516</v>
          </cell>
          <cell r="Q1669">
            <v>3600</v>
          </cell>
          <cell r="S1669" t="str">
            <v>Nao</v>
          </cell>
          <cell r="T1669" t="str">
            <v>Sim</v>
          </cell>
          <cell r="V1669" t="str">
            <v>Sim</v>
          </cell>
          <cell r="X1669">
            <v>28.1</v>
          </cell>
          <cell r="Y1669">
            <v>27.3</v>
          </cell>
          <cell r="Z1669">
            <v>17</v>
          </cell>
          <cell r="AA1669">
            <v>150</v>
          </cell>
        </row>
        <row r="1670">
          <cell r="B1670" t="str">
            <v>Espírito Santo</v>
          </cell>
          <cell r="I1670" t="str">
            <v>2</v>
          </cell>
          <cell r="K1670">
            <v>29165</v>
          </cell>
          <cell r="Q1670">
            <v>12581</v>
          </cell>
          <cell r="S1670" t="str">
            <v>Nao</v>
          </cell>
          <cell r="T1670" t="str">
            <v>Nao</v>
          </cell>
          <cell r="V1670" t="str">
            <v>Sim</v>
          </cell>
          <cell r="X1670">
            <v>117.41</v>
          </cell>
          <cell r="Y1670">
            <v>88.33</v>
          </cell>
          <cell r="Z1670">
            <v>10.8</v>
          </cell>
          <cell r="AA1670">
            <v>18</v>
          </cell>
        </row>
        <row r="1671">
          <cell r="B1671" t="str">
            <v>Espírito Santo</v>
          </cell>
          <cell r="I1671" t="str">
            <v>1</v>
          </cell>
          <cell r="K1671">
            <v>10883</v>
          </cell>
          <cell r="Q1671">
            <v>4800</v>
          </cell>
          <cell r="S1671" t="str">
            <v>Nao</v>
          </cell>
          <cell r="T1671" t="str">
            <v>Nao</v>
          </cell>
          <cell r="V1671" t="str">
            <v>Sim</v>
          </cell>
          <cell r="X1671">
            <v>41.92</v>
          </cell>
          <cell r="Y1671">
            <v>41.92</v>
          </cell>
          <cell r="Z1671">
            <v>6</v>
          </cell>
          <cell r="AA1671">
            <v>2</v>
          </cell>
        </row>
        <row r="1672">
          <cell r="B1672" t="str">
            <v>Espírito Santo</v>
          </cell>
          <cell r="I1672" t="str">
            <v>1</v>
          </cell>
          <cell r="K1672">
            <v>9145</v>
          </cell>
          <cell r="Q1672">
            <v>2001</v>
          </cell>
          <cell r="S1672" t="str">
            <v>Sim</v>
          </cell>
          <cell r="T1672" t="str">
            <v>Sim</v>
          </cell>
          <cell r="V1672" t="str">
            <v>Sim</v>
          </cell>
          <cell r="X1672">
            <v>25.2</v>
          </cell>
          <cell r="Y1672">
            <v>24.5</v>
          </cell>
          <cell r="Z1672">
            <v>17.64</v>
          </cell>
          <cell r="AA1672">
            <v>600</v>
          </cell>
        </row>
        <row r="1673">
          <cell r="B1673" t="str">
            <v>Espírito Santo</v>
          </cell>
          <cell r="I1673" t="str">
            <v>1</v>
          </cell>
          <cell r="K1673">
            <v>3563</v>
          </cell>
          <cell r="Q1673">
            <v>1500</v>
          </cell>
          <cell r="S1673" t="str">
            <v>Sim</v>
          </cell>
          <cell r="T1673" t="str">
            <v>Sim</v>
          </cell>
          <cell r="V1673" t="str">
            <v>Sim</v>
          </cell>
          <cell r="X1673">
            <v>50</v>
          </cell>
          <cell r="Y1673">
            <v>28</v>
          </cell>
          <cell r="Z1673">
            <v>8</v>
          </cell>
          <cell r="AA1673">
            <v>30</v>
          </cell>
        </row>
        <row r="1674">
          <cell r="B1674" t="str">
            <v>Espírito Santo</v>
          </cell>
          <cell r="I1674" t="str">
            <v>3</v>
          </cell>
          <cell r="K1674">
            <v>192512</v>
          </cell>
          <cell r="Q1674">
            <v>77277</v>
          </cell>
          <cell r="S1674" t="str">
            <v>Nao</v>
          </cell>
          <cell r="T1674" t="str">
            <v>Sim</v>
          </cell>
          <cell r="V1674" t="str">
            <v>Sim</v>
          </cell>
          <cell r="X1674">
            <v>220</v>
          </cell>
          <cell r="Y1674">
            <v>155</v>
          </cell>
          <cell r="Z1674">
            <v>39</v>
          </cell>
          <cell r="AA1674">
            <v>2200</v>
          </cell>
        </row>
        <row r="1675">
          <cell r="B1675" t="str">
            <v>Espírito Santo</v>
          </cell>
          <cell r="I1675" t="str">
            <v>4</v>
          </cell>
          <cell r="K1675">
            <v>371703</v>
          </cell>
          <cell r="Q1675">
            <v>84100</v>
          </cell>
          <cell r="S1675" t="str">
            <v>Nao</v>
          </cell>
          <cell r="T1675" t="str">
            <v>Sim</v>
          </cell>
          <cell r="V1675" t="str">
            <v>Sim</v>
          </cell>
          <cell r="X1675">
            <v>1500</v>
          </cell>
          <cell r="Y1675">
            <v>750</v>
          </cell>
          <cell r="Z1675">
            <v>8</v>
          </cell>
          <cell r="AA1675">
            <v>830</v>
          </cell>
        </row>
        <row r="1676">
          <cell r="B1676" t="str">
            <v>Espírito Santo</v>
          </cell>
          <cell r="I1676" t="str">
            <v>2</v>
          </cell>
          <cell r="K1676">
            <v>23701</v>
          </cell>
          <cell r="Q1676">
            <v>10439</v>
          </cell>
          <cell r="S1676" t="str">
            <v>Nao</v>
          </cell>
          <cell r="T1676" t="str">
            <v>Nao</v>
          </cell>
          <cell r="V1676" t="str">
            <v>Sim</v>
          </cell>
          <cell r="X1676">
            <v>23.88</v>
          </cell>
          <cell r="Y1676">
            <v>12.45</v>
          </cell>
          <cell r="Z1676">
            <v>0</v>
          </cell>
          <cell r="AA1676">
            <v>3500</v>
          </cell>
        </row>
        <row r="1677">
          <cell r="B1677" t="str">
            <v>Espírito Santo</v>
          </cell>
          <cell r="I1677" t="str">
            <v>3</v>
          </cell>
          <cell r="K1677">
            <v>108616</v>
          </cell>
          <cell r="Q1677">
            <v>38739</v>
          </cell>
          <cell r="S1677" t="str">
            <v>Nao</v>
          </cell>
          <cell r="T1677" t="str">
            <v>Nao</v>
          </cell>
          <cell r="V1677" t="str">
            <v>Não</v>
          </cell>
          <cell r="X1677">
            <v>4500</v>
          </cell>
          <cell r="Y1677">
            <v>3698</v>
          </cell>
          <cell r="Z1677">
            <v>0</v>
          </cell>
          <cell r="AA1677">
            <v>2431</v>
          </cell>
        </row>
        <row r="1678">
          <cell r="B1678" t="str">
            <v>Espírito Santo</v>
          </cell>
          <cell r="I1678" t="str">
            <v>2</v>
          </cell>
          <cell r="K1678">
            <v>24816</v>
          </cell>
          <cell r="Q1678">
            <v>10000</v>
          </cell>
          <cell r="S1678" t="str">
            <v>Nao</v>
          </cell>
          <cell r="T1678" t="str">
            <v>Nao</v>
          </cell>
          <cell r="V1678" t="str">
            <v>Sim</v>
          </cell>
          <cell r="X1678">
            <v>111.1</v>
          </cell>
          <cell r="Y1678">
            <v>91.5</v>
          </cell>
          <cell r="Z1678">
            <v>91.1</v>
          </cell>
          <cell r="AA1678">
            <v>239</v>
          </cell>
        </row>
        <row r="1679">
          <cell r="B1679" t="str">
            <v>Espírito Santo</v>
          </cell>
          <cell r="I1679" t="str">
            <v>1</v>
          </cell>
          <cell r="K1679">
            <v>1647</v>
          </cell>
          <cell r="Q1679">
            <v>750</v>
          </cell>
          <cell r="S1679" t="str">
            <v>Nao</v>
          </cell>
          <cell r="T1679" t="str">
            <v>Nao</v>
          </cell>
          <cell r="V1679" t="str">
            <v>Sim</v>
          </cell>
          <cell r="X1679">
            <v>8</v>
          </cell>
          <cell r="Y1679">
            <v>6</v>
          </cell>
          <cell r="Z1679">
            <v>8</v>
          </cell>
          <cell r="AA1679">
            <v>100</v>
          </cell>
        </row>
        <row r="1680">
          <cell r="B1680" t="str">
            <v>Espírito Santo</v>
          </cell>
          <cell r="I1680" t="str">
            <v>2</v>
          </cell>
          <cell r="K1680">
            <v>8261</v>
          </cell>
          <cell r="Q1680">
            <v>8101</v>
          </cell>
          <cell r="S1680" t="str">
            <v>Nao</v>
          </cell>
          <cell r="T1680" t="str">
            <v>Nao</v>
          </cell>
          <cell r="V1680" t="str">
            <v>Sim</v>
          </cell>
          <cell r="X1680">
            <v>100</v>
          </cell>
          <cell r="Y1680">
            <v>80</v>
          </cell>
          <cell r="Z1680">
            <v>45</v>
          </cell>
          <cell r="AA1680">
            <v>0</v>
          </cell>
        </row>
        <row r="1681">
          <cell r="B1681" t="str">
            <v>Espírito Santo</v>
          </cell>
          <cell r="I1681" t="str">
            <v>1</v>
          </cell>
          <cell r="K1681">
            <v>3754</v>
          </cell>
          <cell r="Q1681">
            <v>1000</v>
          </cell>
          <cell r="S1681" t="str">
            <v>Nao</v>
          </cell>
          <cell r="T1681" t="str">
            <v>Nao</v>
          </cell>
          <cell r="V1681" t="str">
            <v>Sim</v>
          </cell>
          <cell r="X1681">
            <v>12.37</v>
          </cell>
          <cell r="Y1681">
            <v>11.28</v>
          </cell>
          <cell r="Z1681">
            <v>2.2999999999999998</v>
          </cell>
          <cell r="AA1681">
            <v>500</v>
          </cell>
        </row>
        <row r="1682">
          <cell r="B1682" t="str">
            <v>Espírito Santo</v>
          </cell>
          <cell r="I1682" t="str">
            <v>1</v>
          </cell>
          <cell r="K1682">
            <v>14539</v>
          </cell>
          <cell r="Q1682">
            <v>5000</v>
          </cell>
          <cell r="S1682" t="str">
            <v>Nao</v>
          </cell>
          <cell r="T1682" t="str">
            <v>Nao</v>
          </cell>
          <cell r="V1682" t="str">
            <v>Sim</v>
          </cell>
          <cell r="X1682">
            <v>46.34</v>
          </cell>
          <cell r="Y1682">
            <v>43.08</v>
          </cell>
          <cell r="Z1682">
            <v>10</v>
          </cell>
          <cell r="AA1682">
            <v>50</v>
          </cell>
        </row>
        <row r="1683">
          <cell r="B1683" t="str">
            <v>Espírito Santo</v>
          </cell>
          <cell r="I1683" t="str">
            <v>1</v>
          </cell>
          <cell r="K1683">
            <v>5008</v>
          </cell>
          <cell r="Q1683">
            <v>2146</v>
          </cell>
          <cell r="S1683" t="str">
            <v>Nao</v>
          </cell>
          <cell r="T1683" t="str">
            <v>Sim</v>
          </cell>
          <cell r="V1683" t="str">
            <v>Sim</v>
          </cell>
          <cell r="X1683">
            <v>39.24</v>
          </cell>
          <cell r="Y1683">
            <v>33</v>
          </cell>
          <cell r="Z1683">
            <v>11.9</v>
          </cell>
          <cell r="AA1683">
            <v>740</v>
          </cell>
        </row>
        <row r="1684">
          <cell r="B1684" t="str">
            <v>Espírito Santo</v>
          </cell>
          <cell r="I1684" t="str">
            <v>2</v>
          </cell>
          <cell r="K1684">
            <v>25032</v>
          </cell>
          <cell r="Q1684">
            <v>11737</v>
          </cell>
          <cell r="S1684" t="str">
            <v>Sim</v>
          </cell>
          <cell r="T1684" t="str">
            <v>Sim</v>
          </cell>
          <cell r="V1684" t="str">
            <v>Sim</v>
          </cell>
          <cell r="X1684">
            <v>62</v>
          </cell>
          <cell r="Y1684">
            <v>55.5</v>
          </cell>
          <cell r="Z1684">
            <v>55</v>
          </cell>
          <cell r="AA1684">
            <v>1300</v>
          </cell>
        </row>
        <row r="1685">
          <cell r="B1685" t="str">
            <v>Espírito Santo</v>
          </cell>
          <cell r="I1685" t="str">
            <v>3</v>
          </cell>
          <cell r="K1685">
            <v>120975</v>
          </cell>
          <cell r="Q1685">
            <v>59999</v>
          </cell>
          <cell r="S1685" t="str">
            <v>Nao</v>
          </cell>
          <cell r="T1685" t="str">
            <v>Nao</v>
          </cell>
          <cell r="V1685" t="str">
            <v>Sim</v>
          </cell>
          <cell r="X1685">
            <v>3540.92</v>
          </cell>
          <cell r="Y1685">
            <v>3540.92</v>
          </cell>
          <cell r="Z1685">
            <v>1587.62</v>
          </cell>
          <cell r="AA1685">
            <v>18657</v>
          </cell>
        </row>
        <row r="1686">
          <cell r="B1686" t="str">
            <v>Espírito Santo</v>
          </cell>
          <cell r="I1686" t="str">
            <v>1</v>
          </cell>
          <cell r="K1686">
            <v>15806</v>
          </cell>
          <cell r="Q1686">
            <v>1280</v>
          </cell>
          <cell r="S1686" t="str">
            <v>Nao</v>
          </cell>
          <cell r="T1686" t="str">
            <v>Sim</v>
          </cell>
          <cell r="V1686" t="str">
            <v>Sim</v>
          </cell>
          <cell r="X1686">
            <v>14.5</v>
          </cell>
          <cell r="Y1686">
            <v>14.5</v>
          </cell>
          <cell r="Z1686">
            <v>0.03</v>
          </cell>
          <cell r="AA1686">
            <v>260</v>
          </cell>
        </row>
        <row r="1687">
          <cell r="B1687" t="str">
            <v>Espírito Santo</v>
          </cell>
          <cell r="I1687" t="str">
            <v>1</v>
          </cell>
          <cell r="K1687">
            <v>9536</v>
          </cell>
          <cell r="Q1687">
            <v>2128</v>
          </cell>
          <cell r="S1687" t="str">
            <v>Nao</v>
          </cell>
          <cell r="T1687" t="str">
            <v>Nao</v>
          </cell>
          <cell r="V1687" t="str">
            <v>Sim</v>
          </cell>
          <cell r="X1687">
            <v>65</v>
          </cell>
          <cell r="Y1687">
            <v>0.6</v>
          </cell>
          <cell r="Z1687">
            <v>0</v>
          </cell>
          <cell r="AA1687">
            <v>250</v>
          </cell>
        </row>
        <row r="1688">
          <cell r="B1688" t="str">
            <v>Espírito Santo</v>
          </cell>
          <cell r="I1688" t="str">
            <v>1</v>
          </cell>
          <cell r="K1688">
            <v>3142</v>
          </cell>
          <cell r="Q1688">
            <v>700</v>
          </cell>
          <cell r="S1688" t="str">
            <v>Sim</v>
          </cell>
          <cell r="T1688" t="str">
            <v>Sim</v>
          </cell>
          <cell r="V1688" t="str">
            <v>Sim</v>
          </cell>
          <cell r="X1688">
            <v>40</v>
          </cell>
          <cell r="Y1688">
            <v>30</v>
          </cell>
          <cell r="Z1688">
            <v>15</v>
          </cell>
          <cell r="AA1688">
            <v>10</v>
          </cell>
        </row>
        <row r="1689">
          <cell r="B1689" t="str">
            <v>Espírito Santo</v>
          </cell>
          <cell r="I1689" t="str">
            <v>1</v>
          </cell>
          <cell r="K1689">
            <v>8120</v>
          </cell>
          <cell r="Q1689">
            <v>2705</v>
          </cell>
          <cell r="S1689" t="str">
            <v>Sim</v>
          </cell>
          <cell r="T1689" t="str">
            <v>Sim</v>
          </cell>
          <cell r="V1689" t="str">
            <v>Sim</v>
          </cell>
          <cell r="X1689">
            <v>35.020000000000003</v>
          </cell>
          <cell r="Y1689">
            <v>33.51</v>
          </cell>
          <cell r="Z1689">
            <v>4.12</v>
          </cell>
          <cell r="AA1689">
            <v>800</v>
          </cell>
        </row>
        <row r="1690">
          <cell r="B1690" t="str">
            <v>Espírito Santo</v>
          </cell>
          <cell r="I1690" t="str">
            <v>1</v>
          </cell>
          <cell r="K1690">
            <v>5119</v>
          </cell>
          <cell r="Q1690">
            <v>2000</v>
          </cell>
          <cell r="S1690" t="str">
            <v>Nao</v>
          </cell>
          <cell r="T1690" t="str">
            <v>Sim</v>
          </cell>
          <cell r="V1690" t="str">
            <v>Sim</v>
          </cell>
          <cell r="X1690">
            <v>24</v>
          </cell>
          <cell r="Y1690">
            <v>21.5</v>
          </cell>
          <cell r="Z1690">
            <v>20.5</v>
          </cell>
          <cell r="AA1690">
            <v>200</v>
          </cell>
        </row>
        <row r="1691">
          <cell r="B1691" t="str">
            <v>Espírito Santo</v>
          </cell>
          <cell r="I1691" t="str">
            <v>1</v>
          </cell>
          <cell r="K1691">
            <v>7991</v>
          </cell>
          <cell r="Q1691">
            <v>3069</v>
          </cell>
          <cell r="S1691" t="str">
            <v>Nao</v>
          </cell>
          <cell r="T1691" t="str">
            <v>Sim</v>
          </cell>
          <cell r="V1691" t="str">
            <v>Sim</v>
          </cell>
          <cell r="X1691">
            <v>37</v>
          </cell>
          <cell r="Y1691">
            <v>32.94</v>
          </cell>
          <cell r="Z1691">
            <v>25.94</v>
          </cell>
          <cell r="AA1691">
            <v>500</v>
          </cell>
        </row>
        <row r="1692">
          <cell r="B1692" t="str">
            <v>Espírito Santo</v>
          </cell>
          <cell r="I1692" t="str">
            <v>2</v>
          </cell>
          <cell r="K1692">
            <v>21618</v>
          </cell>
          <cell r="Q1692">
            <v>7320</v>
          </cell>
          <cell r="S1692" t="str">
            <v>Nao</v>
          </cell>
          <cell r="T1692" t="str">
            <v>Sim</v>
          </cell>
          <cell r="V1692" t="str">
            <v>Sim</v>
          </cell>
          <cell r="X1692">
            <v>199</v>
          </cell>
          <cell r="Y1692">
            <v>145</v>
          </cell>
          <cell r="Z1692">
            <v>65</v>
          </cell>
          <cell r="AA1692">
            <v>600</v>
          </cell>
        </row>
        <row r="1693">
          <cell r="B1693" t="str">
            <v>Espírito Santo</v>
          </cell>
          <cell r="I1693" t="str">
            <v>1</v>
          </cell>
          <cell r="K1693">
            <v>3949</v>
          </cell>
          <cell r="Q1693">
            <v>1900</v>
          </cell>
          <cell r="S1693" t="str">
            <v>Nao</v>
          </cell>
          <cell r="T1693" t="str">
            <v>Sim</v>
          </cell>
          <cell r="V1693" t="str">
            <v>Sim</v>
          </cell>
          <cell r="X1693">
            <v>21</v>
          </cell>
          <cell r="Y1693">
            <v>20.5</v>
          </cell>
          <cell r="Z1693">
            <v>17</v>
          </cell>
          <cell r="AA1693">
            <v>700</v>
          </cell>
        </row>
        <row r="1694">
          <cell r="B1694" t="str">
            <v>Espírito Santo</v>
          </cell>
          <cell r="I1694" t="str">
            <v>1</v>
          </cell>
          <cell r="K1694">
            <v>16741</v>
          </cell>
          <cell r="Q1694">
            <v>6000</v>
          </cell>
          <cell r="S1694" t="str">
            <v>Nao</v>
          </cell>
          <cell r="T1694" t="str">
            <v>Nao</v>
          </cell>
          <cell r="V1694" t="str">
            <v>Sim</v>
          </cell>
          <cell r="X1694">
            <v>56</v>
          </cell>
          <cell r="Y1694">
            <v>53</v>
          </cell>
          <cell r="Z1694">
            <v>40</v>
          </cell>
          <cell r="AA1694">
            <v>300</v>
          </cell>
        </row>
        <row r="1695">
          <cell r="B1695" t="str">
            <v>Espírito Santo</v>
          </cell>
          <cell r="I1695" t="str">
            <v>2</v>
          </cell>
          <cell r="K1695">
            <v>18908</v>
          </cell>
          <cell r="Q1695">
            <v>7429</v>
          </cell>
          <cell r="S1695" t="str">
            <v>Nao</v>
          </cell>
          <cell r="T1695" t="str">
            <v>Nao</v>
          </cell>
          <cell r="V1695" t="str">
            <v>Sim</v>
          </cell>
          <cell r="X1695">
            <v>1500</v>
          </cell>
          <cell r="Y1695">
            <v>1500</v>
          </cell>
          <cell r="Z1695">
            <v>10</v>
          </cell>
          <cell r="AA1695">
            <v>0</v>
          </cell>
        </row>
        <row r="1696">
          <cell r="B1696" t="str">
            <v>Espírito Santo</v>
          </cell>
          <cell r="I1696" t="str">
            <v>1</v>
          </cell>
          <cell r="K1696">
            <v>9622</v>
          </cell>
          <cell r="Q1696">
            <v>3000</v>
          </cell>
          <cell r="S1696" t="str">
            <v>Nao</v>
          </cell>
          <cell r="T1696" t="str">
            <v>Nao</v>
          </cell>
          <cell r="V1696" t="str">
            <v>Sim</v>
          </cell>
          <cell r="X1696">
            <v>22.3</v>
          </cell>
          <cell r="Y1696">
            <v>17.2</v>
          </cell>
          <cell r="Z1696">
            <v>15</v>
          </cell>
          <cell r="AA1696">
            <v>151</v>
          </cell>
        </row>
        <row r="1697">
          <cell r="B1697" t="str">
            <v>Espírito Santo</v>
          </cell>
          <cell r="I1697" t="str">
            <v>1</v>
          </cell>
          <cell r="K1697">
            <v>13488</v>
          </cell>
          <cell r="Q1697">
            <v>5418</v>
          </cell>
          <cell r="S1697" t="str">
            <v>Nao</v>
          </cell>
          <cell r="T1697" t="str">
            <v>Sim</v>
          </cell>
          <cell r="V1697" t="str">
            <v>Sim</v>
          </cell>
          <cell r="X1697">
            <v>70.5</v>
          </cell>
          <cell r="Y1697">
            <v>50.27</v>
          </cell>
          <cell r="Z1697">
            <v>35</v>
          </cell>
          <cell r="AA1697">
            <v>1800</v>
          </cell>
        </row>
        <row r="1698">
          <cell r="B1698" t="str">
            <v>Espírito Santo</v>
          </cell>
          <cell r="I1698" t="str">
            <v>1</v>
          </cell>
          <cell r="K1698">
            <v>3563</v>
          </cell>
          <cell r="Q1698">
            <v>1649</v>
          </cell>
          <cell r="S1698" t="str">
            <v>Nao</v>
          </cell>
          <cell r="T1698" t="str">
            <v>Sim</v>
          </cell>
          <cell r="V1698" t="str">
            <v>Sim</v>
          </cell>
          <cell r="X1698">
            <v>56</v>
          </cell>
          <cell r="Y1698">
            <v>56</v>
          </cell>
          <cell r="Z1698">
            <v>11</v>
          </cell>
          <cell r="AA1698">
            <v>200</v>
          </cell>
        </row>
        <row r="1699">
          <cell r="B1699" t="str">
            <v>Espírito Santo</v>
          </cell>
          <cell r="I1699" t="str">
            <v>3</v>
          </cell>
          <cell r="K1699">
            <v>152006</v>
          </cell>
          <cell r="Q1699">
            <v>62000</v>
          </cell>
          <cell r="S1699" t="str">
            <v>Nao</v>
          </cell>
          <cell r="T1699" t="str">
            <v>Nao</v>
          </cell>
          <cell r="V1699" t="str">
            <v>Sim</v>
          </cell>
          <cell r="X1699">
            <v>418.58</v>
          </cell>
          <cell r="Y1699">
            <v>340.02</v>
          </cell>
          <cell r="Z1699">
            <v>340</v>
          </cell>
          <cell r="AA1699">
            <v>1500</v>
          </cell>
        </row>
        <row r="1700">
          <cell r="B1700" t="str">
            <v>Espírito Santo</v>
          </cell>
          <cell r="I1700" t="str">
            <v>2</v>
          </cell>
          <cell r="K1700">
            <v>31450</v>
          </cell>
          <cell r="Q1700">
            <v>11533</v>
          </cell>
          <cell r="S1700" t="str">
            <v>Sim</v>
          </cell>
          <cell r="T1700" t="str">
            <v>Sim</v>
          </cell>
          <cell r="V1700" t="str">
            <v>Sim</v>
          </cell>
          <cell r="X1700">
            <v>236.85</v>
          </cell>
          <cell r="Y1700">
            <v>90.37</v>
          </cell>
          <cell r="Z1700">
            <v>59.75</v>
          </cell>
          <cell r="AA1700">
            <v>12</v>
          </cell>
        </row>
        <row r="1701">
          <cell r="B1701" t="str">
            <v>Espírito Santo</v>
          </cell>
          <cell r="I1701" t="str">
            <v>1</v>
          </cell>
          <cell r="K1701">
            <v>6592</v>
          </cell>
          <cell r="Q1701">
            <v>2520</v>
          </cell>
          <cell r="S1701" t="str">
            <v>Nao</v>
          </cell>
          <cell r="T1701" t="str">
            <v>Sim</v>
          </cell>
          <cell r="V1701" t="str">
            <v>Sim</v>
          </cell>
          <cell r="X1701">
            <v>63.5</v>
          </cell>
          <cell r="Y1701">
            <v>63.5</v>
          </cell>
          <cell r="Z1701">
            <v>6.4</v>
          </cell>
          <cell r="AA1701">
            <v>180</v>
          </cell>
        </row>
        <row r="1702">
          <cell r="B1702" t="str">
            <v>Espírito Santo</v>
          </cell>
          <cell r="I1702" t="str">
            <v>1</v>
          </cell>
          <cell r="K1702">
            <v>16365</v>
          </cell>
          <cell r="Q1702">
            <v>6432</v>
          </cell>
          <cell r="S1702" t="str">
            <v>Nao</v>
          </cell>
          <cell r="T1702" t="str">
            <v>Sim</v>
          </cell>
          <cell r="V1702" t="str">
            <v>Sim</v>
          </cell>
          <cell r="X1702">
            <v>37</v>
          </cell>
          <cell r="Y1702">
            <v>34</v>
          </cell>
          <cell r="Z1702">
            <v>8</v>
          </cell>
          <cell r="AA1702">
            <v>0</v>
          </cell>
        </row>
        <row r="1703">
          <cell r="B1703" t="str">
            <v>Espírito Santo</v>
          </cell>
          <cell r="I1703" t="str">
            <v>1</v>
          </cell>
          <cell r="K1703">
            <v>14314</v>
          </cell>
          <cell r="Q1703">
            <v>3000</v>
          </cell>
          <cell r="S1703" t="str">
            <v>Nao</v>
          </cell>
          <cell r="T1703" t="str">
            <v>Nao</v>
          </cell>
          <cell r="V1703" t="str">
            <v>Sim</v>
          </cell>
          <cell r="X1703">
            <v>110</v>
          </cell>
          <cell r="Y1703">
            <v>80</v>
          </cell>
          <cell r="Z1703">
            <v>60</v>
          </cell>
          <cell r="AA1703">
            <v>300</v>
          </cell>
        </row>
        <row r="1704">
          <cell r="B1704" t="str">
            <v>Espírito Santo</v>
          </cell>
          <cell r="I1704" t="str">
            <v>1</v>
          </cell>
          <cell r="K1704">
            <v>3489</v>
          </cell>
          <cell r="Q1704">
            <v>1700</v>
          </cell>
          <cell r="S1704" t="str">
            <v>Nao</v>
          </cell>
          <cell r="T1704" t="str">
            <v>Nao</v>
          </cell>
          <cell r="V1704" t="str">
            <v>Sim</v>
          </cell>
          <cell r="X1704">
            <v>36</v>
          </cell>
          <cell r="Y1704">
            <v>35</v>
          </cell>
          <cell r="Z1704">
            <v>0.3</v>
          </cell>
          <cell r="AA1704">
            <v>0</v>
          </cell>
        </row>
        <row r="1705">
          <cell r="B1705" t="str">
            <v>Espírito Santo</v>
          </cell>
          <cell r="I1705" t="str">
            <v>1</v>
          </cell>
          <cell r="K1705">
            <v>8162</v>
          </cell>
          <cell r="Q1705">
            <v>4081</v>
          </cell>
          <cell r="S1705" t="str">
            <v>Nao</v>
          </cell>
          <cell r="T1705" t="str">
            <v>Nao</v>
          </cell>
          <cell r="V1705" t="str">
            <v>Sim</v>
          </cell>
          <cell r="X1705">
            <v>16</v>
          </cell>
          <cell r="Y1705">
            <v>16</v>
          </cell>
          <cell r="Z1705">
            <v>0.04</v>
          </cell>
          <cell r="AA1705">
            <v>130</v>
          </cell>
        </row>
        <row r="1706">
          <cell r="B1706" t="str">
            <v>Espírito Santo</v>
          </cell>
          <cell r="I1706" t="str">
            <v>1</v>
          </cell>
          <cell r="K1706">
            <v>10040</v>
          </cell>
          <cell r="Q1706">
            <v>3850</v>
          </cell>
          <cell r="S1706" t="str">
            <v>Nao</v>
          </cell>
          <cell r="T1706" t="str">
            <v>Sim</v>
          </cell>
          <cell r="V1706" t="str">
            <v>Sim</v>
          </cell>
          <cell r="X1706">
            <v>42.87</v>
          </cell>
          <cell r="Y1706">
            <v>40</v>
          </cell>
          <cell r="Z1706">
            <v>6.14</v>
          </cell>
          <cell r="AA1706">
            <v>193</v>
          </cell>
        </row>
        <row r="1707">
          <cell r="B1707" t="str">
            <v>Espírito Santo</v>
          </cell>
          <cell r="I1707" t="str">
            <v>2</v>
          </cell>
          <cell r="K1707">
            <v>33780</v>
          </cell>
          <cell r="Q1707">
            <v>12264</v>
          </cell>
          <cell r="S1707" t="str">
            <v>Nao</v>
          </cell>
          <cell r="T1707" t="str">
            <v>Nao</v>
          </cell>
          <cell r="V1707" t="str">
            <v>Sim</v>
          </cell>
          <cell r="X1707">
            <v>247.98</v>
          </cell>
          <cell r="Y1707">
            <v>163.02000000000001</v>
          </cell>
          <cell r="Z1707">
            <v>54.34</v>
          </cell>
          <cell r="AA1707">
            <v>440</v>
          </cell>
        </row>
        <row r="1708">
          <cell r="B1708" t="str">
            <v>Espírito Santo</v>
          </cell>
          <cell r="I1708" t="str">
            <v>1</v>
          </cell>
          <cell r="K1708">
            <v>24451</v>
          </cell>
          <cell r="Q1708">
            <v>11260</v>
          </cell>
          <cell r="S1708" t="str">
            <v>Nao</v>
          </cell>
          <cell r="T1708" t="str">
            <v>Nao</v>
          </cell>
          <cell r="V1708" t="str">
            <v>Sim</v>
          </cell>
          <cell r="X1708">
            <v>95</v>
          </cell>
          <cell r="Y1708">
            <v>89.38</v>
          </cell>
          <cell r="Z1708">
            <v>20</v>
          </cell>
          <cell r="AA1708">
            <v>0</v>
          </cell>
        </row>
        <row r="1709">
          <cell r="B1709" t="str">
            <v>Espírito Santo</v>
          </cell>
          <cell r="I1709" t="str">
            <v>1</v>
          </cell>
          <cell r="K1709">
            <v>21406</v>
          </cell>
          <cell r="Q1709">
            <v>4500</v>
          </cell>
          <cell r="S1709" t="str">
            <v>Sim</v>
          </cell>
          <cell r="T1709" t="str">
            <v>Sim</v>
          </cell>
          <cell r="V1709" t="str">
            <v>Sim</v>
          </cell>
          <cell r="X1709">
            <v>20</v>
          </cell>
          <cell r="Y1709">
            <v>15</v>
          </cell>
          <cell r="Z1709">
            <v>10</v>
          </cell>
          <cell r="AA1709">
            <v>200</v>
          </cell>
        </row>
        <row r="1710">
          <cell r="B1710" t="str">
            <v>Espírito Santo</v>
          </cell>
          <cell r="I1710" t="str">
            <v>1</v>
          </cell>
          <cell r="K1710">
            <v>21233</v>
          </cell>
          <cell r="Q1710">
            <v>9328</v>
          </cell>
          <cell r="S1710" t="str">
            <v>Nao</v>
          </cell>
          <cell r="T1710" t="str">
            <v>Sim</v>
          </cell>
          <cell r="V1710" t="str">
            <v>Sim</v>
          </cell>
          <cell r="X1710">
            <v>102</v>
          </cell>
          <cell r="Y1710">
            <v>70</v>
          </cell>
          <cell r="Z1710">
            <v>30.6</v>
          </cell>
          <cell r="AA1710">
            <v>0</v>
          </cell>
        </row>
        <row r="1711">
          <cell r="B1711" t="str">
            <v>Espírito Santo</v>
          </cell>
          <cell r="I1711" t="str">
            <v>1</v>
          </cell>
          <cell r="K1711">
            <v>6357</v>
          </cell>
          <cell r="Q1711">
            <v>2814</v>
          </cell>
          <cell r="S1711" t="str">
            <v>Nao</v>
          </cell>
          <cell r="T1711" t="str">
            <v>Nao</v>
          </cell>
          <cell r="V1711" t="str">
            <v>Sim</v>
          </cell>
          <cell r="X1711">
            <v>44</v>
          </cell>
          <cell r="Y1711">
            <v>36</v>
          </cell>
          <cell r="Z1711">
            <v>0</v>
          </cell>
          <cell r="AA1711">
            <v>201</v>
          </cell>
        </row>
        <row r="1712">
          <cell r="B1712" t="str">
            <v>Espírito Santo</v>
          </cell>
          <cell r="I1712" t="str">
            <v>1</v>
          </cell>
          <cell r="K1712">
            <v>3888</v>
          </cell>
          <cell r="Q1712">
            <v>1417</v>
          </cell>
          <cell r="S1712" t="str">
            <v>Sim</v>
          </cell>
          <cell r="T1712" t="str">
            <v>Sim</v>
          </cell>
          <cell r="V1712" t="str">
            <v>Sim</v>
          </cell>
          <cell r="X1712">
            <v>12</v>
          </cell>
          <cell r="Y1712">
            <v>10</v>
          </cell>
          <cell r="Z1712">
            <v>7</v>
          </cell>
          <cell r="AA1712">
            <v>0</v>
          </cell>
        </row>
        <row r="1713">
          <cell r="B1713" t="str">
            <v>Espírito Santo</v>
          </cell>
          <cell r="I1713" t="str">
            <v>1</v>
          </cell>
          <cell r="K1713">
            <v>7462</v>
          </cell>
          <cell r="Q1713">
            <v>3420</v>
          </cell>
          <cell r="S1713" t="str">
            <v>Nao</v>
          </cell>
          <cell r="T1713" t="str">
            <v>Sim</v>
          </cell>
          <cell r="V1713" t="str">
            <v>Sim</v>
          </cell>
          <cell r="X1713">
            <v>33.85</v>
          </cell>
          <cell r="Y1713">
            <v>29.35</v>
          </cell>
          <cell r="Z1713">
            <v>1.8</v>
          </cell>
          <cell r="AA1713">
            <v>450</v>
          </cell>
        </row>
        <row r="1714">
          <cell r="B1714" t="str">
            <v>Espírito Santo</v>
          </cell>
          <cell r="I1714" t="str">
            <v>1</v>
          </cell>
          <cell r="K1714">
            <v>6104</v>
          </cell>
          <cell r="Q1714">
            <v>2100</v>
          </cell>
          <cell r="S1714" t="str">
            <v>Sim</v>
          </cell>
          <cell r="T1714" t="str">
            <v>Sim</v>
          </cell>
          <cell r="V1714" t="str">
            <v>Sim</v>
          </cell>
          <cell r="X1714">
            <v>15.93</v>
          </cell>
          <cell r="Y1714">
            <v>14.33</v>
          </cell>
          <cell r="Z1714">
            <v>3.4</v>
          </cell>
          <cell r="AA1714">
            <v>954</v>
          </cell>
        </row>
        <row r="1715">
          <cell r="B1715" t="str">
            <v>Espírito Santo</v>
          </cell>
          <cell r="I1715" t="str">
            <v>1</v>
          </cell>
          <cell r="K1715">
            <v>2606</v>
          </cell>
          <cell r="Q1715">
            <v>1303</v>
          </cell>
          <cell r="S1715" t="str">
            <v>Nao</v>
          </cell>
          <cell r="T1715" t="str">
            <v>Nao</v>
          </cell>
          <cell r="V1715" t="str">
            <v>Sim</v>
          </cell>
          <cell r="X1715">
            <v>31</v>
          </cell>
          <cell r="Y1715">
            <v>18</v>
          </cell>
          <cell r="Z1715">
            <v>4.3099999999999996</v>
          </cell>
          <cell r="AA1715">
            <v>400</v>
          </cell>
        </row>
        <row r="1716">
          <cell r="B1716" t="str">
            <v>Espírito Santo</v>
          </cell>
          <cell r="I1716" t="str">
            <v>2</v>
          </cell>
          <cell r="K1716">
            <v>14158</v>
          </cell>
          <cell r="Q1716">
            <v>6000</v>
          </cell>
          <cell r="S1716" t="str">
            <v>Nao</v>
          </cell>
          <cell r="T1716" t="str">
            <v>Sim</v>
          </cell>
          <cell r="V1716" t="str">
            <v>Sim</v>
          </cell>
          <cell r="X1716">
            <v>56</v>
          </cell>
          <cell r="Y1716">
            <v>44</v>
          </cell>
          <cell r="Z1716">
            <v>28</v>
          </cell>
          <cell r="AA1716">
            <v>296</v>
          </cell>
        </row>
        <row r="1717">
          <cell r="B1717" t="str">
            <v>Espírito Santo</v>
          </cell>
          <cell r="I1717" t="str">
            <v>1</v>
          </cell>
          <cell r="K1717">
            <v>12793</v>
          </cell>
          <cell r="Q1717">
            <v>6000</v>
          </cell>
          <cell r="S1717" t="str">
            <v>Nao</v>
          </cell>
          <cell r="T1717" t="str">
            <v>Nao</v>
          </cell>
          <cell r="V1717" t="str">
            <v>Sim</v>
          </cell>
          <cell r="X1717">
            <v>152</v>
          </cell>
          <cell r="Y1717">
            <v>152</v>
          </cell>
          <cell r="Z1717">
            <v>46.41</v>
          </cell>
          <cell r="AA1717">
            <v>1350</v>
          </cell>
        </row>
        <row r="1718">
          <cell r="B1718" t="str">
            <v>Espírito Santo</v>
          </cell>
          <cell r="I1718" t="str">
            <v>2</v>
          </cell>
          <cell r="K1718">
            <v>29412</v>
          </cell>
          <cell r="Q1718">
            <v>8018</v>
          </cell>
          <cell r="S1718" t="str">
            <v>Nao</v>
          </cell>
          <cell r="T1718" t="str">
            <v>Nao</v>
          </cell>
          <cell r="V1718" t="str">
            <v>Sim</v>
          </cell>
          <cell r="X1718">
            <v>143.11000000000001</v>
          </cell>
          <cell r="Y1718">
            <v>143.11000000000001</v>
          </cell>
          <cell r="Z1718">
            <v>93.12</v>
          </cell>
          <cell r="AA1718">
            <v>2331</v>
          </cell>
        </row>
        <row r="1719">
          <cell r="B1719" t="str">
            <v>Espírito Santo</v>
          </cell>
          <cell r="I1719" t="str">
            <v>1</v>
          </cell>
          <cell r="K1719">
            <v>8461</v>
          </cell>
          <cell r="Q1719">
            <v>2500</v>
          </cell>
          <cell r="S1719" t="str">
            <v>Nao</v>
          </cell>
          <cell r="T1719" t="str">
            <v>Nao</v>
          </cell>
          <cell r="V1719" t="str">
            <v>Não</v>
          </cell>
          <cell r="X1719">
            <v>30</v>
          </cell>
          <cell r="Y1719">
            <v>25</v>
          </cell>
          <cell r="Z1719">
            <v>0</v>
          </cell>
          <cell r="AA1719">
            <v>100</v>
          </cell>
        </row>
        <row r="1720">
          <cell r="B1720" t="str">
            <v>Espírito Santo</v>
          </cell>
          <cell r="I1720" t="str">
            <v>3</v>
          </cell>
          <cell r="K1720">
            <v>102851</v>
          </cell>
          <cell r="Q1720">
            <v>39064</v>
          </cell>
          <cell r="S1720" t="str">
            <v>Sim</v>
          </cell>
          <cell r="T1720" t="str">
            <v>Sim</v>
          </cell>
          <cell r="V1720" t="str">
            <v>Sim</v>
          </cell>
          <cell r="X1720">
            <v>2000</v>
          </cell>
          <cell r="Y1720">
            <v>1000</v>
          </cell>
          <cell r="Z1720">
            <v>0</v>
          </cell>
          <cell r="AA1720">
            <v>527</v>
          </cell>
        </row>
        <row r="1721">
          <cell r="B1721" t="str">
            <v>Espírito Santo</v>
          </cell>
          <cell r="I1721" t="str">
            <v>1</v>
          </cell>
          <cell r="K1721">
            <v>6197</v>
          </cell>
          <cell r="Q1721">
            <v>1480</v>
          </cell>
          <cell r="S1721" t="str">
            <v>Nao</v>
          </cell>
          <cell r="T1721" t="str">
            <v>Nao</v>
          </cell>
          <cell r="V1721" t="str">
            <v>Sim</v>
          </cell>
          <cell r="X1721">
            <v>21.5</v>
          </cell>
          <cell r="Y1721">
            <v>20.77</v>
          </cell>
          <cell r="Z1721">
            <v>11.13</v>
          </cell>
          <cell r="AA1721">
            <v>150</v>
          </cell>
        </row>
        <row r="1722">
          <cell r="B1722" t="str">
            <v>Espírito Santo</v>
          </cell>
          <cell r="I1722" t="str">
            <v>4</v>
          </cell>
          <cell r="K1722">
            <v>523611</v>
          </cell>
          <cell r="Q1722">
            <v>144564</v>
          </cell>
          <cell r="S1722" t="str">
            <v>Nao</v>
          </cell>
          <cell r="T1722" t="str">
            <v>Nao</v>
          </cell>
          <cell r="V1722" t="str">
            <v>Sim</v>
          </cell>
          <cell r="X1722">
            <v>1886.19</v>
          </cell>
          <cell r="Y1722">
            <v>1886.19</v>
          </cell>
          <cell r="Z1722">
            <v>612.02</v>
          </cell>
          <cell r="AA1722">
            <v>7221</v>
          </cell>
        </row>
        <row r="1723">
          <cell r="B1723" t="str">
            <v>Espírito Santo</v>
          </cell>
          <cell r="I1723" t="str">
            <v>1</v>
          </cell>
          <cell r="K1723">
            <v>7587</v>
          </cell>
          <cell r="Q1723">
            <v>2894</v>
          </cell>
          <cell r="S1723" t="str">
            <v>Sim</v>
          </cell>
          <cell r="T1723" t="str">
            <v>Sim</v>
          </cell>
          <cell r="V1723" t="str">
            <v>Sim</v>
          </cell>
          <cell r="X1723">
            <v>51.2</v>
          </cell>
          <cell r="Y1723">
            <v>48.7</v>
          </cell>
          <cell r="Z1723">
            <v>2.7</v>
          </cell>
          <cell r="AA1723">
            <v>245</v>
          </cell>
        </row>
        <row r="1724">
          <cell r="B1724" t="str">
            <v>Espírito Santo</v>
          </cell>
          <cell r="I1724" t="str">
            <v>2</v>
          </cell>
          <cell r="K1724">
            <v>72933</v>
          </cell>
          <cell r="Q1724">
            <v>22000</v>
          </cell>
          <cell r="S1724" t="str">
            <v>Sim</v>
          </cell>
          <cell r="T1724" t="str">
            <v>Sim</v>
          </cell>
          <cell r="V1724" t="str">
            <v>Sim</v>
          </cell>
          <cell r="X1724">
            <v>196.88</v>
          </cell>
          <cell r="Y1724">
            <v>21.79</v>
          </cell>
          <cell r="Z1724">
            <v>8.3000000000000007</v>
          </cell>
          <cell r="AA1724">
            <v>1169</v>
          </cell>
        </row>
        <row r="1725">
          <cell r="B1725" t="str">
            <v>Espírito Santo</v>
          </cell>
          <cell r="I1725" t="str">
            <v>1</v>
          </cell>
          <cell r="K1725">
            <v>3196</v>
          </cell>
          <cell r="Q1725">
            <v>2400</v>
          </cell>
          <cell r="S1725" t="str">
            <v>Nao</v>
          </cell>
          <cell r="T1725" t="str">
            <v>Nao</v>
          </cell>
          <cell r="V1725" t="str">
            <v>Não</v>
          </cell>
          <cell r="X1725">
            <v>30</v>
          </cell>
          <cell r="Y1725">
            <v>18</v>
          </cell>
          <cell r="Z1725">
            <v>5</v>
          </cell>
          <cell r="AA1725">
            <v>0</v>
          </cell>
        </row>
        <row r="1726">
          <cell r="B1726" t="str">
            <v>Espírito Santo</v>
          </cell>
          <cell r="I1726" t="str">
            <v>4</v>
          </cell>
          <cell r="K1726">
            <v>498893</v>
          </cell>
          <cell r="Q1726">
            <v>143078</v>
          </cell>
          <cell r="S1726" t="str">
            <v>Sim</v>
          </cell>
          <cell r="T1726" t="str">
            <v>Sim</v>
          </cell>
          <cell r="V1726" t="str">
            <v>Sim</v>
          </cell>
          <cell r="X1726">
            <v>1082.5</v>
          </cell>
          <cell r="Y1726">
            <v>957.5</v>
          </cell>
          <cell r="Z1726">
            <v>870</v>
          </cell>
          <cell r="AA1726">
            <v>0</v>
          </cell>
        </row>
        <row r="1727">
          <cell r="B1727" t="str">
            <v>Espírito Santo</v>
          </cell>
          <cell r="I1727" t="str">
            <v>4</v>
          </cell>
          <cell r="K1727">
            <v>365855</v>
          </cell>
          <cell r="Q1727">
            <v>125725</v>
          </cell>
          <cell r="S1727" t="str">
            <v>Sim</v>
          </cell>
          <cell r="T1727" t="str">
            <v>Sim</v>
          </cell>
          <cell r="V1727" t="str">
            <v>Sim</v>
          </cell>
          <cell r="X1727">
            <v>632.83000000000004</v>
          </cell>
          <cell r="Y1727">
            <v>632.83000000000004</v>
          </cell>
          <cell r="Z1727">
            <v>285.48</v>
          </cell>
          <cell r="AA1727">
            <v>480</v>
          </cell>
        </row>
        <row r="1728">
          <cell r="B1728" t="str">
            <v>Minas Gerais</v>
          </cell>
          <cell r="I1728" t="str">
            <v>1</v>
          </cell>
          <cell r="K1728">
            <v>20190</v>
          </cell>
          <cell r="Q1728">
            <v>10000</v>
          </cell>
          <cell r="S1728" t="str">
            <v>Sim</v>
          </cell>
          <cell r="T1728" t="str">
            <v>Sim</v>
          </cell>
          <cell r="V1728" t="str">
            <v>Sim</v>
          </cell>
          <cell r="X1728">
            <v>160.19</v>
          </cell>
          <cell r="Y1728">
            <v>101.91</v>
          </cell>
          <cell r="Z1728">
            <v>50</v>
          </cell>
          <cell r="AA1728">
            <v>0</v>
          </cell>
        </row>
        <row r="1729">
          <cell r="B1729" t="str">
            <v>Minas Gerais</v>
          </cell>
          <cell r="I1729" t="str">
            <v>1</v>
          </cell>
          <cell r="K1729">
            <v>7354</v>
          </cell>
          <cell r="Q1729">
            <v>3200</v>
          </cell>
          <cell r="S1729" t="str">
            <v>Nao</v>
          </cell>
          <cell r="T1729" t="str">
            <v>Nao</v>
          </cell>
          <cell r="V1729" t="str">
            <v>Sim</v>
          </cell>
          <cell r="X1729">
            <v>30</v>
          </cell>
          <cell r="Y1729">
            <v>28</v>
          </cell>
          <cell r="Z1729">
            <v>20</v>
          </cell>
          <cell r="AA1729">
            <v>60</v>
          </cell>
        </row>
        <row r="1730">
          <cell r="B1730" t="str">
            <v>Minas Gerais</v>
          </cell>
          <cell r="I1730" t="str">
            <v>1</v>
          </cell>
          <cell r="K1730">
            <v>2601</v>
          </cell>
          <cell r="Q1730">
            <v>1300</v>
          </cell>
          <cell r="S1730" t="str">
            <v>Nao</v>
          </cell>
          <cell r="T1730" t="str">
            <v>Nao</v>
          </cell>
          <cell r="V1730" t="str">
            <v>Sim</v>
          </cell>
          <cell r="X1730">
            <v>11</v>
          </cell>
          <cell r="Y1730">
            <v>8.3000000000000007</v>
          </cell>
          <cell r="Z1730">
            <v>0</v>
          </cell>
          <cell r="AA1730">
            <v>226</v>
          </cell>
        </row>
        <row r="1731">
          <cell r="B1731" t="str">
            <v>Minas Gerais</v>
          </cell>
          <cell r="I1731" t="str">
            <v>1</v>
          </cell>
          <cell r="K1731">
            <v>4380</v>
          </cell>
          <cell r="Q1731">
            <v>1950</v>
          </cell>
          <cell r="S1731" t="str">
            <v>Nao</v>
          </cell>
          <cell r="T1731" t="str">
            <v>Nao</v>
          </cell>
          <cell r="V1731" t="str">
            <v>Sim</v>
          </cell>
          <cell r="X1731">
            <v>25</v>
          </cell>
          <cell r="Y1731">
            <v>17</v>
          </cell>
          <cell r="Z1731">
            <v>3</v>
          </cell>
          <cell r="AA1731">
            <v>110</v>
          </cell>
        </row>
        <row r="1732">
          <cell r="B1732" t="str">
            <v>Minas Gerais</v>
          </cell>
          <cell r="I1732" t="str">
            <v>1</v>
          </cell>
          <cell r="K1732">
            <v>6261</v>
          </cell>
          <cell r="Q1732">
            <v>3000</v>
          </cell>
          <cell r="S1732" t="str">
            <v>Nao</v>
          </cell>
          <cell r="T1732" t="str">
            <v>Sim</v>
          </cell>
          <cell r="V1732" t="str">
            <v>Sim</v>
          </cell>
          <cell r="X1732">
            <v>26</v>
          </cell>
          <cell r="Y1732">
            <v>14</v>
          </cell>
          <cell r="Z1732">
            <v>8</v>
          </cell>
          <cell r="AA1732">
            <v>600</v>
          </cell>
        </row>
        <row r="1733">
          <cell r="B1733" t="str">
            <v>Minas Gerais</v>
          </cell>
          <cell r="I1733" t="str">
            <v>1</v>
          </cell>
          <cell r="K1733">
            <v>1495</v>
          </cell>
          <cell r="Q1733">
            <v>650</v>
          </cell>
          <cell r="S1733" t="str">
            <v>Nao</v>
          </cell>
          <cell r="T1733" t="str">
            <v>Nao</v>
          </cell>
          <cell r="V1733" t="str">
            <v>Sim</v>
          </cell>
          <cell r="X1733">
            <v>12</v>
          </cell>
          <cell r="Y1733">
            <v>12</v>
          </cell>
          <cell r="Z1733">
            <v>0.55000000000000004</v>
          </cell>
          <cell r="AA1733">
            <v>0</v>
          </cell>
        </row>
        <row r="1734">
          <cell r="B1734" t="str">
            <v>Minas Gerais</v>
          </cell>
          <cell r="I1734" t="str">
            <v>1</v>
          </cell>
          <cell r="K1734">
            <v>2616</v>
          </cell>
          <cell r="Q1734">
            <v>1130</v>
          </cell>
          <cell r="S1734" t="str">
            <v>Nao</v>
          </cell>
          <cell r="T1734" t="str">
            <v>Nao</v>
          </cell>
          <cell r="V1734" t="str">
            <v>Sim</v>
          </cell>
          <cell r="X1734">
            <v>13.48</v>
          </cell>
          <cell r="Y1734">
            <v>6</v>
          </cell>
          <cell r="Z1734">
            <v>0.04</v>
          </cell>
          <cell r="AA1734">
            <v>0</v>
          </cell>
        </row>
        <row r="1735">
          <cell r="B1735" t="str">
            <v>Minas Gerais</v>
          </cell>
          <cell r="I1735" t="str">
            <v>1</v>
          </cell>
          <cell r="K1735">
            <v>14913</v>
          </cell>
          <cell r="Q1735">
            <v>4000</v>
          </cell>
          <cell r="S1735" t="str">
            <v>Nao</v>
          </cell>
          <cell r="T1735" t="str">
            <v>Nao</v>
          </cell>
          <cell r="V1735" t="str">
            <v>Sim</v>
          </cell>
          <cell r="X1735">
            <v>75</v>
          </cell>
          <cell r="Y1735">
            <v>50</v>
          </cell>
          <cell r="Z1735">
            <v>3</v>
          </cell>
          <cell r="AA1735">
            <v>70</v>
          </cell>
        </row>
        <row r="1736">
          <cell r="B1736" t="str">
            <v>Minas Gerais</v>
          </cell>
          <cell r="I1736" t="str">
            <v>1</v>
          </cell>
          <cell r="K1736">
            <v>9557</v>
          </cell>
          <cell r="Q1736">
            <v>4030</v>
          </cell>
          <cell r="S1736" t="str">
            <v>Nao</v>
          </cell>
          <cell r="T1736" t="str">
            <v>Nao</v>
          </cell>
          <cell r="V1736" t="str">
            <v>Sim</v>
          </cell>
          <cell r="X1736">
            <v>21</v>
          </cell>
          <cell r="Y1736">
            <v>21</v>
          </cell>
          <cell r="Z1736">
            <v>10</v>
          </cell>
          <cell r="AA1736">
            <v>0</v>
          </cell>
        </row>
        <row r="1737">
          <cell r="B1737" t="str">
            <v>Minas Gerais</v>
          </cell>
          <cell r="I1737" t="str">
            <v>1</v>
          </cell>
          <cell r="K1737">
            <v>19844</v>
          </cell>
          <cell r="Q1737">
            <v>5098</v>
          </cell>
          <cell r="S1737" t="str">
            <v>Nao</v>
          </cell>
          <cell r="T1737" t="str">
            <v>Nao</v>
          </cell>
          <cell r="V1737" t="str">
            <v>Sim</v>
          </cell>
          <cell r="X1737">
            <v>87</v>
          </cell>
          <cell r="Y1737">
            <v>81</v>
          </cell>
          <cell r="Z1737">
            <v>6</v>
          </cell>
          <cell r="AA1737">
            <v>800</v>
          </cell>
        </row>
        <row r="1738">
          <cell r="B1738" t="str">
            <v>Minas Gerais</v>
          </cell>
          <cell r="I1738" t="str">
            <v>1</v>
          </cell>
          <cell r="K1738">
            <v>3029</v>
          </cell>
          <cell r="Q1738">
            <v>1514</v>
          </cell>
          <cell r="S1738" t="str">
            <v>Nao</v>
          </cell>
          <cell r="T1738" t="str">
            <v>Nao</v>
          </cell>
          <cell r="V1738" t="str">
            <v>Sim</v>
          </cell>
          <cell r="X1738">
            <v>15.85</v>
          </cell>
          <cell r="Y1738">
            <v>15</v>
          </cell>
          <cell r="Z1738">
            <v>0.3</v>
          </cell>
          <cell r="AA1738">
            <v>81</v>
          </cell>
        </row>
        <row r="1739">
          <cell r="B1739" t="str">
            <v>Minas Gerais</v>
          </cell>
          <cell r="I1739" t="str">
            <v>2</v>
          </cell>
          <cell r="K1739">
            <v>75477</v>
          </cell>
          <cell r="Q1739">
            <v>31871</v>
          </cell>
          <cell r="S1739" t="str">
            <v>Nao</v>
          </cell>
          <cell r="T1739" t="str">
            <v>Sim</v>
          </cell>
          <cell r="V1739" t="str">
            <v>Sim</v>
          </cell>
          <cell r="X1739">
            <v>595</v>
          </cell>
          <cell r="Y1739">
            <v>595</v>
          </cell>
          <cell r="Z1739">
            <v>25</v>
          </cell>
          <cell r="AA1739">
            <v>0</v>
          </cell>
        </row>
        <row r="1740">
          <cell r="B1740" t="str">
            <v>Minas Gerais</v>
          </cell>
          <cell r="I1740" t="str">
            <v>1</v>
          </cell>
          <cell r="K1740">
            <v>4632</v>
          </cell>
          <cell r="Q1740">
            <v>2000</v>
          </cell>
          <cell r="S1740" t="str">
            <v>Nao</v>
          </cell>
          <cell r="T1740" t="str">
            <v>Nao</v>
          </cell>
          <cell r="V1740" t="str">
            <v>Sim</v>
          </cell>
          <cell r="X1740">
            <v>65</v>
          </cell>
          <cell r="Y1740">
            <v>5</v>
          </cell>
          <cell r="Z1740">
            <v>65</v>
          </cell>
          <cell r="AA1740">
            <v>0</v>
          </cell>
        </row>
        <row r="1741">
          <cell r="B1741" t="str">
            <v>Minas Gerais</v>
          </cell>
          <cell r="I1741" t="str">
            <v>2</v>
          </cell>
          <cell r="K1741">
            <v>34508</v>
          </cell>
          <cell r="Q1741">
            <v>11524</v>
          </cell>
          <cell r="S1741" t="str">
            <v>Sim</v>
          </cell>
          <cell r="T1741" t="str">
            <v>Sim</v>
          </cell>
          <cell r="V1741" t="str">
            <v>Sim</v>
          </cell>
          <cell r="X1741">
            <v>28</v>
          </cell>
          <cell r="Y1741">
            <v>5</v>
          </cell>
          <cell r="Z1741">
            <v>4</v>
          </cell>
          <cell r="AA1741">
            <v>250</v>
          </cell>
        </row>
        <row r="1742">
          <cell r="B1742" t="str">
            <v>Minas Gerais</v>
          </cell>
          <cell r="I1742" t="str">
            <v>1</v>
          </cell>
          <cell r="K1742">
            <v>5868</v>
          </cell>
          <cell r="Q1742">
            <v>1612</v>
          </cell>
          <cell r="S1742" t="str">
            <v>Nao</v>
          </cell>
          <cell r="T1742" t="str">
            <v>Nao</v>
          </cell>
          <cell r="V1742" t="str">
            <v>Sim</v>
          </cell>
          <cell r="X1742">
            <v>12</v>
          </cell>
          <cell r="Y1742">
            <v>11</v>
          </cell>
          <cell r="Z1742">
            <v>8</v>
          </cell>
          <cell r="AA1742">
            <v>48</v>
          </cell>
        </row>
        <row r="1743">
          <cell r="B1743" t="str">
            <v>Minas Gerais</v>
          </cell>
          <cell r="I1743" t="str">
            <v>1</v>
          </cell>
          <cell r="K1743">
            <v>16182</v>
          </cell>
          <cell r="Q1743">
            <v>5250</v>
          </cell>
          <cell r="S1743" t="str">
            <v>Nao</v>
          </cell>
          <cell r="T1743" t="str">
            <v>Sim</v>
          </cell>
          <cell r="V1743" t="str">
            <v>Sim</v>
          </cell>
          <cell r="X1743">
            <v>98</v>
          </cell>
          <cell r="Y1743">
            <v>95</v>
          </cell>
          <cell r="Z1743">
            <v>7.65</v>
          </cell>
          <cell r="AA1743">
            <v>10</v>
          </cell>
        </row>
        <row r="1744">
          <cell r="B1744" t="str">
            <v>Minas Gerais</v>
          </cell>
          <cell r="I1744" t="str">
            <v>1</v>
          </cell>
          <cell r="K1744">
            <v>10585</v>
          </cell>
          <cell r="Q1744">
            <v>4900</v>
          </cell>
          <cell r="S1744" t="str">
            <v>Nao</v>
          </cell>
          <cell r="T1744" t="str">
            <v>Sim</v>
          </cell>
          <cell r="V1744" t="str">
            <v>Sim</v>
          </cell>
          <cell r="X1744">
            <v>20</v>
          </cell>
          <cell r="Y1744">
            <v>20</v>
          </cell>
          <cell r="Z1744">
            <v>19</v>
          </cell>
          <cell r="AA1744">
            <v>1</v>
          </cell>
        </row>
        <row r="1745">
          <cell r="B1745" t="str">
            <v>Minas Gerais</v>
          </cell>
          <cell r="I1745" t="str">
            <v>1</v>
          </cell>
          <cell r="K1745">
            <v>4411</v>
          </cell>
          <cell r="Q1745">
            <v>1091</v>
          </cell>
          <cell r="S1745" t="str">
            <v>Nao</v>
          </cell>
          <cell r="T1745" t="str">
            <v>Nao</v>
          </cell>
          <cell r="V1745" t="str">
            <v>Sim</v>
          </cell>
          <cell r="X1745">
            <v>17.149999999999999</v>
          </cell>
          <cell r="Y1745">
            <v>16</v>
          </cell>
          <cell r="Z1745">
            <v>0.05</v>
          </cell>
          <cell r="AA1745">
            <v>13</v>
          </cell>
        </row>
        <row r="1746">
          <cell r="B1746" t="str">
            <v>Minas Gerais</v>
          </cell>
          <cell r="I1746" t="str">
            <v>1</v>
          </cell>
          <cell r="K1746">
            <v>4291</v>
          </cell>
          <cell r="Q1746">
            <v>2121</v>
          </cell>
          <cell r="S1746" t="str">
            <v>Nao</v>
          </cell>
          <cell r="T1746" t="str">
            <v>Nao</v>
          </cell>
          <cell r="V1746" t="str">
            <v>Sim</v>
          </cell>
          <cell r="X1746">
            <v>25.33</v>
          </cell>
          <cell r="Y1746">
            <v>20.260000000000002</v>
          </cell>
          <cell r="Z1746">
            <v>19.309999999999999</v>
          </cell>
          <cell r="AA1746">
            <v>188</v>
          </cell>
        </row>
        <row r="1747">
          <cell r="B1747" t="str">
            <v>Minas Gerais</v>
          </cell>
          <cell r="I1747" t="str">
            <v>1</v>
          </cell>
          <cell r="K1747">
            <v>4528</v>
          </cell>
          <cell r="Q1747">
            <v>2260</v>
          </cell>
          <cell r="S1747" t="str">
            <v>Nao</v>
          </cell>
          <cell r="T1747" t="str">
            <v>Nao</v>
          </cell>
          <cell r="V1747" t="str">
            <v>Sim</v>
          </cell>
          <cell r="X1747">
            <v>35.53</v>
          </cell>
          <cell r="Y1747">
            <v>28.32</v>
          </cell>
          <cell r="Z1747">
            <v>4.8600000000000003</v>
          </cell>
          <cell r="AA1747">
            <v>0</v>
          </cell>
        </row>
        <row r="1748">
          <cell r="B1748" t="str">
            <v>Minas Gerais</v>
          </cell>
          <cell r="I1748" t="str">
            <v>1</v>
          </cell>
          <cell r="K1748">
            <v>1833</v>
          </cell>
          <cell r="Q1748">
            <v>860</v>
          </cell>
          <cell r="S1748" t="str">
            <v>Nao</v>
          </cell>
          <cell r="T1748" t="str">
            <v>Nao</v>
          </cell>
          <cell r="V1748" t="str">
            <v>Sim</v>
          </cell>
          <cell r="X1748">
            <v>12</v>
          </cell>
          <cell r="Y1748">
            <v>9</v>
          </cell>
          <cell r="Z1748">
            <v>2.5</v>
          </cell>
          <cell r="AA1748">
            <v>25</v>
          </cell>
        </row>
        <row r="1749">
          <cell r="B1749" t="str">
            <v>Minas Gerais</v>
          </cell>
          <cell r="I1749" t="str">
            <v>1</v>
          </cell>
          <cell r="K1749">
            <v>11364</v>
          </cell>
          <cell r="Q1749">
            <v>5000</v>
          </cell>
          <cell r="S1749" t="str">
            <v>Nao</v>
          </cell>
          <cell r="T1749" t="str">
            <v>Nao</v>
          </cell>
          <cell r="V1749" t="str">
            <v>Sim</v>
          </cell>
          <cell r="X1749">
            <v>28</v>
          </cell>
          <cell r="Y1749">
            <v>25</v>
          </cell>
          <cell r="Z1749">
            <v>1</v>
          </cell>
          <cell r="AA1749">
            <v>30</v>
          </cell>
        </row>
        <row r="1750">
          <cell r="B1750" t="str">
            <v>Minas Gerais</v>
          </cell>
          <cell r="I1750" t="str">
            <v>1</v>
          </cell>
          <cell r="K1750">
            <v>1474</v>
          </cell>
          <cell r="Q1750">
            <v>565</v>
          </cell>
          <cell r="S1750" t="str">
            <v>Nao</v>
          </cell>
          <cell r="T1750" t="str">
            <v>Nao</v>
          </cell>
          <cell r="V1750" t="str">
            <v>Sim</v>
          </cell>
          <cell r="X1750">
            <v>11.98</v>
          </cell>
          <cell r="Y1750">
            <v>10</v>
          </cell>
          <cell r="Z1750">
            <v>2</v>
          </cell>
          <cell r="AA1750">
            <v>3</v>
          </cell>
        </row>
        <row r="1751">
          <cell r="B1751" t="str">
            <v>Minas Gerais</v>
          </cell>
          <cell r="I1751" t="str">
            <v>1</v>
          </cell>
          <cell r="K1751">
            <v>2446</v>
          </cell>
          <cell r="Q1751">
            <v>300</v>
          </cell>
          <cell r="S1751" t="str">
            <v>Nao</v>
          </cell>
          <cell r="T1751" t="str">
            <v>Nao</v>
          </cell>
          <cell r="V1751" t="str">
            <v>Não</v>
          </cell>
          <cell r="X1751">
            <v>15</v>
          </cell>
          <cell r="Y1751">
            <v>0.12</v>
          </cell>
          <cell r="Z1751">
            <v>0</v>
          </cell>
          <cell r="AA1751">
            <v>0</v>
          </cell>
        </row>
        <row r="1752">
          <cell r="B1752" t="str">
            <v>Minas Gerais</v>
          </cell>
          <cell r="I1752" t="str">
            <v>2</v>
          </cell>
          <cell r="K1752">
            <v>31129</v>
          </cell>
          <cell r="Q1752">
            <v>14495</v>
          </cell>
          <cell r="S1752" t="str">
            <v>Nao</v>
          </cell>
          <cell r="T1752" t="str">
            <v>Nao</v>
          </cell>
          <cell r="V1752" t="str">
            <v>Sim</v>
          </cell>
          <cell r="X1752">
            <v>177.38</v>
          </cell>
          <cell r="Y1752">
            <v>160.41</v>
          </cell>
          <cell r="Z1752">
            <v>100.33</v>
          </cell>
          <cell r="AA1752">
            <v>600</v>
          </cell>
        </row>
        <row r="1753">
          <cell r="B1753" t="str">
            <v>Minas Gerais</v>
          </cell>
          <cell r="I1753" t="str">
            <v>1</v>
          </cell>
          <cell r="K1753">
            <v>9837</v>
          </cell>
          <cell r="Q1753">
            <v>4269</v>
          </cell>
          <cell r="S1753" t="str">
            <v>Nao</v>
          </cell>
          <cell r="T1753" t="str">
            <v>Nao</v>
          </cell>
          <cell r="V1753" t="str">
            <v>Sim</v>
          </cell>
          <cell r="X1753">
            <v>1</v>
          </cell>
          <cell r="Y1753">
            <v>1</v>
          </cell>
          <cell r="Z1753">
            <v>0.01</v>
          </cell>
          <cell r="AA1753">
            <v>0</v>
          </cell>
        </row>
        <row r="1754">
          <cell r="B1754" t="str">
            <v>Minas Gerais</v>
          </cell>
          <cell r="I1754" t="str">
            <v>1</v>
          </cell>
          <cell r="K1754">
            <v>8069</v>
          </cell>
          <cell r="Q1754">
            <v>3982</v>
          </cell>
          <cell r="S1754" t="str">
            <v>Nao</v>
          </cell>
          <cell r="T1754" t="str">
            <v>Nao</v>
          </cell>
          <cell r="V1754" t="str">
            <v>Sim</v>
          </cell>
          <cell r="X1754">
            <v>260</v>
          </cell>
          <cell r="Y1754">
            <v>110</v>
          </cell>
          <cell r="Z1754">
            <v>22.8</v>
          </cell>
          <cell r="AA1754">
            <v>3</v>
          </cell>
        </row>
        <row r="1755">
          <cell r="B1755" t="str">
            <v>Minas Gerais</v>
          </cell>
          <cell r="I1755" t="str">
            <v>1</v>
          </cell>
          <cell r="K1755">
            <v>4530</v>
          </cell>
          <cell r="Q1755">
            <v>1267</v>
          </cell>
          <cell r="S1755" t="str">
            <v>Nao</v>
          </cell>
          <cell r="T1755" t="str">
            <v>Nao</v>
          </cell>
          <cell r="V1755" t="str">
            <v>Sim</v>
          </cell>
          <cell r="X1755">
            <v>16</v>
          </cell>
          <cell r="Y1755">
            <v>14</v>
          </cell>
          <cell r="Z1755">
            <v>9</v>
          </cell>
          <cell r="AA1755">
            <v>40</v>
          </cell>
        </row>
        <row r="1756">
          <cell r="B1756" t="str">
            <v>Minas Gerais</v>
          </cell>
          <cell r="I1756" t="str">
            <v>1</v>
          </cell>
          <cell r="K1756">
            <v>1642</v>
          </cell>
          <cell r="Q1756">
            <v>800</v>
          </cell>
          <cell r="S1756" t="str">
            <v>Nao</v>
          </cell>
          <cell r="T1756" t="str">
            <v>Nao</v>
          </cell>
          <cell r="V1756" t="str">
            <v>Sim</v>
          </cell>
          <cell r="X1756">
            <v>8</v>
          </cell>
          <cell r="Y1756">
            <v>7</v>
          </cell>
          <cell r="Z1756">
            <v>6.5</v>
          </cell>
          <cell r="AA1756">
            <v>4</v>
          </cell>
        </row>
        <row r="1757">
          <cell r="B1757" t="str">
            <v>Minas Gerais</v>
          </cell>
          <cell r="I1757" t="str">
            <v>2</v>
          </cell>
          <cell r="K1757">
            <v>23890</v>
          </cell>
          <cell r="Q1757">
            <v>10173</v>
          </cell>
          <cell r="S1757" t="str">
            <v>Nao</v>
          </cell>
          <cell r="T1757" t="str">
            <v>Nao</v>
          </cell>
          <cell r="V1757" t="str">
            <v>Sim</v>
          </cell>
          <cell r="X1757">
            <v>2236.27</v>
          </cell>
          <cell r="Y1757">
            <v>0</v>
          </cell>
          <cell r="Z1757">
            <v>6</v>
          </cell>
          <cell r="AA1757">
            <v>0</v>
          </cell>
        </row>
        <row r="1758">
          <cell r="B1758" t="str">
            <v>Minas Gerais</v>
          </cell>
          <cell r="I1758" t="str">
            <v>3</v>
          </cell>
          <cell r="K1758">
            <v>110080</v>
          </cell>
          <cell r="Q1758">
            <v>44802</v>
          </cell>
          <cell r="S1758" t="str">
            <v>Sim</v>
          </cell>
          <cell r="T1758" t="str">
            <v>Sim</v>
          </cell>
          <cell r="V1758" t="str">
            <v>Sim</v>
          </cell>
          <cell r="X1758">
            <v>850</v>
          </cell>
          <cell r="Y1758">
            <v>800</v>
          </cell>
          <cell r="Z1758">
            <v>345</v>
          </cell>
          <cell r="AA1758">
            <v>65</v>
          </cell>
        </row>
        <row r="1759">
          <cell r="B1759" t="str">
            <v>Minas Gerais</v>
          </cell>
          <cell r="I1759" t="str">
            <v>1</v>
          </cell>
          <cell r="K1759">
            <v>3153</v>
          </cell>
          <cell r="Q1759">
            <v>1570</v>
          </cell>
          <cell r="S1759" t="str">
            <v>Nao</v>
          </cell>
          <cell r="T1759" t="str">
            <v>Nao</v>
          </cell>
          <cell r="V1759" t="str">
            <v>Sim</v>
          </cell>
          <cell r="X1759">
            <v>11.7</v>
          </cell>
          <cell r="Y1759">
            <v>9</v>
          </cell>
          <cell r="Z1759">
            <v>6</v>
          </cell>
          <cell r="AA1759">
            <v>0</v>
          </cell>
        </row>
        <row r="1760">
          <cell r="B1760" t="str">
            <v>Minas Gerais</v>
          </cell>
          <cell r="I1760" t="str">
            <v>1</v>
          </cell>
          <cell r="K1760">
            <v>6653</v>
          </cell>
          <cell r="Q1760">
            <v>2974</v>
          </cell>
          <cell r="S1760" t="str">
            <v>Nao</v>
          </cell>
          <cell r="T1760" t="str">
            <v>Sim</v>
          </cell>
          <cell r="V1760" t="str">
            <v>Sim</v>
          </cell>
          <cell r="X1760">
            <v>7</v>
          </cell>
          <cell r="Y1760">
            <v>5</v>
          </cell>
          <cell r="Z1760">
            <v>3</v>
          </cell>
          <cell r="AA1760">
            <v>1000</v>
          </cell>
        </row>
        <row r="1761">
          <cell r="B1761" t="str">
            <v>Minas Gerais</v>
          </cell>
          <cell r="I1761" t="str">
            <v>1</v>
          </cell>
          <cell r="K1761">
            <v>2133</v>
          </cell>
          <cell r="Q1761">
            <v>1011</v>
          </cell>
          <cell r="S1761" t="str">
            <v>Nao</v>
          </cell>
          <cell r="T1761" t="str">
            <v>Nao</v>
          </cell>
          <cell r="V1761" t="str">
            <v>Sim</v>
          </cell>
          <cell r="X1761">
            <v>24.1</v>
          </cell>
          <cell r="Y1761">
            <v>23.33</v>
          </cell>
          <cell r="Z1761">
            <v>10.43</v>
          </cell>
          <cell r="AA1761">
            <v>0</v>
          </cell>
        </row>
        <row r="1762">
          <cell r="B1762" t="str">
            <v>Minas Gerais</v>
          </cell>
          <cell r="I1762" t="str">
            <v>3</v>
          </cell>
          <cell r="K1762">
            <v>105747</v>
          </cell>
          <cell r="Q1762">
            <v>31507</v>
          </cell>
          <cell r="S1762" t="str">
            <v>Nao</v>
          </cell>
          <cell r="T1762" t="str">
            <v>Sim</v>
          </cell>
          <cell r="V1762" t="str">
            <v>Sim</v>
          </cell>
          <cell r="X1762">
            <v>382.2</v>
          </cell>
          <cell r="Y1762">
            <v>378.2</v>
          </cell>
          <cell r="Z1762">
            <v>266.77</v>
          </cell>
          <cell r="AA1762">
            <v>50</v>
          </cell>
        </row>
        <row r="1763">
          <cell r="B1763" t="str">
            <v>Minas Gerais</v>
          </cell>
          <cell r="I1763" t="str">
            <v>1</v>
          </cell>
          <cell r="K1763">
            <v>9361</v>
          </cell>
          <cell r="Q1763">
            <v>2093</v>
          </cell>
          <cell r="S1763" t="str">
            <v>Nao</v>
          </cell>
          <cell r="T1763" t="str">
            <v>Sim</v>
          </cell>
          <cell r="V1763" t="str">
            <v>Sim</v>
          </cell>
          <cell r="X1763">
            <v>60.25</v>
          </cell>
          <cell r="Y1763">
            <v>57.75</v>
          </cell>
          <cell r="Z1763">
            <v>0.4</v>
          </cell>
          <cell r="AA1763">
            <v>20</v>
          </cell>
        </row>
        <row r="1764">
          <cell r="B1764" t="str">
            <v>Minas Gerais</v>
          </cell>
          <cell r="I1764" t="str">
            <v>2</v>
          </cell>
          <cell r="K1764">
            <v>37472</v>
          </cell>
          <cell r="Q1764">
            <v>14388</v>
          </cell>
          <cell r="S1764" t="str">
            <v>Nao</v>
          </cell>
          <cell r="T1764" t="str">
            <v>Nao</v>
          </cell>
          <cell r="V1764" t="str">
            <v>Sim</v>
          </cell>
          <cell r="X1764">
            <v>219</v>
          </cell>
          <cell r="Y1764">
            <v>212</v>
          </cell>
          <cell r="Z1764">
            <v>20</v>
          </cell>
          <cell r="AA1764">
            <v>0</v>
          </cell>
        </row>
        <row r="1765">
          <cell r="B1765" t="str">
            <v>Minas Gerais</v>
          </cell>
          <cell r="I1765" t="str">
            <v>1</v>
          </cell>
          <cell r="K1765">
            <v>2043</v>
          </cell>
          <cell r="Q1765">
            <v>1021</v>
          </cell>
          <cell r="S1765" t="str">
            <v>Nao</v>
          </cell>
          <cell r="T1765" t="str">
            <v>Sim</v>
          </cell>
          <cell r="V1765" t="str">
            <v>Sim</v>
          </cell>
          <cell r="X1765">
            <v>10.28</v>
          </cell>
          <cell r="Y1765">
            <v>9.36</v>
          </cell>
          <cell r="Z1765">
            <v>1.02</v>
          </cell>
          <cell r="AA1765">
            <v>2</v>
          </cell>
        </row>
        <row r="1766">
          <cell r="B1766" t="str">
            <v>Minas Gerais</v>
          </cell>
          <cell r="I1766" t="str">
            <v>1</v>
          </cell>
          <cell r="K1766">
            <v>1872</v>
          </cell>
          <cell r="Q1766">
            <v>840</v>
          </cell>
          <cell r="S1766" t="str">
            <v>Nao</v>
          </cell>
          <cell r="T1766" t="str">
            <v>Sim</v>
          </cell>
          <cell r="V1766" t="str">
            <v>Sim</v>
          </cell>
          <cell r="X1766">
            <v>20</v>
          </cell>
          <cell r="Y1766">
            <v>16</v>
          </cell>
          <cell r="Z1766">
            <v>0.03</v>
          </cell>
          <cell r="AA1766">
            <v>13</v>
          </cell>
        </row>
        <row r="1767">
          <cell r="B1767" t="str">
            <v>Minas Gerais</v>
          </cell>
          <cell r="I1767" t="str">
            <v>1</v>
          </cell>
          <cell r="K1767">
            <v>10969</v>
          </cell>
          <cell r="Q1767">
            <v>4500</v>
          </cell>
          <cell r="S1767" t="str">
            <v>Nao</v>
          </cell>
          <cell r="T1767" t="str">
            <v>Nao</v>
          </cell>
          <cell r="V1767" t="str">
            <v>Não</v>
          </cell>
          <cell r="X1767">
            <v>7820</v>
          </cell>
          <cell r="Y1767">
            <v>4477.4399999999996</v>
          </cell>
          <cell r="Z1767">
            <v>0.99</v>
          </cell>
          <cell r="AA1767">
            <v>50</v>
          </cell>
        </row>
        <row r="1768">
          <cell r="B1768" t="str">
            <v>Minas Gerais</v>
          </cell>
          <cell r="I1768" t="str">
            <v>1</v>
          </cell>
          <cell r="K1768">
            <v>12994</v>
          </cell>
          <cell r="Q1768">
            <v>4956</v>
          </cell>
          <cell r="S1768" t="str">
            <v>Nao</v>
          </cell>
          <cell r="T1768" t="str">
            <v>Nao</v>
          </cell>
          <cell r="V1768" t="str">
            <v>Sim</v>
          </cell>
          <cell r="X1768">
            <v>30</v>
          </cell>
          <cell r="Y1768">
            <v>30</v>
          </cell>
          <cell r="Z1768">
            <v>15</v>
          </cell>
          <cell r="AA1768">
            <v>800</v>
          </cell>
        </row>
        <row r="1769">
          <cell r="B1769" t="str">
            <v>Minas Gerais</v>
          </cell>
          <cell r="I1769" t="str">
            <v>1</v>
          </cell>
          <cell r="K1769">
            <v>6314</v>
          </cell>
          <cell r="Q1769">
            <v>2500</v>
          </cell>
          <cell r="S1769" t="str">
            <v>Nao</v>
          </cell>
          <cell r="T1769" t="str">
            <v>Nao</v>
          </cell>
          <cell r="V1769" t="str">
            <v>Sim</v>
          </cell>
          <cell r="X1769">
            <v>29</v>
          </cell>
          <cell r="Y1769">
            <v>25</v>
          </cell>
          <cell r="Z1769">
            <v>1</v>
          </cell>
          <cell r="AA1769">
            <v>350</v>
          </cell>
        </row>
        <row r="1770">
          <cell r="B1770" t="str">
            <v>Minas Gerais</v>
          </cell>
          <cell r="I1770" t="str">
            <v>1</v>
          </cell>
          <cell r="K1770">
            <v>2860</v>
          </cell>
          <cell r="Q1770">
            <v>1120</v>
          </cell>
          <cell r="S1770" t="str">
            <v>Nao</v>
          </cell>
          <cell r="T1770" t="str">
            <v>Sim</v>
          </cell>
          <cell r="V1770" t="str">
            <v>Não</v>
          </cell>
          <cell r="X1770">
            <v>20</v>
          </cell>
          <cell r="Y1770">
            <v>12</v>
          </cell>
          <cell r="Z1770">
            <v>0</v>
          </cell>
          <cell r="AA1770">
            <v>25</v>
          </cell>
        </row>
        <row r="1771">
          <cell r="B1771" t="str">
            <v>Minas Gerais</v>
          </cell>
          <cell r="I1771" t="str">
            <v>1</v>
          </cell>
          <cell r="K1771">
            <v>13892</v>
          </cell>
          <cell r="Q1771">
            <v>5380</v>
          </cell>
          <cell r="S1771" t="str">
            <v>Nao</v>
          </cell>
          <cell r="T1771" t="str">
            <v>Nao</v>
          </cell>
          <cell r="V1771" t="str">
            <v>Sim</v>
          </cell>
          <cell r="X1771">
            <v>33</v>
          </cell>
          <cell r="Y1771">
            <v>31</v>
          </cell>
          <cell r="Z1771">
            <v>10</v>
          </cell>
          <cell r="AA1771">
            <v>0</v>
          </cell>
        </row>
        <row r="1772">
          <cell r="B1772" t="str">
            <v>Minas Gerais</v>
          </cell>
          <cell r="I1772" t="str">
            <v>1</v>
          </cell>
          <cell r="K1772">
            <v>4997</v>
          </cell>
          <cell r="Q1772">
            <v>2000</v>
          </cell>
          <cell r="S1772" t="str">
            <v>Nao</v>
          </cell>
          <cell r="T1772" t="str">
            <v>Nao</v>
          </cell>
          <cell r="V1772" t="str">
            <v>Sim</v>
          </cell>
          <cell r="X1772">
            <v>49.64</v>
          </cell>
          <cell r="Y1772">
            <v>43.68</v>
          </cell>
          <cell r="Z1772">
            <v>34.6</v>
          </cell>
          <cell r="AA1772">
            <v>108</v>
          </cell>
        </row>
        <row r="1773">
          <cell r="B1773" t="str">
            <v>Minas Gerais</v>
          </cell>
          <cell r="I1773" t="str">
            <v>1</v>
          </cell>
          <cell r="K1773">
            <v>20314</v>
          </cell>
          <cell r="Q1773">
            <v>8120</v>
          </cell>
          <cell r="S1773" t="str">
            <v>Nao</v>
          </cell>
          <cell r="T1773" t="str">
            <v>Sim</v>
          </cell>
          <cell r="V1773" t="str">
            <v>Sim</v>
          </cell>
          <cell r="X1773">
            <v>96</v>
          </cell>
          <cell r="Y1773">
            <v>78</v>
          </cell>
          <cell r="Z1773">
            <v>4.7</v>
          </cell>
          <cell r="AA1773">
            <v>10</v>
          </cell>
        </row>
        <row r="1774">
          <cell r="B1774" t="str">
            <v>Minas Gerais</v>
          </cell>
          <cell r="I1774" t="str">
            <v>1</v>
          </cell>
          <cell r="K1774">
            <v>2272</v>
          </cell>
          <cell r="Q1774">
            <v>1038</v>
          </cell>
          <cell r="S1774" t="str">
            <v>Nao</v>
          </cell>
          <cell r="T1774" t="str">
            <v>Nao</v>
          </cell>
          <cell r="V1774" t="str">
            <v>Sim</v>
          </cell>
          <cell r="X1774">
            <v>8.35</v>
          </cell>
          <cell r="Y1774">
            <v>6</v>
          </cell>
          <cell r="Z1774">
            <v>5</v>
          </cell>
          <cell r="AA1774">
            <v>70</v>
          </cell>
        </row>
        <row r="1775">
          <cell r="B1775" t="str">
            <v>Minas Gerais</v>
          </cell>
          <cell r="I1775" t="str">
            <v>1</v>
          </cell>
          <cell r="K1775">
            <v>5271</v>
          </cell>
          <cell r="Q1775">
            <v>2089</v>
          </cell>
          <cell r="S1775" t="str">
            <v>Nao</v>
          </cell>
          <cell r="T1775" t="str">
            <v>Sim</v>
          </cell>
          <cell r="V1775" t="str">
            <v>Sim</v>
          </cell>
          <cell r="X1775">
            <v>42.4</v>
          </cell>
          <cell r="Y1775">
            <v>42.4</v>
          </cell>
          <cell r="Z1775">
            <v>40</v>
          </cell>
          <cell r="AA1775">
            <v>165</v>
          </cell>
        </row>
        <row r="1776">
          <cell r="B1776" t="str">
            <v>Minas Gerais</v>
          </cell>
          <cell r="I1776" t="str">
            <v>2</v>
          </cell>
          <cell r="K1776">
            <v>29797</v>
          </cell>
          <cell r="Q1776">
            <v>11259</v>
          </cell>
          <cell r="S1776" t="str">
            <v>Nao</v>
          </cell>
          <cell r="T1776" t="str">
            <v>Nao</v>
          </cell>
          <cell r="V1776" t="str">
            <v>Sim</v>
          </cell>
          <cell r="X1776">
            <v>297</v>
          </cell>
          <cell r="Y1776">
            <v>295</v>
          </cell>
          <cell r="Z1776">
            <v>90.2</v>
          </cell>
          <cell r="AA1776">
            <v>440</v>
          </cell>
        </row>
        <row r="1777">
          <cell r="B1777" t="str">
            <v>Minas Gerais</v>
          </cell>
          <cell r="I1777" t="str">
            <v>3</v>
          </cell>
          <cell r="K1777">
            <v>126477</v>
          </cell>
          <cell r="Q1777">
            <v>41385</v>
          </cell>
          <cell r="S1777" t="str">
            <v>Nao</v>
          </cell>
          <cell r="T1777" t="str">
            <v>Sim</v>
          </cell>
          <cell r="V1777" t="str">
            <v>Sim</v>
          </cell>
          <cell r="X1777">
            <v>355</v>
          </cell>
          <cell r="Y1777">
            <v>283</v>
          </cell>
          <cell r="Z1777">
            <v>109</v>
          </cell>
          <cell r="AA1777">
            <v>120</v>
          </cell>
        </row>
        <row r="1778">
          <cell r="B1778" t="str">
            <v>Minas Gerais</v>
          </cell>
          <cell r="I1778" t="str">
            <v>1</v>
          </cell>
          <cell r="K1778">
            <v>20236</v>
          </cell>
          <cell r="Q1778">
            <v>8581</v>
          </cell>
          <cell r="S1778" t="str">
            <v>Sim</v>
          </cell>
          <cell r="T1778" t="str">
            <v>Sim</v>
          </cell>
          <cell r="V1778" t="str">
            <v>Sim</v>
          </cell>
          <cell r="X1778">
            <v>800</v>
          </cell>
          <cell r="Y1778">
            <v>700</v>
          </cell>
          <cell r="Z1778">
            <v>650</v>
          </cell>
          <cell r="AA1778">
            <v>3000</v>
          </cell>
        </row>
        <row r="1779">
          <cell r="B1779" t="str">
            <v>Minas Gerais</v>
          </cell>
          <cell r="I1779" t="str">
            <v>1</v>
          </cell>
          <cell r="K1779">
            <v>9620</v>
          </cell>
          <cell r="Q1779">
            <v>2376</v>
          </cell>
          <cell r="S1779" t="str">
            <v>Nao</v>
          </cell>
          <cell r="T1779" t="str">
            <v>Sim</v>
          </cell>
          <cell r="V1779" t="str">
            <v>Sim</v>
          </cell>
          <cell r="X1779">
            <v>44</v>
          </cell>
          <cell r="Y1779">
            <v>41</v>
          </cell>
          <cell r="Z1779">
            <v>4</v>
          </cell>
          <cell r="AA1779">
            <v>14</v>
          </cell>
        </row>
        <row r="1780">
          <cell r="B1780" t="str">
            <v>Minas Gerais</v>
          </cell>
          <cell r="I1780" t="str">
            <v>5</v>
          </cell>
          <cell r="K1780">
            <v>2521564</v>
          </cell>
          <cell r="Q1780">
            <v>635122</v>
          </cell>
          <cell r="S1780" t="str">
            <v>Sim</v>
          </cell>
          <cell r="T1780" t="str">
            <v>Sim</v>
          </cell>
          <cell r="V1780" t="str">
            <v>Sim</v>
          </cell>
          <cell r="X1780">
            <v>4942.8599999999997</v>
          </cell>
          <cell r="Y1780">
            <v>4707.99</v>
          </cell>
          <cell r="Z1780">
            <v>773</v>
          </cell>
          <cell r="AA1780">
            <v>12991</v>
          </cell>
        </row>
        <row r="1781">
          <cell r="B1781" t="str">
            <v>Minas Gerais</v>
          </cell>
          <cell r="I1781" t="str">
            <v>1</v>
          </cell>
          <cell r="K1781">
            <v>22708</v>
          </cell>
          <cell r="Q1781">
            <v>7420</v>
          </cell>
          <cell r="S1781" t="str">
            <v>Nao</v>
          </cell>
          <cell r="T1781" t="str">
            <v>Sim</v>
          </cell>
          <cell r="V1781" t="str">
            <v>Sim</v>
          </cell>
          <cell r="X1781">
            <v>85.17</v>
          </cell>
          <cell r="Y1781">
            <v>65</v>
          </cell>
          <cell r="Z1781">
            <v>0</v>
          </cell>
          <cell r="AA1781">
            <v>344</v>
          </cell>
        </row>
        <row r="1782">
          <cell r="B1782" t="str">
            <v>Minas Gerais</v>
          </cell>
          <cell r="I1782" t="str">
            <v>1</v>
          </cell>
          <cell r="K1782">
            <v>3375</v>
          </cell>
          <cell r="Q1782">
            <v>1300</v>
          </cell>
          <cell r="S1782" t="str">
            <v>Nao</v>
          </cell>
          <cell r="T1782" t="str">
            <v>Sim</v>
          </cell>
          <cell r="V1782" t="str">
            <v>Sim</v>
          </cell>
          <cell r="X1782">
            <v>130</v>
          </cell>
          <cell r="Y1782">
            <v>19.86</v>
          </cell>
          <cell r="Z1782">
            <v>2.75</v>
          </cell>
          <cell r="AA1782">
            <v>400</v>
          </cell>
        </row>
        <row r="1783">
          <cell r="B1783" t="str">
            <v>Minas Gerais</v>
          </cell>
          <cell r="I1783" t="str">
            <v>1</v>
          </cell>
          <cell r="K1783">
            <v>3753</v>
          </cell>
          <cell r="Q1783">
            <v>1875</v>
          </cell>
          <cell r="S1783" t="str">
            <v>Nao</v>
          </cell>
          <cell r="T1783" t="str">
            <v>Nao</v>
          </cell>
          <cell r="V1783" t="str">
            <v>Sim</v>
          </cell>
          <cell r="X1783">
            <v>26</v>
          </cell>
          <cell r="Y1783">
            <v>18.329999999999998</v>
          </cell>
          <cell r="Z1783">
            <v>0.8</v>
          </cell>
          <cell r="AA1783">
            <v>53</v>
          </cell>
        </row>
        <row r="1784">
          <cell r="B1784" t="str">
            <v>Minas Gerais</v>
          </cell>
          <cell r="I1784" t="str">
            <v>1</v>
          </cell>
          <cell r="K1784">
            <v>2709</v>
          </cell>
          <cell r="Q1784">
            <v>1345</v>
          </cell>
          <cell r="S1784" t="str">
            <v>Nao</v>
          </cell>
          <cell r="T1784" t="str">
            <v>Nao</v>
          </cell>
          <cell r="V1784" t="str">
            <v>Não</v>
          </cell>
          <cell r="X1784">
            <v>21.68</v>
          </cell>
          <cell r="Y1784">
            <v>21.68</v>
          </cell>
          <cell r="Z1784">
            <v>0</v>
          </cell>
          <cell r="AA1784">
            <v>0</v>
          </cell>
        </row>
        <row r="1785">
          <cell r="B1785" t="str">
            <v>Minas Gerais</v>
          </cell>
          <cell r="I1785" t="str">
            <v>1</v>
          </cell>
          <cell r="K1785">
            <v>2797</v>
          </cell>
          <cell r="Q1785">
            <v>760</v>
          </cell>
          <cell r="S1785" t="str">
            <v>Nao</v>
          </cell>
          <cell r="T1785" t="str">
            <v>Sim</v>
          </cell>
          <cell r="V1785" t="str">
            <v>Sim</v>
          </cell>
          <cell r="X1785">
            <v>30</v>
          </cell>
          <cell r="Y1785">
            <v>20</v>
          </cell>
          <cell r="Z1785">
            <v>0.32</v>
          </cell>
          <cell r="AA1785">
            <v>22</v>
          </cell>
        </row>
        <row r="1786">
          <cell r="B1786" t="str">
            <v>Minas Gerais</v>
          </cell>
          <cell r="I1786" t="str">
            <v>4</v>
          </cell>
          <cell r="K1786">
            <v>441539</v>
          </cell>
          <cell r="Q1786">
            <v>109451</v>
          </cell>
          <cell r="S1786" t="str">
            <v>Nao</v>
          </cell>
          <cell r="T1786" t="str">
            <v>Nao</v>
          </cell>
          <cell r="V1786" t="str">
            <v>Sim</v>
          </cell>
          <cell r="X1786">
            <v>2780</v>
          </cell>
          <cell r="Y1786">
            <v>2530</v>
          </cell>
          <cell r="Z1786">
            <v>2435</v>
          </cell>
          <cell r="AA1786">
            <v>0</v>
          </cell>
        </row>
        <row r="1787">
          <cell r="B1787" t="str">
            <v>Minas Gerais</v>
          </cell>
          <cell r="I1787" t="str">
            <v>1</v>
          </cell>
          <cell r="K1787">
            <v>1316</v>
          </cell>
          <cell r="Q1787">
            <v>440</v>
          </cell>
          <cell r="S1787" t="str">
            <v>Nao</v>
          </cell>
          <cell r="T1787" t="str">
            <v>Nao</v>
          </cell>
          <cell r="V1787" t="str">
            <v>Sim</v>
          </cell>
          <cell r="X1787">
            <v>15</v>
          </cell>
          <cell r="Y1787">
            <v>13</v>
          </cell>
          <cell r="Z1787">
            <v>13</v>
          </cell>
          <cell r="AA1787">
            <v>30</v>
          </cell>
        </row>
        <row r="1788">
          <cell r="B1788" t="str">
            <v>Minas Gerais</v>
          </cell>
          <cell r="I1788" t="str">
            <v>1</v>
          </cell>
          <cell r="K1788">
            <v>13812</v>
          </cell>
          <cell r="Q1788">
            <v>6751</v>
          </cell>
          <cell r="S1788" t="str">
            <v>Nao</v>
          </cell>
          <cell r="T1788" t="str">
            <v>Nao</v>
          </cell>
          <cell r="V1788" t="str">
            <v>Sim</v>
          </cell>
          <cell r="X1788">
            <v>60</v>
          </cell>
          <cell r="Y1788">
            <v>49</v>
          </cell>
          <cell r="Z1788">
            <v>5</v>
          </cell>
          <cell r="AA1788">
            <v>122</v>
          </cell>
        </row>
        <row r="1789">
          <cell r="B1789" t="str">
            <v>Minas Gerais</v>
          </cell>
          <cell r="I1789" t="str">
            <v>1</v>
          </cell>
          <cell r="K1789">
            <v>1557</v>
          </cell>
          <cell r="Q1789">
            <v>710</v>
          </cell>
          <cell r="S1789" t="str">
            <v>Nao</v>
          </cell>
          <cell r="T1789" t="str">
            <v>Nao</v>
          </cell>
          <cell r="V1789" t="str">
            <v>Não</v>
          </cell>
          <cell r="X1789">
            <v>15.66</v>
          </cell>
          <cell r="Y1789">
            <v>6.59</v>
          </cell>
          <cell r="Z1789">
            <v>0</v>
          </cell>
          <cell r="AA1789">
            <v>0</v>
          </cell>
        </row>
        <row r="1790">
          <cell r="B1790" t="str">
            <v>Minas Gerais</v>
          </cell>
          <cell r="I1790" t="str">
            <v>2</v>
          </cell>
          <cell r="K1790">
            <v>33614</v>
          </cell>
          <cell r="Q1790">
            <v>9184</v>
          </cell>
          <cell r="S1790" t="str">
            <v>Nao</v>
          </cell>
          <cell r="T1790" t="str">
            <v>Nao</v>
          </cell>
          <cell r="V1790" t="str">
            <v>Sim</v>
          </cell>
          <cell r="X1790">
            <v>247.07</v>
          </cell>
          <cell r="Y1790">
            <v>247.07</v>
          </cell>
          <cell r="Z1790">
            <v>85</v>
          </cell>
          <cell r="AA1790">
            <v>15</v>
          </cell>
        </row>
        <row r="1791">
          <cell r="B1791" t="str">
            <v>Minas Gerais</v>
          </cell>
          <cell r="I1791" t="str">
            <v>2</v>
          </cell>
          <cell r="K1791">
            <v>39426</v>
          </cell>
          <cell r="Q1791">
            <v>17052</v>
          </cell>
          <cell r="S1791" t="str">
            <v>Nao</v>
          </cell>
          <cell r="T1791" t="str">
            <v>Nao</v>
          </cell>
          <cell r="V1791" t="str">
            <v>Sim</v>
          </cell>
          <cell r="X1791">
            <v>161.83000000000001</v>
          </cell>
          <cell r="Y1791">
            <v>140</v>
          </cell>
          <cell r="Z1791">
            <v>14.2</v>
          </cell>
          <cell r="AA1791">
            <v>0</v>
          </cell>
        </row>
        <row r="1792">
          <cell r="B1792" t="str">
            <v>Minas Gerais</v>
          </cell>
          <cell r="I1792" t="str">
            <v>2</v>
          </cell>
          <cell r="K1792">
            <v>48052</v>
          </cell>
          <cell r="Q1792">
            <v>19447</v>
          </cell>
          <cell r="S1792" t="str">
            <v>Nao</v>
          </cell>
          <cell r="T1792" t="str">
            <v>Sim</v>
          </cell>
          <cell r="V1792" t="str">
            <v>Sim</v>
          </cell>
          <cell r="X1792">
            <v>277.27</v>
          </cell>
          <cell r="Y1792">
            <v>252.77</v>
          </cell>
          <cell r="Z1792">
            <v>10.63</v>
          </cell>
          <cell r="AA1792">
            <v>20</v>
          </cell>
        </row>
        <row r="1793">
          <cell r="B1793" t="str">
            <v>Minas Gerais</v>
          </cell>
          <cell r="I1793" t="str">
            <v>1</v>
          </cell>
          <cell r="K1793">
            <v>5540</v>
          </cell>
          <cell r="Q1793">
            <v>2770</v>
          </cell>
          <cell r="S1793" t="str">
            <v>Nao</v>
          </cell>
          <cell r="T1793" t="str">
            <v>Nao</v>
          </cell>
          <cell r="V1793" t="str">
            <v>Não</v>
          </cell>
          <cell r="X1793">
            <v>26</v>
          </cell>
          <cell r="Y1793">
            <v>20</v>
          </cell>
          <cell r="Z1793">
            <v>16</v>
          </cell>
          <cell r="AA1793">
            <v>600</v>
          </cell>
        </row>
        <row r="1794">
          <cell r="B1794" t="str">
            <v>Minas Gerais</v>
          </cell>
          <cell r="I1794" t="str">
            <v>1</v>
          </cell>
          <cell r="K1794">
            <v>3084</v>
          </cell>
          <cell r="Q1794">
            <v>1500</v>
          </cell>
          <cell r="S1794" t="str">
            <v>Nao</v>
          </cell>
          <cell r="T1794" t="str">
            <v>Sim</v>
          </cell>
          <cell r="V1794" t="str">
            <v>Sim</v>
          </cell>
          <cell r="X1794">
            <v>30.63</v>
          </cell>
          <cell r="Y1794">
            <v>29</v>
          </cell>
          <cell r="Z1794">
            <v>6.5</v>
          </cell>
          <cell r="AA1794">
            <v>0</v>
          </cell>
        </row>
        <row r="1795">
          <cell r="B1795" t="str">
            <v>Minas Gerais</v>
          </cell>
          <cell r="I1795" t="str">
            <v>1</v>
          </cell>
          <cell r="K1795">
            <v>2810</v>
          </cell>
          <cell r="Q1795">
            <v>1294</v>
          </cell>
          <cell r="S1795" t="str">
            <v>Sim</v>
          </cell>
          <cell r="T1795" t="str">
            <v>Nao</v>
          </cell>
          <cell r="V1795" t="str">
            <v>Sim</v>
          </cell>
          <cell r="X1795">
            <v>20</v>
          </cell>
          <cell r="Y1795">
            <v>15</v>
          </cell>
          <cell r="Z1795">
            <v>0.5</v>
          </cell>
          <cell r="AA1795">
            <v>5</v>
          </cell>
        </row>
        <row r="1796">
          <cell r="B1796" t="str">
            <v>Minas Gerais</v>
          </cell>
          <cell r="I1796" t="str">
            <v>1</v>
          </cell>
          <cell r="K1796">
            <v>9696</v>
          </cell>
          <cell r="Q1796">
            <v>4300</v>
          </cell>
          <cell r="S1796" t="str">
            <v>Nao</v>
          </cell>
          <cell r="T1796" t="str">
            <v>Nao</v>
          </cell>
          <cell r="V1796" t="str">
            <v>Sim</v>
          </cell>
          <cell r="X1796">
            <v>54</v>
          </cell>
          <cell r="Y1796">
            <v>48</v>
          </cell>
          <cell r="Z1796">
            <v>19</v>
          </cell>
          <cell r="AA1796">
            <v>150</v>
          </cell>
        </row>
        <row r="1797">
          <cell r="B1797" t="str">
            <v>Minas Gerais</v>
          </cell>
          <cell r="I1797" t="str">
            <v>1</v>
          </cell>
          <cell r="K1797">
            <v>5722</v>
          </cell>
          <cell r="Q1797">
            <v>2484</v>
          </cell>
          <cell r="S1797" t="str">
            <v>Nao</v>
          </cell>
          <cell r="T1797" t="str">
            <v>Nao</v>
          </cell>
          <cell r="V1797" t="str">
            <v>Sim</v>
          </cell>
          <cell r="X1797">
            <v>86.27</v>
          </cell>
          <cell r="Y1797">
            <v>64.5</v>
          </cell>
          <cell r="Z1797">
            <v>1.75</v>
          </cell>
          <cell r="AA1797">
            <v>0</v>
          </cell>
        </row>
        <row r="1798">
          <cell r="B1798" t="str">
            <v>Minas Gerais</v>
          </cell>
          <cell r="I1798" t="str">
            <v>1</v>
          </cell>
          <cell r="K1798">
            <v>14494</v>
          </cell>
          <cell r="Q1798">
            <v>4609</v>
          </cell>
          <cell r="S1798" t="str">
            <v>Nao</v>
          </cell>
          <cell r="T1798" t="str">
            <v>Nao</v>
          </cell>
          <cell r="V1798" t="str">
            <v>Sim</v>
          </cell>
          <cell r="X1798">
            <v>55</v>
          </cell>
          <cell r="Y1798">
            <v>55</v>
          </cell>
          <cell r="Z1798">
            <v>45</v>
          </cell>
          <cell r="AA1798">
            <v>5</v>
          </cell>
        </row>
        <row r="1799">
          <cell r="B1799" t="str">
            <v>Minas Gerais</v>
          </cell>
          <cell r="I1799" t="str">
            <v>1</v>
          </cell>
          <cell r="K1799">
            <v>3353</v>
          </cell>
          <cell r="Q1799">
            <v>740</v>
          </cell>
          <cell r="S1799" t="str">
            <v>Nao</v>
          </cell>
          <cell r="T1799" t="str">
            <v>Nao</v>
          </cell>
          <cell r="V1799" t="str">
            <v>Sim</v>
          </cell>
          <cell r="X1799">
            <v>150</v>
          </cell>
          <cell r="Y1799">
            <v>50</v>
          </cell>
          <cell r="Z1799">
            <v>40</v>
          </cell>
          <cell r="AA1799">
            <v>0</v>
          </cell>
        </row>
        <row r="1800">
          <cell r="B1800" t="str">
            <v>Minas Gerais</v>
          </cell>
          <cell r="I1800" t="str">
            <v>1</v>
          </cell>
          <cell r="K1800">
            <v>2596</v>
          </cell>
          <cell r="Q1800">
            <v>600</v>
          </cell>
          <cell r="S1800" t="str">
            <v>Nao</v>
          </cell>
          <cell r="T1800" t="str">
            <v>Nao</v>
          </cell>
          <cell r="V1800" t="str">
            <v>Não</v>
          </cell>
          <cell r="X1800">
            <v>100</v>
          </cell>
          <cell r="Y1800">
            <v>70</v>
          </cell>
          <cell r="Z1800">
            <v>0</v>
          </cell>
          <cell r="AA1800">
            <v>0</v>
          </cell>
        </row>
        <row r="1801">
          <cell r="B1801" t="str">
            <v>Minas Gerais</v>
          </cell>
          <cell r="I1801" t="str">
            <v>1</v>
          </cell>
          <cell r="K1801">
            <v>15718</v>
          </cell>
          <cell r="Q1801">
            <v>6000</v>
          </cell>
          <cell r="S1801" t="str">
            <v>Nao</v>
          </cell>
          <cell r="T1801" t="str">
            <v>Nao</v>
          </cell>
          <cell r="V1801" t="str">
            <v>Sim</v>
          </cell>
          <cell r="X1801">
            <v>800</v>
          </cell>
          <cell r="Y1801">
            <v>300</v>
          </cell>
          <cell r="Z1801">
            <v>5</v>
          </cell>
          <cell r="AA1801">
            <v>0</v>
          </cell>
        </row>
        <row r="1802">
          <cell r="B1802" t="str">
            <v>Minas Gerais</v>
          </cell>
          <cell r="I1802" t="str">
            <v>1</v>
          </cell>
          <cell r="K1802">
            <v>11388</v>
          </cell>
          <cell r="Q1802">
            <v>4229</v>
          </cell>
          <cell r="S1802" t="str">
            <v>Nao</v>
          </cell>
          <cell r="T1802" t="str">
            <v>Nao</v>
          </cell>
          <cell r="V1802" t="str">
            <v>Sim</v>
          </cell>
          <cell r="X1802">
            <v>53.07</v>
          </cell>
          <cell r="Y1802">
            <v>49.15</v>
          </cell>
          <cell r="Z1802">
            <v>30.27</v>
          </cell>
          <cell r="AA1802">
            <v>150</v>
          </cell>
        </row>
        <row r="1803">
          <cell r="B1803" t="str">
            <v>Minas Gerais</v>
          </cell>
          <cell r="I1803" t="str">
            <v>1</v>
          </cell>
          <cell r="K1803">
            <v>3358</v>
          </cell>
          <cell r="Q1803">
            <v>1500</v>
          </cell>
          <cell r="S1803" t="str">
            <v>Nao</v>
          </cell>
          <cell r="T1803" t="str">
            <v>Nao</v>
          </cell>
          <cell r="V1803" t="str">
            <v>Sim</v>
          </cell>
          <cell r="X1803">
            <v>32.5</v>
          </cell>
          <cell r="Y1803">
            <v>11.5</v>
          </cell>
          <cell r="Z1803">
            <v>0</v>
          </cell>
          <cell r="AA1803">
            <v>0</v>
          </cell>
        </row>
        <row r="1804">
          <cell r="B1804" t="str">
            <v>Minas Gerais</v>
          </cell>
          <cell r="I1804" t="str">
            <v>1</v>
          </cell>
          <cell r="K1804">
            <v>2058</v>
          </cell>
          <cell r="Q1804">
            <v>550</v>
          </cell>
          <cell r="S1804" t="str">
            <v>Nao</v>
          </cell>
          <cell r="T1804" t="str">
            <v>Nao</v>
          </cell>
          <cell r="V1804" t="str">
            <v>Sim</v>
          </cell>
          <cell r="X1804">
            <v>30</v>
          </cell>
          <cell r="Y1804">
            <v>30</v>
          </cell>
          <cell r="Z1804">
            <v>27</v>
          </cell>
          <cell r="AA1804">
            <v>38</v>
          </cell>
        </row>
        <row r="1805">
          <cell r="B1805" t="str">
            <v>Minas Gerais</v>
          </cell>
          <cell r="I1805" t="str">
            <v>1</v>
          </cell>
          <cell r="K1805">
            <v>14565</v>
          </cell>
          <cell r="Q1805">
            <v>3850</v>
          </cell>
          <cell r="S1805" t="str">
            <v>Nao</v>
          </cell>
          <cell r="T1805" t="str">
            <v>Nao</v>
          </cell>
          <cell r="V1805" t="str">
            <v>Sim</v>
          </cell>
          <cell r="X1805">
            <v>103</v>
          </cell>
          <cell r="Y1805">
            <v>62</v>
          </cell>
          <cell r="Z1805">
            <v>1.1000000000000001</v>
          </cell>
          <cell r="AA1805">
            <v>0</v>
          </cell>
        </row>
        <row r="1806">
          <cell r="B1806" t="str">
            <v>Minas Gerais</v>
          </cell>
          <cell r="I1806" t="str">
            <v>2</v>
          </cell>
          <cell r="K1806">
            <v>21465</v>
          </cell>
          <cell r="Q1806">
            <v>5201</v>
          </cell>
          <cell r="S1806" t="str">
            <v>Sim</v>
          </cell>
          <cell r="T1806" t="str">
            <v>Sim</v>
          </cell>
          <cell r="V1806" t="str">
            <v>Sim</v>
          </cell>
          <cell r="X1806">
            <v>150</v>
          </cell>
          <cell r="Y1806">
            <v>120</v>
          </cell>
          <cell r="Z1806">
            <v>100</v>
          </cell>
          <cell r="AA1806">
            <v>120</v>
          </cell>
        </row>
        <row r="1807">
          <cell r="B1807" t="str">
            <v>Minas Gerais</v>
          </cell>
          <cell r="I1807" t="str">
            <v>1</v>
          </cell>
          <cell r="K1807">
            <v>7756</v>
          </cell>
          <cell r="Q1807">
            <v>3870</v>
          </cell>
          <cell r="S1807" t="str">
            <v>Nao</v>
          </cell>
          <cell r="T1807" t="str">
            <v>Nao</v>
          </cell>
          <cell r="V1807" t="str">
            <v>Sim</v>
          </cell>
          <cell r="X1807">
            <v>170</v>
          </cell>
          <cell r="Y1807">
            <v>120</v>
          </cell>
          <cell r="Z1807">
            <v>100</v>
          </cell>
          <cell r="AA1807">
            <v>200</v>
          </cell>
        </row>
        <row r="1808">
          <cell r="B1808" t="str">
            <v>Minas Gerais</v>
          </cell>
          <cell r="I1808" t="str">
            <v>1</v>
          </cell>
          <cell r="K1808">
            <v>5726</v>
          </cell>
          <cell r="Q1808">
            <v>2184</v>
          </cell>
          <cell r="S1808" t="str">
            <v>Nao</v>
          </cell>
          <cell r="T1808" t="str">
            <v>Sim</v>
          </cell>
          <cell r="V1808" t="str">
            <v>Sim</v>
          </cell>
          <cell r="X1808">
            <v>31</v>
          </cell>
          <cell r="Y1808">
            <v>28</v>
          </cell>
          <cell r="Z1808">
            <v>8</v>
          </cell>
          <cell r="AA1808">
            <v>30</v>
          </cell>
        </row>
        <row r="1809">
          <cell r="B1809" t="str">
            <v>Minas Gerais</v>
          </cell>
          <cell r="I1809" t="str">
            <v>1</v>
          </cell>
          <cell r="K1809">
            <v>7813</v>
          </cell>
          <cell r="Q1809">
            <v>3000</v>
          </cell>
          <cell r="S1809" t="str">
            <v>Nao</v>
          </cell>
          <cell r="T1809" t="str">
            <v>Sim</v>
          </cell>
          <cell r="V1809" t="str">
            <v>Sim</v>
          </cell>
          <cell r="X1809">
            <v>29.4</v>
          </cell>
          <cell r="Y1809">
            <v>20</v>
          </cell>
          <cell r="Z1809">
            <v>5</v>
          </cell>
          <cell r="AA1809">
            <v>0</v>
          </cell>
        </row>
        <row r="1810">
          <cell r="B1810" t="str">
            <v>Minas Gerais</v>
          </cell>
          <cell r="I1810" t="str">
            <v>1</v>
          </cell>
          <cell r="K1810">
            <v>17712</v>
          </cell>
          <cell r="Q1810">
            <v>8473</v>
          </cell>
          <cell r="S1810" t="str">
            <v>Nao</v>
          </cell>
          <cell r="T1810" t="str">
            <v>Nao</v>
          </cell>
          <cell r="V1810" t="str">
            <v>Sim</v>
          </cell>
          <cell r="X1810">
            <v>96.96</v>
          </cell>
          <cell r="Y1810">
            <v>62.39</v>
          </cell>
          <cell r="Z1810">
            <v>6.76</v>
          </cell>
          <cell r="AA1810">
            <v>0</v>
          </cell>
        </row>
        <row r="1811">
          <cell r="B1811" t="str">
            <v>Minas Gerais</v>
          </cell>
          <cell r="I1811" t="str">
            <v>1</v>
          </cell>
          <cell r="K1811">
            <v>5736</v>
          </cell>
          <cell r="Q1811">
            <v>2732</v>
          </cell>
          <cell r="S1811" t="str">
            <v>Nao</v>
          </cell>
          <cell r="T1811" t="str">
            <v>Nao</v>
          </cell>
          <cell r="V1811" t="str">
            <v>Não</v>
          </cell>
          <cell r="X1811">
            <v>47.6</v>
          </cell>
          <cell r="Y1811">
            <v>26.33</v>
          </cell>
          <cell r="Z1811">
            <v>0.02</v>
          </cell>
          <cell r="AA1811">
            <v>0</v>
          </cell>
        </row>
        <row r="1812">
          <cell r="B1812" t="str">
            <v>Minas Gerais</v>
          </cell>
          <cell r="I1812" t="str">
            <v>1</v>
          </cell>
          <cell r="K1812">
            <v>7766</v>
          </cell>
          <cell r="Q1812">
            <v>3157</v>
          </cell>
          <cell r="S1812" t="str">
            <v>Sim</v>
          </cell>
          <cell r="T1812" t="str">
            <v>Sim</v>
          </cell>
          <cell r="V1812" t="str">
            <v>Sim</v>
          </cell>
          <cell r="X1812">
            <v>27.59</v>
          </cell>
          <cell r="Y1812">
            <v>24.83</v>
          </cell>
          <cell r="Z1812">
            <v>17.43</v>
          </cell>
          <cell r="AA1812">
            <v>30</v>
          </cell>
        </row>
        <row r="1813">
          <cell r="B1813" t="str">
            <v>Minas Gerais</v>
          </cell>
          <cell r="I1813" t="str">
            <v>1</v>
          </cell>
          <cell r="K1813">
            <v>3467</v>
          </cell>
          <cell r="Q1813">
            <v>1289</v>
          </cell>
          <cell r="S1813" t="str">
            <v>Nao</v>
          </cell>
          <cell r="T1813" t="str">
            <v>Sim</v>
          </cell>
          <cell r="V1813" t="str">
            <v>Sim</v>
          </cell>
          <cell r="X1813">
            <v>28.28</v>
          </cell>
          <cell r="Y1813">
            <v>19.34</v>
          </cell>
          <cell r="Z1813">
            <v>8.86</v>
          </cell>
          <cell r="AA1813">
            <v>50</v>
          </cell>
        </row>
        <row r="1814">
          <cell r="B1814" t="str">
            <v>Minas Gerais</v>
          </cell>
          <cell r="I1814" t="str">
            <v>1</v>
          </cell>
          <cell r="K1814">
            <v>7413</v>
          </cell>
          <cell r="Q1814">
            <v>3137</v>
          </cell>
          <cell r="S1814" t="str">
            <v>Nao</v>
          </cell>
          <cell r="T1814" t="str">
            <v>Nao</v>
          </cell>
          <cell r="V1814" t="str">
            <v>Sim</v>
          </cell>
          <cell r="X1814">
            <v>52.4</v>
          </cell>
          <cell r="Y1814">
            <v>52.4</v>
          </cell>
          <cell r="Z1814">
            <v>5.7</v>
          </cell>
          <cell r="AA1814">
            <v>0</v>
          </cell>
        </row>
        <row r="1815">
          <cell r="B1815" t="str">
            <v>Minas Gerais</v>
          </cell>
          <cell r="I1815" t="str">
            <v>1</v>
          </cell>
          <cell r="K1815">
            <v>4702</v>
          </cell>
          <cell r="Q1815">
            <v>1170</v>
          </cell>
          <cell r="S1815" t="str">
            <v>Nao</v>
          </cell>
          <cell r="T1815" t="str">
            <v>Nao</v>
          </cell>
          <cell r="V1815" t="str">
            <v>Sim</v>
          </cell>
          <cell r="X1815">
            <v>113</v>
          </cell>
          <cell r="Y1815">
            <v>98</v>
          </cell>
          <cell r="Z1815">
            <v>1</v>
          </cell>
          <cell r="AA1815">
            <v>380</v>
          </cell>
        </row>
        <row r="1816">
          <cell r="B1816" t="str">
            <v>Minas Gerais</v>
          </cell>
          <cell r="I1816" t="str">
            <v>1</v>
          </cell>
          <cell r="K1816">
            <v>9646</v>
          </cell>
          <cell r="Q1816">
            <v>4500</v>
          </cell>
          <cell r="S1816" t="str">
            <v>Sim</v>
          </cell>
          <cell r="T1816" t="str">
            <v>Sim</v>
          </cell>
          <cell r="V1816" t="str">
            <v>Sim</v>
          </cell>
          <cell r="X1816">
            <v>3.5</v>
          </cell>
          <cell r="Y1816">
            <v>3.5</v>
          </cell>
          <cell r="Z1816">
            <v>2</v>
          </cell>
          <cell r="AA1816">
            <v>0</v>
          </cell>
        </row>
        <row r="1817">
          <cell r="B1817" t="str">
            <v>Minas Gerais</v>
          </cell>
          <cell r="I1817" t="str">
            <v>2</v>
          </cell>
          <cell r="K1817">
            <v>39173</v>
          </cell>
          <cell r="Q1817">
            <v>12266</v>
          </cell>
          <cell r="S1817" t="str">
            <v>Nao</v>
          </cell>
          <cell r="T1817" t="str">
            <v>Nao</v>
          </cell>
          <cell r="V1817" t="str">
            <v>Sim</v>
          </cell>
          <cell r="X1817">
            <v>90</v>
          </cell>
          <cell r="Y1817">
            <v>75</v>
          </cell>
          <cell r="Z1817">
            <v>13.5</v>
          </cell>
          <cell r="AA1817">
            <v>150</v>
          </cell>
        </row>
        <row r="1818">
          <cell r="B1818" t="str">
            <v>Minas Gerais</v>
          </cell>
          <cell r="I1818" t="str">
            <v>1</v>
          </cell>
          <cell r="K1818">
            <v>2920</v>
          </cell>
          <cell r="Q1818">
            <v>1000</v>
          </cell>
          <cell r="S1818" t="str">
            <v>Nao</v>
          </cell>
          <cell r="T1818" t="str">
            <v>Nao</v>
          </cell>
          <cell r="V1818" t="str">
            <v>Sim</v>
          </cell>
          <cell r="X1818">
            <v>15</v>
          </cell>
          <cell r="Y1818">
            <v>12</v>
          </cell>
          <cell r="Z1818">
            <v>11</v>
          </cell>
          <cell r="AA1818">
            <v>100</v>
          </cell>
        </row>
        <row r="1819">
          <cell r="B1819" t="str">
            <v>Minas Gerais</v>
          </cell>
          <cell r="I1819" t="str">
            <v>1</v>
          </cell>
          <cell r="K1819">
            <v>2058</v>
          </cell>
          <cell r="Q1819">
            <v>951</v>
          </cell>
          <cell r="S1819" t="str">
            <v>Nao</v>
          </cell>
          <cell r="T1819" t="str">
            <v>Sim</v>
          </cell>
          <cell r="V1819" t="str">
            <v>Sim</v>
          </cell>
          <cell r="X1819">
            <v>25</v>
          </cell>
          <cell r="Y1819">
            <v>25</v>
          </cell>
          <cell r="Z1819">
            <v>0.2</v>
          </cell>
          <cell r="AA1819">
            <v>50</v>
          </cell>
        </row>
        <row r="1820">
          <cell r="B1820" t="str">
            <v>Minas Gerais</v>
          </cell>
          <cell r="I1820" t="str">
            <v>1</v>
          </cell>
          <cell r="K1820">
            <v>15998</v>
          </cell>
          <cell r="Q1820">
            <v>5936</v>
          </cell>
          <cell r="S1820" t="str">
            <v>Nao</v>
          </cell>
          <cell r="T1820" t="str">
            <v>Nao</v>
          </cell>
          <cell r="V1820" t="str">
            <v>Sim</v>
          </cell>
          <cell r="X1820">
            <v>118.62</v>
          </cell>
          <cell r="Y1820">
            <v>68.45</v>
          </cell>
          <cell r="Z1820">
            <v>21.5</v>
          </cell>
          <cell r="AA1820">
            <v>65</v>
          </cell>
        </row>
        <row r="1821">
          <cell r="B1821" t="str">
            <v>Minas Gerais</v>
          </cell>
          <cell r="I1821" t="str">
            <v>1</v>
          </cell>
          <cell r="K1821">
            <v>10631</v>
          </cell>
          <cell r="Q1821">
            <v>4186</v>
          </cell>
          <cell r="S1821" t="str">
            <v>Nao</v>
          </cell>
          <cell r="T1821" t="str">
            <v>Sim</v>
          </cell>
          <cell r="V1821" t="str">
            <v>Sim</v>
          </cell>
          <cell r="X1821">
            <v>73.8</v>
          </cell>
          <cell r="Y1821">
            <v>69.33</v>
          </cell>
          <cell r="Z1821">
            <v>0.39</v>
          </cell>
          <cell r="AA1821">
            <v>13</v>
          </cell>
        </row>
        <row r="1822">
          <cell r="B1822" t="str">
            <v>Minas Gerais</v>
          </cell>
          <cell r="I1822" t="str">
            <v>1</v>
          </cell>
          <cell r="K1822">
            <v>14474</v>
          </cell>
          <cell r="Q1822">
            <v>6000</v>
          </cell>
          <cell r="S1822" t="str">
            <v>Nao</v>
          </cell>
          <cell r="T1822" t="str">
            <v>Nao</v>
          </cell>
          <cell r="V1822" t="str">
            <v>Sim</v>
          </cell>
          <cell r="X1822">
            <v>19.5</v>
          </cell>
          <cell r="Y1822">
            <v>19.5</v>
          </cell>
          <cell r="Z1822">
            <v>14</v>
          </cell>
          <cell r="AA1822">
            <v>10</v>
          </cell>
        </row>
        <row r="1823">
          <cell r="B1823" t="str">
            <v>Minas Gerais</v>
          </cell>
          <cell r="I1823" t="str">
            <v>1</v>
          </cell>
          <cell r="K1823">
            <v>11154</v>
          </cell>
          <cell r="Q1823">
            <v>4607</v>
          </cell>
          <cell r="S1823" t="str">
            <v>Nao</v>
          </cell>
          <cell r="T1823" t="str">
            <v>Nao</v>
          </cell>
          <cell r="V1823" t="str">
            <v>Sim</v>
          </cell>
          <cell r="X1823">
            <v>64</v>
          </cell>
          <cell r="Y1823">
            <v>64</v>
          </cell>
          <cell r="Z1823">
            <v>0.55000000000000004</v>
          </cell>
          <cell r="AA1823">
            <v>0</v>
          </cell>
        </row>
        <row r="1824">
          <cell r="B1824" t="str">
            <v>Minas Gerais</v>
          </cell>
          <cell r="I1824" t="str">
            <v>1</v>
          </cell>
          <cell r="K1824">
            <v>14753</v>
          </cell>
          <cell r="Q1824">
            <v>7300</v>
          </cell>
          <cell r="S1824" t="str">
            <v>Nao</v>
          </cell>
          <cell r="T1824" t="str">
            <v>Nao</v>
          </cell>
          <cell r="V1824" t="str">
            <v>Sim</v>
          </cell>
          <cell r="X1824">
            <v>124.5</v>
          </cell>
          <cell r="Y1824">
            <v>121</v>
          </cell>
          <cell r="Z1824">
            <v>35</v>
          </cell>
          <cell r="AA1824">
            <v>0</v>
          </cell>
        </row>
        <row r="1825">
          <cell r="B1825" t="str">
            <v>Minas Gerais</v>
          </cell>
          <cell r="I1825" t="str">
            <v>2</v>
          </cell>
          <cell r="K1825">
            <v>51118</v>
          </cell>
          <cell r="Q1825">
            <v>20748</v>
          </cell>
          <cell r="S1825" t="str">
            <v>Nao</v>
          </cell>
          <cell r="T1825" t="str">
            <v>Nao</v>
          </cell>
          <cell r="V1825" t="str">
            <v>Sim</v>
          </cell>
          <cell r="X1825">
            <v>197</v>
          </cell>
          <cell r="Y1825">
            <v>194.91</v>
          </cell>
          <cell r="Z1825">
            <v>42.85</v>
          </cell>
          <cell r="AA1825">
            <v>0</v>
          </cell>
        </row>
        <row r="1826">
          <cell r="B1826" t="str">
            <v>Minas Gerais</v>
          </cell>
          <cell r="I1826" t="str">
            <v>1</v>
          </cell>
          <cell r="K1826">
            <v>10212</v>
          </cell>
          <cell r="Q1826">
            <v>5000</v>
          </cell>
          <cell r="S1826" t="str">
            <v>Nao</v>
          </cell>
          <cell r="T1826" t="str">
            <v>Nao</v>
          </cell>
          <cell r="V1826" t="str">
            <v>Sim</v>
          </cell>
          <cell r="X1826">
            <v>54.5</v>
          </cell>
          <cell r="Y1826">
            <v>22.8</v>
          </cell>
          <cell r="Z1826">
            <v>1.5</v>
          </cell>
          <cell r="AA1826">
            <v>0</v>
          </cell>
        </row>
        <row r="1827">
          <cell r="B1827" t="str">
            <v>Minas Gerais</v>
          </cell>
          <cell r="I1827" t="str">
            <v>1</v>
          </cell>
          <cell r="K1827">
            <v>6269</v>
          </cell>
          <cell r="Q1827">
            <v>2693</v>
          </cell>
          <cell r="S1827" t="str">
            <v>Nao</v>
          </cell>
          <cell r="T1827" t="str">
            <v>Nao</v>
          </cell>
          <cell r="V1827" t="str">
            <v>Sim</v>
          </cell>
          <cell r="X1827">
            <v>36.99</v>
          </cell>
          <cell r="Y1827">
            <v>36.99</v>
          </cell>
          <cell r="Z1827">
            <v>3.92</v>
          </cell>
          <cell r="AA1827">
            <v>0</v>
          </cell>
        </row>
        <row r="1828">
          <cell r="B1828" t="str">
            <v>Minas Gerais</v>
          </cell>
          <cell r="I1828" t="str">
            <v>1</v>
          </cell>
          <cell r="K1828">
            <v>14146</v>
          </cell>
          <cell r="Q1828">
            <v>4300</v>
          </cell>
          <cell r="S1828" t="str">
            <v>Nao</v>
          </cell>
          <cell r="T1828" t="str">
            <v>Nao</v>
          </cell>
          <cell r="V1828" t="str">
            <v>Sim</v>
          </cell>
          <cell r="X1828">
            <v>62</v>
          </cell>
          <cell r="Y1828">
            <v>62</v>
          </cell>
          <cell r="Z1828">
            <v>0</v>
          </cell>
          <cell r="AA1828">
            <v>0</v>
          </cell>
        </row>
        <row r="1829">
          <cell r="B1829" t="str">
            <v>Minas Gerais</v>
          </cell>
          <cell r="I1829" t="str">
            <v>1</v>
          </cell>
          <cell r="K1829">
            <v>20018</v>
          </cell>
          <cell r="Q1829">
            <v>3997</v>
          </cell>
          <cell r="S1829" t="str">
            <v>Nao</v>
          </cell>
          <cell r="T1829" t="str">
            <v>Nao</v>
          </cell>
          <cell r="V1829" t="str">
            <v>Sim</v>
          </cell>
          <cell r="X1829">
            <v>75</v>
          </cell>
          <cell r="Y1829">
            <v>67</v>
          </cell>
          <cell r="Z1829">
            <v>11.6</v>
          </cell>
          <cell r="AA1829">
            <v>0</v>
          </cell>
        </row>
        <row r="1830">
          <cell r="B1830" t="str">
            <v>Minas Gerais</v>
          </cell>
          <cell r="I1830" t="str">
            <v>1</v>
          </cell>
          <cell r="K1830">
            <v>4072</v>
          </cell>
          <cell r="Q1830">
            <v>1295</v>
          </cell>
          <cell r="S1830" t="str">
            <v>Nao</v>
          </cell>
          <cell r="T1830" t="str">
            <v>Nao</v>
          </cell>
          <cell r="V1830" t="str">
            <v>Sim</v>
          </cell>
          <cell r="X1830">
            <v>34.200000000000003</v>
          </cell>
          <cell r="Y1830">
            <v>27</v>
          </cell>
          <cell r="Z1830">
            <v>10</v>
          </cell>
          <cell r="AA1830">
            <v>5</v>
          </cell>
        </row>
        <row r="1831">
          <cell r="B1831" t="str">
            <v>Minas Gerais</v>
          </cell>
          <cell r="I1831" t="str">
            <v>1</v>
          </cell>
          <cell r="K1831">
            <v>1827</v>
          </cell>
          <cell r="Q1831">
            <v>800</v>
          </cell>
          <cell r="S1831" t="str">
            <v>Nao</v>
          </cell>
          <cell r="T1831" t="str">
            <v>Nao</v>
          </cell>
          <cell r="V1831" t="str">
            <v>Sim</v>
          </cell>
          <cell r="X1831">
            <v>6.94</v>
          </cell>
          <cell r="Y1831">
            <v>6.6</v>
          </cell>
          <cell r="Z1831">
            <v>0.3</v>
          </cell>
          <cell r="AA1831">
            <v>7</v>
          </cell>
        </row>
        <row r="1832">
          <cell r="B1832" t="str">
            <v>Minas Gerais</v>
          </cell>
          <cell r="I1832" t="str">
            <v>1</v>
          </cell>
          <cell r="K1832">
            <v>10411</v>
          </cell>
          <cell r="Q1832">
            <v>4028</v>
          </cell>
          <cell r="S1832" t="str">
            <v>Nao</v>
          </cell>
          <cell r="T1832" t="str">
            <v>Nao</v>
          </cell>
          <cell r="V1832" t="str">
            <v>Sim</v>
          </cell>
          <cell r="X1832">
            <v>65</v>
          </cell>
          <cell r="Y1832">
            <v>60</v>
          </cell>
          <cell r="Z1832">
            <v>25</v>
          </cell>
          <cell r="AA1832">
            <v>25</v>
          </cell>
        </row>
        <row r="1833">
          <cell r="B1833" t="str">
            <v>Minas Gerais</v>
          </cell>
          <cell r="I1833" t="str">
            <v>1</v>
          </cell>
          <cell r="K1833">
            <v>2099</v>
          </cell>
          <cell r="Q1833">
            <v>450</v>
          </cell>
          <cell r="S1833" t="str">
            <v>Nao</v>
          </cell>
          <cell r="T1833" t="str">
            <v>Nao</v>
          </cell>
          <cell r="V1833" t="str">
            <v>Sim</v>
          </cell>
          <cell r="X1833">
            <v>37</v>
          </cell>
          <cell r="Y1833">
            <v>37</v>
          </cell>
          <cell r="Z1833">
            <v>28</v>
          </cell>
          <cell r="AA1833">
            <v>52</v>
          </cell>
        </row>
        <row r="1834">
          <cell r="B1834" t="str">
            <v>Minas Gerais</v>
          </cell>
          <cell r="I1834" t="str">
            <v>1</v>
          </cell>
          <cell r="K1834">
            <v>2078</v>
          </cell>
          <cell r="Q1834">
            <v>910</v>
          </cell>
          <cell r="S1834" t="str">
            <v>Nao</v>
          </cell>
          <cell r="T1834" t="str">
            <v>Nao</v>
          </cell>
          <cell r="V1834" t="str">
            <v>Sim</v>
          </cell>
          <cell r="X1834">
            <v>11.4</v>
          </cell>
          <cell r="Y1834">
            <v>11.4</v>
          </cell>
          <cell r="Z1834">
            <v>0.5</v>
          </cell>
          <cell r="AA1834">
            <v>0</v>
          </cell>
        </row>
        <row r="1835">
          <cell r="B1835" t="str">
            <v>Minas Gerais</v>
          </cell>
          <cell r="I1835" t="str">
            <v>2</v>
          </cell>
          <cell r="K1835">
            <v>27067</v>
          </cell>
          <cell r="Q1835">
            <v>13258</v>
          </cell>
          <cell r="S1835" t="str">
            <v>Nao</v>
          </cell>
          <cell r="T1835" t="str">
            <v>Sim</v>
          </cell>
          <cell r="V1835" t="str">
            <v>Sim</v>
          </cell>
          <cell r="X1835">
            <v>129.79</v>
          </cell>
          <cell r="Y1835">
            <v>122.54</v>
          </cell>
          <cell r="Z1835">
            <v>59.42</v>
          </cell>
          <cell r="AA1835">
            <v>45</v>
          </cell>
        </row>
        <row r="1836">
          <cell r="B1836" t="str">
            <v>Minas Gerais</v>
          </cell>
          <cell r="I1836" t="str">
            <v>1</v>
          </cell>
          <cell r="K1836">
            <v>5753</v>
          </cell>
          <cell r="Q1836">
            <v>2223</v>
          </cell>
          <cell r="S1836" t="str">
            <v>Nao</v>
          </cell>
          <cell r="T1836" t="str">
            <v>Nao</v>
          </cell>
          <cell r="V1836" t="str">
            <v>Sim</v>
          </cell>
          <cell r="X1836">
            <v>21.36</v>
          </cell>
          <cell r="Y1836">
            <v>21.36</v>
          </cell>
          <cell r="Z1836">
            <v>5.5</v>
          </cell>
          <cell r="AA1836">
            <v>0</v>
          </cell>
        </row>
        <row r="1837">
          <cell r="B1837" t="str">
            <v>Minas Gerais</v>
          </cell>
          <cell r="I1837" t="str">
            <v>1</v>
          </cell>
          <cell r="K1837">
            <v>8951</v>
          </cell>
          <cell r="Q1837">
            <v>3455</v>
          </cell>
          <cell r="S1837" t="str">
            <v>Nao</v>
          </cell>
          <cell r="T1837" t="str">
            <v>Nao</v>
          </cell>
          <cell r="V1837" t="str">
            <v>Sim</v>
          </cell>
          <cell r="X1837">
            <v>180</v>
          </cell>
          <cell r="Y1837">
            <v>144</v>
          </cell>
          <cell r="Z1837">
            <v>0</v>
          </cell>
          <cell r="AA1837">
            <v>0</v>
          </cell>
        </row>
        <row r="1838">
          <cell r="B1838" t="str">
            <v>Minas Gerais</v>
          </cell>
          <cell r="I1838" t="str">
            <v>1</v>
          </cell>
          <cell r="K1838">
            <v>15185</v>
          </cell>
          <cell r="Q1838">
            <v>6000</v>
          </cell>
          <cell r="S1838" t="str">
            <v>Nao</v>
          </cell>
          <cell r="T1838" t="str">
            <v>Sim</v>
          </cell>
          <cell r="V1838" t="str">
            <v>Sim</v>
          </cell>
          <cell r="X1838">
            <v>56</v>
          </cell>
          <cell r="Y1838">
            <v>50</v>
          </cell>
          <cell r="Z1838">
            <v>10</v>
          </cell>
          <cell r="AA1838">
            <v>30</v>
          </cell>
        </row>
        <row r="1839">
          <cell r="B1839" t="str">
            <v>Minas Gerais</v>
          </cell>
          <cell r="I1839" t="str">
            <v>1</v>
          </cell>
          <cell r="K1839">
            <v>4000</v>
          </cell>
          <cell r="Q1839">
            <v>1670</v>
          </cell>
          <cell r="S1839" t="str">
            <v>Nao</v>
          </cell>
          <cell r="T1839" t="str">
            <v>Sim</v>
          </cell>
          <cell r="V1839" t="str">
            <v>Sim</v>
          </cell>
          <cell r="X1839">
            <v>18</v>
          </cell>
          <cell r="Y1839">
            <v>11.78</v>
          </cell>
          <cell r="Z1839">
            <v>11.78</v>
          </cell>
          <cell r="AA1839">
            <v>4</v>
          </cell>
        </row>
        <row r="1840">
          <cell r="B1840" t="str">
            <v>Minas Gerais</v>
          </cell>
          <cell r="I1840" t="str">
            <v>1</v>
          </cell>
          <cell r="K1840">
            <v>12418</v>
          </cell>
          <cell r="Q1840">
            <v>4829</v>
          </cell>
          <cell r="S1840" t="str">
            <v>Sim</v>
          </cell>
          <cell r="T1840" t="str">
            <v>Sim</v>
          </cell>
          <cell r="V1840" t="str">
            <v>Sim</v>
          </cell>
          <cell r="X1840">
            <v>680</v>
          </cell>
          <cell r="Y1840">
            <v>650</v>
          </cell>
          <cell r="Z1840">
            <v>50</v>
          </cell>
          <cell r="AA1840">
            <v>0</v>
          </cell>
        </row>
        <row r="1841">
          <cell r="B1841" t="str">
            <v>Minas Gerais</v>
          </cell>
          <cell r="I1841" t="str">
            <v>1</v>
          </cell>
          <cell r="K1841">
            <v>6883</v>
          </cell>
          <cell r="Q1841">
            <v>5294</v>
          </cell>
          <cell r="S1841" t="str">
            <v>Nao</v>
          </cell>
          <cell r="T1841" t="str">
            <v>Nao</v>
          </cell>
          <cell r="V1841" t="str">
            <v>Sim</v>
          </cell>
          <cell r="X1841">
            <v>113.42</v>
          </cell>
          <cell r="Y1841">
            <v>108.42</v>
          </cell>
          <cell r="Z1841">
            <v>18.68</v>
          </cell>
          <cell r="AA1841">
            <v>150</v>
          </cell>
        </row>
        <row r="1842">
          <cell r="B1842" t="str">
            <v>Minas Gerais</v>
          </cell>
          <cell r="I1842" t="str">
            <v>1</v>
          </cell>
          <cell r="K1842">
            <v>3895</v>
          </cell>
          <cell r="Q1842">
            <v>1900</v>
          </cell>
          <cell r="S1842" t="str">
            <v>Nao</v>
          </cell>
          <cell r="T1842" t="str">
            <v>Nao</v>
          </cell>
          <cell r="V1842" t="str">
            <v>Sim</v>
          </cell>
          <cell r="X1842">
            <v>15</v>
          </cell>
          <cell r="Y1842">
            <v>1.35</v>
          </cell>
          <cell r="Z1842">
            <v>10</v>
          </cell>
          <cell r="AA1842">
            <v>700</v>
          </cell>
        </row>
        <row r="1843">
          <cell r="B1843" t="str">
            <v>Minas Gerais</v>
          </cell>
          <cell r="I1843" t="str">
            <v>1</v>
          </cell>
          <cell r="K1843">
            <v>7653</v>
          </cell>
          <cell r="Q1843">
            <v>2803</v>
          </cell>
          <cell r="S1843" t="str">
            <v>Nao</v>
          </cell>
          <cell r="T1843" t="str">
            <v>Sim</v>
          </cell>
          <cell r="V1843" t="str">
            <v>Sim</v>
          </cell>
          <cell r="X1843">
            <v>100</v>
          </cell>
          <cell r="Y1843">
            <v>48</v>
          </cell>
          <cell r="Z1843">
            <v>0</v>
          </cell>
          <cell r="AA1843">
            <v>30</v>
          </cell>
        </row>
        <row r="1844">
          <cell r="B1844" t="str">
            <v>Minas Gerais</v>
          </cell>
          <cell r="I1844" t="str">
            <v>1</v>
          </cell>
          <cell r="K1844">
            <v>1132</v>
          </cell>
          <cell r="Q1844">
            <v>420</v>
          </cell>
          <cell r="S1844" t="str">
            <v>Nao</v>
          </cell>
          <cell r="T1844" t="str">
            <v>Nao</v>
          </cell>
          <cell r="V1844" t="str">
            <v>Não</v>
          </cell>
          <cell r="X1844">
            <v>8.2200000000000006</v>
          </cell>
          <cell r="Y1844">
            <v>8.2200000000000006</v>
          </cell>
          <cell r="Z1844">
            <v>0</v>
          </cell>
          <cell r="AA1844">
            <v>0</v>
          </cell>
        </row>
        <row r="1845">
          <cell r="B1845" t="str">
            <v>Minas Gerais</v>
          </cell>
          <cell r="I1845" t="str">
            <v>1</v>
          </cell>
          <cell r="K1845">
            <v>20016</v>
          </cell>
          <cell r="Q1845">
            <v>6780</v>
          </cell>
          <cell r="S1845" t="str">
            <v>Nao</v>
          </cell>
          <cell r="T1845" t="str">
            <v>Nao</v>
          </cell>
          <cell r="V1845" t="str">
            <v>Sim</v>
          </cell>
          <cell r="X1845">
            <v>93</v>
          </cell>
          <cell r="Y1845">
            <v>63</v>
          </cell>
          <cell r="Z1845">
            <v>4</v>
          </cell>
          <cell r="AA1845">
            <v>100</v>
          </cell>
        </row>
        <row r="1846">
          <cell r="B1846" t="str">
            <v>Minas Gerais</v>
          </cell>
          <cell r="I1846" t="str">
            <v>2</v>
          </cell>
          <cell r="K1846">
            <v>26636</v>
          </cell>
          <cell r="Q1846">
            <v>10633</v>
          </cell>
          <cell r="S1846" t="str">
            <v>Nao</v>
          </cell>
          <cell r="T1846" t="str">
            <v>Nao</v>
          </cell>
          <cell r="V1846" t="str">
            <v>Sim</v>
          </cell>
          <cell r="X1846">
            <v>58.35</v>
          </cell>
          <cell r="Y1846">
            <v>58.28</v>
          </cell>
          <cell r="Z1846">
            <v>18.43</v>
          </cell>
          <cell r="AA1846">
            <v>1802</v>
          </cell>
        </row>
        <row r="1847">
          <cell r="B1847" t="str">
            <v>Minas Gerais</v>
          </cell>
          <cell r="I1847" t="str">
            <v>2</v>
          </cell>
          <cell r="K1847">
            <v>76562</v>
          </cell>
          <cell r="Q1847">
            <v>26927</v>
          </cell>
          <cell r="S1847" t="str">
            <v>Nao</v>
          </cell>
          <cell r="T1847" t="str">
            <v>Nao</v>
          </cell>
          <cell r="V1847" t="str">
            <v>Sim</v>
          </cell>
          <cell r="X1847">
            <v>150</v>
          </cell>
          <cell r="Y1847">
            <v>145</v>
          </cell>
          <cell r="Z1847">
            <v>45.12</v>
          </cell>
          <cell r="AA1847">
            <v>864</v>
          </cell>
        </row>
        <row r="1848">
          <cell r="B1848" t="str">
            <v>Minas Gerais</v>
          </cell>
          <cell r="I1848" t="str">
            <v>1</v>
          </cell>
          <cell r="K1848">
            <v>6934</v>
          </cell>
          <cell r="Q1848">
            <v>3000</v>
          </cell>
          <cell r="S1848" t="str">
            <v>Nao</v>
          </cell>
          <cell r="T1848" t="str">
            <v>Nao</v>
          </cell>
          <cell r="V1848" t="str">
            <v>Sim</v>
          </cell>
          <cell r="X1848">
            <v>10</v>
          </cell>
          <cell r="Y1848">
            <v>8</v>
          </cell>
          <cell r="Z1848">
            <v>7</v>
          </cell>
          <cell r="AA1848">
            <v>0</v>
          </cell>
        </row>
        <row r="1849">
          <cell r="B1849" t="str">
            <v>Minas Gerais</v>
          </cell>
          <cell r="I1849" t="str">
            <v>1</v>
          </cell>
          <cell r="K1849">
            <v>5071</v>
          </cell>
          <cell r="Q1849">
            <v>1702</v>
          </cell>
          <cell r="S1849" t="str">
            <v>Nao</v>
          </cell>
          <cell r="T1849" t="str">
            <v>Sim</v>
          </cell>
          <cell r="V1849" t="str">
            <v>Sim</v>
          </cell>
          <cell r="X1849">
            <v>10</v>
          </cell>
          <cell r="Y1849">
            <v>8</v>
          </cell>
          <cell r="Z1849">
            <v>2.2000000000000002</v>
          </cell>
          <cell r="AA1849">
            <v>60</v>
          </cell>
        </row>
        <row r="1850">
          <cell r="B1850" t="str">
            <v>Minas Gerais</v>
          </cell>
          <cell r="I1850" t="str">
            <v>1</v>
          </cell>
          <cell r="K1850">
            <v>12063</v>
          </cell>
          <cell r="Q1850">
            <v>5602</v>
          </cell>
          <cell r="S1850" t="str">
            <v>Nao</v>
          </cell>
          <cell r="T1850" t="str">
            <v>Nao</v>
          </cell>
          <cell r="V1850" t="str">
            <v>Sim</v>
          </cell>
          <cell r="X1850">
            <v>42.48</v>
          </cell>
          <cell r="Y1850">
            <v>41</v>
          </cell>
          <cell r="Z1850">
            <v>9.0299999999999994</v>
          </cell>
          <cell r="AA1850">
            <v>629</v>
          </cell>
        </row>
        <row r="1851">
          <cell r="B1851" t="str">
            <v>Minas Gerais</v>
          </cell>
          <cell r="I1851" t="str">
            <v>1</v>
          </cell>
          <cell r="K1851">
            <v>1418</v>
          </cell>
          <cell r="Q1851">
            <v>500</v>
          </cell>
          <cell r="S1851" t="str">
            <v>Nao</v>
          </cell>
          <cell r="T1851" t="str">
            <v>Nao</v>
          </cell>
          <cell r="V1851" t="str">
            <v>Sim</v>
          </cell>
          <cell r="X1851">
            <v>6.38</v>
          </cell>
          <cell r="Y1851">
            <v>6.38</v>
          </cell>
          <cell r="Z1851">
            <v>0</v>
          </cell>
          <cell r="AA1851">
            <v>40</v>
          </cell>
        </row>
        <row r="1852">
          <cell r="B1852" t="str">
            <v>Minas Gerais</v>
          </cell>
          <cell r="I1852" t="str">
            <v>1</v>
          </cell>
          <cell r="K1852">
            <v>9228</v>
          </cell>
          <cell r="Q1852">
            <v>3234</v>
          </cell>
          <cell r="S1852" t="str">
            <v>Nao</v>
          </cell>
          <cell r="T1852" t="str">
            <v>Nao</v>
          </cell>
          <cell r="V1852" t="str">
            <v>Sim</v>
          </cell>
          <cell r="X1852">
            <v>32.92</v>
          </cell>
          <cell r="Y1852">
            <v>32.92</v>
          </cell>
          <cell r="Z1852">
            <v>18.32</v>
          </cell>
          <cell r="AA1852">
            <v>6</v>
          </cell>
        </row>
        <row r="1853">
          <cell r="B1853" t="str">
            <v>Minas Gerais</v>
          </cell>
          <cell r="I1853" t="str">
            <v>1</v>
          </cell>
          <cell r="K1853">
            <v>11076</v>
          </cell>
          <cell r="Q1853">
            <v>3177</v>
          </cell>
          <cell r="S1853" t="str">
            <v>Nao</v>
          </cell>
          <cell r="T1853" t="str">
            <v>Nao</v>
          </cell>
          <cell r="V1853" t="str">
            <v>Sim</v>
          </cell>
          <cell r="X1853">
            <v>41.5</v>
          </cell>
          <cell r="Y1853">
            <v>32.44</v>
          </cell>
          <cell r="Z1853">
            <v>0</v>
          </cell>
          <cell r="AA1853">
            <v>0</v>
          </cell>
        </row>
        <row r="1854">
          <cell r="B1854" t="str">
            <v>Minas Gerais</v>
          </cell>
          <cell r="I1854" t="str">
            <v>1</v>
          </cell>
          <cell r="K1854">
            <v>19663</v>
          </cell>
          <cell r="Q1854">
            <v>8601</v>
          </cell>
          <cell r="S1854" t="str">
            <v>Sim</v>
          </cell>
          <cell r="T1854" t="str">
            <v>Sim</v>
          </cell>
          <cell r="V1854" t="str">
            <v>Sim</v>
          </cell>
          <cell r="X1854">
            <v>138.5</v>
          </cell>
          <cell r="Y1854">
            <v>112</v>
          </cell>
          <cell r="Z1854">
            <v>12</v>
          </cell>
          <cell r="AA1854">
            <v>50</v>
          </cell>
        </row>
        <row r="1855">
          <cell r="B1855" t="str">
            <v>Minas Gerais</v>
          </cell>
          <cell r="I1855" t="str">
            <v>2</v>
          </cell>
          <cell r="K1855">
            <v>25708</v>
          </cell>
          <cell r="Q1855">
            <v>11690</v>
          </cell>
          <cell r="S1855" t="str">
            <v>Sim</v>
          </cell>
          <cell r="T1855" t="str">
            <v>Sim</v>
          </cell>
          <cell r="V1855" t="str">
            <v>Sim</v>
          </cell>
          <cell r="X1855">
            <v>130.05000000000001</v>
          </cell>
          <cell r="Y1855">
            <v>130.05000000000001</v>
          </cell>
          <cell r="Z1855">
            <v>19.510000000000002</v>
          </cell>
          <cell r="AA1855">
            <v>0</v>
          </cell>
        </row>
        <row r="1856">
          <cell r="B1856" t="str">
            <v>Minas Gerais</v>
          </cell>
          <cell r="I1856" t="str">
            <v>1</v>
          </cell>
          <cell r="K1856">
            <v>13562</v>
          </cell>
          <cell r="Q1856">
            <v>6351</v>
          </cell>
          <cell r="S1856" t="str">
            <v>Nao</v>
          </cell>
          <cell r="T1856" t="str">
            <v>Sim</v>
          </cell>
          <cell r="V1856" t="str">
            <v>Sim</v>
          </cell>
          <cell r="X1856">
            <v>90</v>
          </cell>
          <cell r="Y1856">
            <v>60</v>
          </cell>
          <cell r="Z1856">
            <v>10</v>
          </cell>
          <cell r="AA1856">
            <v>0</v>
          </cell>
        </row>
        <row r="1857">
          <cell r="B1857" t="str">
            <v>Minas Gerais</v>
          </cell>
          <cell r="I1857" t="str">
            <v>1</v>
          </cell>
          <cell r="K1857">
            <v>7413</v>
          </cell>
          <cell r="Q1857">
            <v>2698</v>
          </cell>
          <cell r="S1857" t="str">
            <v>Nao</v>
          </cell>
          <cell r="T1857" t="str">
            <v>Sim</v>
          </cell>
          <cell r="V1857" t="str">
            <v>Sim</v>
          </cell>
          <cell r="X1857">
            <v>68.64</v>
          </cell>
          <cell r="Y1857">
            <v>58.75</v>
          </cell>
          <cell r="Z1857">
            <v>9.2799999999999994</v>
          </cell>
          <cell r="AA1857">
            <v>0</v>
          </cell>
        </row>
        <row r="1858">
          <cell r="B1858" t="str">
            <v>Minas Gerais</v>
          </cell>
          <cell r="I1858" t="str">
            <v>1</v>
          </cell>
          <cell r="K1858">
            <v>2679</v>
          </cell>
          <cell r="Q1858">
            <v>1317</v>
          </cell>
          <cell r="S1858" t="str">
            <v>Nao</v>
          </cell>
          <cell r="T1858" t="str">
            <v>Nao</v>
          </cell>
          <cell r="V1858" t="str">
            <v>Sim</v>
          </cell>
          <cell r="X1858">
            <v>21</v>
          </cell>
          <cell r="Y1858">
            <v>17</v>
          </cell>
          <cell r="Z1858">
            <v>15</v>
          </cell>
          <cell r="AA1858">
            <v>0</v>
          </cell>
        </row>
        <row r="1859">
          <cell r="B1859" t="str">
            <v>Minas Gerais</v>
          </cell>
          <cell r="I1859" t="str">
            <v>1</v>
          </cell>
          <cell r="K1859">
            <v>2647</v>
          </cell>
          <cell r="Q1859">
            <v>1140</v>
          </cell>
          <cell r="S1859" t="str">
            <v>Nao</v>
          </cell>
          <cell r="T1859" t="str">
            <v>Nao</v>
          </cell>
          <cell r="V1859" t="str">
            <v>Sim</v>
          </cell>
          <cell r="X1859">
            <v>20</v>
          </cell>
          <cell r="Y1859">
            <v>19</v>
          </cell>
          <cell r="Z1859">
            <v>5</v>
          </cell>
          <cell r="AA1859">
            <v>0</v>
          </cell>
        </row>
        <row r="1860">
          <cell r="B1860" t="str">
            <v>Minas Gerais</v>
          </cell>
          <cell r="I1860" t="str">
            <v>1</v>
          </cell>
          <cell r="K1860">
            <v>2386</v>
          </cell>
          <cell r="Q1860">
            <v>1100</v>
          </cell>
          <cell r="S1860" t="str">
            <v>Nao</v>
          </cell>
          <cell r="T1860" t="str">
            <v>Nao</v>
          </cell>
          <cell r="V1860" t="str">
            <v>Sim</v>
          </cell>
          <cell r="X1860">
            <v>16.75</v>
          </cell>
          <cell r="Y1860">
            <v>16.75</v>
          </cell>
          <cell r="Z1860">
            <v>0</v>
          </cell>
          <cell r="AA1860">
            <v>20</v>
          </cell>
        </row>
        <row r="1861">
          <cell r="B1861" t="str">
            <v>Minas Gerais</v>
          </cell>
          <cell r="I1861" t="str">
            <v>1</v>
          </cell>
          <cell r="K1861">
            <v>1944</v>
          </cell>
          <cell r="Q1861">
            <v>730</v>
          </cell>
          <cell r="S1861" t="str">
            <v>Nao</v>
          </cell>
          <cell r="T1861" t="str">
            <v>Nao</v>
          </cell>
          <cell r="V1861" t="str">
            <v>Sim</v>
          </cell>
          <cell r="X1861">
            <v>13</v>
          </cell>
          <cell r="Y1861">
            <v>9.3000000000000007</v>
          </cell>
          <cell r="Z1861">
            <v>8.5</v>
          </cell>
          <cell r="AA1861">
            <v>10</v>
          </cell>
        </row>
        <row r="1862">
          <cell r="B1862" t="str">
            <v>Minas Gerais</v>
          </cell>
          <cell r="I1862" t="str">
            <v>1</v>
          </cell>
          <cell r="K1862">
            <v>14489</v>
          </cell>
          <cell r="Q1862">
            <v>6933</v>
          </cell>
          <cell r="S1862" t="str">
            <v>Sim</v>
          </cell>
          <cell r="T1862" t="str">
            <v>Sim</v>
          </cell>
          <cell r="V1862" t="str">
            <v>Sim</v>
          </cell>
          <cell r="X1862">
            <v>164.08</v>
          </cell>
          <cell r="Y1862">
            <v>10.45</v>
          </cell>
          <cell r="Z1862">
            <v>7</v>
          </cell>
          <cell r="AA1862">
            <v>15</v>
          </cell>
        </row>
        <row r="1863">
          <cell r="B1863" t="str">
            <v>Minas Gerais</v>
          </cell>
          <cell r="I1863" t="str">
            <v>2</v>
          </cell>
          <cell r="K1863">
            <v>72316</v>
          </cell>
          <cell r="Q1863">
            <v>23002</v>
          </cell>
          <cell r="S1863" t="str">
            <v>Nao</v>
          </cell>
          <cell r="T1863" t="str">
            <v>Nao</v>
          </cell>
          <cell r="V1863" t="str">
            <v>Sim</v>
          </cell>
          <cell r="X1863">
            <v>282</v>
          </cell>
          <cell r="Y1863">
            <v>275.64999999999998</v>
          </cell>
          <cell r="Z1863">
            <v>47.94</v>
          </cell>
          <cell r="AA1863">
            <v>38</v>
          </cell>
        </row>
        <row r="1864">
          <cell r="B1864" t="str">
            <v>Minas Gerais</v>
          </cell>
          <cell r="I1864" t="str">
            <v>1</v>
          </cell>
          <cell r="K1864">
            <v>4743</v>
          </cell>
          <cell r="Q1864">
            <v>2217</v>
          </cell>
          <cell r="S1864" t="str">
            <v>Sim</v>
          </cell>
          <cell r="T1864" t="str">
            <v>Sim</v>
          </cell>
          <cell r="V1864" t="str">
            <v>Sim</v>
          </cell>
          <cell r="X1864">
            <v>13.44</v>
          </cell>
          <cell r="Y1864">
            <v>13.19</v>
          </cell>
          <cell r="Z1864">
            <v>6.3</v>
          </cell>
          <cell r="AA1864">
            <v>32</v>
          </cell>
        </row>
        <row r="1865">
          <cell r="B1865" t="str">
            <v>Minas Gerais</v>
          </cell>
          <cell r="I1865" t="str">
            <v>1</v>
          </cell>
          <cell r="K1865">
            <v>1578</v>
          </cell>
          <cell r="Q1865">
            <v>750</v>
          </cell>
          <cell r="S1865" t="str">
            <v>Nao</v>
          </cell>
          <cell r="T1865" t="str">
            <v>Sim</v>
          </cell>
          <cell r="V1865" t="str">
            <v>Sim</v>
          </cell>
          <cell r="X1865">
            <v>27.7</v>
          </cell>
          <cell r="Y1865">
            <v>9.14</v>
          </cell>
          <cell r="Z1865">
            <v>1.29</v>
          </cell>
          <cell r="AA1865">
            <v>0</v>
          </cell>
        </row>
        <row r="1866">
          <cell r="B1866" t="str">
            <v>Minas Gerais</v>
          </cell>
          <cell r="I1866" t="str">
            <v>1</v>
          </cell>
          <cell r="K1866">
            <v>21159</v>
          </cell>
          <cell r="Q1866">
            <v>10056</v>
          </cell>
          <cell r="S1866" t="str">
            <v>Nao</v>
          </cell>
          <cell r="T1866" t="str">
            <v>Nao</v>
          </cell>
          <cell r="V1866" t="str">
            <v>Sim</v>
          </cell>
          <cell r="X1866">
            <v>934</v>
          </cell>
          <cell r="Y1866">
            <v>850</v>
          </cell>
          <cell r="Z1866">
            <v>220</v>
          </cell>
          <cell r="AA1866">
            <v>1000</v>
          </cell>
        </row>
        <row r="1867">
          <cell r="B1867" t="str">
            <v>Minas Gerais</v>
          </cell>
          <cell r="I1867" t="str">
            <v>1</v>
          </cell>
          <cell r="K1867">
            <v>988</v>
          </cell>
          <cell r="Q1867">
            <v>493</v>
          </cell>
          <cell r="S1867" t="str">
            <v>Nao</v>
          </cell>
          <cell r="T1867" t="str">
            <v>Nao</v>
          </cell>
          <cell r="V1867" t="str">
            <v>Sim</v>
          </cell>
          <cell r="X1867">
            <v>10.81</v>
          </cell>
          <cell r="Y1867">
            <v>10.26</v>
          </cell>
          <cell r="Z1867">
            <v>3.24</v>
          </cell>
          <cell r="AA1867">
            <v>0</v>
          </cell>
        </row>
        <row r="1868">
          <cell r="B1868" t="str">
            <v>Minas Gerais</v>
          </cell>
          <cell r="I1868" t="str">
            <v>1</v>
          </cell>
          <cell r="K1868">
            <v>2172</v>
          </cell>
          <cell r="Q1868">
            <v>1000</v>
          </cell>
          <cell r="S1868" t="str">
            <v>Nao</v>
          </cell>
          <cell r="T1868" t="str">
            <v>Nao</v>
          </cell>
          <cell r="V1868" t="str">
            <v>Sim</v>
          </cell>
          <cell r="X1868">
            <v>15</v>
          </cell>
          <cell r="Y1868">
            <v>15</v>
          </cell>
          <cell r="Z1868">
            <v>12</v>
          </cell>
          <cell r="AA1868">
            <v>15</v>
          </cell>
        </row>
        <row r="1869">
          <cell r="B1869" t="str">
            <v>Minas Gerais</v>
          </cell>
          <cell r="I1869" t="str">
            <v>1</v>
          </cell>
          <cell r="K1869">
            <v>2811</v>
          </cell>
          <cell r="Q1869">
            <v>973</v>
          </cell>
          <cell r="S1869" t="str">
            <v>Nao</v>
          </cell>
          <cell r="T1869" t="str">
            <v>Nao</v>
          </cell>
          <cell r="V1869" t="str">
            <v>Sim</v>
          </cell>
          <cell r="X1869">
            <v>20</v>
          </cell>
          <cell r="Y1869">
            <v>16.03</v>
          </cell>
          <cell r="Z1869">
            <v>12</v>
          </cell>
          <cell r="AA1869">
            <v>42</v>
          </cell>
        </row>
        <row r="1870">
          <cell r="B1870" t="str">
            <v>Minas Gerais</v>
          </cell>
          <cell r="I1870" t="str">
            <v>1</v>
          </cell>
          <cell r="K1870">
            <v>7439</v>
          </cell>
          <cell r="Q1870">
            <v>3580</v>
          </cell>
          <cell r="S1870" t="str">
            <v>Nao</v>
          </cell>
          <cell r="T1870" t="str">
            <v>Nao</v>
          </cell>
          <cell r="V1870" t="str">
            <v>Não</v>
          </cell>
          <cell r="X1870">
            <v>17</v>
          </cell>
          <cell r="Y1870">
            <v>10</v>
          </cell>
          <cell r="Z1870">
            <v>0</v>
          </cell>
          <cell r="AA1870">
            <v>0</v>
          </cell>
        </row>
        <row r="1871">
          <cell r="B1871" t="str">
            <v>Minas Gerais</v>
          </cell>
          <cell r="I1871" t="str">
            <v>1</v>
          </cell>
          <cell r="K1871">
            <v>1425</v>
          </cell>
          <cell r="Q1871">
            <v>654</v>
          </cell>
          <cell r="S1871" t="str">
            <v>Nao</v>
          </cell>
          <cell r="T1871" t="str">
            <v>Nao</v>
          </cell>
          <cell r="V1871" t="str">
            <v>Sim</v>
          </cell>
          <cell r="X1871">
            <v>11</v>
          </cell>
          <cell r="Y1871">
            <v>10.5</v>
          </cell>
          <cell r="Z1871">
            <v>0</v>
          </cell>
          <cell r="AA1871">
            <v>0</v>
          </cell>
        </row>
        <row r="1872">
          <cell r="B1872" t="str">
            <v>Minas Gerais</v>
          </cell>
          <cell r="I1872" t="str">
            <v>1</v>
          </cell>
          <cell r="K1872">
            <v>3130</v>
          </cell>
          <cell r="Q1872">
            <v>1395</v>
          </cell>
          <cell r="S1872" t="str">
            <v>Nao</v>
          </cell>
          <cell r="T1872" t="str">
            <v>Nao</v>
          </cell>
          <cell r="V1872" t="str">
            <v>Sim</v>
          </cell>
          <cell r="X1872">
            <v>85</v>
          </cell>
          <cell r="Y1872">
            <v>85</v>
          </cell>
          <cell r="Z1872">
            <v>15</v>
          </cell>
          <cell r="AA1872">
            <v>20</v>
          </cell>
        </row>
        <row r="1873">
          <cell r="B1873" t="str">
            <v>Minas Gerais</v>
          </cell>
          <cell r="I1873" t="str">
            <v>1</v>
          </cell>
          <cell r="K1873">
            <v>2703</v>
          </cell>
          <cell r="Q1873">
            <v>923</v>
          </cell>
          <cell r="S1873" t="str">
            <v>Nao</v>
          </cell>
          <cell r="T1873" t="str">
            <v>Nao</v>
          </cell>
          <cell r="V1873" t="str">
            <v>Sim</v>
          </cell>
          <cell r="X1873">
            <v>12.7</v>
          </cell>
          <cell r="Y1873">
            <v>12.5</v>
          </cell>
          <cell r="Z1873">
            <v>9.4</v>
          </cell>
          <cell r="AA1873">
            <v>0</v>
          </cell>
        </row>
        <row r="1874">
          <cell r="B1874" t="str">
            <v>Minas Gerais</v>
          </cell>
          <cell r="I1874" t="str">
            <v>1</v>
          </cell>
          <cell r="K1874">
            <v>5075</v>
          </cell>
          <cell r="Q1874">
            <v>2500</v>
          </cell>
          <cell r="S1874" t="str">
            <v>Sim</v>
          </cell>
          <cell r="T1874" t="str">
            <v>Sim</v>
          </cell>
          <cell r="V1874" t="str">
            <v>Não</v>
          </cell>
          <cell r="X1874">
            <v>31.34</v>
          </cell>
          <cell r="Y1874">
            <v>25.14</v>
          </cell>
          <cell r="Z1874">
            <v>0</v>
          </cell>
          <cell r="AA1874">
            <v>0</v>
          </cell>
        </row>
        <row r="1875">
          <cell r="B1875" t="str">
            <v>Minas Gerais</v>
          </cell>
          <cell r="I1875" t="str">
            <v>1</v>
          </cell>
          <cell r="K1875">
            <v>23689</v>
          </cell>
          <cell r="Q1875">
            <v>11031</v>
          </cell>
          <cell r="S1875" t="str">
            <v>Nao</v>
          </cell>
          <cell r="T1875" t="str">
            <v>Nao</v>
          </cell>
          <cell r="V1875" t="str">
            <v>Sim</v>
          </cell>
          <cell r="X1875">
            <v>485</v>
          </cell>
          <cell r="Y1875">
            <v>388</v>
          </cell>
          <cell r="Z1875">
            <v>38</v>
          </cell>
          <cell r="AA1875">
            <v>0</v>
          </cell>
        </row>
        <row r="1876">
          <cell r="B1876" t="str">
            <v>Minas Gerais</v>
          </cell>
          <cell r="I1876" t="str">
            <v>1</v>
          </cell>
          <cell r="K1876">
            <v>5551</v>
          </cell>
          <cell r="Q1876">
            <v>2204</v>
          </cell>
          <cell r="S1876" t="str">
            <v>Nao</v>
          </cell>
          <cell r="T1876" t="str">
            <v>Nao</v>
          </cell>
          <cell r="V1876" t="str">
            <v>Sim</v>
          </cell>
          <cell r="X1876">
            <v>7</v>
          </cell>
          <cell r="Y1876">
            <v>6</v>
          </cell>
          <cell r="Z1876">
            <v>0</v>
          </cell>
          <cell r="AA1876">
            <v>30</v>
          </cell>
        </row>
        <row r="1877">
          <cell r="B1877" t="str">
            <v>Minas Gerais</v>
          </cell>
          <cell r="I1877" t="str">
            <v>1</v>
          </cell>
          <cell r="K1877">
            <v>1583</v>
          </cell>
          <cell r="Q1877">
            <v>600</v>
          </cell>
          <cell r="S1877" t="str">
            <v>Nao</v>
          </cell>
          <cell r="T1877" t="str">
            <v>Nao</v>
          </cell>
          <cell r="V1877" t="str">
            <v>Sim</v>
          </cell>
          <cell r="X1877">
            <v>10</v>
          </cell>
          <cell r="Y1877">
            <v>9</v>
          </cell>
          <cell r="Z1877">
            <v>9</v>
          </cell>
          <cell r="AA1877">
            <v>0</v>
          </cell>
        </row>
        <row r="1878">
          <cell r="B1878" t="str">
            <v>Minas Gerais</v>
          </cell>
          <cell r="I1878" t="str">
            <v>1</v>
          </cell>
          <cell r="K1878">
            <v>2896</v>
          </cell>
          <cell r="Q1878">
            <v>1290</v>
          </cell>
          <cell r="S1878" t="str">
            <v>Nao</v>
          </cell>
          <cell r="T1878" t="str">
            <v>Nao</v>
          </cell>
          <cell r="V1878" t="str">
            <v>Sim</v>
          </cell>
          <cell r="X1878">
            <v>20</v>
          </cell>
          <cell r="Y1878">
            <v>10</v>
          </cell>
          <cell r="Z1878">
            <v>2</v>
          </cell>
          <cell r="AA1878">
            <v>20</v>
          </cell>
        </row>
        <row r="1879">
          <cell r="B1879" t="str">
            <v>Minas Gerais</v>
          </cell>
          <cell r="I1879" t="str">
            <v>1</v>
          </cell>
          <cell r="K1879">
            <v>6516</v>
          </cell>
          <cell r="Q1879">
            <v>2980</v>
          </cell>
          <cell r="S1879" t="str">
            <v>Nao</v>
          </cell>
          <cell r="T1879" t="str">
            <v>Sim</v>
          </cell>
          <cell r="V1879" t="str">
            <v>Sim</v>
          </cell>
          <cell r="X1879">
            <v>30</v>
          </cell>
          <cell r="Y1879">
            <v>30</v>
          </cell>
          <cell r="Z1879">
            <v>15</v>
          </cell>
          <cell r="AA1879">
            <v>0</v>
          </cell>
        </row>
        <row r="1880">
          <cell r="B1880" t="str">
            <v>Minas Gerais</v>
          </cell>
          <cell r="I1880" t="str">
            <v>1</v>
          </cell>
          <cell r="K1880">
            <v>2787</v>
          </cell>
          <cell r="Q1880">
            <v>1070</v>
          </cell>
          <cell r="S1880" t="str">
            <v>Nao</v>
          </cell>
          <cell r="T1880" t="str">
            <v>Nao</v>
          </cell>
          <cell r="V1880" t="str">
            <v>Sim</v>
          </cell>
          <cell r="X1880">
            <v>15</v>
          </cell>
          <cell r="Y1880">
            <v>12</v>
          </cell>
          <cell r="Z1880">
            <v>6</v>
          </cell>
          <cell r="AA1880">
            <v>0</v>
          </cell>
        </row>
        <row r="1881">
          <cell r="B1881" t="str">
            <v>Minas Gerais</v>
          </cell>
          <cell r="I1881" t="str">
            <v>1</v>
          </cell>
          <cell r="K1881">
            <v>25685</v>
          </cell>
          <cell r="Q1881">
            <v>9778</v>
          </cell>
          <cell r="S1881" t="str">
            <v>Nao</v>
          </cell>
          <cell r="T1881" t="str">
            <v>Sim</v>
          </cell>
          <cell r="V1881" t="str">
            <v>Sim</v>
          </cell>
          <cell r="X1881">
            <v>245</v>
          </cell>
          <cell r="Y1881">
            <v>238</v>
          </cell>
          <cell r="Z1881">
            <v>12.7</v>
          </cell>
          <cell r="AA1881">
            <v>0</v>
          </cell>
        </row>
        <row r="1882">
          <cell r="B1882" t="str">
            <v>Minas Gerais</v>
          </cell>
          <cell r="I1882" t="str">
            <v>1</v>
          </cell>
          <cell r="K1882">
            <v>1544</v>
          </cell>
          <cell r="Q1882">
            <v>769</v>
          </cell>
          <cell r="S1882" t="str">
            <v>Nao</v>
          </cell>
          <cell r="T1882" t="str">
            <v>Nao</v>
          </cell>
          <cell r="V1882" t="str">
            <v>Sim</v>
          </cell>
          <cell r="X1882">
            <v>10</v>
          </cell>
          <cell r="Y1882">
            <v>10</v>
          </cell>
          <cell r="Z1882">
            <v>0.08</v>
          </cell>
          <cell r="AA1882">
            <v>0</v>
          </cell>
        </row>
        <row r="1883">
          <cell r="B1883" t="str">
            <v>Minas Gerais</v>
          </cell>
          <cell r="I1883" t="str">
            <v>1</v>
          </cell>
          <cell r="K1883">
            <v>1565</v>
          </cell>
          <cell r="Q1883">
            <v>700</v>
          </cell>
          <cell r="S1883" t="str">
            <v>Nao</v>
          </cell>
          <cell r="T1883" t="str">
            <v>Sim</v>
          </cell>
          <cell r="V1883" t="str">
            <v>Sim</v>
          </cell>
          <cell r="X1883">
            <v>30</v>
          </cell>
          <cell r="Y1883">
            <v>20</v>
          </cell>
          <cell r="Z1883">
            <v>15</v>
          </cell>
          <cell r="AA1883">
            <v>50</v>
          </cell>
        </row>
        <row r="1884">
          <cell r="B1884" t="str">
            <v>Minas Gerais</v>
          </cell>
          <cell r="I1884" t="str">
            <v>1</v>
          </cell>
          <cell r="K1884">
            <v>2161</v>
          </cell>
          <cell r="Q1884">
            <v>570</v>
          </cell>
          <cell r="S1884" t="str">
            <v>Nao</v>
          </cell>
          <cell r="T1884" t="str">
            <v>Nao</v>
          </cell>
          <cell r="V1884" t="str">
            <v>Sim</v>
          </cell>
          <cell r="X1884">
            <v>20.5</v>
          </cell>
          <cell r="Y1884">
            <v>19.600000000000001</v>
          </cell>
          <cell r="Z1884">
            <v>8.3000000000000007</v>
          </cell>
          <cell r="AA1884">
            <v>12</v>
          </cell>
        </row>
        <row r="1885">
          <cell r="B1885" t="str">
            <v>Minas Gerais</v>
          </cell>
          <cell r="I1885" t="str">
            <v>1</v>
          </cell>
          <cell r="K1885">
            <v>12104</v>
          </cell>
          <cell r="Q1885">
            <v>6000</v>
          </cell>
          <cell r="S1885" t="str">
            <v>Nao</v>
          </cell>
          <cell r="T1885" t="str">
            <v>Nao</v>
          </cell>
          <cell r="V1885" t="str">
            <v>Sim</v>
          </cell>
          <cell r="X1885">
            <v>60</v>
          </cell>
          <cell r="Y1885">
            <v>50</v>
          </cell>
          <cell r="Z1885">
            <v>60</v>
          </cell>
          <cell r="AA1885">
            <v>30</v>
          </cell>
        </row>
        <row r="1886">
          <cell r="B1886" t="str">
            <v>Minas Gerais</v>
          </cell>
          <cell r="I1886" t="str">
            <v>1</v>
          </cell>
          <cell r="K1886">
            <v>9186</v>
          </cell>
          <cell r="Q1886">
            <v>3725</v>
          </cell>
          <cell r="S1886" t="str">
            <v>Nao</v>
          </cell>
          <cell r="T1886" t="str">
            <v>Nao</v>
          </cell>
          <cell r="V1886" t="str">
            <v>Sim</v>
          </cell>
          <cell r="X1886">
            <v>51</v>
          </cell>
          <cell r="Y1886">
            <v>50</v>
          </cell>
          <cell r="Z1886">
            <v>28</v>
          </cell>
          <cell r="AA1886">
            <v>120</v>
          </cell>
        </row>
        <row r="1887">
          <cell r="B1887" t="str">
            <v>Minas Gerais</v>
          </cell>
          <cell r="I1887" t="str">
            <v>1</v>
          </cell>
          <cell r="K1887">
            <v>2073</v>
          </cell>
          <cell r="Q1887">
            <v>630</v>
          </cell>
          <cell r="S1887" t="str">
            <v>Nao</v>
          </cell>
          <cell r="T1887" t="str">
            <v>Nao</v>
          </cell>
          <cell r="V1887" t="str">
            <v>Não</v>
          </cell>
          <cell r="X1887">
            <v>53</v>
          </cell>
          <cell r="Y1887">
            <v>53</v>
          </cell>
          <cell r="Z1887">
            <v>0</v>
          </cell>
          <cell r="AA1887">
            <v>0</v>
          </cell>
        </row>
        <row r="1888">
          <cell r="B1888" t="str">
            <v>Minas Gerais</v>
          </cell>
          <cell r="I1888" t="str">
            <v>1</v>
          </cell>
          <cell r="K1888">
            <v>8951</v>
          </cell>
          <cell r="Q1888">
            <v>3453</v>
          </cell>
          <cell r="S1888" t="str">
            <v>Nao</v>
          </cell>
          <cell r="T1888" t="str">
            <v>Nao</v>
          </cell>
          <cell r="V1888" t="str">
            <v>Sim</v>
          </cell>
          <cell r="X1888">
            <v>31.32</v>
          </cell>
          <cell r="Y1888">
            <v>27.78</v>
          </cell>
          <cell r="Z1888">
            <v>1.8</v>
          </cell>
          <cell r="AA1888">
            <v>17</v>
          </cell>
        </row>
        <row r="1889">
          <cell r="B1889" t="str">
            <v>Minas Gerais</v>
          </cell>
          <cell r="I1889" t="str">
            <v>2</v>
          </cell>
          <cell r="K1889">
            <v>53846</v>
          </cell>
          <cell r="Q1889">
            <v>16800</v>
          </cell>
          <cell r="S1889" t="str">
            <v>Nao</v>
          </cell>
          <cell r="T1889" t="str">
            <v>Sim</v>
          </cell>
          <cell r="V1889" t="str">
            <v>Sim</v>
          </cell>
          <cell r="X1889">
            <v>254.6</v>
          </cell>
          <cell r="Y1889">
            <v>204.03</v>
          </cell>
          <cell r="Z1889">
            <v>190.25</v>
          </cell>
          <cell r="AA1889">
            <v>798</v>
          </cell>
        </row>
        <row r="1890">
          <cell r="B1890" t="str">
            <v>Minas Gerais</v>
          </cell>
          <cell r="I1890" t="str">
            <v>1</v>
          </cell>
          <cell r="K1890">
            <v>2652</v>
          </cell>
          <cell r="Q1890">
            <v>740</v>
          </cell>
          <cell r="S1890" t="str">
            <v>Nao</v>
          </cell>
          <cell r="T1890" t="str">
            <v>Nao</v>
          </cell>
          <cell r="V1890" t="str">
            <v>Sim</v>
          </cell>
          <cell r="X1890">
            <v>20.38</v>
          </cell>
          <cell r="Y1890">
            <v>16.27</v>
          </cell>
          <cell r="Z1890">
            <v>1</v>
          </cell>
          <cell r="AA1890">
            <v>0</v>
          </cell>
        </row>
        <row r="1891">
          <cell r="B1891" t="str">
            <v>Minas Gerais</v>
          </cell>
          <cell r="I1891" t="str">
            <v>1</v>
          </cell>
          <cell r="K1891">
            <v>6056</v>
          </cell>
          <cell r="Q1891">
            <v>1835</v>
          </cell>
          <cell r="S1891" t="str">
            <v>Nao</v>
          </cell>
          <cell r="T1891" t="str">
            <v>Nao</v>
          </cell>
          <cell r="V1891" t="str">
            <v>Sim</v>
          </cell>
          <cell r="X1891">
            <v>25</v>
          </cell>
          <cell r="Y1891">
            <v>20</v>
          </cell>
          <cell r="Z1891">
            <v>1.75</v>
          </cell>
          <cell r="AA1891">
            <v>0</v>
          </cell>
        </row>
        <row r="1892">
          <cell r="B1892" t="str">
            <v>Minas Gerais</v>
          </cell>
          <cell r="I1892" t="str">
            <v>3</v>
          </cell>
          <cell r="K1892">
            <v>123770</v>
          </cell>
          <cell r="Q1892">
            <v>45000</v>
          </cell>
          <cell r="S1892" t="str">
            <v>Nao</v>
          </cell>
          <cell r="T1892" t="str">
            <v>Nao</v>
          </cell>
          <cell r="V1892" t="str">
            <v>Sim</v>
          </cell>
          <cell r="X1892">
            <v>800</v>
          </cell>
          <cell r="Y1892">
            <v>0</v>
          </cell>
          <cell r="Z1892">
            <v>10</v>
          </cell>
          <cell r="AA1892">
            <v>775</v>
          </cell>
        </row>
        <row r="1893">
          <cell r="B1893" t="str">
            <v>Minas Gerais</v>
          </cell>
          <cell r="I1893" t="str">
            <v>1</v>
          </cell>
          <cell r="K1893">
            <v>18160</v>
          </cell>
          <cell r="Q1893">
            <v>7720</v>
          </cell>
          <cell r="S1893" t="str">
            <v>Sim</v>
          </cell>
          <cell r="T1893" t="str">
            <v>Sim</v>
          </cell>
          <cell r="V1893" t="str">
            <v>Sim</v>
          </cell>
          <cell r="X1893">
            <v>93</v>
          </cell>
          <cell r="Y1893">
            <v>68.5</v>
          </cell>
          <cell r="Z1893">
            <v>12</v>
          </cell>
          <cell r="AA1893">
            <v>500</v>
          </cell>
        </row>
        <row r="1894">
          <cell r="B1894" t="str">
            <v>Minas Gerais</v>
          </cell>
          <cell r="I1894" t="str">
            <v>1</v>
          </cell>
          <cell r="K1894">
            <v>981</v>
          </cell>
          <cell r="Q1894">
            <v>486</v>
          </cell>
          <cell r="S1894" t="str">
            <v>Sim</v>
          </cell>
          <cell r="T1894" t="str">
            <v>Nao</v>
          </cell>
          <cell r="V1894" t="str">
            <v>Sim</v>
          </cell>
          <cell r="X1894">
            <v>8.5</v>
          </cell>
          <cell r="Y1894">
            <v>8.5</v>
          </cell>
          <cell r="Z1894">
            <v>0.05</v>
          </cell>
          <cell r="AA1894">
            <v>3</v>
          </cell>
        </row>
        <row r="1895">
          <cell r="B1895" t="str">
            <v>Minas Gerais</v>
          </cell>
          <cell r="I1895" t="str">
            <v>4</v>
          </cell>
          <cell r="K1895">
            <v>666685</v>
          </cell>
          <cell r="Q1895">
            <v>197788</v>
          </cell>
          <cell r="S1895" t="str">
            <v>Nao</v>
          </cell>
          <cell r="T1895" t="str">
            <v>Sim</v>
          </cell>
          <cell r="V1895" t="str">
            <v>Sim</v>
          </cell>
          <cell r="X1895">
            <v>1784.2</v>
          </cell>
          <cell r="Y1895">
            <v>1274.77</v>
          </cell>
          <cell r="Z1895">
            <v>112.98</v>
          </cell>
          <cell r="AA1895">
            <v>6783</v>
          </cell>
        </row>
        <row r="1896">
          <cell r="B1896" t="str">
            <v>Minas Gerais</v>
          </cell>
          <cell r="I1896" t="str">
            <v>1</v>
          </cell>
          <cell r="K1896">
            <v>6474</v>
          </cell>
          <cell r="Q1896">
            <v>3158</v>
          </cell>
          <cell r="S1896" t="str">
            <v>Nao</v>
          </cell>
          <cell r="T1896" t="str">
            <v>Sim</v>
          </cell>
          <cell r="V1896" t="str">
            <v>Sim</v>
          </cell>
          <cell r="X1896">
            <v>38.85</v>
          </cell>
          <cell r="Y1896">
            <v>35.950000000000003</v>
          </cell>
          <cell r="Z1896">
            <v>6.38</v>
          </cell>
          <cell r="AA1896">
            <v>25</v>
          </cell>
        </row>
        <row r="1897">
          <cell r="B1897" t="str">
            <v>Minas Gerais</v>
          </cell>
          <cell r="I1897" t="str">
            <v>1</v>
          </cell>
          <cell r="K1897">
            <v>15094</v>
          </cell>
          <cell r="Q1897">
            <v>4033</v>
          </cell>
          <cell r="S1897" t="str">
            <v>Nao</v>
          </cell>
          <cell r="T1897" t="str">
            <v>Sim</v>
          </cell>
          <cell r="V1897" t="str">
            <v>Sim</v>
          </cell>
          <cell r="X1897">
            <v>49.17</v>
          </cell>
          <cell r="Y1897">
            <v>29.69</v>
          </cell>
          <cell r="Z1897">
            <v>0</v>
          </cell>
          <cell r="AA1897">
            <v>11</v>
          </cell>
        </row>
        <row r="1898">
          <cell r="B1898" t="str">
            <v>Minas Gerais</v>
          </cell>
          <cell r="I1898" t="str">
            <v>1</v>
          </cell>
          <cell r="K1898">
            <v>6119</v>
          </cell>
          <cell r="Q1898">
            <v>3002</v>
          </cell>
          <cell r="S1898" t="str">
            <v>Nao</v>
          </cell>
          <cell r="T1898" t="str">
            <v>Nao</v>
          </cell>
          <cell r="V1898" t="str">
            <v>Sim</v>
          </cell>
          <cell r="X1898">
            <v>38.33</v>
          </cell>
          <cell r="Y1898">
            <v>26.44</v>
          </cell>
          <cell r="Z1898">
            <v>3</v>
          </cell>
          <cell r="AA1898">
            <v>60</v>
          </cell>
        </row>
        <row r="1899">
          <cell r="B1899" t="str">
            <v>Minas Gerais</v>
          </cell>
          <cell r="I1899" t="str">
            <v>1</v>
          </cell>
          <cell r="K1899">
            <v>2843</v>
          </cell>
          <cell r="Q1899">
            <v>1000</v>
          </cell>
          <cell r="S1899" t="str">
            <v>Nao</v>
          </cell>
          <cell r="T1899" t="str">
            <v>Nao</v>
          </cell>
          <cell r="V1899" t="str">
            <v>Sim</v>
          </cell>
          <cell r="X1899">
            <v>1795.43</v>
          </cell>
          <cell r="Y1899">
            <v>1795.43</v>
          </cell>
          <cell r="Z1899">
            <v>1700</v>
          </cell>
          <cell r="AA1899">
            <v>0</v>
          </cell>
        </row>
        <row r="1900">
          <cell r="B1900" t="str">
            <v>Minas Gerais</v>
          </cell>
          <cell r="I1900" t="str">
            <v>1</v>
          </cell>
          <cell r="K1900">
            <v>20976</v>
          </cell>
          <cell r="Q1900">
            <v>10000</v>
          </cell>
          <cell r="S1900" t="str">
            <v>Nao</v>
          </cell>
          <cell r="T1900" t="str">
            <v>Sim</v>
          </cell>
          <cell r="V1900" t="str">
            <v>Sim</v>
          </cell>
          <cell r="X1900">
            <v>1500</v>
          </cell>
          <cell r="Y1900">
            <v>500</v>
          </cell>
          <cell r="Z1900">
            <v>1</v>
          </cell>
          <cell r="AA1900">
            <v>100</v>
          </cell>
        </row>
        <row r="1901">
          <cell r="B1901" t="str">
            <v>Minas Gerais</v>
          </cell>
          <cell r="I1901" t="str">
            <v>1</v>
          </cell>
          <cell r="K1901">
            <v>5016</v>
          </cell>
          <cell r="Q1901">
            <v>1515</v>
          </cell>
          <cell r="S1901" t="str">
            <v>Nao</v>
          </cell>
          <cell r="T1901" t="str">
            <v>Nao</v>
          </cell>
          <cell r="V1901" t="str">
            <v>Sim</v>
          </cell>
          <cell r="X1901">
            <v>11</v>
          </cell>
          <cell r="Y1901">
            <v>11</v>
          </cell>
          <cell r="Z1901">
            <v>7</v>
          </cell>
          <cell r="AA1901">
            <v>0</v>
          </cell>
        </row>
        <row r="1902">
          <cell r="B1902" t="str">
            <v>Minas Gerais</v>
          </cell>
          <cell r="I1902" t="str">
            <v>1</v>
          </cell>
          <cell r="K1902">
            <v>21995</v>
          </cell>
          <cell r="Q1902">
            <v>10502</v>
          </cell>
          <cell r="S1902" t="str">
            <v>Sim</v>
          </cell>
          <cell r="T1902" t="str">
            <v>Sim</v>
          </cell>
          <cell r="V1902" t="str">
            <v>Sim</v>
          </cell>
          <cell r="X1902">
            <v>152</v>
          </cell>
          <cell r="Y1902">
            <v>148</v>
          </cell>
          <cell r="Z1902">
            <v>100</v>
          </cell>
          <cell r="AA1902">
            <v>5</v>
          </cell>
        </row>
        <row r="1903">
          <cell r="B1903" t="str">
            <v>Minas Gerais</v>
          </cell>
          <cell r="I1903" t="str">
            <v>3</v>
          </cell>
          <cell r="K1903">
            <v>108908</v>
          </cell>
          <cell r="Q1903">
            <v>38850</v>
          </cell>
          <cell r="S1903" t="str">
            <v>Nao</v>
          </cell>
          <cell r="T1903" t="str">
            <v>Nao</v>
          </cell>
          <cell r="V1903" t="str">
            <v>Sim</v>
          </cell>
          <cell r="X1903">
            <v>275</v>
          </cell>
          <cell r="Y1903">
            <v>202.8</v>
          </cell>
          <cell r="Z1903">
            <v>178.75</v>
          </cell>
          <cell r="AA1903">
            <v>500</v>
          </cell>
        </row>
        <row r="1904">
          <cell r="B1904" t="str">
            <v>Minas Gerais</v>
          </cell>
          <cell r="I1904" t="str">
            <v>1</v>
          </cell>
          <cell r="K1904">
            <v>6765</v>
          </cell>
          <cell r="Q1904">
            <v>2708</v>
          </cell>
          <cell r="S1904" t="str">
            <v>Nao</v>
          </cell>
          <cell r="T1904" t="str">
            <v>Nao</v>
          </cell>
          <cell r="V1904" t="str">
            <v>Sim</v>
          </cell>
          <cell r="X1904">
            <v>34.9</v>
          </cell>
          <cell r="Y1904">
            <v>31.15</v>
          </cell>
          <cell r="Z1904">
            <v>1.44</v>
          </cell>
          <cell r="AA1904">
            <v>0</v>
          </cell>
        </row>
        <row r="1905">
          <cell r="B1905" t="str">
            <v>Minas Gerais</v>
          </cell>
          <cell r="I1905" t="str">
            <v>1</v>
          </cell>
          <cell r="K1905">
            <v>2222</v>
          </cell>
          <cell r="Q1905">
            <v>921</v>
          </cell>
          <cell r="S1905" t="str">
            <v>Nao</v>
          </cell>
          <cell r="T1905" t="str">
            <v>Nao</v>
          </cell>
          <cell r="V1905" t="str">
            <v>Sim</v>
          </cell>
          <cell r="X1905">
            <v>6.8</v>
          </cell>
          <cell r="Y1905">
            <v>6.8</v>
          </cell>
          <cell r="Z1905">
            <v>5.2</v>
          </cell>
          <cell r="AA1905">
            <v>8</v>
          </cell>
        </row>
        <row r="1906">
          <cell r="B1906" t="str">
            <v>Minas Gerais</v>
          </cell>
          <cell r="I1906" t="str">
            <v>1</v>
          </cell>
          <cell r="K1906">
            <v>1876</v>
          </cell>
          <cell r="Q1906">
            <v>680</v>
          </cell>
          <cell r="S1906" t="str">
            <v>Nao</v>
          </cell>
          <cell r="T1906" t="str">
            <v>Sim</v>
          </cell>
          <cell r="V1906" t="str">
            <v>Sim</v>
          </cell>
          <cell r="X1906">
            <v>15</v>
          </cell>
          <cell r="Y1906">
            <v>14.5</v>
          </cell>
          <cell r="Z1906">
            <v>10</v>
          </cell>
          <cell r="AA1906">
            <v>10</v>
          </cell>
        </row>
        <row r="1907">
          <cell r="B1907" t="str">
            <v>Minas Gerais</v>
          </cell>
          <cell r="I1907" t="str">
            <v>1</v>
          </cell>
          <cell r="K1907">
            <v>1965</v>
          </cell>
          <cell r="Q1907">
            <v>960</v>
          </cell>
          <cell r="S1907" t="str">
            <v>Nao</v>
          </cell>
          <cell r="T1907" t="str">
            <v>Nao</v>
          </cell>
          <cell r="V1907" t="str">
            <v>Sim</v>
          </cell>
          <cell r="X1907">
            <v>15</v>
          </cell>
          <cell r="Y1907">
            <v>12</v>
          </cell>
          <cell r="Z1907">
            <v>8</v>
          </cell>
          <cell r="AA1907">
            <v>6</v>
          </cell>
        </row>
        <row r="1908">
          <cell r="B1908" t="str">
            <v>Minas Gerais</v>
          </cell>
          <cell r="I1908" t="str">
            <v>1</v>
          </cell>
          <cell r="K1908">
            <v>2029</v>
          </cell>
          <cell r="Q1908">
            <v>1000</v>
          </cell>
          <cell r="S1908" t="str">
            <v>Nao</v>
          </cell>
          <cell r="T1908" t="str">
            <v>Nao</v>
          </cell>
          <cell r="V1908" t="str">
            <v>Sim</v>
          </cell>
          <cell r="X1908">
            <v>29</v>
          </cell>
          <cell r="Y1908">
            <v>29</v>
          </cell>
          <cell r="Z1908">
            <v>18</v>
          </cell>
          <cell r="AA1908">
            <v>10</v>
          </cell>
        </row>
        <row r="1909">
          <cell r="B1909" t="str">
            <v>Minas Gerais</v>
          </cell>
          <cell r="I1909" t="str">
            <v>1</v>
          </cell>
          <cell r="K1909">
            <v>4883</v>
          </cell>
          <cell r="Q1909">
            <v>1953</v>
          </cell>
          <cell r="S1909" t="str">
            <v>Nao</v>
          </cell>
          <cell r="T1909" t="str">
            <v>Nao</v>
          </cell>
          <cell r="V1909" t="str">
            <v>Sim</v>
          </cell>
          <cell r="X1909">
            <v>42.31</v>
          </cell>
          <cell r="Y1909">
            <v>35.700000000000003</v>
          </cell>
          <cell r="Z1909">
            <v>1.08</v>
          </cell>
          <cell r="AA1909">
            <v>0</v>
          </cell>
        </row>
        <row r="1910">
          <cell r="B1910" t="str">
            <v>Minas Gerais</v>
          </cell>
          <cell r="I1910" t="str">
            <v>1</v>
          </cell>
          <cell r="K1910">
            <v>1778</v>
          </cell>
          <cell r="Q1910">
            <v>746</v>
          </cell>
          <cell r="S1910" t="str">
            <v>Sim</v>
          </cell>
          <cell r="T1910" t="str">
            <v>Sim</v>
          </cell>
          <cell r="V1910" t="str">
            <v>Sim</v>
          </cell>
          <cell r="X1910">
            <v>9</v>
          </cell>
          <cell r="Y1910">
            <v>8</v>
          </cell>
          <cell r="Z1910">
            <v>5.5</v>
          </cell>
          <cell r="AA1910">
            <v>70</v>
          </cell>
        </row>
        <row r="1911">
          <cell r="B1911" t="str">
            <v>Minas Gerais</v>
          </cell>
          <cell r="I1911" t="str">
            <v>1</v>
          </cell>
          <cell r="K1911">
            <v>4035</v>
          </cell>
          <cell r="Q1911">
            <v>1619</v>
          </cell>
          <cell r="S1911" t="str">
            <v>Nao</v>
          </cell>
          <cell r="T1911" t="str">
            <v>Nao</v>
          </cell>
          <cell r="V1911" t="str">
            <v>Sim</v>
          </cell>
          <cell r="X1911">
            <v>32.49</v>
          </cell>
          <cell r="Y1911">
            <v>28.79</v>
          </cell>
          <cell r="Z1911">
            <v>8</v>
          </cell>
          <cell r="AA1911">
            <v>0</v>
          </cell>
        </row>
        <row r="1912">
          <cell r="B1912" t="str">
            <v>Minas Gerais</v>
          </cell>
          <cell r="I1912" t="str">
            <v>1</v>
          </cell>
          <cell r="K1912">
            <v>3900</v>
          </cell>
          <cell r="Q1912">
            <v>950</v>
          </cell>
          <cell r="S1912" t="str">
            <v>Nao</v>
          </cell>
          <cell r="T1912" t="str">
            <v>Nao</v>
          </cell>
          <cell r="V1912" t="str">
            <v>Não</v>
          </cell>
          <cell r="X1912">
            <v>250</v>
          </cell>
          <cell r="Y1912">
            <v>120</v>
          </cell>
          <cell r="Z1912">
            <v>1.1000000000000001</v>
          </cell>
          <cell r="AA1912">
            <v>0</v>
          </cell>
        </row>
        <row r="1913">
          <cell r="B1913" t="str">
            <v>Minas Gerais</v>
          </cell>
          <cell r="I1913" t="str">
            <v>1</v>
          </cell>
          <cell r="K1913">
            <v>10134</v>
          </cell>
          <cell r="Q1913">
            <v>4100</v>
          </cell>
          <cell r="S1913" t="str">
            <v>Nao</v>
          </cell>
          <cell r="T1913" t="str">
            <v>Sim</v>
          </cell>
          <cell r="V1913" t="str">
            <v>Sim</v>
          </cell>
          <cell r="X1913">
            <v>50</v>
          </cell>
          <cell r="Y1913">
            <v>50</v>
          </cell>
          <cell r="Z1913">
            <v>40</v>
          </cell>
          <cell r="AA1913">
            <v>0</v>
          </cell>
        </row>
        <row r="1914">
          <cell r="B1914" t="str">
            <v>Minas Gerais</v>
          </cell>
          <cell r="I1914" t="str">
            <v>1</v>
          </cell>
          <cell r="K1914">
            <v>3171</v>
          </cell>
          <cell r="Q1914">
            <v>1583</v>
          </cell>
          <cell r="S1914" t="str">
            <v>Nao</v>
          </cell>
          <cell r="T1914" t="str">
            <v>Nao</v>
          </cell>
          <cell r="V1914" t="str">
            <v>Sim</v>
          </cell>
          <cell r="X1914">
            <v>27.1</v>
          </cell>
          <cell r="Y1914">
            <v>13.18</v>
          </cell>
          <cell r="Z1914">
            <v>1.3</v>
          </cell>
          <cell r="AA1914">
            <v>0</v>
          </cell>
        </row>
        <row r="1915">
          <cell r="B1915" t="str">
            <v>Minas Gerais</v>
          </cell>
          <cell r="I1915" t="str">
            <v>1</v>
          </cell>
          <cell r="K1915">
            <v>5964</v>
          </cell>
          <cell r="Q1915">
            <v>1932</v>
          </cell>
          <cell r="S1915" t="str">
            <v>Nao</v>
          </cell>
          <cell r="T1915" t="str">
            <v>Nao</v>
          </cell>
          <cell r="V1915" t="str">
            <v>Sim</v>
          </cell>
          <cell r="X1915">
            <v>17.5</v>
          </cell>
          <cell r="Y1915">
            <v>17.5</v>
          </cell>
          <cell r="Z1915">
            <v>9</v>
          </cell>
          <cell r="AA1915">
            <v>310</v>
          </cell>
        </row>
        <row r="1916">
          <cell r="B1916" t="str">
            <v>Minas Gerais</v>
          </cell>
          <cell r="I1916" t="str">
            <v>1</v>
          </cell>
          <cell r="K1916">
            <v>3165</v>
          </cell>
          <cell r="Q1916">
            <v>1550</v>
          </cell>
          <cell r="S1916" t="str">
            <v>Nao</v>
          </cell>
          <cell r="T1916" t="str">
            <v>Nao</v>
          </cell>
          <cell r="V1916" t="str">
            <v>Sim</v>
          </cell>
          <cell r="X1916">
            <v>28.8</v>
          </cell>
          <cell r="Y1916">
            <v>27.8</v>
          </cell>
          <cell r="Z1916">
            <v>12</v>
          </cell>
          <cell r="AA1916">
            <v>0</v>
          </cell>
        </row>
        <row r="1917">
          <cell r="B1917" t="str">
            <v>Minas Gerais</v>
          </cell>
          <cell r="I1917" t="str">
            <v>1</v>
          </cell>
          <cell r="K1917">
            <v>3109</v>
          </cell>
          <cell r="Q1917">
            <v>1453</v>
          </cell>
          <cell r="S1917" t="str">
            <v>Nao</v>
          </cell>
          <cell r="T1917" t="str">
            <v>Nao</v>
          </cell>
          <cell r="V1917" t="str">
            <v>Sim</v>
          </cell>
          <cell r="X1917">
            <v>30</v>
          </cell>
          <cell r="Y1917">
            <v>30</v>
          </cell>
          <cell r="Z1917">
            <v>23.5</v>
          </cell>
          <cell r="AA1917">
            <v>0</v>
          </cell>
        </row>
        <row r="1918">
          <cell r="B1918" t="str">
            <v>Minas Gerais</v>
          </cell>
          <cell r="I1918" t="str">
            <v>1</v>
          </cell>
          <cell r="K1918">
            <v>14090</v>
          </cell>
          <cell r="Q1918">
            <v>6089</v>
          </cell>
          <cell r="S1918" t="str">
            <v>Nao</v>
          </cell>
          <cell r="T1918" t="str">
            <v>Sim</v>
          </cell>
          <cell r="V1918" t="str">
            <v>Sim</v>
          </cell>
          <cell r="X1918">
            <v>67</v>
          </cell>
          <cell r="Y1918">
            <v>67</v>
          </cell>
          <cell r="Z1918">
            <v>38</v>
          </cell>
          <cell r="AA1918">
            <v>100</v>
          </cell>
        </row>
        <row r="1919">
          <cell r="B1919" t="str">
            <v>Minas Gerais</v>
          </cell>
          <cell r="I1919" t="str">
            <v>1</v>
          </cell>
          <cell r="K1919">
            <v>4155</v>
          </cell>
          <cell r="Q1919">
            <v>1913</v>
          </cell>
          <cell r="S1919" t="str">
            <v>Nao</v>
          </cell>
          <cell r="T1919" t="str">
            <v>Nao</v>
          </cell>
          <cell r="V1919" t="str">
            <v>Sim</v>
          </cell>
          <cell r="X1919">
            <v>154.75</v>
          </cell>
          <cell r="Y1919">
            <v>130</v>
          </cell>
          <cell r="Z1919">
            <v>1</v>
          </cell>
          <cell r="AA1919">
            <v>30</v>
          </cell>
        </row>
        <row r="1920">
          <cell r="B1920" t="str">
            <v>Minas Gerais</v>
          </cell>
          <cell r="I1920" t="str">
            <v>1</v>
          </cell>
          <cell r="K1920">
            <v>6585</v>
          </cell>
          <cell r="Q1920">
            <v>1703</v>
          </cell>
          <cell r="S1920" t="str">
            <v>Nao</v>
          </cell>
          <cell r="T1920" t="str">
            <v>Nao</v>
          </cell>
          <cell r="V1920" t="str">
            <v>Sim</v>
          </cell>
          <cell r="X1920">
            <v>18</v>
          </cell>
          <cell r="Y1920">
            <v>12</v>
          </cell>
          <cell r="Z1920">
            <v>4</v>
          </cell>
          <cell r="AA1920">
            <v>0</v>
          </cell>
        </row>
        <row r="1921">
          <cell r="B1921" t="str">
            <v>Minas Gerais</v>
          </cell>
          <cell r="I1921" t="str">
            <v>2</v>
          </cell>
          <cell r="K1921">
            <v>73190</v>
          </cell>
          <cell r="Q1921">
            <v>26917</v>
          </cell>
          <cell r="S1921" t="str">
            <v>Nao</v>
          </cell>
          <cell r="T1921" t="str">
            <v>Nao</v>
          </cell>
          <cell r="V1921" t="str">
            <v>Sim</v>
          </cell>
          <cell r="X1921">
            <v>349.65</v>
          </cell>
          <cell r="Y1921">
            <v>314.97000000000003</v>
          </cell>
          <cell r="Z1921">
            <v>69.38</v>
          </cell>
          <cell r="AA1921">
            <v>0</v>
          </cell>
        </row>
        <row r="1922">
          <cell r="B1922" t="str">
            <v>Minas Gerais</v>
          </cell>
          <cell r="I1922" t="str">
            <v>1</v>
          </cell>
          <cell r="K1922">
            <v>3212</v>
          </cell>
          <cell r="Q1922">
            <v>1400</v>
          </cell>
          <cell r="S1922" t="str">
            <v>Nao</v>
          </cell>
          <cell r="T1922" t="str">
            <v>Nao</v>
          </cell>
          <cell r="V1922" t="str">
            <v>Não</v>
          </cell>
          <cell r="X1922">
            <v>17</v>
          </cell>
          <cell r="Y1922">
            <v>16.5</v>
          </cell>
          <cell r="Z1922">
            <v>0</v>
          </cell>
          <cell r="AA1922">
            <v>0</v>
          </cell>
        </row>
        <row r="1923">
          <cell r="B1923" t="str">
            <v>Minas Gerais</v>
          </cell>
          <cell r="I1923" t="str">
            <v>1</v>
          </cell>
          <cell r="K1923">
            <v>3042</v>
          </cell>
          <cell r="Q1923">
            <v>1102</v>
          </cell>
          <cell r="S1923" t="str">
            <v>Nao</v>
          </cell>
          <cell r="T1923" t="str">
            <v>Nao</v>
          </cell>
          <cell r="V1923" t="str">
            <v>Sim</v>
          </cell>
          <cell r="X1923">
            <v>16.66</v>
          </cell>
          <cell r="Y1923">
            <v>16.149999999999999</v>
          </cell>
          <cell r="Z1923">
            <v>10.62</v>
          </cell>
          <cell r="AA1923">
            <v>120</v>
          </cell>
        </row>
        <row r="1924">
          <cell r="B1924" t="str">
            <v>Minas Gerais</v>
          </cell>
          <cell r="I1924" t="str">
            <v>1</v>
          </cell>
          <cell r="K1924">
            <v>5060</v>
          </cell>
          <cell r="Q1924">
            <v>1584</v>
          </cell>
          <cell r="S1924" t="str">
            <v>Nao</v>
          </cell>
          <cell r="T1924" t="str">
            <v>Nao</v>
          </cell>
          <cell r="V1924" t="str">
            <v>Sim</v>
          </cell>
          <cell r="X1924">
            <v>68</v>
          </cell>
          <cell r="Y1924">
            <v>67</v>
          </cell>
          <cell r="Z1924">
            <v>65</v>
          </cell>
          <cell r="AA1924">
            <v>0</v>
          </cell>
        </row>
        <row r="1925">
          <cell r="B1925" t="str">
            <v>Minas Gerais</v>
          </cell>
          <cell r="I1925" t="str">
            <v>1</v>
          </cell>
          <cell r="K1925">
            <v>10096</v>
          </cell>
          <cell r="Q1925">
            <v>2900</v>
          </cell>
          <cell r="S1925" t="str">
            <v>Nao</v>
          </cell>
          <cell r="T1925" t="str">
            <v>Nao</v>
          </cell>
          <cell r="V1925" t="str">
            <v>Sim</v>
          </cell>
          <cell r="X1925">
            <v>50</v>
          </cell>
          <cell r="Y1925">
            <v>40</v>
          </cell>
          <cell r="Z1925">
            <v>0</v>
          </cell>
          <cell r="AA1925">
            <v>200</v>
          </cell>
        </row>
        <row r="1926">
          <cell r="B1926" t="str">
            <v>Minas Gerais</v>
          </cell>
          <cell r="I1926" t="str">
            <v>1</v>
          </cell>
          <cell r="K1926">
            <v>4292</v>
          </cell>
          <cell r="Q1926">
            <v>1650</v>
          </cell>
          <cell r="S1926" t="str">
            <v>Nao</v>
          </cell>
          <cell r="T1926" t="str">
            <v>Nao</v>
          </cell>
          <cell r="V1926" t="str">
            <v>Sim</v>
          </cell>
          <cell r="X1926">
            <v>19</v>
          </cell>
          <cell r="Y1926">
            <v>19</v>
          </cell>
          <cell r="Z1926">
            <v>18</v>
          </cell>
          <cell r="AA1926">
            <v>30</v>
          </cell>
        </row>
        <row r="1927">
          <cell r="B1927" t="str">
            <v>Minas Gerais</v>
          </cell>
          <cell r="I1927" t="str">
            <v>1</v>
          </cell>
          <cell r="K1927">
            <v>3726</v>
          </cell>
          <cell r="Q1927">
            <v>1863</v>
          </cell>
          <cell r="S1927" t="str">
            <v>Nao</v>
          </cell>
          <cell r="T1927" t="str">
            <v>Nao</v>
          </cell>
          <cell r="V1927" t="str">
            <v>Sim</v>
          </cell>
          <cell r="X1927">
            <v>40</v>
          </cell>
          <cell r="Y1927">
            <v>34.5</v>
          </cell>
          <cell r="Z1927">
            <v>30.87</v>
          </cell>
          <cell r="AA1927">
            <v>0</v>
          </cell>
        </row>
        <row r="1928">
          <cell r="B1928" t="str">
            <v>Minas Gerais</v>
          </cell>
          <cell r="I1928" t="str">
            <v>1</v>
          </cell>
          <cell r="K1928">
            <v>1330</v>
          </cell>
          <cell r="Q1928">
            <v>520</v>
          </cell>
          <cell r="S1928" t="str">
            <v>Nao</v>
          </cell>
          <cell r="T1928" t="str">
            <v>Nao</v>
          </cell>
          <cell r="V1928" t="str">
            <v>Sim</v>
          </cell>
          <cell r="X1928">
            <v>15</v>
          </cell>
          <cell r="Y1928">
            <v>10.99</v>
          </cell>
          <cell r="Z1928">
            <v>0.85</v>
          </cell>
          <cell r="AA1928">
            <v>0</v>
          </cell>
        </row>
        <row r="1929">
          <cell r="B1929" t="str">
            <v>Minas Gerais</v>
          </cell>
          <cell r="I1929" t="str">
            <v>2</v>
          </cell>
          <cell r="K1929">
            <v>41762</v>
          </cell>
          <cell r="Q1929">
            <v>19824</v>
          </cell>
          <cell r="S1929" t="str">
            <v>Nao</v>
          </cell>
          <cell r="T1929" t="str">
            <v>Nao</v>
          </cell>
          <cell r="V1929" t="str">
            <v>Sim</v>
          </cell>
          <cell r="X1929">
            <v>188.55</v>
          </cell>
          <cell r="Y1929">
            <v>42.01</v>
          </cell>
          <cell r="Z1929">
            <v>29.27</v>
          </cell>
          <cell r="AA1929">
            <v>60</v>
          </cell>
        </row>
        <row r="1930">
          <cell r="B1930" t="str">
            <v>Minas Gerais</v>
          </cell>
          <cell r="I1930" t="str">
            <v>1</v>
          </cell>
          <cell r="K1930">
            <v>1082</v>
          </cell>
          <cell r="Q1930">
            <v>422</v>
          </cell>
          <cell r="S1930" t="str">
            <v>Nao</v>
          </cell>
          <cell r="T1930" t="str">
            <v>Sim</v>
          </cell>
          <cell r="V1930" t="str">
            <v>Sim</v>
          </cell>
          <cell r="X1930">
            <v>12</v>
          </cell>
          <cell r="Y1930">
            <v>12</v>
          </cell>
          <cell r="Z1930">
            <v>12</v>
          </cell>
          <cell r="AA1930">
            <v>0</v>
          </cell>
        </row>
        <row r="1931">
          <cell r="B1931" t="str">
            <v>Minas Gerais</v>
          </cell>
          <cell r="I1931" t="str">
            <v>1</v>
          </cell>
          <cell r="K1931">
            <v>6239</v>
          </cell>
          <cell r="Q1931">
            <v>2400</v>
          </cell>
          <cell r="S1931" t="str">
            <v>Nao</v>
          </cell>
          <cell r="T1931" t="str">
            <v>Nao</v>
          </cell>
          <cell r="V1931" t="str">
            <v>Sim</v>
          </cell>
          <cell r="X1931">
            <v>45</v>
          </cell>
          <cell r="Y1931">
            <v>45</v>
          </cell>
          <cell r="Z1931">
            <v>0.05</v>
          </cell>
          <cell r="AA1931">
            <v>50</v>
          </cell>
        </row>
        <row r="1932">
          <cell r="B1932" t="str">
            <v>Minas Gerais</v>
          </cell>
          <cell r="I1932" t="str">
            <v>1</v>
          </cell>
          <cell r="K1932">
            <v>2262</v>
          </cell>
          <cell r="Q1932">
            <v>972</v>
          </cell>
          <cell r="S1932" t="str">
            <v>Nao</v>
          </cell>
          <cell r="T1932" t="str">
            <v>Nao</v>
          </cell>
          <cell r="V1932" t="str">
            <v>Sim</v>
          </cell>
          <cell r="X1932">
            <v>0.32</v>
          </cell>
          <cell r="Y1932">
            <v>0.28999999999999998</v>
          </cell>
          <cell r="Z1932">
            <v>0.03</v>
          </cell>
          <cell r="AA1932">
            <v>30</v>
          </cell>
        </row>
        <row r="1933">
          <cell r="B1933" t="str">
            <v>Minas Gerais</v>
          </cell>
          <cell r="I1933" t="str">
            <v>1</v>
          </cell>
          <cell r="K1933">
            <v>11272</v>
          </cell>
          <cell r="Q1933">
            <v>4500</v>
          </cell>
          <cell r="S1933" t="str">
            <v>Nao</v>
          </cell>
          <cell r="T1933" t="str">
            <v>Nao</v>
          </cell>
          <cell r="V1933" t="str">
            <v>Sim</v>
          </cell>
          <cell r="X1933">
            <v>28.1</v>
          </cell>
          <cell r="Y1933">
            <v>28.1</v>
          </cell>
          <cell r="Z1933">
            <v>0</v>
          </cell>
          <cell r="AA1933">
            <v>95</v>
          </cell>
        </row>
        <row r="1934">
          <cell r="B1934" t="str">
            <v>Minas Gerais</v>
          </cell>
          <cell r="I1934" t="str">
            <v>1</v>
          </cell>
          <cell r="K1934">
            <v>4139</v>
          </cell>
          <cell r="Q1934">
            <v>2000</v>
          </cell>
          <cell r="S1934" t="str">
            <v>Sim</v>
          </cell>
          <cell r="T1934" t="str">
            <v>Sim</v>
          </cell>
          <cell r="V1934" t="str">
            <v>Sim</v>
          </cell>
          <cell r="X1934">
            <v>22</v>
          </cell>
          <cell r="Y1934">
            <v>20</v>
          </cell>
          <cell r="Z1934">
            <v>16</v>
          </cell>
          <cell r="AA1934">
            <v>0</v>
          </cell>
        </row>
        <row r="1935">
          <cell r="B1935" t="str">
            <v>Minas Gerais</v>
          </cell>
          <cell r="I1935" t="str">
            <v>3</v>
          </cell>
          <cell r="K1935">
            <v>234201</v>
          </cell>
          <cell r="Q1935">
            <v>91277</v>
          </cell>
          <cell r="S1935" t="str">
            <v>Sim</v>
          </cell>
          <cell r="T1935" t="str">
            <v>Sim</v>
          </cell>
          <cell r="V1935" t="str">
            <v>Sim</v>
          </cell>
          <cell r="X1935">
            <v>1593.22</v>
          </cell>
          <cell r="Y1935">
            <v>100</v>
          </cell>
          <cell r="Z1935">
            <v>3</v>
          </cell>
          <cell r="AA1935">
            <v>3960</v>
          </cell>
        </row>
        <row r="1936">
          <cell r="B1936" t="str">
            <v>Minas Gerais</v>
          </cell>
          <cell r="I1936" t="str">
            <v>1</v>
          </cell>
          <cell r="K1936">
            <v>6645</v>
          </cell>
          <cell r="Q1936">
            <v>2333</v>
          </cell>
          <cell r="S1936" t="str">
            <v>Nao</v>
          </cell>
          <cell r="T1936" t="str">
            <v>Nao</v>
          </cell>
          <cell r="V1936" t="str">
            <v>Não</v>
          </cell>
          <cell r="X1936">
            <v>37.549999999999997</v>
          </cell>
          <cell r="Y1936">
            <v>20.71</v>
          </cell>
          <cell r="Z1936">
            <v>0</v>
          </cell>
          <cell r="AA1936">
            <v>0</v>
          </cell>
        </row>
        <row r="1937">
          <cell r="B1937" t="str">
            <v>Minas Gerais</v>
          </cell>
          <cell r="I1937" t="str">
            <v>1</v>
          </cell>
          <cell r="K1937">
            <v>4871</v>
          </cell>
          <cell r="Q1937">
            <v>2136</v>
          </cell>
          <cell r="S1937" t="str">
            <v>Nao</v>
          </cell>
          <cell r="T1937" t="str">
            <v>Nao</v>
          </cell>
          <cell r="V1937" t="str">
            <v>Sim</v>
          </cell>
          <cell r="X1937">
            <v>30.44</v>
          </cell>
          <cell r="Y1937">
            <v>30.44</v>
          </cell>
          <cell r="Z1937">
            <v>10</v>
          </cell>
          <cell r="AA1937">
            <v>0</v>
          </cell>
        </row>
        <row r="1938">
          <cell r="B1938" t="str">
            <v>Minas Gerais</v>
          </cell>
          <cell r="I1938" t="str">
            <v>1</v>
          </cell>
          <cell r="K1938">
            <v>7999</v>
          </cell>
          <cell r="Q1938">
            <v>3222</v>
          </cell>
          <cell r="S1938" t="str">
            <v>Nao</v>
          </cell>
          <cell r="T1938" t="str">
            <v>Nao</v>
          </cell>
          <cell r="V1938" t="str">
            <v>Não</v>
          </cell>
          <cell r="X1938">
            <v>20</v>
          </cell>
          <cell r="Y1938">
            <v>15</v>
          </cell>
          <cell r="Z1938">
            <v>0</v>
          </cell>
          <cell r="AA1938">
            <v>0</v>
          </cell>
        </row>
        <row r="1939">
          <cell r="B1939" t="str">
            <v>Minas Gerais</v>
          </cell>
          <cell r="I1939" t="str">
            <v>1</v>
          </cell>
          <cell r="K1939">
            <v>1966</v>
          </cell>
          <cell r="Q1939">
            <v>850</v>
          </cell>
          <cell r="S1939" t="str">
            <v>Nao</v>
          </cell>
          <cell r="T1939" t="str">
            <v>Nao</v>
          </cell>
          <cell r="V1939" t="str">
            <v>Sim</v>
          </cell>
          <cell r="X1939">
            <v>25</v>
          </cell>
          <cell r="Y1939">
            <v>10.7</v>
          </cell>
          <cell r="Z1939">
            <v>1.36</v>
          </cell>
          <cell r="AA1939">
            <v>0</v>
          </cell>
        </row>
        <row r="1940">
          <cell r="B1940" t="str">
            <v>Minas Gerais</v>
          </cell>
          <cell r="I1940" t="str">
            <v>1</v>
          </cell>
          <cell r="K1940">
            <v>4465</v>
          </cell>
          <cell r="Q1940">
            <v>1992</v>
          </cell>
          <cell r="S1940" t="str">
            <v>Nao</v>
          </cell>
          <cell r="T1940" t="str">
            <v>Nao</v>
          </cell>
          <cell r="V1940" t="str">
            <v>Sim</v>
          </cell>
          <cell r="X1940">
            <v>11</v>
          </cell>
          <cell r="Y1940">
            <v>10</v>
          </cell>
          <cell r="Z1940">
            <v>5</v>
          </cell>
          <cell r="AA1940">
            <v>150</v>
          </cell>
        </row>
        <row r="1941">
          <cell r="B1941" t="str">
            <v>Minas Gerais</v>
          </cell>
          <cell r="I1941" t="str">
            <v>1</v>
          </cell>
          <cell r="K1941">
            <v>2868</v>
          </cell>
          <cell r="Q1941">
            <v>1333</v>
          </cell>
          <cell r="S1941" t="str">
            <v>Nao</v>
          </cell>
          <cell r="T1941" t="str">
            <v>Nao</v>
          </cell>
          <cell r="V1941" t="str">
            <v>Sim</v>
          </cell>
          <cell r="X1941">
            <v>35.36</v>
          </cell>
          <cell r="Y1941">
            <v>28.27</v>
          </cell>
          <cell r="Z1941">
            <v>25.28</v>
          </cell>
          <cell r="AA1941">
            <v>100</v>
          </cell>
        </row>
        <row r="1942">
          <cell r="B1942" t="str">
            <v>Minas Gerais</v>
          </cell>
          <cell r="I1942" t="str">
            <v>1</v>
          </cell>
          <cell r="K1942">
            <v>4086</v>
          </cell>
          <cell r="Q1942">
            <v>1685</v>
          </cell>
          <cell r="S1942" t="str">
            <v>Nao</v>
          </cell>
          <cell r="T1942" t="str">
            <v>Nao</v>
          </cell>
          <cell r="V1942" t="str">
            <v>Sim</v>
          </cell>
          <cell r="X1942">
            <v>14</v>
          </cell>
          <cell r="Y1942">
            <v>12</v>
          </cell>
          <cell r="Z1942">
            <v>10</v>
          </cell>
          <cell r="AA1942">
            <v>80</v>
          </cell>
        </row>
        <row r="1943">
          <cell r="B1943" t="str">
            <v>Minas Gerais</v>
          </cell>
          <cell r="I1943" t="str">
            <v>1</v>
          </cell>
          <cell r="K1943">
            <v>999</v>
          </cell>
          <cell r="Q1943">
            <v>499</v>
          </cell>
          <cell r="S1943" t="str">
            <v>Nao</v>
          </cell>
          <cell r="T1943" t="str">
            <v>Nao</v>
          </cell>
          <cell r="V1943" t="str">
            <v>Sim</v>
          </cell>
          <cell r="X1943">
            <v>5</v>
          </cell>
          <cell r="Y1943">
            <v>5</v>
          </cell>
          <cell r="Z1943">
            <v>4.97</v>
          </cell>
          <cell r="AA1943">
            <v>0</v>
          </cell>
        </row>
        <row r="1944">
          <cell r="B1944" t="str">
            <v>Minas Gerais</v>
          </cell>
          <cell r="I1944" t="str">
            <v>1</v>
          </cell>
          <cell r="K1944">
            <v>5662</v>
          </cell>
          <cell r="Q1944">
            <v>1630</v>
          </cell>
          <cell r="S1944" t="str">
            <v>Nao</v>
          </cell>
          <cell r="T1944" t="str">
            <v>Sim</v>
          </cell>
          <cell r="V1944" t="str">
            <v>Sim</v>
          </cell>
          <cell r="X1944">
            <v>28</v>
          </cell>
          <cell r="Y1944">
            <v>25</v>
          </cell>
          <cell r="Z1944">
            <v>23</v>
          </cell>
          <cell r="AA1944">
            <v>460</v>
          </cell>
        </row>
        <row r="1945">
          <cell r="B1945" t="str">
            <v>Minas Gerais</v>
          </cell>
          <cell r="I1945" t="str">
            <v>1</v>
          </cell>
          <cell r="K1945">
            <v>9297</v>
          </cell>
          <cell r="Q1945">
            <v>3285</v>
          </cell>
          <cell r="S1945" t="str">
            <v>Nao</v>
          </cell>
          <cell r="T1945" t="str">
            <v>Sim</v>
          </cell>
          <cell r="V1945" t="str">
            <v>Sim</v>
          </cell>
          <cell r="X1945">
            <v>72.44</v>
          </cell>
          <cell r="Y1945">
            <v>47.77</v>
          </cell>
          <cell r="Z1945">
            <v>8.4499999999999993</v>
          </cell>
          <cell r="AA1945">
            <v>826</v>
          </cell>
        </row>
        <row r="1946">
          <cell r="B1946" t="str">
            <v>Minas Gerais</v>
          </cell>
          <cell r="I1946" t="str">
            <v>1</v>
          </cell>
          <cell r="K1946">
            <v>1601</v>
          </cell>
          <cell r="Q1946">
            <v>650</v>
          </cell>
          <cell r="S1946" t="str">
            <v>Nao</v>
          </cell>
          <cell r="T1946" t="str">
            <v>Sim</v>
          </cell>
          <cell r="V1946" t="str">
            <v>Sim</v>
          </cell>
          <cell r="X1946">
            <v>11.5</v>
          </cell>
          <cell r="Y1946">
            <v>9</v>
          </cell>
          <cell r="Z1946">
            <v>2</v>
          </cell>
          <cell r="AA1946">
            <v>650</v>
          </cell>
        </row>
        <row r="1947">
          <cell r="B1947" t="str">
            <v>Minas Gerais</v>
          </cell>
          <cell r="I1947" t="str">
            <v>1</v>
          </cell>
          <cell r="K1947">
            <v>12293</v>
          </cell>
          <cell r="Q1947">
            <v>6000</v>
          </cell>
          <cell r="S1947" t="str">
            <v>Nao</v>
          </cell>
          <cell r="T1947" t="str">
            <v>Nao</v>
          </cell>
          <cell r="V1947" t="str">
            <v>Sim</v>
          </cell>
          <cell r="X1947">
            <v>73.28</v>
          </cell>
          <cell r="Y1947">
            <v>58</v>
          </cell>
          <cell r="Z1947">
            <v>0</v>
          </cell>
          <cell r="AA1947">
            <v>0</v>
          </cell>
        </row>
        <row r="1948">
          <cell r="B1948" t="str">
            <v>Minas Gerais</v>
          </cell>
          <cell r="I1948" t="str">
            <v>1</v>
          </cell>
          <cell r="K1948">
            <v>1281</v>
          </cell>
          <cell r="Q1948">
            <v>400</v>
          </cell>
          <cell r="S1948" t="str">
            <v>Nao</v>
          </cell>
          <cell r="T1948" t="str">
            <v>Nao</v>
          </cell>
          <cell r="V1948" t="str">
            <v>Sim</v>
          </cell>
          <cell r="X1948">
            <v>6</v>
          </cell>
          <cell r="Y1948">
            <v>6</v>
          </cell>
          <cell r="Z1948">
            <v>2</v>
          </cell>
          <cell r="AA1948">
            <v>0</v>
          </cell>
        </row>
        <row r="1949">
          <cell r="B1949" t="str">
            <v>Minas Gerais</v>
          </cell>
          <cell r="I1949" t="str">
            <v>1</v>
          </cell>
          <cell r="K1949">
            <v>3761</v>
          </cell>
          <cell r="Q1949">
            <v>900</v>
          </cell>
          <cell r="S1949" t="str">
            <v>Nao</v>
          </cell>
          <cell r="T1949" t="str">
            <v>Nao</v>
          </cell>
          <cell r="V1949" t="str">
            <v>Sim</v>
          </cell>
          <cell r="X1949">
            <v>100</v>
          </cell>
          <cell r="Y1949">
            <v>50</v>
          </cell>
          <cell r="Z1949">
            <v>30</v>
          </cell>
          <cell r="AA1949">
            <v>0</v>
          </cell>
        </row>
        <row r="1950">
          <cell r="B1950" t="str">
            <v>Minas Gerais</v>
          </cell>
          <cell r="I1950" t="str">
            <v>1</v>
          </cell>
          <cell r="K1950">
            <v>22878</v>
          </cell>
          <cell r="Q1950">
            <v>9533</v>
          </cell>
          <cell r="S1950" t="str">
            <v>Nao</v>
          </cell>
          <cell r="T1950" t="str">
            <v>Nao</v>
          </cell>
          <cell r="V1950" t="str">
            <v>Sim</v>
          </cell>
          <cell r="X1950">
            <v>104.46</v>
          </cell>
          <cell r="Y1950">
            <v>104.46</v>
          </cell>
          <cell r="Z1950">
            <v>39</v>
          </cell>
          <cell r="AA1950">
            <v>6</v>
          </cell>
        </row>
        <row r="1951">
          <cell r="B1951" t="str">
            <v>Minas Gerais</v>
          </cell>
          <cell r="I1951" t="str">
            <v>1</v>
          </cell>
          <cell r="K1951">
            <v>4829</v>
          </cell>
          <cell r="Q1951">
            <v>1900</v>
          </cell>
          <cell r="S1951" t="str">
            <v>Nao</v>
          </cell>
          <cell r="T1951" t="str">
            <v>Nao</v>
          </cell>
          <cell r="V1951" t="str">
            <v>Sim</v>
          </cell>
          <cell r="X1951">
            <v>26</v>
          </cell>
          <cell r="Y1951">
            <v>25</v>
          </cell>
          <cell r="Z1951">
            <v>2</v>
          </cell>
          <cell r="AA1951">
            <v>0</v>
          </cell>
        </row>
        <row r="1952">
          <cell r="B1952" t="str">
            <v>Minas Gerais</v>
          </cell>
          <cell r="I1952" t="str">
            <v>1</v>
          </cell>
          <cell r="K1952">
            <v>4041</v>
          </cell>
          <cell r="Q1952">
            <v>2000</v>
          </cell>
          <cell r="S1952" t="str">
            <v>Nao</v>
          </cell>
          <cell r="T1952" t="str">
            <v>Nao</v>
          </cell>
          <cell r="V1952" t="str">
            <v>Sim</v>
          </cell>
          <cell r="X1952">
            <v>10</v>
          </cell>
          <cell r="Y1952">
            <v>9</v>
          </cell>
          <cell r="Z1952">
            <v>8</v>
          </cell>
          <cell r="AA1952">
            <v>50</v>
          </cell>
        </row>
        <row r="1953">
          <cell r="B1953" t="str">
            <v>Minas Gerais</v>
          </cell>
          <cell r="I1953" t="str">
            <v>1</v>
          </cell>
          <cell r="K1953">
            <v>10667</v>
          </cell>
          <cell r="Q1953">
            <v>4856</v>
          </cell>
          <cell r="S1953" t="str">
            <v>Nao</v>
          </cell>
          <cell r="T1953" t="str">
            <v>Sim</v>
          </cell>
          <cell r="V1953" t="str">
            <v>Sim</v>
          </cell>
          <cell r="X1953">
            <v>50</v>
          </cell>
          <cell r="Y1953">
            <v>30</v>
          </cell>
          <cell r="Z1953">
            <v>20</v>
          </cell>
          <cell r="AA1953">
            <v>40</v>
          </cell>
        </row>
        <row r="1954">
          <cell r="B1954" t="str">
            <v>Minas Gerais</v>
          </cell>
          <cell r="I1954" t="str">
            <v>1</v>
          </cell>
          <cell r="K1954">
            <v>10004</v>
          </cell>
          <cell r="Q1954">
            <v>3400</v>
          </cell>
          <cell r="S1954" t="str">
            <v>Nao</v>
          </cell>
          <cell r="T1954" t="str">
            <v>Nao</v>
          </cell>
          <cell r="V1954" t="str">
            <v>Sim</v>
          </cell>
          <cell r="X1954">
            <v>40</v>
          </cell>
          <cell r="Y1954">
            <v>36</v>
          </cell>
          <cell r="Z1954">
            <v>18</v>
          </cell>
          <cell r="AA1954">
            <v>30</v>
          </cell>
        </row>
        <row r="1955">
          <cell r="B1955" t="str">
            <v>Minas Gerais</v>
          </cell>
          <cell r="I1955" t="str">
            <v>2</v>
          </cell>
          <cell r="K1955">
            <v>66736</v>
          </cell>
          <cell r="Q1955">
            <v>23662</v>
          </cell>
          <cell r="S1955" t="str">
            <v>Nao</v>
          </cell>
          <cell r="T1955" t="str">
            <v>Nao</v>
          </cell>
          <cell r="V1955" t="str">
            <v>Sim</v>
          </cell>
          <cell r="X1955">
            <v>0.01</v>
          </cell>
          <cell r="Y1955">
            <v>0</v>
          </cell>
          <cell r="Z1955">
            <v>0</v>
          </cell>
          <cell r="AA1955">
            <v>0</v>
          </cell>
        </row>
        <row r="1956">
          <cell r="B1956" t="str">
            <v>Minas Gerais</v>
          </cell>
          <cell r="I1956" t="str">
            <v>1</v>
          </cell>
          <cell r="K1956">
            <v>15579</v>
          </cell>
          <cell r="Q1956">
            <v>7256</v>
          </cell>
          <cell r="S1956" t="str">
            <v>Nao</v>
          </cell>
          <cell r="T1956" t="str">
            <v>Nao</v>
          </cell>
          <cell r="V1956" t="str">
            <v>Sim</v>
          </cell>
          <cell r="X1956">
            <v>3.1</v>
          </cell>
          <cell r="Y1956">
            <v>3.1</v>
          </cell>
          <cell r="Z1956">
            <v>0</v>
          </cell>
          <cell r="AA1956">
            <v>3500</v>
          </cell>
        </row>
        <row r="1957">
          <cell r="B1957" t="str">
            <v>Minas Gerais</v>
          </cell>
          <cell r="I1957" t="str">
            <v>1</v>
          </cell>
          <cell r="K1957">
            <v>5143</v>
          </cell>
          <cell r="Q1957">
            <v>2016</v>
          </cell>
          <cell r="S1957" t="str">
            <v>Nao</v>
          </cell>
          <cell r="T1957" t="str">
            <v>Nao</v>
          </cell>
          <cell r="V1957" t="str">
            <v>Sim</v>
          </cell>
          <cell r="X1957">
            <v>45</v>
          </cell>
          <cell r="Y1957">
            <v>43</v>
          </cell>
          <cell r="Z1957">
            <v>2</v>
          </cell>
          <cell r="AA1957">
            <v>0</v>
          </cell>
        </row>
        <row r="1958">
          <cell r="B1958" t="str">
            <v>Minas Gerais</v>
          </cell>
          <cell r="I1958" t="str">
            <v>1</v>
          </cell>
          <cell r="K1958">
            <v>1676</v>
          </cell>
          <cell r="Q1958">
            <v>535</v>
          </cell>
          <cell r="S1958" t="str">
            <v>Nao</v>
          </cell>
          <cell r="T1958" t="str">
            <v>Nao</v>
          </cell>
          <cell r="V1958" t="str">
            <v>Sim</v>
          </cell>
          <cell r="X1958">
            <v>3.6</v>
          </cell>
          <cell r="Y1958">
            <v>3.6</v>
          </cell>
          <cell r="Z1958">
            <v>3.5</v>
          </cell>
          <cell r="AA1958">
            <v>0</v>
          </cell>
        </row>
        <row r="1959">
          <cell r="B1959" t="str">
            <v>Minas Gerais</v>
          </cell>
          <cell r="I1959" t="str">
            <v>1</v>
          </cell>
          <cell r="K1959">
            <v>2757</v>
          </cell>
          <cell r="Q1959">
            <v>1376</v>
          </cell>
          <cell r="S1959" t="str">
            <v>Nao</v>
          </cell>
          <cell r="T1959" t="str">
            <v>Nao</v>
          </cell>
          <cell r="V1959" t="str">
            <v>Sim</v>
          </cell>
          <cell r="X1959">
            <v>6000</v>
          </cell>
          <cell r="Y1959">
            <v>6000</v>
          </cell>
          <cell r="Z1959">
            <v>2000</v>
          </cell>
          <cell r="AA1959">
            <v>0</v>
          </cell>
        </row>
        <row r="1960">
          <cell r="B1960" t="str">
            <v>Minas Gerais</v>
          </cell>
          <cell r="I1960" t="str">
            <v>1</v>
          </cell>
          <cell r="K1960">
            <v>6522</v>
          </cell>
          <cell r="Q1960">
            <v>2873</v>
          </cell>
          <cell r="S1960" t="str">
            <v>Nao</v>
          </cell>
          <cell r="T1960" t="str">
            <v>Nao</v>
          </cell>
          <cell r="V1960" t="str">
            <v>Sim</v>
          </cell>
          <cell r="X1960">
            <v>26.78</v>
          </cell>
          <cell r="Y1960">
            <v>20</v>
          </cell>
          <cell r="Z1960">
            <v>9</v>
          </cell>
          <cell r="AA1960">
            <v>236</v>
          </cell>
        </row>
        <row r="1961">
          <cell r="B1961" t="str">
            <v>Minas Gerais</v>
          </cell>
          <cell r="I1961" t="str">
            <v>1</v>
          </cell>
          <cell r="K1961">
            <v>3616</v>
          </cell>
          <cell r="Q1961">
            <v>1449</v>
          </cell>
          <cell r="S1961" t="str">
            <v>Nao</v>
          </cell>
          <cell r="T1961" t="str">
            <v>Nao</v>
          </cell>
          <cell r="V1961" t="str">
            <v>Não</v>
          </cell>
          <cell r="X1961">
            <v>12.07</v>
          </cell>
          <cell r="Y1961">
            <v>12.07</v>
          </cell>
          <cell r="Z1961">
            <v>4</v>
          </cell>
          <cell r="AA1961">
            <v>62</v>
          </cell>
        </row>
        <row r="1962">
          <cell r="B1962" t="str">
            <v>Minas Gerais</v>
          </cell>
          <cell r="I1962" t="str">
            <v>2</v>
          </cell>
          <cell r="K1962">
            <v>33623</v>
          </cell>
          <cell r="Q1962">
            <v>13139</v>
          </cell>
          <cell r="S1962" t="str">
            <v>Sim</v>
          </cell>
          <cell r="T1962" t="str">
            <v>Sim</v>
          </cell>
          <cell r="V1962" t="str">
            <v>Sim</v>
          </cell>
          <cell r="X1962">
            <v>200</v>
          </cell>
          <cell r="Y1962">
            <v>180</v>
          </cell>
          <cell r="Z1962">
            <v>5</v>
          </cell>
          <cell r="AA1962">
            <v>0</v>
          </cell>
        </row>
        <row r="1963">
          <cell r="B1963" t="str">
            <v>Minas Gerais</v>
          </cell>
          <cell r="I1963" t="str">
            <v>1</v>
          </cell>
          <cell r="K1963">
            <v>5552</v>
          </cell>
          <cell r="Q1963">
            <v>1820</v>
          </cell>
          <cell r="S1963" t="str">
            <v>Nao</v>
          </cell>
          <cell r="T1963" t="str">
            <v>Nao</v>
          </cell>
          <cell r="V1963" t="str">
            <v>Sim</v>
          </cell>
          <cell r="X1963">
            <v>41.53</v>
          </cell>
          <cell r="Y1963">
            <v>28.31</v>
          </cell>
          <cell r="Z1963">
            <v>0.38</v>
          </cell>
          <cell r="AA1963">
            <v>28</v>
          </cell>
        </row>
        <row r="1964">
          <cell r="B1964" t="str">
            <v>Minas Gerais</v>
          </cell>
          <cell r="I1964" t="str">
            <v>1</v>
          </cell>
          <cell r="K1964">
            <v>11937</v>
          </cell>
          <cell r="Q1964">
            <v>5555</v>
          </cell>
          <cell r="S1964" t="str">
            <v>Nao</v>
          </cell>
          <cell r="T1964" t="str">
            <v>Nao</v>
          </cell>
          <cell r="V1964" t="str">
            <v>Não</v>
          </cell>
          <cell r="X1964">
            <v>55</v>
          </cell>
          <cell r="Y1964">
            <v>25</v>
          </cell>
          <cell r="Z1964">
            <v>0</v>
          </cell>
          <cell r="AA1964">
            <v>0</v>
          </cell>
        </row>
        <row r="1965">
          <cell r="B1965" t="str">
            <v>Minas Gerais</v>
          </cell>
          <cell r="I1965" t="str">
            <v>1</v>
          </cell>
          <cell r="K1965">
            <v>2306</v>
          </cell>
          <cell r="Q1965">
            <v>1000</v>
          </cell>
          <cell r="S1965" t="str">
            <v>Nao</v>
          </cell>
          <cell r="T1965" t="str">
            <v>Nao</v>
          </cell>
          <cell r="V1965" t="str">
            <v>Sim</v>
          </cell>
          <cell r="X1965">
            <v>15</v>
          </cell>
          <cell r="Y1965">
            <v>15</v>
          </cell>
          <cell r="Z1965">
            <v>12</v>
          </cell>
          <cell r="AA1965">
            <v>20</v>
          </cell>
        </row>
        <row r="1966">
          <cell r="B1966" t="str">
            <v>Minas Gerais</v>
          </cell>
          <cell r="I1966" t="str">
            <v>1</v>
          </cell>
          <cell r="K1966">
            <v>4555</v>
          </cell>
          <cell r="Q1966">
            <v>1583</v>
          </cell>
          <cell r="S1966" t="str">
            <v>Nao</v>
          </cell>
          <cell r="T1966" t="str">
            <v>Nao</v>
          </cell>
          <cell r="V1966" t="str">
            <v>Sim</v>
          </cell>
          <cell r="X1966">
            <v>17.489999999999998</v>
          </cell>
          <cell r="Y1966">
            <v>17.489999999999998</v>
          </cell>
          <cell r="Z1966">
            <v>0.21</v>
          </cell>
          <cell r="AA1966">
            <v>398</v>
          </cell>
        </row>
        <row r="1967">
          <cell r="B1967" t="str">
            <v>Minas Gerais</v>
          </cell>
          <cell r="I1967" t="str">
            <v>1</v>
          </cell>
          <cell r="K1967">
            <v>5089</v>
          </cell>
          <cell r="Q1967">
            <v>2513</v>
          </cell>
          <cell r="S1967" t="str">
            <v>Nao</v>
          </cell>
          <cell r="T1967" t="str">
            <v>Nao</v>
          </cell>
          <cell r="V1967" t="str">
            <v>Sim</v>
          </cell>
          <cell r="X1967">
            <v>35.67</v>
          </cell>
          <cell r="Y1967">
            <v>35.15</v>
          </cell>
          <cell r="Z1967">
            <v>10</v>
          </cell>
          <cell r="AA1967">
            <v>50</v>
          </cell>
        </row>
        <row r="1968">
          <cell r="B1968" t="str">
            <v>Minas Gerais</v>
          </cell>
          <cell r="I1968" t="str">
            <v>1</v>
          </cell>
          <cell r="K1968">
            <v>6282</v>
          </cell>
          <cell r="Q1968">
            <v>2000</v>
          </cell>
          <cell r="S1968" t="str">
            <v>Nao</v>
          </cell>
          <cell r="T1968" t="str">
            <v>Nao</v>
          </cell>
          <cell r="V1968" t="str">
            <v>Sim</v>
          </cell>
          <cell r="X1968">
            <v>123.26</v>
          </cell>
          <cell r="Y1968">
            <v>7.0000000000000007E-2</v>
          </cell>
          <cell r="Z1968">
            <v>0</v>
          </cell>
          <cell r="AA1968">
            <v>250</v>
          </cell>
        </row>
        <row r="1969">
          <cell r="B1969" t="str">
            <v>Minas Gerais</v>
          </cell>
          <cell r="I1969" t="str">
            <v>2</v>
          </cell>
          <cell r="K1969">
            <v>61948</v>
          </cell>
          <cell r="Q1969">
            <v>27115</v>
          </cell>
          <cell r="S1969" t="str">
            <v>Nao</v>
          </cell>
          <cell r="T1969" t="str">
            <v>Sim</v>
          </cell>
          <cell r="V1969" t="str">
            <v>Sim</v>
          </cell>
          <cell r="X1969">
            <v>373.9</v>
          </cell>
          <cell r="Y1969">
            <v>248.2</v>
          </cell>
          <cell r="Z1969">
            <v>1.52</v>
          </cell>
          <cell r="AA1969">
            <v>100</v>
          </cell>
        </row>
        <row r="1970">
          <cell r="B1970" t="str">
            <v>Minas Gerais</v>
          </cell>
          <cell r="I1970" t="str">
            <v>1</v>
          </cell>
          <cell r="K1970">
            <v>3194</v>
          </cell>
          <cell r="Q1970">
            <v>1279</v>
          </cell>
          <cell r="S1970" t="str">
            <v>Nao</v>
          </cell>
          <cell r="T1970" t="str">
            <v>Nao</v>
          </cell>
          <cell r="V1970" t="str">
            <v>Sim</v>
          </cell>
          <cell r="X1970">
            <v>13.8</v>
          </cell>
          <cell r="Y1970">
            <v>13.5</v>
          </cell>
          <cell r="Z1970">
            <v>3.6</v>
          </cell>
          <cell r="AA1970">
            <v>6</v>
          </cell>
        </row>
        <row r="1971">
          <cell r="B1971" t="str">
            <v>Minas Gerais</v>
          </cell>
          <cell r="I1971" t="str">
            <v>1</v>
          </cell>
          <cell r="K1971">
            <v>3214</v>
          </cell>
          <cell r="Q1971">
            <v>1100</v>
          </cell>
          <cell r="S1971" t="str">
            <v>Nao</v>
          </cell>
          <cell r="T1971" t="str">
            <v>Nao</v>
          </cell>
          <cell r="V1971" t="str">
            <v>Sim</v>
          </cell>
          <cell r="X1971">
            <v>20</v>
          </cell>
          <cell r="Y1971">
            <v>14</v>
          </cell>
          <cell r="Z1971">
            <v>10</v>
          </cell>
          <cell r="AA1971">
            <v>40</v>
          </cell>
        </row>
        <row r="1972">
          <cell r="B1972" t="str">
            <v>Minas Gerais</v>
          </cell>
          <cell r="I1972" t="str">
            <v>1</v>
          </cell>
          <cell r="K1972">
            <v>15768</v>
          </cell>
          <cell r="Q1972">
            <v>6844</v>
          </cell>
          <cell r="S1972" t="str">
            <v>Nao</v>
          </cell>
          <cell r="T1972" t="str">
            <v>Nao</v>
          </cell>
          <cell r="V1972" t="str">
            <v>Sim</v>
          </cell>
          <cell r="X1972">
            <v>1270</v>
          </cell>
          <cell r="Y1972">
            <v>450</v>
          </cell>
          <cell r="Z1972">
            <v>50</v>
          </cell>
          <cell r="AA1972">
            <v>0</v>
          </cell>
        </row>
        <row r="1973">
          <cell r="B1973" t="str">
            <v>Minas Gerais</v>
          </cell>
          <cell r="I1973" t="str">
            <v>1</v>
          </cell>
          <cell r="K1973">
            <v>2207</v>
          </cell>
          <cell r="Q1973">
            <v>802</v>
          </cell>
          <cell r="S1973" t="str">
            <v>Nao</v>
          </cell>
          <cell r="T1973" t="str">
            <v>Nao</v>
          </cell>
          <cell r="V1973" t="str">
            <v>Sim</v>
          </cell>
          <cell r="X1973">
            <v>6.56</v>
          </cell>
          <cell r="Y1973">
            <v>6.56</v>
          </cell>
          <cell r="Z1973">
            <v>3</v>
          </cell>
          <cell r="AA1973">
            <v>120</v>
          </cell>
        </row>
        <row r="1974">
          <cell r="B1974" t="str">
            <v>Minas Gerais</v>
          </cell>
          <cell r="I1974" t="str">
            <v>1</v>
          </cell>
          <cell r="K1974">
            <v>1913</v>
          </cell>
          <cell r="Q1974">
            <v>790</v>
          </cell>
          <cell r="S1974" t="str">
            <v>Nao</v>
          </cell>
          <cell r="T1974" t="str">
            <v>Nao</v>
          </cell>
          <cell r="V1974" t="str">
            <v>Sim</v>
          </cell>
          <cell r="X1974">
            <v>0.44</v>
          </cell>
          <cell r="Y1974">
            <v>0.44</v>
          </cell>
          <cell r="Z1974">
            <v>0.02</v>
          </cell>
          <cell r="AA1974">
            <v>50</v>
          </cell>
        </row>
        <row r="1975">
          <cell r="B1975" t="str">
            <v>Minas Gerais</v>
          </cell>
          <cell r="I1975" t="str">
            <v>1</v>
          </cell>
          <cell r="K1975">
            <v>647</v>
          </cell>
          <cell r="Q1975">
            <v>285</v>
          </cell>
          <cell r="S1975" t="str">
            <v>Sim</v>
          </cell>
          <cell r="T1975" t="str">
            <v>Sim</v>
          </cell>
          <cell r="V1975" t="str">
            <v>Sim</v>
          </cell>
          <cell r="X1975">
            <v>5</v>
          </cell>
          <cell r="Y1975">
            <v>2.5</v>
          </cell>
          <cell r="Z1975">
            <v>0</v>
          </cell>
          <cell r="AA1975">
            <v>0</v>
          </cell>
        </row>
        <row r="1976">
          <cell r="B1976" t="str">
            <v>Minas Gerais</v>
          </cell>
          <cell r="I1976" t="str">
            <v>1</v>
          </cell>
          <cell r="K1976">
            <v>17246</v>
          </cell>
          <cell r="Q1976">
            <v>4576</v>
          </cell>
          <cell r="S1976" t="str">
            <v>Nao</v>
          </cell>
          <cell r="T1976" t="str">
            <v>Nao</v>
          </cell>
          <cell r="V1976" t="str">
            <v>Sim</v>
          </cell>
          <cell r="X1976">
            <v>60</v>
          </cell>
          <cell r="Y1976">
            <v>20</v>
          </cell>
          <cell r="Z1976">
            <v>12</v>
          </cell>
          <cell r="AA1976">
            <v>0</v>
          </cell>
        </row>
        <row r="1977">
          <cell r="B1977" t="str">
            <v>Minas Gerais</v>
          </cell>
          <cell r="I1977" t="str">
            <v>1</v>
          </cell>
          <cell r="K1977">
            <v>2956</v>
          </cell>
          <cell r="Q1977">
            <v>1080</v>
          </cell>
          <cell r="S1977" t="str">
            <v>Nao</v>
          </cell>
          <cell r="T1977" t="str">
            <v>Nao</v>
          </cell>
          <cell r="V1977" t="str">
            <v>Não</v>
          </cell>
          <cell r="X1977">
            <v>10</v>
          </cell>
          <cell r="Y1977">
            <v>8</v>
          </cell>
          <cell r="Z1977">
            <v>0</v>
          </cell>
          <cell r="AA1977">
            <v>20</v>
          </cell>
        </row>
        <row r="1978">
          <cell r="B1978" t="str">
            <v>Minas Gerais</v>
          </cell>
          <cell r="I1978" t="str">
            <v>1</v>
          </cell>
          <cell r="K1978">
            <v>1816</v>
          </cell>
          <cell r="Q1978">
            <v>685</v>
          </cell>
          <cell r="S1978" t="str">
            <v>Nao</v>
          </cell>
          <cell r="T1978" t="str">
            <v>Nao</v>
          </cell>
          <cell r="V1978" t="str">
            <v>Sim</v>
          </cell>
          <cell r="X1978">
            <v>18.39</v>
          </cell>
          <cell r="Y1978">
            <v>13.56</v>
          </cell>
          <cell r="Z1978">
            <v>0.75</v>
          </cell>
          <cell r="AA1978">
            <v>0</v>
          </cell>
        </row>
        <row r="1979">
          <cell r="B1979" t="str">
            <v>Minas Gerais</v>
          </cell>
          <cell r="I1979" t="str">
            <v>1</v>
          </cell>
          <cell r="K1979">
            <v>2312</v>
          </cell>
          <cell r="Q1979">
            <v>1140</v>
          </cell>
          <cell r="S1979" t="str">
            <v>Nao</v>
          </cell>
          <cell r="T1979" t="str">
            <v>Nao</v>
          </cell>
          <cell r="V1979" t="str">
            <v>Sim</v>
          </cell>
          <cell r="X1979">
            <v>125</v>
          </cell>
          <cell r="Y1979">
            <v>100</v>
          </cell>
          <cell r="Z1979">
            <v>2</v>
          </cell>
          <cell r="AA1979">
            <v>0</v>
          </cell>
        </row>
        <row r="1980">
          <cell r="B1980" t="str">
            <v>Minas Gerais</v>
          </cell>
          <cell r="I1980" t="str">
            <v>1</v>
          </cell>
          <cell r="K1980">
            <v>1119</v>
          </cell>
          <cell r="Q1980">
            <v>545</v>
          </cell>
          <cell r="S1980" t="str">
            <v>Nao</v>
          </cell>
          <cell r="T1980" t="str">
            <v>Nao</v>
          </cell>
          <cell r="V1980" t="str">
            <v>Sim</v>
          </cell>
          <cell r="X1980">
            <v>13.22</v>
          </cell>
          <cell r="Y1980">
            <v>9.8000000000000007</v>
          </cell>
          <cell r="Z1980">
            <v>4</v>
          </cell>
          <cell r="AA1980">
            <v>4</v>
          </cell>
        </row>
        <row r="1981">
          <cell r="B1981" t="str">
            <v>Minas Gerais</v>
          </cell>
          <cell r="I1981" t="str">
            <v>1</v>
          </cell>
          <cell r="K1981">
            <v>2736</v>
          </cell>
          <cell r="Q1981">
            <v>1306</v>
          </cell>
          <cell r="S1981" t="str">
            <v>Nao</v>
          </cell>
          <cell r="T1981" t="str">
            <v>Nao</v>
          </cell>
          <cell r="V1981" t="str">
            <v>Sim</v>
          </cell>
          <cell r="X1981">
            <v>152</v>
          </cell>
          <cell r="Y1981">
            <v>140</v>
          </cell>
          <cell r="Z1981">
            <v>3</v>
          </cell>
          <cell r="AA1981">
            <v>80</v>
          </cell>
        </row>
        <row r="1982">
          <cell r="B1982" t="str">
            <v>Minas Gerais</v>
          </cell>
          <cell r="I1982" t="str">
            <v>1</v>
          </cell>
          <cell r="K1982">
            <v>3238</v>
          </cell>
          <cell r="Q1982">
            <v>1549</v>
          </cell>
          <cell r="S1982" t="str">
            <v>Nao</v>
          </cell>
          <cell r="T1982" t="str">
            <v>Nao</v>
          </cell>
          <cell r="V1982" t="str">
            <v>Sim</v>
          </cell>
          <cell r="X1982">
            <v>254</v>
          </cell>
          <cell r="Y1982">
            <v>182</v>
          </cell>
          <cell r="Z1982">
            <v>20</v>
          </cell>
          <cell r="AA1982">
            <v>40</v>
          </cell>
        </row>
        <row r="1983">
          <cell r="B1983" t="str">
            <v>Minas Gerais</v>
          </cell>
          <cell r="I1983" t="str">
            <v>1</v>
          </cell>
          <cell r="K1983">
            <v>1201</v>
          </cell>
          <cell r="Q1983">
            <v>600</v>
          </cell>
          <cell r="S1983" t="str">
            <v>Nao</v>
          </cell>
          <cell r="T1983" t="str">
            <v>Nao</v>
          </cell>
          <cell r="V1983" t="str">
            <v>Sim</v>
          </cell>
          <cell r="X1983">
            <v>100</v>
          </cell>
          <cell r="Y1983">
            <v>30</v>
          </cell>
          <cell r="Z1983">
            <v>16</v>
          </cell>
          <cell r="AA1983">
            <v>0</v>
          </cell>
        </row>
        <row r="1984">
          <cell r="B1984" t="str">
            <v>Minas Gerais</v>
          </cell>
          <cell r="I1984" t="str">
            <v>1</v>
          </cell>
          <cell r="K1984">
            <v>3374</v>
          </cell>
          <cell r="Q1984">
            <v>700</v>
          </cell>
          <cell r="S1984" t="str">
            <v>Nao</v>
          </cell>
          <cell r="T1984" t="str">
            <v>Nao</v>
          </cell>
          <cell r="V1984" t="str">
            <v>Sim</v>
          </cell>
          <cell r="X1984">
            <v>14</v>
          </cell>
          <cell r="Y1984">
            <v>14</v>
          </cell>
          <cell r="Z1984">
            <v>0</v>
          </cell>
          <cell r="AA1984">
            <v>16</v>
          </cell>
        </row>
        <row r="1985">
          <cell r="B1985" t="str">
            <v>Minas Gerais</v>
          </cell>
          <cell r="I1985" t="str">
            <v>1</v>
          </cell>
          <cell r="K1985">
            <v>8326</v>
          </cell>
          <cell r="Q1985">
            <v>850</v>
          </cell>
          <cell r="S1985" t="str">
            <v>Nao</v>
          </cell>
          <cell r="T1985" t="str">
            <v>Nao</v>
          </cell>
          <cell r="V1985" t="str">
            <v>Sim</v>
          </cell>
          <cell r="X1985">
            <v>100</v>
          </cell>
          <cell r="Y1985">
            <v>100</v>
          </cell>
          <cell r="Z1985">
            <v>1</v>
          </cell>
          <cell r="AA1985">
            <v>0</v>
          </cell>
        </row>
        <row r="1986">
          <cell r="B1986" t="str">
            <v>Minas Gerais</v>
          </cell>
          <cell r="I1986" t="str">
            <v>4</v>
          </cell>
          <cell r="K1986">
            <v>269973</v>
          </cell>
          <cell r="Q1986">
            <v>97963</v>
          </cell>
          <cell r="S1986" t="str">
            <v>Sim</v>
          </cell>
          <cell r="T1986" t="str">
            <v>Sim</v>
          </cell>
          <cell r="V1986" t="str">
            <v>Sim</v>
          </cell>
          <cell r="X1986">
            <v>876.93</v>
          </cell>
          <cell r="Y1986">
            <v>649.35</v>
          </cell>
          <cell r="Z1986">
            <v>74.77</v>
          </cell>
          <cell r="AA1986">
            <v>13000</v>
          </cell>
        </row>
        <row r="1987">
          <cell r="B1987" t="str">
            <v>Minas Gerais</v>
          </cell>
          <cell r="I1987" t="str">
            <v>1</v>
          </cell>
          <cell r="K1987">
            <v>5702</v>
          </cell>
          <cell r="Q1987">
            <v>1450</v>
          </cell>
          <cell r="S1987" t="str">
            <v>Nao</v>
          </cell>
          <cell r="T1987" t="str">
            <v>Nao</v>
          </cell>
          <cell r="V1987" t="str">
            <v>Sim</v>
          </cell>
          <cell r="X1987">
            <v>17690</v>
          </cell>
          <cell r="Y1987">
            <v>11040</v>
          </cell>
          <cell r="Z1987">
            <v>3.6</v>
          </cell>
          <cell r="AA1987">
            <v>0</v>
          </cell>
        </row>
        <row r="1988">
          <cell r="B1988" t="str">
            <v>Minas Gerais</v>
          </cell>
          <cell r="I1988" t="str">
            <v>1</v>
          </cell>
          <cell r="K1988">
            <v>1185</v>
          </cell>
          <cell r="Q1988">
            <v>560</v>
          </cell>
          <cell r="S1988" t="str">
            <v>Nao</v>
          </cell>
          <cell r="T1988" t="str">
            <v>Nao</v>
          </cell>
          <cell r="V1988" t="str">
            <v>Sim</v>
          </cell>
          <cell r="X1988">
            <v>15</v>
          </cell>
          <cell r="Y1988">
            <v>14</v>
          </cell>
          <cell r="Z1988">
            <v>0</v>
          </cell>
          <cell r="AA1988">
            <v>0</v>
          </cell>
        </row>
        <row r="1989">
          <cell r="B1989" t="str">
            <v>Minas Gerais</v>
          </cell>
          <cell r="I1989" t="str">
            <v>2</v>
          </cell>
          <cell r="K1989">
            <v>28113</v>
          </cell>
          <cell r="Q1989">
            <v>8626</v>
          </cell>
          <cell r="S1989" t="str">
            <v>Nao</v>
          </cell>
          <cell r="T1989" t="str">
            <v>Nao</v>
          </cell>
          <cell r="V1989" t="str">
            <v>Sim</v>
          </cell>
          <cell r="X1989">
            <v>82.12</v>
          </cell>
          <cell r="Y1989">
            <v>76</v>
          </cell>
          <cell r="Z1989">
            <v>0.8</v>
          </cell>
          <cell r="AA1989">
            <v>130</v>
          </cell>
        </row>
        <row r="1990">
          <cell r="B1990" t="str">
            <v>Minas Gerais</v>
          </cell>
          <cell r="I1990" t="str">
            <v>1</v>
          </cell>
          <cell r="K1990">
            <v>7374</v>
          </cell>
          <cell r="Q1990">
            <v>3680</v>
          </cell>
          <cell r="S1990" t="str">
            <v>Nao</v>
          </cell>
          <cell r="T1990" t="str">
            <v>Nao</v>
          </cell>
          <cell r="V1990" t="str">
            <v>Sim</v>
          </cell>
          <cell r="X1990">
            <v>80</v>
          </cell>
          <cell r="Y1990">
            <v>80</v>
          </cell>
          <cell r="Z1990">
            <v>30</v>
          </cell>
          <cell r="AA1990">
            <v>0</v>
          </cell>
        </row>
        <row r="1991">
          <cell r="B1991" t="str">
            <v>Minas Gerais</v>
          </cell>
          <cell r="I1991" t="str">
            <v>1</v>
          </cell>
          <cell r="K1991">
            <v>3247</v>
          </cell>
          <cell r="Q1991">
            <v>1601</v>
          </cell>
          <cell r="S1991" t="str">
            <v>Nao</v>
          </cell>
          <cell r="T1991" t="str">
            <v>Nao</v>
          </cell>
          <cell r="V1991" t="str">
            <v>Sim</v>
          </cell>
          <cell r="X1991">
            <v>17</v>
          </cell>
          <cell r="Y1991">
            <v>16</v>
          </cell>
          <cell r="Z1991">
            <v>7</v>
          </cell>
          <cell r="AA1991">
            <v>0</v>
          </cell>
        </row>
        <row r="1992">
          <cell r="B1992" t="str">
            <v>Minas Gerais</v>
          </cell>
          <cell r="I1992" t="str">
            <v>1</v>
          </cell>
          <cell r="K1992">
            <v>17109</v>
          </cell>
          <cell r="Q1992">
            <v>8030</v>
          </cell>
          <cell r="S1992" t="str">
            <v>Nao</v>
          </cell>
          <cell r="T1992" t="str">
            <v>Nao</v>
          </cell>
          <cell r="V1992" t="str">
            <v>Sim</v>
          </cell>
          <cell r="X1992">
            <v>180</v>
          </cell>
          <cell r="Y1992">
            <v>92</v>
          </cell>
          <cell r="Z1992">
            <v>87</v>
          </cell>
          <cell r="AA1992">
            <v>20</v>
          </cell>
        </row>
        <row r="1993">
          <cell r="B1993" t="str">
            <v>Minas Gerais</v>
          </cell>
          <cell r="I1993" t="str">
            <v>1</v>
          </cell>
          <cell r="K1993">
            <v>7066</v>
          </cell>
          <cell r="Q1993">
            <v>2260</v>
          </cell>
          <cell r="S1993" t="str">
            <v>Nao</v>
          </cell>
          <cell r="T1993" t="str">
            <v>Nao</v>
          </cell>
          <cell r="V1993" t="str">
            <v>Sim</v>
          </cell>
          <cell r="X1993">
            <v>64</v>
          </cell>
          <cell r="Y1993">
            <v>61</v>
          </cell>
          <cell r="Z1993">
            <v>1</v>
          </cell>
          <cell r="AA1993">
            <v>200</v>
          </cell>
        </row>
        <row r="1994">
          <cell r="B1994" t="str">
            <v>Minas Gerais</v>
          </cell>
          <cell r="I1994" t="str">
            <v>1</v>
          </cell>
          <cell r="K1994">
            <v>3350</v>
          </cell>
          <cell r="Q1994">
            <v>1443</v>
          </cell>
          <cell r="S1994" t="str">
            <v>Nao</v>
          </cell>
          <cell r="T1994" t="str">
            <v>Nao</v>
          </cell>
          <cell r="V1994" t="str">
            <v>Sim</v>
          </cell>
          <cell r="X1994">
            <v>15.5</v>
          </cell>
          <cell r="Y1994">
            <v>14</v>
          </cell>
          <cell r="Z1994">
            <v>5.5</v>
          </cell>
          <cell r="AA1994">
            <v>50</v>
          </cell>
        </row>
        <row r="1995">
          <cell r="B1995" t="str">
            <v>Minas Gerais</v>
          </cell>
          <cell r="I1995" t="str">
            <v>2</v>
          </cell>
          <cell r="K1995">
            <v>48970</v>
          </cell>
          <cell r="Q1995">
            <v>17841</v>
          </cell>
          <cell r="S1995" t="str">
            <v>Nao</v>
          </cell>
          <cell r="T1995" t="str">
            <v>Nao</v>
          </cell>
          <cell r="V1995" t="str">
            <v>Sim</v>
          </cell>
          <cell r="X1995">
            <v>416.93</v>
          </cell>
          <cell r="Y1995">
            <v>336.95</v>
          </cell>
          <cell r="Z1995">
            <v>333.19</v>
          </cell>
          <cell r="AA1995">
            <v>75</v>
          </cell>
        </row>
        <row r="1996">
          <cell r="B1996" t="str">
            <v>Minas Gerais</v>
          </cell>
          <cell r="I1996" t="str">
            <v>1</v>
          </cell>
          <cell r="K1996">
            <v>5087</v>
          </cell>
          <cell r="Q1996">
            <v>1045</v>
          </cell>
          <cell r="S1996" t="str">
            <v>Nao</v>
          </cell>
          <cell r="T1996" t="str">
            <v>Nao</v>
          </cell>
          <cell r="V1996" t="str">
            <v>Sim</v>
          </cell>
          <cell r="X1996">
            <v>1921</v>
          </cell>
          <cell r="Y1996">
            <v>1423</v>
          </cell>
          <cell r="Z1996">
            <v>890</v>
          </cell>
          <cell r="AA1996">
            <v>425</v>
          </cell>
        </row>
        <row r="1997">
          <cell r="B1997" t="str">
            <v>Minas Gerais</v>
          </cell>
          <cell r="I1997" t="str">
            <v>1</v>
          </cell>
          <cell r="K1997">
            <v>6609</v>
          </cell>
          <cell r="Q1997">
            <v>2500</v>
          </cell>
          <cell r="S1997" t="str">
            <v>Nao</v>
          </cell>
          <cell r="T1997" t="str">
            <v>Nao</v>
          </cell>
          <cell r="V1997" t="str">
            <v>Sim</v>
          </cell>
          <cell r="X1997">
            <v>32.700000000000003</v>
          </cell>
          <cell r="Y1997">
            <v>32.700000000000003</v>
          </cell>
          <cell r="Z1997">
            <v>6.9</v>
          </cell>
          <cell r="AA1997">
            <v>0</v>
          </cell>
        </row>
        <row r="1998">
          <cell r="B1998" t="str">
            <v>Minas Gerais</v>
          </cell>
          <cell r="I1998" t="str">
            <v>1</v>
          </cell>
          <cell r="K1998">
            <v>2446</v>
          </cell>
          <cell r="Q1998">
            <v>1180</v>
          </cell>
          <cell r="S1998" t="str">
            <v>Nao</v>
          </cell>
          <cell r="T1998" t="str">
            <v>Nao</v>
          </cell>
          <cell r="V1998" t="str">
            <v>Sim</v>
          </cell>
          <cell r="X1998">
            <v>18</v>
          </cell>
          <cell r="Y1998">
            <v>16</v>
          </cell>
          <cell r="Z1998">
            <v>5</v>
          </cell>
          <cell r="AA1998">
            <v>100</v>
          </cell>
        </row>
        <row r="1999">
          <cell r="B1999" t="str">
            <v>Minas Gerais</v>
          </cell>
          <cell r="I1999" t="str">
            <v>1</v>
          </cell>
          <cell r="K1999">
            <v>4770</v>
          </cell>
          <cell r="Q1999">
            <v>2095</v>
          </cell>
          <cell r="S1999" t="str">
            <v>Nao</v>
          </cell>
          <cell r="T1999" t="str">
            <v>Nao</v>
          </cell>
          <cell r="V1999" t="str">
            <v>Sim</v>
          </cell>
          <cell r="X1999">
            <v>22.8</v>
          </cell>
          <cell r="Y1999">
            <v>21</v>
          </cell>
          <cell r="Z1999">
            <v>7.5</v>
          </cell>
          <cell r="AA1999">
            <v>0</v>
          </cell>
        </row>
        <row r="2000">
          <cell r="B2000" t="str">
            <v>Minas Gerais</v>
          </cell>
          <cell r="I2000" t="str">
            <v>1</v>
          </cell>
          <cell r="K2000">
            <v>7671</v>
          </cell>
          <cell r="Q2000">
            <v>3697</v>
          </cell>
          <cell r="S2000" t="str">
            <v>Nao</v>
          </cell>
          <cell r="T2000" t="str">
            <v>Nao</v>
          </cell>
          <cell r="V2000" t="str">
            <v>Sim</v>
          </cell>
          <cell r="X2000">
            <v>27.97</v>
          </cell>
          <cell r="Y2000">
            <v>27.33</v>
          </cell>
          <cell r="Z2000">
            <v>0.25</v>
          </cell>
          <cell r="AA2000">
            <v>15</v>
          </cell>
        </row>
        <row r="2001">
          <cell r="B2001" t="str">
            <v>Minas Gerais</v>
          </cell>
          <cell r="I2001" t="str">
            <v>1</v>
          </cell>
          <cell r="K2001">
            <v>3439</v>
          </cell>
          <cell r="Q2001">
            <v>1710</v>
          </cell>
          <cell r="S2001" t="str">
            <v>Nao</v>
          </cell>
          <cell r="T2001" t="str">
            <v>Nao</v>
          </cell>
          <cell r="V2001" t="str">
            <v>Sim</v>
          </cell>
          <cell r="X2001">
            <v>13</v>
          </cell>
          <cell r="Y2001">
            <v>0.3</v>
          </cell>
          <cell r="Z2001">
            <v>8</v>
          </cell>
          <cell r="AA2001">
            <v>0</v>
          </cell>
        </row>
        <row r="2002">
          <cell r="B2002" t="str">
            <v>Minas Gerais</v>
          </cell>
          <cell r="I2002" t="str">
            <v>1</v>
          </cell>
          <cell r="K2002">
            <v>21457</v>
          </cell>
          <cell r="Q2002">
            <v>4500</v>
          </cell>
          <cell r="S2002" t="str">
            <v>Sim</v>
          </cell>
          <cell r="T2002" t="str">
            <v>Sim</v>
          </cell>
          <cell r="V2002" t="str">
            <v>Sim</v>
          </cell>
          <cell r="X2002">
            <v>250</v>
          </cell>
          <cell r="Y2002">
            <v>240</v>
          </cell>
          <cell r="Z2002">
            <v>50</v>
          </cell>
          <cell r="AA2002">
            <v>30</v>
          </cell>
        </row>
        <row r="2003">
          <cell r="B2003" t="str">
            <v>Minas Gerais</v>
          </cell>
          <cell r="I2003" t="str">
            <v>1</v>
          </cell>
          <cell r="K2003">
            <v>6462</v>
          </cell>
          <cell r="Q2003">
            <v>3100</v>
          </cell>
          <cell r="S2003" t="str">
            <v>Nao</v>
          </cell>
          <cell r="T2003" t="str">
            <v>Nao</v>
          </cell>
          <cell r="V2003" t="str">
            <v>Não</v>
          </cell>
          <cell r="X2003">
            <v>31.24</v>
          </cell>
          <cell r="Y2003">
            <v>15.93</v>
          </cell>
          <cell r="Z2003">
            <v>0</v>
          </cell>
          <cell r="AA2003">
            <v>300</v>
          </cell>
        </row>
        <row r="2004">
          <cell r="B2004" t="str">
            <v>Minas Gerais</v>
          </cell>
          <cell r="I2004" t="str">
            <v>1</v>
          </cell>
          <cell r="K2004">
            <v>2724</v>
          </cell>
          <cell r="Q2004">
            <v>1200</v>
          </cell>
          <cell r="S2004" t="str">
            <v>Nao</v>
          </cell>
          <cell r="T2004" t="str">
            <v>Nao</v>
          </cell>
          <cell r="V2004" t="str">
            <v>Não</v>
          </cell>
          <cell r="X2004">
            <v>60</v>
          </cell>
          <cell r="Y2004">
            <v>20</v>
          </cell>
          <cell r="Z2004">
            <v>0</v>
          </cell>
          <cell r="AA2004">
            <v>0</v>
          </cell>
        </row>
        <row r="2005">
          <cell r="B2005" t="str">
            <v>Minas Gerais</v>
          </cell>
          <cell r="I2005" t="str">
            <v>1</v>
          </cell>
          <cell r="K2005">
            <v>9428</v>
          </cell>
          <cell r="Q2005">
            <v>2886</v>
          </cell>
          <cell r="S2005" t="str">
            <v>Sim</v>
          </cell>
          <cell r="T2005" t="str">
            <v>Nao</v>
          </cell>
          <cell r="V2005" t="str">
            <v>Sim</v>
          </cell>
          <cell r="X2005">
            <v>38.22</v>
          </cell>
          <cell r="Y2005">
            <v>38.22</v>
          </cell>
          <cell r="Z2005">
            <v>7</v>
          </cell>
          <cell r="AA2005">
            <v>20</v>
          </cell>
        </row>
        <row r="2006">
          <cell r="B2006" t="str">
            <v>Minas Gerais</v>
          </cell>
          <cell r="I2006" t="str">
            <v>3</v>
          </cell>
          <cell r="K2006">
            <v>181736</v>
          </cell>
          <cell r="Q2006">
            <v>51775</v>
          </cell>
          <cell r="S2006" t="str">
            <v>Nao</v>
          </cell>
          <cell r="T2006" t="str">
            <v>Sim</v>
          </cell>
          <cell r="V2006" t="str">
            <v>Sim</v>
          </cell>
          <cell r="X2006">
            <v>519.5</v>
          </cell>
          <cell r="Y2006">
            <v>519.5</v>
          </cell>
          <cell r="Z2006">
            <v>229.5</v>
          </cell>
          <cell r="AA2006">
            <v>840</v>
          </cell>
        </row>
        <row r="2007">
          <cell r="B2007" t="str">
            <v>Minas Gerais</v>
          </cell>
          <cell r="I2007" t="str">
            <v>1</v>
          </cell>
          <cell r="K2007">
            <v>2447</v>
          </cell>
          <cell r="Q2007">
            <v>1055</v>
          </cell>
          <cell r="S2007" t="str">
            <v>Nao</v>
          </cell>
          <cell r="T2007" t="str">
            <v>Sim</v>
          </cell>
          <cell r="V2007" t="str">
            <v>Sim</v>
          </cell>
          <cell r="X2007">
            <v>35</v>
          </cell>
          <cell r="Y2007">
            <v>35</v>
          </cell>
          <cell r="Z2007">
            <v>20</v>
          </cell>
          <cell r="AA2007">
            <v>0</v>
          </cell>
        </row>
        <row r="2008">
          <cell r="B2008" t="str">
            <v>Minas Gerais</v>
          </cell>
          <cell r="I2008" t="str">
            <v>1</v>
          </cell>
          <cell r="K2008">
            <v>3361</v>
          </cell>
          <cell r="Q2008">
            <v>679</v>
          </cell>
          <cell r="S2008" t="str">
            <v>Nao</v>
          </cell>
          <cell r="T2008" t="str">
            <v>Nao</v>
          </cell>
          <cell r="V2008" t="str">
            <v>Não</v>
          </cell>
          <cell r="X2008">
            <v>30</v>
          </cell>
          <cell r="Y2008">
            <v>20</v>
          </cell>
          <cell r="Z2008">
            <v>0.12</v>
          </cell>
          <cell r="AA2008">
            <v>0</v>
          </cell>
        </row>
        <row r="2009">
          <cell r="B2009" t="str">
            <v>Minas Gerais</v>
          </cell>
          <cell r="I2009" t="str">
            <v>2</v>
          </cell>
          <cell r="K2009">
            <v>41064</v>
          </cell>
          <cell r="Q2009">
            <v>15200</v>
          </cell>
          <cell r="S2009" t="str">
            <v>Nao</v>
          </cell>
          <cell r="T2009" t="str">
            <v>Nao</v>
          </cell>
          <cell r="V2009" t="str">
            <v>Sim</v>
          </cell>
          <cell r="X2009">
            <v>310</v>
          </cell>
          <cell r="Y2009">
            <v>210</v>
          </cell>
          <cell r="Z2009">
            <v>54</v>
          </cell>
          <cell r="AA2009">
            <v>50</v>
          </cell>
        </row>
        <row r="2010">
          <cell r="B2010" t="str">
            <v>Minas Gerais</v>
          </cell>
          <cell r="I2010" t="str">
            <v>1</v>
          </cell>
          <cell r="K2010">
            <v>9120</v>
          </cell>
          <cell r="Q2010">
            <v>2990</v>
          </cell>
          <cell r="S2010" t="str">
            <v>Nao</v>
          </cell>
          <cell r="T2010" t="str">
            <v>Nao</v>
          </cell>
          <cell r="V2010" t="str">
            <v>Sim</v>
          </cell>
          <cell r="X2010">
            <v>15.5</v>
          </cell>
          <cell r="Y2010">
            <v>15.5</v>
          </cell>
          <cell r="Z2010">
            <v>6</v>
          </cell>
          <cell r="AA2010">
            <v>0</v>
          </cell>
        </row>
        <row r="2011">
          <cell r="B2011" t="str">
            <v>Minas Gerais</v>
          </cell>
          <cell r="I2011" t="str">
            <v>1</v>
          </cell>
          <cell r="K2011">
            <v>6626</v>
          </cell>
          <cell r="Q2011">
            <v>2011</v>
          </cell>
          <cell r="S2011" t="str">
            <v>Nao</v>
          </cell>
          <cell r="T2011" t="str">
            <v>Nao</v>
          </cell>
          <cell r="V2011" t="str">
            <v>Não</v>
          </cell>
          <cell r="X2011">
            <v>54.6</v>
          </cell>
          <cell r="Y2011">
            <v>40</v>
          </cell>
          <cell r="Z2011">
            <v>0.64</v>
          </cell>
          <cell r="AA2011">
            <v>0</v>
          </cell>
        </row>
        <row r="2012">
          <cell r="B2012" t="str">
            <v>Minas Gerais</v>
          </cell>
          <cell r="I2012" t="str">
            <v>1</v>
          </cell>
          <cell r="K2012">
            <v>6323</v>
          </cell>
          <cell r="Q2012">
            <v>3020</v>
          </cell>
          <cell r="S2012" t="str">
            <v>Nao</v>
          </cell>
          <cell r="T2012" t="str">
            <v>Sim</v>
          </cell>
          <cell r="V2012" t="str">
            <v>Sim</v>
          </cell>
          <cell r="X2012">
            <v>21</v>
          </cell>
          <cell r="Y2012">
            <v>21</v>
          </cell>
          <cell r="Z2012">
            <v>5</v>
          </cell>
          <cell r="AA2012">
            <v>0</v>
          </cell>
        </row>
        <row r="2013">
          <cell r="B2013" t="str">
            <v>Minas Gerais</v>
          </cell>
          <cell r="I2013" t="str">
            <v>1</v>
          </cell>
          <cell r="K2013">
            <v>9853</v>
          </cell>
          <cell r="Q2013">
            <v>2878</v>
          </cell>
          <cell r="S2013" t="str">
            <v>Nao</v>
          </cell>
          <cell r="T2013" t="str">
            <v>Nao</v>
          </cell>
          <cell r="V2013" t="str">
            <v>Sim</v>
          </cell>
          <cell r="X2013">
            <v>58.42</v>
          </cell>
          <cell r="Y2013">
            <v>57.66</v>
          </cell>
          <cell r="Z2013">
            <v>57.16</v>
          </cell>
          <cell r="AA2013">
            <v>0</v>
          </cell>
        </row>
        <row r="2014">
          <cell r="B2014" t="str">
            <v>Minas Gerais</v>
          </cell>
          <cell r="I2014" t="str">
            <v>1</v>
          </cell>
          <cell r="K2014">
            <v>2210</v>
          </cell>
          <cell r="Q2014">
            <v>1100</v>
          </cell>
          <cell r="S2014" t="str">
            <v>Nao</v>
          </cell>
          <cell r="T2014" t="str">
            <v>Nao</v>
          </cell>
          <cell r="V2014" t="str">
            <v>Sim</v>
          </cell>
          <cell r="X2014">
            <v>20</v>
          </cell>
          <cell r="Y2014">
            <v>12</v>
          </cell>
          <cell r="Z2014">
            <v>10.199999999999999</v>
          </cell>
          <cell r="AA2014">
            <v>100</v>
          </cell>
        </row>
        <row r="2015">
          <cell r="B2015" t="str">
            <v>Minas Gerais</v>
          </cell>
          <cell r="I2015" t="str">
            <v>1</v>
          </cell>
          <cell r="K2015">
            <v>3918</v>
          </cell>
          <cell r="Q2015">
            <v>1728</v>
          </cell>
          <cell r="S2015" t="str">
            <v>Nao</v>
          </cell>
          <cell r="T2015" t="str">
            <v>Nao</v>
          </cell>
          <cell r="V2015" t="str">
            <v>Sim</v>
          </cell>
          <cell r="X2015">
            <v>21.15</v>
          </cell>
          <cell r="Y2015">
            <v>21.02</v>
          </cell>
          <cell r="Z2015">
            <v>1.43</v>
          </cell>
          <cell r="AA2015">
            <v>350</v>
          </cell>
        </row>
        <row r="2016">
          <cell r="B2016" t="str">
            <v>Minas Gerais</v>
          </cell>
          <cell r="I2016" t="str">
            <v>1</v>
          </cell>
          <cell r="K2016">
            <v>4555</v>
          </cell>
          <cell r="Q2016">
            <v>1420</v>
          </cell>
          <cell r="S2016" t="str">
            <v>Nao</v>
          </cell>
          <cell r="T2016" t="str">
            <v>Sim</v>
          </cell>
          <cell r="V2016" t="str">
            <v>Sim</v>
          </cell>
          <cell r="X2016">
            <v>19.45</v>
          </cell>
          <cell r="Y2016">
            <v>18.7</v>
          </cell>
          <cell r="Z2016">
            <v>3.2</v>
          </cell>
          <cell r="AA2016">
            <v>0</v>
          </cell>
        </row>
        <row r="2017">
          <cell r="B2017" t="str">
            <v>Minas Gerais</v>
          </cell>
          <cell r="I2017" t="str">
            <v>1</v>
          </cell>
          <cell r="K2017">
            <v>1721</v>
          </cell>
          <cell r="Q2017">
            <v>368</v>
          </cell>
          <cell r="S2017" t="str">
            <v>Nao</v>
          </cell>
          <cell r="T2017" t="str">
            <v>Nao</v>
          </cell>
          <cell r="V2017" t="str">
            <v>Não</v>
          </cell>
          <cell r="X2017">
            <v>0.47</v>
          </cell>
          <cell r="Y2017">
            <v>0.47</v>
          </cell>
          <cell r="Z2017">
            <v>0</v>
          </cell>
          <cell r="AA2017">
            <v>0</v>
          </cell>
        </row>
        <row r="2018">
          <cell r="B2018" t="str">
            <v>Minas Gerais</v>
          </cell>
          <cell r="I2018" t="str">
            <v>1</v>
          </cell>
          <cell r="K2018">
            <v>13869</v>
          </cell>
          <cell r="Q2018">
            <v>3161</v>
          </cell>
          <cell r="S2018" t="str">
            <v>Nao</v>
          </cell>
          <cell r="T2018" t="str">
            <v>Nao</v>
          </cell>
          <cell r="V2018" t="str">
            <v>Sim</v>
          </cell>
          <cell r="X2018">
            <v>130</v>
          </cell>
          <cell r="Y2018">
            <v>3.15</v>
          </cell>
          <cell r="Z2018">
            <v>3</v>
          </cell>
          <cell r="AA2018">
            <v>72</v>
          </cell>
        </row>
        <row r="2019">
          <cell r="B2019" t="str">
            <v>Minas Gerais</v>
          </cell>
          <cell r="I2019" t="str">
            <v>1</v>
          </cell>
          <cell r="K2019">
            <v>5333</v>
          </cell>
          <cell r="Q2019">
            <v>2500</v>
          </cell>
          <cell r="S2019" t="str">
            <v>Nao</v>
          </cell>
          <cell r="T2019" t="str">
            <v>Nao</v>
          </cell>
          <cell r="V2019" t="str">
            <v>Não</v>
          </cell>
          <cell r="X2019">
            <v>3</v>
          </cell>
          <cell r="Y2019">
            <v>3</v>
          </cell>
          <cell r="Z2019">
            <v>0</v>
          </cell>
          <cell r="AA2019">
            <v>0</v>
          </cell>
        </row>
        <row r="2020">
          <cell r="B2020" t="str">
            <v>Minas Gerais</v>
          </cell>
          <cell r="I2020" t="str">
            <v>1</v>
          </cell>
          <cell r="K2020">
            <v>16882</v>
          </cell>
          <cell r="Q2020">
            <v>5230</v>
          </cell>
          <cell r="S2020" t="str">
            <v>Nao</v>
          </cell>
          <cell r="T2020" t="str">
            <v>Sim</v>
          </cell>
          <cell r="V2020" t="str">
            <v>Sim</v>
          </cell>
          <cell r="X2020">
            <v>44.01</v>
          </cell>
          <cell r="Y2020">
            <v>29.7</v>
          </cell>
          <cell r="Z2020">
            <v>29.15</v>
          </cell>
          <cell r="AA2020">
            <v>100</v>
          </cell>
        </row>
        <row r="2021">
          <cell r="B2021" t="str">
            <v>Minas Gerais</v>
          </cell>
          <cell r="I2021" t="str">
            <v>1</v>
          </cell>
          <cell r="K2021">
            <v>15630</v>
          </cell>
          <cell r="Q2021">
            <v>5211</v>
          </cell>
          <cell r="S2021" t="str">
            <v>Nao</v>
          </cell>
          <cell r="T2021" t="str">
            <v>Sim</v>
          </cell>
          <cell r="V2021" t="str">
            <v>Sim</v>
          </cell>
          <cell r="X2021">
            <v>50</v>
          </cell>
          <cell r="Y2021">
            <v>42</v>
          </cell>
          <cell r="Z2021">
            <v>32</v>
          </cell>
          <cell r="AA2021">
            <v>82</v>
          </cell>
        </row>
        <row r="2022">
          <cell r="B2022" t="str">
            <v>Minas Gerais</v>
          </cell>
          <cell r="I2022" t="str">
            <v>1</v>
          </cell>
          <cell r="K2022">
            <v>3848</v>
          </cell>
          <cell r="Q2022">
            <v>1687</v>
          </cell>
          <cell r="S2022" t="str">
            <v>Nao</v>
          </cell>
          <cell r="T2022" t="str">
            <v>Nao</v>
          </cell>
          <cell r="V2022" t="str">
            <v>Não</v>
          </cell>
          <cell r="X2022">
            <v>0.02</v>
          </cell>
          <cell r="Y2022">
            <v>0.02</v>
          </cell>
          <cell r="Z2022">
            <v>0</v>
          </cell>
          <cell r="AA2022">
            <v>0</v>
          </cell>
        </row>
        <row r="2023">
          <cell r="B2023" t="str">
            <v>Minas Gerais</v>
          </cell>
          <cell r="I2023" t="str">
            <v>1</v>
          </cell>
          <cell r="K2023">
            <v>7915</v>
          </cell>
          <cell r="Q2023">
            <v>2815</v>
          </cell>
          <cell r="S2023" t="str">
            <v>Nao</v>
          </cell>
          <cell r="T2023" t="str">
            <v>Nao</v>
          </cell>
          <cell r="V2023" t="str">
            <v>Sim</v>
          </cell>
          <cell r="X2023">
            <v>26.6</v>
          </cell>
          <cell r="Y2023">
            <v>23.3</v>
          </cell>
          <cell r="Z2023">
            <v>2.4</v>
          </cell>
          <cell r="AA2023">
            <v>60</v>
          </cell>
        </row>
        <row r="2024">
          <cell r="B2024" t="str">
            <v>Minas Gerais</v>
          </cell>
          <cell r="I2024" t="str">
            <v>3</v>
          </cell>
          <cell r="K2024">
            <v>112681</v>
          </cell>
          <cell r="Q2024">
            <v>43997</v>
          </cell>
          <cell r="S2024" t="str">
            <v>Nao</v>
          </cell>
          <cell r="T2024" t="str">
            <v>Sim</v>
          </cell>
          <cell r="V2024" t="str">
            <v>Sim</v>
          </cell>
          <cell r="X2024">
            <v>582.88</v>
          </cell>
          <cell r="Y2024">
            <v>553.73</v>
          </cell>
          <cell r="Z2024">
            <v>138.43</v>
          </cell>
          <cell r="AA2024">
            <v>0</v>
          </cell>
        </row>
        <row r="2025">
          <cell r="B2025" t="str">
            <v>Minas Gerais</v>
          </cell>
          <cell r="I2025" t="str">
            <v>1</v>
          </cell>
          <cell r="K2025">
            <v>9062</v>
          </cell>
          <cell r="Q2025">
            <v>2582</v>
          </cell>
          <cell r="S2025" t="str">
            <v>Nao</v>
          </cell>
          <cell r="T2025" t="str">
            <v>Sim</v>
          </cell>
          <cell r="V2025" t="str">
            <v>Sim</v>
          </cell>
          <cell r="X2025">
            <v>60</v>
          </cell>
          <cell r="Y2025">
            <v>35</v>
          </cell>
          <cell r="Z2025">
            <v>30</v>
          </cell>
          <cell r="AA2025">
            <v>1000</v>
          </cell>
        </row>
        <row r="2026">
          <cell r="B2026" t="str">
            <v>Minas Gerais</v>
          </cell>
          <cell r="I2026" t="str">
            <v>2</v>
          </cell>
          <cell r="K2026">
            <v>50273</v>
          </cell>
          <cell r="Q2026">
            <v>15684</v>
          </cell>
          <cell r="S2026" t="str">
            <v>Nao</v>
          </cell>
          <cell r="T2026" t="str">
            <v>Sim</v>
          </cell>
          <cell r="V2026" t="str">
            <v>Sim</v>
          </cell>
          <cell r="X2026">
            <v>1</v>
          </cell>
          <cell r="Y2026">
            <v>0.01</v>
          </cell>
          <cell r="Z2026">
            <v>1</v>
          </cell>
          <cell r="AA2026">
            <v>0</v>
          </cell>
        </row>
        <row r="2027">
          <cell r="B2027" t="str">
            <v>Minas Gerais</v>
          </cell>
          <cell r="I2027" t="str">
            <v>1</v>
          </cell>
          <cell r="K2027">
            <v>1093</v>
          </cell>
          <cell r="Q2027">
            <v>720</v>
          </cell>
          <cell r="S2027" t="str">
            <v>Nao</v>
          </cell>
          <cell r="T2027" t="str">
            <v>Nao</v>
          </cell>
          <cell r="V2027" t="str">
            <v>Sim</v>
          </cell>
          <cell r="X2027">
            <v>16.36</v>
          </cell>
          <cell r="Y2027">
            <v>6.86</v>
          </cell>
          <cell r="Z2027">
            <v>0.2</v>
          </cell>
          <cell r="AA2027">
            <v>0</v>
          </cell>
        </row>
        <row r="2028">
          <cell r="B2028" t="str">
            <v>Minas Gerais</v>
          </cell>
          <cell r="I2028" t="str">
            <v>1</v>
          </cell>
          <cell r="K2028">
            <v>10344</v>
          </cell>
          <cell r="Q2028">
            <v>4531</v>
          </cell>
          <cell r="S2028" t="str">
            <v>Sim</v>
          </cell>
          <cell r="T2028" t="str">
            <v>Sim</v>
          </cell>
          <cell r="V2028" t="str">
            <v>Sim</v>
          </cell>
          <cell r="X2028">
            <v>57</v>
          </cell>
          <cell r="Y2028">
            <v>57</v>
          </cell>
          <cell r="Z2028">
            <v>2.2799999999999998</v>
          </cell>
          <cell r="AA2028">
            <v>25</v>
          </cell>
        </row>
        <row r="2029">
          <cell r="B2029" t="str">
            <v>Minas Gerais</v>
          </cell>
          <cell r="I2029" t="str">
            <v>1</v>
          </cell>
          <cell r="K2029">
            <v>5378</v>
          </cell>
          <cell r="Q2029">
            <v>2500</v>
          </cell>
          <cell r="S2029" t="str">
            <v>Nao</v>
          </cell>
          <cell r="T2029" t="str">
            <v>Nao</v>
          </cell>
          <cell r="V2029" t="str">
            <v>Sim</v>
          </cell>
          <cell r="X2029">
            <v>32</v>
          </cell>
          <cell r="Y2029">
            <v>21</v>
          </cell>
          <cell r="Z2029">
            <v>3</v>
          </cell>
          <cell r="AA2029">
            <v>60</v>
          </cell>
        </row>
        <row r="2030">
          <cell r="B2030" t="str">
            <v>Minas Gerais</v>
          </cell>
          <cell r="I2030" t="str">
            <v>2</v>
          </cell>
          <cell r="K2030">
            <v>88859</v>
          </cell>
          <cell r="Q2030">
            <v>33224</v>
          </cell>
          <cell r="S2030" t="str">
            <v>Nao</v>
          </cell>
          <cell r="T2030" t="str">
            <v>Sim</v>
          </cell>
          <cell r="V2030" t="str">
            <v>Sim</v>
          </cell>
          <cell r="X2030">
            <v>304.5</v>
          </cell>
          <cell r="Y2030">
            <v>302.5</v>
          </cell>
          <cell r="Z2030">
            <v>188.07</v>
          </cell>
          <cell r="AA2030">
            <v>9000</v>
          </cell>
        </row>
        <row r="2031">
          <cell r="B2031" t="str">
            <v>Minas Gerais</v>
          </cell>
          <cell r="I2031" t="str">
            <v>2</v>
          </cell>
          <cell r="K2031">
            <v>23875</v>
          </cell>
          <cell r="Q2031">
            <v>9856</v>
          </cell>
          <cell r="S2031" t="str">
            <v>Nao</v>
          </cell>
          <cell r="T2031" t="str">
            <v>Nao</v>
          </cell>
          <cell r="V2031" t="str">
            <v>Sim</v>
          </cell>
          <cell r="X2031">
            <v>95</v>
          </cell>
          <cell r="Y2031">
            <v>85</v>
          </cell>
          <cell r="Z2031">
            <v>85</v>
          </cell>
          <cell r="AA2031">
            <v>16</v>
          </cell>
        </row>
        <row r="2032">
          <cell r="B2032" t="str">
            <v>Minas Gerais</v>
          </cell>
          <cell r="I2032" t="str">
            <v>1</v>
          </cell>
          <cell r="K2032">
            <v>3443</v>
          </cell>
          <cell r="Q2032">
            <v>1250</v>
          </cell>
          <cell r="S2032" t="str">
            <v>Nao</v>
          </cell>
          <cell r="T2032" t="str">
            <v>Nao</v>
          </cell>
          <cell r="V2032" t="str">
            <v>Sim</v>
          </cell>
          <cell r="X2032">
            <v>16</v>
          </cell>
          <cell r="Y2032">
            <v>13</v>
          </cell>
          <cell r="Z2032">
            <v>12</v>
          </cell>
          <cell r="AA2032">
            <v>120</v>
          </cell>
        </row>
        <row r="2033">
          <cell r="B2033" t="str">
            <v>Minas Gerais</v>
          </cell>
          <cell r="I2033" t="str">
            <v>1</v>
          </cell>
          <cell r="K2033">
            <v>15384</v>
          </cell>
          <cell r="Q2033">
            <v>5479</v>
          </cell>
          <cell r="S2033" t="str">
            <v>Nao</v>
          </cell>
          <cell r="T2033" t="str">
            <v>Sim</v>
          </cell>
          <cell r="V2033" t="str">
            <v>Sim</v>
          </cell>
          <cell r="X2033">
            <v>20</v>
          </cell>
          <cell r="Y2033">
            <v>18</v>
          </cell>
          <cell r="Z2033">
            <v>15</v>
          </cell>
          <cell r="AA2033">
            <v>50</v>
          </cell>
        </row>
        <row r="2034">
          <cell r="B2034" t="str">
            <v>Minas Gerais</v>
          </cell>
          <cell r="I2034" t="str">
            <v>1</v>
          </cell>
          <cell r="K2034">
            <v>818</v>
          </cell>
          <cell r="Q2034">
            <v>273</v>
          </cell>
          <cell r="S2034" t="str">
            <v>Sim</v>
          </cell>
          <cell r="T2034" t="str">
            <v>Sim</v>
          </cell>
          <cell r="V2034" t="str">
            <v>Sim</v>
          </cell>
          <cell r="X2034">
            <v>13</v>
          </cell>
          <cell r="Y2034">
            <v>9</v>
          </cell>
          <cell r="Z2034">
            <v>0.12</v>
          </cell>
          <cell r="AA2034">
            <v>0</v>
          </cell>
        </row>
        <row r="2035">
          <cell r="B2035" t="str">
            <v>Minas Gerais</v>
          </cell>
          <cell r="I2035" t="str">
            <v>1</v>
          </cell>
          <cell r="K2035">
            <v>7615</v>
          </cell>
          <cell r="Q2035">
            <v>3663</v>
          </cell>
          <cell r="S2035" t="str">
            <v>Nao</v>
          </cell>
          <cell r="T2035" t="str">
            <v>Nao</v>
          </cell>
          <cell r="V2035" t="str">
            <v>Sim</v>
          </cell>
          <cell r="X2035">
            <v>50</v>
          </cell>
          <cell r="Y2035">
            <v>50</v>
          </cell>
          <cell r="Z2035">
            <v>5</v>
          </cell>
          <cell r="AA2035">
            <v>0</v>
          </cell>
        </row>
        <row r="2036">
          <cell r="B2036" t="str">
            <v>Minas Gerais</v>
          </cell>
          <cell r="I2036" t="str">
            <v>1</v>
          </cell>
          <cell r="K2036">
            <v>10786</v>
          </cell>
          <cell r="Q2036">
            <v>4378</v>
          </cell>
          <cell r="S2036" t="str">
            <v>Nao</v>
          </cell>
          <cell r="T2036" t="str">
            <v>Nao</v>
          </cell>
          <cell r="V2036" t="str">
            <v>Sim</v>
          </cell>
          <cell r="X2036">
            <v>70.55</v>
          </cell>
          <cell r="Y2036">
            <v>55.6</v>
          </cell>
          <cell r="Z2036">
            <v>0</v>
          </cell>
          <cell r="AA2036">
            <v>2000</v>
          </cell>
        </row>
        <row r="2037">
          <cell r="B2037" t="str">
            <v>Minas Gerais</v>
          </cell>
          <cell r="I2037" t="str">
            <v>1</v>
          </cell>
          <cell r="K2037">
            <v>12975</v>
          </cell>
          <cell r="Q2037">
            <v>4738</v>
          </cell>
          <cell r="S2037" t="str">
            <v>Nao</v>
          </cell>
          <cell r="T2037" t="str">
            <v>Nao</v>
          </cell>
          <cell r="V2037" t="str">
            <v>Sim</v>
          </cell>
          <cell r="X2037">
            <v>41.5</v>
          </cell>
          <cell r="Y2037">
            <v>38</v>
          </cell>
          <cell r="Z2037">
            <v>25</v>
          </cell>
          <cell r="AA2037">
            <v>1895</v>
          </cell>
        </row>
        <row r="2038">
          <cell r="B2038" t="str">
            <v>Minas Gerais</v>
          </cell>
          <cell r="I2038" t="str">
            <v>1</v>
          </cell>
          <cell r="K2038">
            <v>8850</v>
          </cell>
          <cell r="Q2038">
            <v>3461</v>
          </cell>
          <cell r="S2038" t="str">
            <v>Nao</v>
          </cell>
          <cell r="T2038" t="str">
            <v>Sim</v>
          </cell>
          <cell r="V2038" t="str">
            <v>Sim</v>
          </cell>
          <cell r="X2038">
            <v>41.28</v>
          </cell>
          <cell r="Y2038">
            <v>35.090000000000003</v>
          </cell>
          <cell r="Z2038">
            <v>1.89</v>
          </cell>
          <cell r="AA2038">
            <v>150</v>
          </cell>
        </row>
        <row r="2039">
          <cell r="B2039" t="str">
            <v>Minas Gerais</v>
          </cell>
          <cell r="I2039" t="str">
            <v>1</v>
          </cell>
          <cell r="K2039">
            <v>15800</v>
          </cell>
          <cell r="Q2039">
            <v>6292</v>
          </cell>
          <cell r="S2039" t="str">
            <v>Nao</v>
          </cell>
          <cell r="T2039" t="str">
            <v>Nao</v>
          </cell>
          <cell r="V2039" t="str">
            <v>Sim</v>
          </cell>
          <cell r="X2039">
            <v>75</v>
          </cell>
          <cell r="Y2039">
            <v>59.2</v>
          </cell>
          <cell r="Z2039">
            <v>5.26</v>
          </cell>
          <cell r="AA2039">
            <v>0</v>
          </cell>
        </row>
        <row r="2040">
          <cell r="B2040" t="str">
            <v>Minas Gerais</v>
          </cell>
          <cell r="I2040" t="str">
            <v>1</v>
          </cell>
          <cell r="K2040">
            <v>10764</v>
          </cell>
          <cell r="Q2040">
            <v>5300</v>
          </cell>
          <cell r="S2040" t="str">
            <v>Sim</v>
          </cell>
          <cell r="T2040" t="str">
            <v>Sim</v>
          </cell>
          <cell r="V2040" t="str">
            <v>Sim</v>
          </cell>
          <cell r="X2040">
            <v>1.2</v>
          </cell>
          <cell r="Y2040">
            <v>1.2</v>
          </cell>
          <cell r="Z2040">
            <v>0.19</v>
          </cell>
          <cell r="AA2040">
            <v>0</v>
          </cell>
        </row>
        <row r="2041">
          <cell r="B2041" t="str">
            <v>Minas Gerais</v>
          </cell>
          <cell r="I2041" t="str">
            <v>1</v>
          </cell>
          <cell r="K2041">
            <v>16799</v>
          </cell>
          <cell r="Q2041">
            <v>7200</v>
          </cell>
          <cell r="S2041" t="str">
            <v>Nao</v>
          </cell>
          <cell r="T2041" t="str">
            <v>Nao</v>
          </cell>
          <cell r="V2041" t="str">
            <v>Sim</v>
          </cell>
          <cell r="X2041">
            <v>80</v>
          </cell>
          <cell r="Y2041">
            <v>70</v>
          </cell>
          <cell r="Z2041">
            <v>6.5</v>
          </cell>
          <cell r="AA2041">
            <v>10</v>
          </cell>
        </row>
        <row r="2042">
          <cell r="B2042" t="str">
            <v>Minas Gerais</v>
          </cell>
          <cell r="I2042" t="str">
            <v>1</v>
          </cell>
          <cell r="K2042">
            <v>5145</v>
          </cell>
          <cell r="Q2042">
            <v>2572</v>
          </cell>
          <cell r="S2042" t="str">
            <v>Nao</v>
          </cell>
          <cell r="T2042" t="str">
            <v>Sim</v>
          </cell>
          <cell r="V2042" t="str">
            <v>Sim</v>
          </cell>
          <cell r="X2042">
            <v>36.5</v>
          </cell>
          <cell r="Y2042">
            <v>29</v>
          </cell>
          <cell r="Z2042">
            <v>15</v>
          </cell>
          <cell r="AA2042">
            <v>10</v>
          </cell>
        </row>
        <row r="2043">
          <cell r="B2043" t="str">
            <v>Minas Gerais</v>
          </cell>
          <cell r="I2043" t="str">
            <v>1</v>
          </cell>
          <cell r="K2043">
            <v>7051</v>
          </cell>
          <cell r="Q2043">
            <v>3078</v>
          </cell>
          <cell r="S2043" t="str">
            <v>Nao</v>
          </cell>
          <cell r="T2043" t="str">
            <v>Nao</v>
          </cell>
          <cell r="V2043" t="str">
            <v>Sim</v>
          </cell>
          <cell r="X2043">
            <v>127</v>
          </cell>
          <cell r="Y2043">
            <v>37.22</v>
          </cell>
          <cell r="Z2043">
            <v>32.729999999999997</v>
          </cell>
          <cell r="AA2043">
            <v>30</v>
          </cell>
        </row>
        <row r="2044">
          <cell r="B2044" t="str">
            <v>Minas Gerais</v>
          </cell>
          <cell r="I2044" t="str">
            <v>1</v>
          </cell>
          <cell r="K2044">
            <v>15784</v>
          </cell>
          <cell r="Q2044">
            <v>5550</v>
          </cell>
          <cell r="S2044" t="str">
            <v>Nao</v>
          </cell>
          <cell r="T2044" t="str">
            <v>Sim</v>
          </cell>
          <cell r="V2044" t="str">
            <v>Sim</v>
          </cell>
          <cell r="X2044">
            <v>70.27</v>
          </cell>
          <cell r="Y2044">
            <v>67</v>
          </cell>
          <cell r="Z2044">
            <v>35.119999999999997</v>
          </cell>
          <cell r="AA2044">
            <v>0</v>
          </cell>
        </row>
        <row r="2045">
          <cell r="B2045" t="str">
            <v>Minas Gerais</v>
          </cell>
          <cell r="I2045" t="str">
            <v>2</v>
          </cell>
          <cell r="K2045">
            <v>88343</v>
          </cell>
          <cell r="Q2045">
            <v>36817</v>
          </cell>
          <cell r="S2045" t="str">
            <v>Sim</v>
          </cell>
          <cell r="T2045" t="str">
            <v>Sim</v>
          </cell>
          <cell r="V2045" t="str">
            <v>Sim</v>
          </cell>
          <cell r="X2045">
            <v>403.28</v>
          </cell>
          <cell r="Y2045">
            <v>383.49</v>
          </cell>
          <cell r="Z2045">
            <v>107.11</v>
          </cell>
          <cell r="AA2045">
            <v>300</v>
          </cell>
        </row>
        <row r="2046">
          <cell r="B2046" t="str">
            <v>Minas Gerais</v>
          </cell>
          <cell r="I2046" t="str">
            <v>1</v>
          </cell>
          <cell r="K2046">
            <v>6834</v>
          </cell>
          <cell r="Q2046">
            <v>3330</v>
          </cell>
          <cell r="S2046" t="str">
            <v>Nao</v>
          </cell>
          <cell r="T2046" t="str">
            <v>Nao</v>
          </cell>
          <cell r="V2046" t="str">
            <v>Sim</v>
          </cell>
          <cell r="X2046">
            <v>56</v>
          </cell>
          <cell r="Y2046">
            <v>54</v>
          </cell>
          <cell r="Z2046">
            <v>5</v>
          </cell>
          <cell r="AA2046">
            <v>510</v>
          </cell>
        </row>
        <row r="2047">
          <cell r="B2047" t="str">
            <v>Minas Gerais</v>
          </cell>
          <cell r="I2047" t="str">
            <v>1</v>
          </cell>
          <cell r="K2047">
            <v>3431</v>
          </cell>
          <cell r="Q2047">
            <v>1386</v>
          </cell>
          <cell r="S2047" t="str">
            <v>Nao</v>
          </cell>
          <cell r="T2047" t="str">
            <v>Nao</v>
          </cell>
          <cell r="V2047" t="str">
            <v>Sim</v>
          </cell>
          <cell r="X2047">
            <v>24.3</v>
          </cell>
          <cell r="Y2047">
            <v>22.1</v>
          </cell>
          <cell r="Z2047">
            <v>17</v>
          </cell>
          <cell r="AA2047">
            <v>18</v>
          </cell>
        </row>
        <row r="2048">
          <cell r="B2048" t="str">
            <v>Minas Gerais</v>
          </cell>
          <cell r="I2048" t="str">
            <v>3</v>
          </cell>
          <cell r="K2048">
            <v>100872</v>
          </cell>
          <cell r="Q2048">
            <v>42196</v>
          </cell>
          <cell r="S2048" t="str">
            <v>Nao</v>
          </cell>
          <cell r="T2048" t="str">
            <v>Sim</v>
          </cell>
          <cell r="V2048" t="str">
            <v>Sim</v>
          </cell>
          <cell r="X2048">
            <v>516</v>
          </cell>
          <cell r="Y2048">
            <v>484</v>
          </cell>
          <cell r="Z2048">
            <v>86.46</v>
          </cell>
          <cell r="AA2048">
            <v>45</v>
          </cell>
        </row>
        <row r="2049">
          <cell r="B2049" t="str">
            <v>Minas Gerais</v>
          </cell>
          <cell r="I2049" t="str">
            <v>1</v>
          </cell>
          <cell r="K2049">
            <v>4597</v>
          </cell>
          <cell r="Q2049">
            <v>2000</v>
          </cell>
          <cell r="S2049" t="str">
            <v>Sim</v>
          </cell>
          <cell r="T2049" t="str">
            <v>Sim</v>
          </cell>
          <cell r="V2049" t="str">
            <v>Sim</v>
          </cell>
          <cell r="X2049">
            <v>100</v>
          </cell>
          <cell r="Y2049">
            <v>50</v>
          </cell>
          <cell r="Z2049">
            <v>30</v>
          </cell>
          <cell r="AA2049">
            <v>0</v>
          </cell>
        </row>
        <row r="2050">
          <cell r="B2050" t="str">
            <v>Minas Gerais</v>
          </cell>
          <cell r="I2050" t="str">
            <v>2</v>
          </cell>
          <cell r="K2050">
            <v>37550</v>
          </cell>
          <cell r="Q2050">
            <v>15840</v>
          </cell>
          <cell r="S2050" t="str">
            <v>Nao</v>
          </cell>
          <cell r="T2050" t="str">
            <v>Nao</v>
          </cell>
          <cell r="V2050" t="str">
            <v>Sim</v>
          </cell>
          <cell r="X2050">
            <v>232.2</v>
          </cell>
          <cell r="Y2050">
            <v>185.6</v>
          </cell>
          <cell r="Z2050">
            <v>2.81</v>
          </cell>
          <cell r="AA2050">
            <v>0</v>
          </cell>
        </row>
        <row r="2051">
          <cell r="B2051" t="str">
            <v>Minas Gerais</v>
          </cell>
          <cell r="I2051" t="str">
            <v>1</v>
          </cell>
          <cell r="K2051">
            <v>2654</v>
          </cell>
          <cell r="Q2051">
            <v>1150</v>
          </cell>
          <cell r="S2051" t="str">
            <v>Nao</v>
          </cell>
          <cell r="T2051" t="str">
            <v>Nao</v>
          </cell>
          <cell r="V2051" t="str">
            <v>Sim</v>
          </cell>
          <cell r="X2051">
            <v>19</v>
          </cell>
          <cell r="Y2051">
            <v>17.8</v>
          </cell>
          <cell r="Z2051">
            <v>1.62</v>
          </cell>
          <cell r="AA2051">
            <v>30</v>
          </cell>
        </row>
        <row r="2052">
          <cell r="B2052" t="str">
            <v>Minas Gerais</v>
          </cell>
          <cell r="I2052" t="str">
            <v>1</v>
          </cell>
          <cell r="K2052">
            <v>12798</v>
          </cell>
          <cell r="Q2052">
            <v>7220</v>
          </cell>
          <cell r="S2052" t="str">
            <v>Nao</v>
          </cell>
          <cell r="T2052" t="str">
            <v>Sim</v>
          </cell>
          <cell r="V2052" t="str">
            <v>Sim</v>
          </cell>
          <cell r="X2052">
            <v>210.77</v>
          </cell>
          <cell r="Y2052">
            <v>40.58</v>
          </cell>
          <cell r="Z2052">
            <v>25.19</v>
          </cell>
          <cell r="AA2052">
            <v>155</v>
          </cell>
        </row>
        <row r="2053">
          <cell r="B2053" t="str">
            <v>Minas Gerais</v>
          </cell>
          <cell r="I2053" t="str">
            <v>1</v>
          </cell>
          <cell r="K2053">
            <v>4685</v>
          </cell>
          <cell r="Q2053">
            <v>2300</v>
          </cell>
          <cell r="S2053" t="str">
            <v>Nao</v>
          </cell>
          <cell r="T2053" t="str">
            <v>Nao</v>
          </cell>
          <cell r="V2053" t="str">
            <v>Sim</v>
          </cell>
          <cell r="X2053">
            <v>31</v>
          </cell>
          <cell r="Y2053">
            <v>28</v>
          </cell>
          <cell r="Z2053">
            <v>0</v>
          </cell>
          <cell r="AA2053">
            <v>0</v>
          </cell>
        </row>
        <row r="2054">
          <cell r="B2054" t="str">
            <v>Minas Gerais</v>
          </cell>
          <cell r="I2054" t="str">
            <v>1</v>
          </cell>
          <cell r="K2054">
            <v>22001</v>
          </cell>
          <cell r="Q2054">
            <v>4483</v>
          </cell>
          <cell r="S2054" t="str">
            <v>Nao</v>
          </cell>
          <cell r="T2054" t="str">
            <v>Sim</v>
          </cell>
          <cell r="V2054" t="str">
            <v>Sim</v>
          </cell>
          <cell r="X2054">
            <v>251</v>
          </cell>
          <cell r="Y2054">
            <v>231</v>
          </cell>
          <cell r="Z2054">
            <v>180</v>
          </cell>
          <cell r="AA2054">
            <v>0</v>
          </cell>
        </row>
        <row r="2055">
          <cell r="B2055" t="str">
            <v>Minas Gerais</v>
          </cell>
          <cell r="I2055" t="str">
            <v>1</v>
          </cell>
          <cell r="K2055">
            <v>2247</v>
          </cell>
          <cell r="Q2055">
            <v>755</v>
          </cell>
          <cell r="S2055" t="str">
            <v>Nao</v>
          </cell>
          <cell r="T2055" t="str">
            <v>Nao</v>
          </cell>
          <cell r="V2055" t="str">
            <v>Sim</v>
          </cell>
          <cell r="X2055">
            <v>13.21</v>
          </cell>
          <cell r="Y2055">
            <v>13.21</v>
          </cell>
          <cell r="Z2055">
            <v>3.44</v>
          </cell>
          <cell r="AA2055">
            <v>15</v>
          </cell>
        </row>
        <row r="2056">
          <cell r="B2056" t="str">
            <v>Minas Gerais</v>
          </cell>
          <cell r="I2056" t="str">
            <v>2</v>
          </cell>
          <cell r="K2056">
            <v>20681</v>
          </cell>
          <cell r="Q2056">
            <v>9700</v>
          </cell>
          <cell r="S2056" t="str">
            <v>Nao</v>
          </cell>
          <cell r="T2056" t="str">
            <v>Sim</v>
          </cell>
          <cell r="V2056" t="str">
            <v>Sim</v>
          </cell>
          <cell r="X2056">
            <v>42</v>
          </cell>
          <cell r="Y2056">
            <v>37</v>
          </cell>
          <cell r="Z2056">
            <v>9.1</v>
          </cell>
          <cell r="AA2056">
            <v>108</v>
          </cell>
        </row>
        <row r="2057">
          <cell r="B2057" t="str">
            <v>Minas Gerais</v>
          </cell>
          <cell r="I2057" t="str">
            <v>1</v>
          </cell>
          <cell r="K2057">
            <v>3523</v>
          </cell>
          <cell r="Q2057">
            <v>1000</v>
          </cell>
          <cell r="S2057" t="str">
            <v>Nao</v>
          </cell>
          <cell r="T2057" t="str">
            <v>Nao</v>
          </cell>
          <cell r="V2057" t="str">
            <v>Não</v>
          </cell>
          <cell r="X2057">
            <v>0.05</v>
          </cell>
          <cell r="Y2057">
            <v>0.01</v>
          </cell>
          <cell r="Z2057">
            <v>0</v>
          </cell>
          <cell r="AA2057">
            <v>100</v>
          </cell>
        </row>
        <row r="2058">
          <cell r="B2058" t="str">
            <v>Minas Gerais</v>
          </cell>
          <cell r="I2058" t="str">
            <v>2</v>
          </cell>
          <cell r="K2058">
            <v>65298</v>
          </cell>
          <cell r="Q2058">
            <v>17884</v>
          </cell>
          <cell r="S2058" t="str">
            <v>Nao</v>
          </cell>
          <cell r="T2058" t="str">
            <v>Nao</v>
          </cell>
          <cell r="V2058" t="str">
            <v>Sim</v>
          </cell>
          <cell r="X2058">
            <v>1218.75</v>
          </cell>
          <cell r="Y2058">
            <v>37.21</v>
          </cell>
          <cell r="Z2058">
            <v>12</v>
          </cell>
          <cell r="AA2058">
            <v>130</v>
          </cell>
        </row>
        <row r="2059">
          <cell r="B2059" t="str">
            <v>Minas Gerais</v>
          </cell>
          <cell r="I2059" t="str">
            <v>2</v>
          </cell>
          <cell r="K2059">
            <v>42830</v>
          </cell>
          <cell r="Q2059">
            <v>10715</v>
          </cell>
          <cell r="S2059" t="str">
            <v>Nao</v>
          </cell>
          <cell r="T2059" t="str">
            <v>Nao</v>
          </cell>
          <cell r="V2059" t="str">
            <v>Sim</v>
          </cell>
          <cell r="X2059">
            <v>204.08</v>
          </cell>
          <cell r="Y2059">
            <v>71.430000000000007</v>
          </cell>
          <cell r="Z2059">
            <v>10.95</v>
          </cell>
          <cell r="AA2059">
            <v>3200</v>
          </cell>
        </row>
        <row r="2060">
          <cell r="B2060" t="str">
            <v>Minas Gerais</v>
          </cell>
          <cell r="I2060" t="str">
            <v>1</v>
          </cell>
          <cell r="K2060">
            <v>2838</v>
          </cell>
          <cell r="Q2060">
            <v>1419</v>
          </cell>
          <cell r="S2060" t="str">
            <v>Nao</v>
          </cell>
          <cell r="T2060" t="str">
            <v>Sim</v>
          </cell>
          <cell r="V2060" t="str">
            <v>Sim</v>
          </cell>
          <cell r="X2060">
            <v>27.28</v>
          </cell>
          <cell r="Y2060">
            <v>24.85</v>
          </cell>
          <cell r="Z2060">
            <v>1.36</v>
          </cell>
          <cell r="AA2060">
            <v>0</v>
          </cell>
        </row>
        <row r="2061">
          <cell r="B2061" t="str">
            <v>Minas Gerais</v>
          </cell>
          <cell r="I2061" t="str">
            <v>1</v>
          </cell>
          <cell r="K2061">
            <v>2934</v>
          </cell>
          <cell r="Q2061">
            <v>1250</v>
          </cell>
          <cell r="S2061" t="str">
            <v>Nao</v>
          </cell>
          <cell r="T2061" t="str">
            <v>Nao</v>
          </cell>
          <cell r="V2061" t="str">
            <v>Não</v>
          </cell>
          <cell r="X2061">
            <v>45</v>
          </cell>
          <cell r="Y2061">
            <v>30</v>
          </cell>
          <cell r="Z2061">
            <v>0</v>
          </cell>
          <cell r="AA2061">
            <v>0</v>
          </cell>
        </row>
        <row r="2062">
          <cell r="B2062" t="str">
            <v>Minas Gerais</v>
          </cell>
          <cell r="I2062" t="str">
            <v>1</v>
          </cell>
          <cell r="K2062">
            <v>2687</v>
          </cell>
          <cell r="Q2062">
            <v>1617</v>
          </cell>
          <cell r="S2062" t="str">
            <v>Nao</v>
          </cell>
          <cell r="T2062" t="str">
            <v>Nao</v>
          </cell>
          <cell r="V2062" t="str">
            <v>Sim</v>
          </cell>
          <cell r="X2062">
            <v>17.38</v>
          </cell>
          <cell r="Y2062">
            <v>12.37</v>
          </cell>
          <cell r="Z2062">
            <v>0.54</v>
          </cell>
          <cell r="AA2062">
            <v>450</v>
          </cell>
        </row>
        <row r="2063">
          <cell r="B2063" t="str">
            <v>Minas Gerais</v>
          </cell>
          <cell r="I2063" t="str">
            <v>1</v>
          </cell>
          <cell r="K2063">
            <v>3135</v>
          </cell>
          <cell r="Q2063">
            <v>1200</v>
          </cell>
          <cell r="S2063" t="str">
            <v>Nao</v>
          </cell>
          <cell r="T2063" t="str">
            <v>Sim</v>
          </cell>
          <cell r="V2063" t="str">
            <v>Sim</v>
          </cell>
          <cell r="X2063">
            <v>25</v>
          </cell>
          <cell r="Y2063">
            <v>15</v>
          </cell>
          <cell r="Z2063">
            <v>2</v>
          </cell>
          <cell r="AA2063">
            <v>30</v>
          </cell>
        </row>
        <row r="2064">
          <cell r="B2064" t="str">
            <v>Minas Gerais</v>
          </cell>
          <cell r="I2064" t="str">
            <v>1</v>
          </cell>
          <cell r="K2064">
            <v>6990</v>
          </cell>
          <cell r="Q2064">
            <v>1967</v>
          </cell>
          <cell r="S2064" t="str">
            <v>Nao</v>
          </cell>
          <cell r="T2064" t="str">
            <v>Nao</v>
          </cell>
          <cell r="V2064" t="str">
            <v>Sim</v>
          </cell>
          <cell r="X2064">
            <v>20.5</v>
          </cell>
          <cell r="Y2064">
            <v>15.05</v>
          </cell>
          <cell r="Z2064">
            <v>10.5</v>
          </cell>
          <cell r="AA2064">
            <v>0</v>
          </cell>
        </row>
        <row r="2065">
          <cell r="B2065" t="str">
            <v>Minas Gerais</v>
          </cell>
          <cell r="I2065" t="str">
            <v>1</v>
          </cell>
          <cell r="K2065">
            <v>5135</v>
          </cell>
          <cell r="Q2065">
            <v>2550</v>
          </cell>
          <cell r="S2065" t="str">
            <v>Nao</v>
          </cell>
          <cell r="T2065" t="str">
            <v>Nao</v>
          </cell>
          <cell r="V2065" t="str">
            <v>Não</v>
          </cell>
          <cell r="X2065">
            <v>31.4</v>
          </cell>
          <cell r="Y2065">
            <v>25.6</v>
          </cell>
          <cell r="Z2065">
            <v>0</v>
          </cell>
          <cell r="AA2065">
            <v>0</v>
          </cell>
        </row>
        <row r="2066">
          <cell r="B2066" t="str">
            <v>Minas Gerais</v>
          </cell>
          <cell r="I2066" t="str">
            <v>1</v>
          </cell>
          <cell r="K2066">
            <v>18011</v>
          </cell>
          <cell r="Q2066">
            <v>6046</v>
          </cell>
          <cell r="S2066" t="str">
            <v>Nao</v>
          </cell>
          <cell r="T2066" t="str">
            <v>Nao</v>
          </cell>
          <cell r="V2066" t="str">
            <v>Sim</v>
          </cell>
          <cell r="X2066">
            <v>96.01</v>
          </cell>
          <cell r="Y2066">
            <v>96.01</v>
          </cell>
          <cell r="Z2066">
            <v>40.93</v>
          </cell>
          <cell r="AA2066">
            <v>0</v>
          </cell>
        </row>
        <row r="2067">
          <cell r="B2067" t="str">
            <v>Minas Gerais</v>
          </cell>
          <cell r="I2067" t="str">
            <v>1</v>
          </cell>
          <cell r="K2067">
            <v>3102</v>
          </cell>
          <cell r="Q2067">
            <v>1447</v>
          </cell>
          <cell r="S2067" t="str">
            <v>Nao</v>
          </cell>
          <cell r="T2067" t="str">
            <v>Nao</v>
          </cell>
          <cell r="V2067" t="str">
            <v>Sim</v>
          </cell>
          <cell r="X2067">
            <v>15.2</v>
          </cell>
          <cell r="Y2067">
            <v>12</v>
          </cell>
          <cell r="Z2067">
            <v>10</v>
          </cell>
          <cell r="AA2067">
            <v>20</v>
          </cell>
        </row>
        <row r="2068">
          <cell r="B2068" t="str">
            <v>Minas Gerais</v>
          </cell>
          <cell r="I2068" t="str">
            <v>1</v>
          </cell>
          <cell r="K2068">
            <v>10626</v>
          </cell>
          <cell r="Q2068">
            <v>3387</v>
          </cell>
          <cell r="S2068" t="str">
            <v>Nao</v>
          </cell>
          <cell r="T2068" t="str">
            <v>Nao</v>
          </cell>
          <cell r="V2068" t="str">
            <v>Não</v>
          </cell>
          <cell r="X2068">
            <v>8.6999999999999993</v>
          </cell>
          <cell r="Y2068">
            <v>7.5</v>
          </cell>
          <cell r="Z2068">
            <v>4</v>
          </cell>
          <cell r="AA2068">
            <v>0</v>
          </cell>
        </row>
        <row r="2069">
          <cell r="B2069" t="str">
            <v>Minas Gerais</v>
          </cell>
          <cell r="I2069" t="str">
            <v>1</v>
          </cell>
          <cell r="K2069">
            <v>1701</v>
          </cell>
          <cell r="Q2069">
            <v>521</v>
          </cell>
          <cell r="S2069" t="str">
            <v>Nao</v>
          </cell>
          <cell r="T2069" t="str">
            <v>Nao</v>
          </cell>
          <cell r="V2069" t="str">
            <v>Sim</v>
          </cell>
          <cell r="X2069">
            <v>11.7</v>
          </cell>
          <cell r="Y2069">
            <v>10</v>
          </cell>
          <cell r="Z2069">
            <v>0</v>
          </cell>
          <cell r="AA2069">
            <v>21</v>
          </cell>
        </row>
        <row r="2070">
          <cell r="B2070" t="str">
            <v>Minas Gerais</v>
          </cell>
          <cell r="I2070" t="str">
            <v>2</v>
          </cell>
          <cell r="K2070">
            <v>80052</v>
          </cell>
          <cell r="Q2070">
            <v>29365</v>
          </cell>
          <cell r="S2070" t="str">
            <v>Nao</v>
          </cell>
          <cell r="T2070" t="str">
            <v>Nao</v>
          </cell>
          <cell r="V2070" t="str">
            <v>Sim</v>
          </cell>
          <cell r="X2070">
            <v>301.7</v>
          </cell>
          <cell r="Y2070">
            <v>258.89999999999998</v>
          </cell>
          <cell r="Z2070">
            <v>2.58</v>
          </cell>
          <cell r="AA2070">
            <v>200</v>
          </cell>
        </row>
        <row r="2071">
          <cell r="B2071" t="str">
            <v>Minas Gerais</v>
          </cell>
          <cell r="I2071" t="str">
            <v>2</v>
          </cell>
          <cell r="K2071">
            <v>38764</v>
          </cell>
          <cell r="Q2071">
            <v>12150</v>
          </cell>
          <cell r="S2071" t="str">
            <v>Nao</v>
          </cell>
          <cell r="T2071" t="str">
            <v>Nao</v>
          </cell>
          <cell r="V2071" t="str">
            <v>Sim</v>
          </cell>
          <cell r="X2071">
            <v>160.55000000000001</v>
          </cell>
          <cell r="Y2071">
            <v>158.55000000000001</v>
          </cell>
          <cell r="Z2071">
            <v>1.25</v>
          </cell>
          <cell r="AA2071">
            <v>30</v>
          </cell>
        </row>
        <row r="2072">
          <cell r="B2072" t="str">
            <v>Minas Gerais</v>
          </cell>
          <cell r="I2072" t="str">
            <v>1</v>
          </cell>
          <cell r="K2072">
            <v>7583</v>
          </cell>
          <cell r="Q2072">
            <v>1876</v>
          </cell>
          <cell r="S2072" t="str">
            <v>Nao</v>
          </cell>
          <cell r="T2072" t="str">
            <v>Nao</v>
          </cell>
          <cell r="V2072" t="str">
            <v>Sim</v>
          </cell>
          <cell r="X2072">
            <v>12.48</v>
          </cell>
          <cell r="Y2072">
            <v>10.36</v>
          </cell>
          <cell r="Z2072">
            <v>10.26</v>
          </cell>
          <cell r="AA2072">
            <v>12</v>
          </cell>
        </row>
        <row r="2073">
          <cell r="B2073" t="str">
            <v>Minas Gerais</v>
          </cell>
          <cell r="I2073" t="str">
            <v>1</v>
          </cell>
          <cell r="K2073">
            <v>1122</v>
          </cell>
          <cell r="Q2073">
            <v>550</v>
          </cell>
          <cell r="S2073" t="str">
            <v>Nao</v>
          </cell>
          <cell r="T2073" t="str">
            <v>Nao</v>
          </cell>
          <cell r="V2073" t="str">
            <v>Sim</v>
          </cell>
          <cell r="X2073">
            <v>10</v>
          </cell>
          <cell r="Y2073">
            <v>10</v>
          </cell>
          <cell r="Z2073">
            <v>0.4</v>
          </cell>
          <cell r="AA2073">
            <v>30</v>
          </cell>
        </row>
        <row r="2074">
          <cell r="B2074" t="str">
            <v>Minas Gerais</v>
          </cell>
          <cell r="I2074" t="str">
            <v>1</v>
          </cell>
          <cell r="K2074">
            <v>1810</v>
          </cell>
          <cell r="Q2074">
            <v>902</v>
          </cell>
          <cell r="S2074" t="str">
            <v>Nao</v>
          </cell>
          <cell r="T2074" t="str">
            <v>Nao</v>
          </cell>
          <cell r="V2074" t="str">
            <v>Sim</v>
          </cell>
          <cell r="X2074">
            <v>24.88</v>
          </cell>
          <cell r="Y2074">
            <v>17.21</v>
          </cell>
          <cell r="Z2074">
            <v>0.12</v>
          </cell>
          <cell r="AA2074">
            <v>20</v>
          </cell>
        </row>
        <row r="2075">
          <cell r="B2075" t="str">
            <v>Minas Gerais</v>
          </cell>
          <cell r="I2075" t="str">
            <v>4</v>
          </cell>
          <cell r="K2075">
            <v>566768</v>
          </cell>
          <cell r="Q2075">
            <v>185489</v>
          </cell>
          <cell r="S2075" t="str">
            <v>Sim</v>
          </cell>
          <cell r="T2075" t="str">
            <v>Sim</v>
          </cell>
          <cell r="V2075" t="str">
            <v>Sim</v>
          </cell>
          <cell r="X2075">
            <v>1940.89</v>
          </cell>
          <cell r="Y2075">
            <v>1587.81</v>
          </cell>
          <cell r="Z2075">
            <v>111</v>
          </cell>
          <cell r="AA2075">
            <v>2945</v>
          </cell>
        </row>
        <row r="2076">
          <cell r="B2076" t="str">
            <v>Minas Gerais</v>
          </cell>
          <cell r="I2076" t="str">
            <v>1</v>
          </cell>
          <cell r="K2076">
            <v>2400</v>
          </cell>
          <cell r="Q2076">
            <v>1113</v>
          </cell>
          <cell r="S2076" t="str">
            <v>Nao</v>
          </cell>
          <cell r="T2076" t="str">
            <v>Nao</v>
          </cell>
          <cell r="V2076" t="str">
            <v>Não</v>
          </cell>
          <cell r="X2076">
            <v>21</v>
          </cell>
          <cell r="Y2076">
            <v>19.899999999999999</v>
          </cell>
          <cell r="Z2076">
            <v>5</v>
          </cell>
          <cell r="AA2076">
            <v>0</v>
          </cell>
        </row>
        <row r="2077">
          <cell r="B2077" t="str">
            <v>Minas Gerais</v>
          </cell>
          <cell r="I2077" t="str">
            <v>1</v>
          </cell>
          <cell r="K2077">
            <v>5219</v>
          </cell>
          <cell r="Q2077">
            <v>1998</v>
          </cell>
          <cell r="S2077" t="str">
            <v>Nao</v>
          </cell>
          <cell r="T2077" t="str">
            <v>Nao</v>
          </cell>
          <cell r="V2077" t="str">
            <v>Sim</v>
          </cell>
          <cell r="X2077">
            <v>37.36</v>
          </cell>
          <cell r="Y2077">
            <v>37.36</v>
          </cell>
          <cell r="Z2077">
            <v>32.36</v>
          </cell>
          <cell r="AA2077">
            <v>10</v>
          </cell>
        </row>
        <row r="2078">
          <cell r="B2078" t="str">
            <v>Minas Gerais</v>
          </cell>
          <cell r="I2078" t="str">
            <v>1</v>
          </cell>
          <cell r="K2078">
            <v>5128</v>
          </cell>
          <cell r="Q2078">
            <v>1400</v>
          </cell>
          <cell r="S2078" t="str">
            <v>Nao</v>
          </cell>
          <cell r="T2078" t="str">
            <v>Nao</v>
          </cell>
          <cell r="V2078" t="str">
            <v>Não</v>
          </cell>
          <cell r="X2078">
            <v>20</v>
          </cell>
          <cell r="Y2078">
            <v>20</v>
          </cell>
          <cell r="Z2078">
            <v>0</v>
          </cell>
          <cell r="AA2078">
            <v>0</v>
          </cell>
        </row>
        <row r="2079">
          <cell r="B2079" t="str">
            <v>Minas Gerais</v>
          </cell>
          <cell r="I2079" t="str">
            <v>2</v>
          </cell>
          <cell r="K2079">
            <v>51512</v>
          </cell>
          <cell r="Q2079">
            <v>16646</v>
          </cell>
          <cell r="S2079" t="str">
            <v>Nao</v>
          </cell>
          <cell r="T2079" t="str">
            <v>Sim</v>
          </cell>
          <cell r="V2079" t="str">
            <v>Sim</v>
          </cell>
          <cell r="X2079">
            <v>280</v>
          </cell>
          <cell r="Y2079">
            <v>262</v>
          </cell>
          <cell r="Z2079">
            <v>11.8</v>
          </cell>
          <cell r="AA2079">
            <v>10</v>
          </cell>
        </row>
        <row r="2080">
          <cell r="B2080" t="str">
            <v>Minas Gerais</v>
          </cell>
          <cell r="I2080" t="str">
            <v>1</v>
          </cell>
          <cell r="K2080">
            <v>2975</v>
          </cell>
          <cell r="Q2080">
            <v>1480</v>
          </cell>
          <cell r="S2080" t="str">
            <v>Nao</v>
          </cell>
          <cell r="T2080" t="str">
            <v>Nao</v>
          </cell>
          <cell r="V2080" t="str">
            <v>Não</v>
          </cell>
          <cell r="X2080">
            <v>1000</v>
          </cell>
          <cell r="Y2080">
            <v>500</v>
          </cell>
          <cell r="Z2080">
            <v>0</v>
          </cell>
          <cell r="AA2080">
            <v>0</v>
          </cell>
        </row>
        <row r="2081">
          <cell r="B2081" t="str">
            <v>Minas Gerais</v>
          </cell>
          <cell r="I2081" t="str">
            <v>1</v>
          </cell>
          <cell r="K2081">
            <v>7343</v>
          </cell>
          <cell r="Q2081">
            <v>2866</v>
          </cell>
          <cell r="S2081" t="str">
            <v>Nao</v>
          </cell>
          <cell r="T2081" t="str">
            <v>Nao</v>
          </cell>
          <cell r="V2081" t="str">
            <v>Sim</v>
          </cell>
          <cell r="X2081">
            <v>53.26</v>
          </cell>
          <cell r="Y2081">
            <v>53.26</v>
          </cell>
          <cell r="Z2081">
            <v>45</v>
          </cell>
          <cell r="AA2081">
            <v>0</v>
          </cell>
        </row>
        <row r="2082">
          <cell r="B2082" t="str">
            <v>Minas Gerais</v>
          </cell>
          <cell r="I2082" t="str">
            <v>1</v>
          </cell>
          <cell r="K2082">
            <v>13685</v>
          </cell>
          <cell r="Q2082">
            <v>5595</v>
          </cell>
          <cell r="S2082" t="str">
            <v>Nao</v>
          </cell>
          <cell r="T2082" t="str">
            <v>Nao</v>
          </cell>
          <cell r="V2082" t="str">
            <v>Sim</v>
          </cell>
          <cell r="X2082">
            <v>10000</v>
          </cell>
          <cell r="Y2082">
            <v>10</v>
          </cell>
          <cell r="Z2082">
            <v>0</v>
          </cell>
          <cell r="AA2082">
            <v>1</v>
          </cell>
        </row>
        <row r="2083">
          <cell r="B2083" t="str">
            <v>Minas Gerais</v>
          </cell>
          <cell r="I2083" t="str">
            <v>1</v>
          </cell>
          <cell r="K2083">
            <v>7133</v>
          </cell>
          <cell r="Q2083">
            <v>3500</v>
          </cell>
          <cell r="S2083" t="str">
            <v>Nao</v>
          </cell>
          <cell r="T2083" t="str">
            <v>Nao</v>
          </cell>
          <cell r="V2083" t="str">
            <v>Sim</v>
          </cell>
          <cell r="X2083">
            <v>46583</v>
          </cell>
          <cell r="Y2083">
            <v>31975</v>
          </cell>
          <cell r="Z2083">
            <v>0</v>
          </cell>
          <cell r="AA2083">
            <v>0</v>
          </cell>
        </row>
        <row r="2084">
          <cell r="B2084" t="str">
            <v>Minas Gerais</v>
          </cell>
          <cell r="I2084" t="str">
            <v>2</v>
          </cell>
          <cell r="K2084">
            <v>61193</v>
          </cell>
          <cell r="Q2084">
            <v>28886</v>
          </cell>
          <cell r="S2084" t="str">
            <v>Sim</v>
          </cell>
          <cell r="T2084" t="str">
            <v>Sim</v>
          </cell>
          <cell r="V2084" t="str">
            <v>Sim</v>
          </cell>
          <cell r="X2084">
            <v>100</v>
          </cell>
          <cell r="Y2084">
            <v>81.72</v>
          </cell>
          <cell r="Z2084">
            <v>31.9</v>
          </cell>
          <cell r="AA2084">
            <v>40</v>
          </cell>
        </row>
        <row r="2085">
          <cell r="B2085" t="str">
            <v>Minas Gerais</v>
          </cell>
          <cell r="I2085" t="str">
            <v>1</v>
          </cell>
          <cell r="K2085">
            <v>15007</v>
          </cell>
          <cell r="Q2085">
            <v>6599</v>
          </cell>
          <cell r="S2085" t="str">
            <v>Nao</v>
          </cell>
          <cell r="T2085" t="str">
            <v>Nao</v>
          </cell>
          <cell r="V2085" t="str">
            <v>Sim</v>
          </cell>
          <cell r="X2085">
            <v>3</v>
          </cell>
          <cell r="Y2085">
            <v>2</v>
          </cell>
          <cell r="Z2085">
            <v>0.01</v>
          </cell>
          <cell r="AA2085">
            <v>400</v>
          </cell>
        </row>
        <row r="2086">
          <cell r="B2086" t="str">
            <v>Minas Gerais</v>
          </cell>
          <cell r="I2086" t="str">
            <v>1</v>
          </cell>
          <cell r="K2086">
            <v>5008</v>
          </cell>
          <cell r="Q2086">
            <v>2450</v>
          </cell>
          <cell r="S2086" t="str">
            <v>Nao</v>
          </cell>
          <cell r="T2086" t="str">
            <v>Nao</v>
          </cell>
          <cell r="V2086" t="str">
            <v>Sim</v>
          </cell>
          <cell r="X2086">
            <v>20</v>
          </cell>
          <cell r="Y2086">
            <v>15</v>
          </cell>
          <cell r="Z2086">
            <v>5.84</v>
          </cell>
          <cell r="AA2086">
            <v>20</v>
          </cell>
        </row>
        <row r="2087">
          <cell r="B2087" t="str">
            <v>Minas Gerais</v>
          </cell>
          <cell r="I2087" t="str">
            <v>3</v>
          </cell>
          <cell r="K2087">
            <v>99846</v>
          </cell>
          <cell r="Q2087">
            <v>44188</v>
          </cell>
          <cell r="S2087" t="str">
            <v>Sim</v>
          </cell>
          <cell r="T2087" t="str">
            <v>Sim</v>
          </cell>
          <cell r="V2087" t="str">
            <v>Sim</v>
          </cell>
          <cell r="X2087">
            <v>650</v>
          </cell>
          <cell r="Y2087">
            <v>650</v>
          </cell>
          <cell r="Z2087">
            <v>198.74</v>
          </cell>
          <cell r="AA2087">
            <v>200</v>
          </cell>
        </row>
        <row r="2088">
          <cell r="B2088" t="str">
            <v>Minas Gerais</v>
          </cell>
          <cell r="I2088" t="str">
            <v>1</v>
          </cell>
          <cell r="K2088">
            <v>2166</v>
          </cell>
          <cell r="Q2088">
            <v>900</v>
          </cell>
          <cell r="S2088" t="str">
            <v>Nao</v>
          </cell>
          <cell r="T2088" t="str">
            <v>Nao</v>
          </cell>
          <cell r="V2088" t="str">
            <v>Sim</v>
          </cell>
          <cell r="X2088">
            <v>25.25</v>
          </cell>
          <cell r="Y2088">
            <v>25.05</v>
          </cell>
          <cell r="Z2088">
            <v>4.07</v>
          </cell>
          <cell r="AA2088">
            <v>12</v>
          </cell>
        </row>
        <row r="2089">
          <cell r="B2089" t="str">
            <v>Minas Gerais</v>
          </cell>
          <cell r="I2089" t="str">
            <v>1</v>
          </cell>
          <cell r="K2089">
            <v>1804</v>
          </cell>
          <cell r="Q2089">
            <v>832</v>
          </cell>
          <cell r="S2089" t="str">
            <v>Nao</v>
          </cell>
          <cell r="T2089" t="str">
            <v>Nao</v>
          </cell>
          <cell r="V2089" t="str">
            <v>Sim</v>
          </cell>
          <cell r="X2089">
            <v>30.5</v>
          </cell>
          <cell r="Y2089">
            <v>6</v>
          </cell>
          <cell r="Z2089">
            <v>0.7</v>
          </cell>
          <cell r="AA2089">
            <v>8</v>
          </cell>
        </row>
        <row r="2090">
          <cell r="B2090" t="str">
            <v>Minas Gerais</v>
          </cell>
          <cell r="I2090" t="str">
            <v>2</v>
          </cell>
          <cell r="K2090">
            <v>47054</v>
          </cell>
          <cell r="Q2090">
            <v>18715</v>
          </cell>
          <cell r="S2090" t="str">
            <v>Sim</v>
          </cell>
          <cell r="T2090" t="str">
            <v>Nao</v>
          </cell>
          <cell r="V2090" t="str">
            <v>Sim</v>
          </cell>
          <cell r="X2090">
            <v>157.4</v>
          </cell>
          <cell r="Y2090">
            <v>157.4</v>
          </cell>
          <cell r="Z2090">
            <v>3.8</v>
          </cell>
          <cell r="AA2090">
            <v>13</v>
          </cell>
        </row>
        <row r="2091">
          <cell r="B2091" t="str">
            <v>Minas Gerais</v>
          </cell>
          <cell r="I2091" t="str">
            <v>1</v>
          </cell>
          <cell r="K2091">
            <v>3641</v>
          </cell>
          <cell r="Q2091">
            <v>1800</v>
          </cell>
          <cell r="S2091" t="str">
            <v>Nao</v>
          </cell>
          <cell r="T2091" t="str">
            <v>Nao</v>
          </cell>
          <cell r="V2091" t="str">
            <v>Sim</v>
          </cell>
          <cell r="X2091">
            <v>10.82</v>
          </cell>
          <cell r="Y2091">
            <v>10.82</v>
          </cell>
          <cell r="Z2091">
            <v>2</v>
          </cell>
          <cell r="AA2091">
            <v>82</v>
          </cell>
        </row>
        <row r="2092">
          <cell r="B2092" t="str">
            <v>Minas Gerais</v>
          </cell>
          <cell r="I2092" t="str">
            <v>1</v>
          </cell>
          <cell r="K2092">
            <v>12803</v>
          </cell>
          <cell r="Q2092">
            <v>6150</v>
          </cell>
          <cell r="S2092" t="str">
            <v>Nao</v>
          </cell>
          <cell r="T2092" t="str">
            <v>Nao</v>
          </cell>
          <cell r="V2092" t="str">
            <v>Sim</v>
          </cell>
          <cell r="X2092">
            <v>50</v>
          </cell>
          <cell r="Y2092">
            <v>48</v>
          </cell>
          <cell r="Z2092">
            <v>25</v>
          </cell>
          <cell r="AA2092">
            <v>0</v>
          </cell>
        </row>
        <row r="2093">
          <cell r="B2093" t="str">
            <v>Minas Gerais</v>
          </cell>
          <cell r="I2093" t="str">
            <v>1</v>
          </cell>
          <cell r="K2093">
            <v>5526</v>
          </cell>
          <cell r="Q2093">
            <v>2700</v>
          </cell>
          <cell r="S2093" t="str">
            <v>Nao</v>
          </cell>
          <cell r="T2093" t="str">
            <v>Nao</v>
          </cell>
          <cell r="V2093" t="str">
            <v>Sim</v>
          </cell>
          <cell r="X2093">
            <v>48</v>
          </cell>
          <cell r="Y2093">
            <v>28.12</v>
          </cell>
          <cell r="Z2093">
            <v>27.5</v>
          </cell>
          <cell r="AA2093">
            <v>0</v>
          </cell>
        </row>
        <row r="2094">
          <cell r="B2094" t="str">
            <v>Minas Gerais</v>
          </cell>
          <cell r="I2094" t="str">
            <v>1</v>
          </cell>
          <cell r="K2094">
            <v>6513</v>
          </cell>
          <cell r="Q2094">
            <v>1800</v>
          </cell>
          <cell r="S2094" t="str">
            <v>Nao</v>
          </cell>
          <cell r="T2094" t="str">
            <v>Nao</v>
          </cell>
          <cell r="V2094" t="str">
            <v>Não</v>
          </cell>
          <cell r="X2094">
            <v>25</v>
          </cell>
          <cell r="Y2094">
            <v>18</v>
          </cell>
          <cell r="Z2094">
            <v>2</v>
          </cell>
          <cell r="AA2094">
            <v>0</v>
          </cell>
        </row>
        <row r="2095">
          <cell r="B2095" t="str">
            <v>Minas Gerais</v>
          </cell>
          <cell r="I2095" t="str">
            <v>1</v>
          </cell>
          <cell r="K2095">
            <v>1843</v>
          </cell>
          <cell r="Q2095">
            <v>527</v>
          </cell>
          <cell r="S2095" t="str">
            <v>Nao</v>
          </cell>
          <cell r="T2095" t="str">
            <v>Nao</v>
          </cell>
          <cell r="V2095" t="str">
            <v>Sim</v>
          </cell>
          <cell r="X2095">
            <v>14</v>
          </cell>
          <cell r="Y2095">
            <v>9</v>
          </cell>
          <cell r="Z2095">
            <v>0</v>
          </cell>
          <cell r="AA2095">
            <v>30</v>
          </cell>
        </row>
        <row r="2096">
          <cell r="B2096" t="str">
            <v>Minas Gerais</v>
          </cell>
          <cell r="I2096" t="str">
            <v>1</v>
          </cell>
          <cell r="K2096">
            <v>4178</v>
          </cell>
          <cell r="Q2096">
            <v>1500</v>
          </cell>
          <cell r="S2096" t="str">
            <v>Nao</v>
          </cell>
          <cell r="T2096" t="str">
            <v>Nao</v>
          </cell>
          <cell r="V2096" t="str">
            <v>Sim</v>
          </cell>
          <cell r="X2096">
            <v>50</v>
          </cell>
          <cell r="Y2096">
            <v>50</v>
          </cell>
          <cell r="Z2096">
            <v>15</v>
          </cell>
          <cell r="AA2096">
            <v>0</v>
          </cell>
        </row>
        <row r="2097">
          <cell r="B2097" t="str">
            <v>Minas Gerais</v>
          </cell>
          <cell r="I2097" t="str">
            <v>1</v>
          </cell>
          <cell r="K2097">
            <v>16402</v>
          </cell>
          <cell r="Q2097">
            <v>8070</v>
          </cell>
          <cell r="S2097" t="str">
            <v>Nao</v>
          </cell>
          <cell r="T2097" t="str">
            <v>Sim</v>
          </cell>
          <cell r="V2097" t="str">
            <v>Sim</v>
          </cell>
          <cell r="X2097">
            <v>60</v>
          </cell>
          <cell r="Y2097">
            <v>60</v>
          </cell>
          <cell r="Z2097">
            <v>9</v>
          </cell>
          <cell r="AA2097">
            <v>0</v>
          </cell>
        </row>
        <row r="2098">
          <cell r="B2098" t="str">
            <v>Minas Gerais</v>
          </cell>
          <cell r="I2098" t="str">
            <v>1</v>
          </cell>
          <cell r="K2098">
            <v>5860</v>
          </cell>
          <cell r="Q2098">
            <v>2177</v>
          </cell>
          <cell r="S2098" t="str">
            <v>Nao</v>
          </cell>
          <cell r="T2098" t="str">
            <v>Nao</v>
          </cell>
          <cell r="V2098" t="str">
            <v>Sim</v>
          </cell>
          <cell r="X2098">
            <v>20</v>
          </cell>
          <cell r="Y2098">
            <v>20</v>
          </cell>
          <cell r="Z2098">
            <v>1</v>
          </cell>
          <cell r="AA2098">
            <v>150</v>
          </cell>
        </row>
        <row r="2099">
          <cell r="B2099" t="str">
            <v>Minas Gerais</v>
          </cell>
          <cell r="I2099" t="str">
            <v>2</v>
          </cell>
          <cell r="K2099">
            <v>35156</v>
          </cell>
          <cell r="Q2099">
            <v>13862</v>
          </cell>
          <cell r="S2099" t="str">
            <v>Nao</v>
          </cell>
          <cell r="T2099" t="str">
            <v>Nao</v>
          </cell>
          <cell r="V2099" t="str">
            <v>Sim</v>
          </cell>
          <cell r="X2099">
            <v>743</v>
          </cell>
          <cell r="Y2099">
            <v>701</v>
          </cell>
          <cell r="Z2099">
            <v>625</v>
          </cell>
          <cell r="AA2099">
            <v>1500</v>
          </cell>
        </row>
        <row r="2100">
          <cell r="B2100" t="str">
            <v>Minas Gerais</v>
          </cell>
          <cell r="I2100" t="str">
            <v>1</v>
          </cell>
          <cell r="K2100">
            <v>3888</v>
          </cell>
          <cell r="Q2100">
            <v>1852</v>
          </cell>
          <cell r="S2100" t="str">
            <v>Nao</v>
          </cell>
          <cell r="T2100" t="str">
            <v>Nao</v>
          </cell>
          <cell r="V2100" t="str">
            <v>Sim</v>
          </cell>
          <cell r="X2100">
            <v>38</v>
          </cell>
          <cell r="Y2100">
            <v>36.799999999999997</v>
          </cell>
          <cell r="Z2100">
            <v>8.1999999999999993</v>
          </cell>
          <cell r="AA2100">
            <v>0</v>
          </cell>
        </row>
        <row r="2101">
          <cell r="B2101" t="str">
            <v>Minas Gerais</v>
          </cell>
          <cell r="I2101" t="str">
            <v>1</v>
          </cell>
          <cell r="K2101">
            <v>11708</v>
          </cell>
          <cell r="Q2101">
            <v>3500</v>
          </cell>
          <cell r="S2101" t="str">
            <v>Nao</v>
          </cell>
          <cell r="T2101" t="str">
            <v>Nao</v>
          </cell>
          <cell r="V2101" t="str">
            <v>Sim</v>
          </cell>
          <cell r="X2101">
            <v>54.27</v>
          </cell>
          <cell r="Y2101">
            <v>44.32</v>
          </cell>
          <cell r="Z2101">
            <v>2</v>
          </cell>
          <cell r="AA2101">
            <v>50</v>
          </cell>
        </row>
        <row r="2102">
          <cell r="B2102" t="str">
            <v>Minas Gerais</v>
          </cell>
          <cell r="I2102" t="str">
            <v>1</v>
          </cell>
          <cell r="K2102">
            <v>2916</v>
          </cell>
          <cell r="Q2102">
            <v>1458</v>
          </cell>
          <cell r="S2102" t="str">
            <v>Nao</v>
          </cell>
          <cell r="T2102" t="str">
            <v>Nao</v>
          </cell>
          <cell r="V2102" t="str">
            <v>Sim</v>
          </cell>
          <cell r="X2102">
            <v>26.3</v>
          </cell>
          <cell r="Y2102">
            <v>17.8</v>
          </cell>
          <cell r="Z2102">
            <v>0.05</v>
          </cell>
          <cell r="AA2102">
            <v>0</v>
          </cell>
        </row>
        <row r="2103">
          <cell r="B2103" t="str">
            <v>Minas Gerais</v>
          </cell>
          <cell r="I2103" t="str">
            <v>1</v>
          </cell>
          <cell r="K2103">
            <v>12739</v>
          </cell>
          <cell r="Q2103">
            <v>6304</v>
          </cell>
          <cell r="S2103" t="str">
            <v>Nao</v>
          </cell>
          <cell r="T2103" t="str">
            <v>Nao</v>
          </cell>
          <cell r="V2103" t="str">
            <v>Sim</v>
          </cell>
          <cell r="X2103">
            <v>75</v>
          </cell>
          <cell r="Y2103">
            <v>47</v>
          </cell>
          <cell r="Z2103">
            <v>0</v>
          </cell>
          <cell r="AA2103">
            <v>0</v>
          </cell>
        </row>
        <row r="2104">
          <cell r="B2104" t="str">
            <v>Minas Gerais</v>
          </cell>
          <cell r="I2104" t="str">
            <v>1</v>
          </cell>
          <cell r="K2104">
            <v>18175</v>
          </cell>
          <cell r="Q2104">
            <v>7482</v>
          </cell>
          <cell r="S2104" t="str">
            <v>Sim</v>
          </cell>
          <cell r="T2104" t="str">
            <v>Sim</v>
          </cell>
          <cell r="V2104" t="str">
            <v>Sim</v>
          </cell>
          <cell r="X2104">
            <v>88</v>
          </cell>
          <cell r="Y2104">
            <v>80</v>
          </cell>
          <cell r="Z2104">
            <v>35</v>
          </cell>
          <cell r="AA2104">
            <v>800</v>
          </cell>
        </row>
        <row r="2105">
          <cell r="B2105" t="str">
            <v>Minas Gerais</v>
          </cell>
          <cell r="I2105" t="str">
            <v>1</v>
          </cell>
          <cell r="K2105">
            <v>11804</v>
          </cell>
          <cell r="Q2105">
            <v>5207</v>
          </cell>
          <cell r="S2105" t="str">
            <v>Nao</v>
          </cell>
          <cell r="T2105" t="str">
            <v>Nao</v>
          </cell>
          <cell r="V2105" t="str">
            <v>Sim</v>
          </cell>
          <cell r="X2105">
            <v>50</v>
          </cell>
          <cell r="Y2105">
            <v>35</v>
          </cell>
          <cell r="Z2105">
            <v>22</v>
          </cell>
          <cell r="AA2105">
            <v>0</v>
          </cell>
        </row>
        <row r="2106">
          <cell r="B2106" t="str">
            <v>Minas Gerais</v>
          </cell>
          <cell r="I2106" t="str">
            <v>1</v>
          </cell>
          <cell r="K2106">
            <v>5500</v>
          </cell>
          <cell r="Q2106">
            <v>2483</v>
          </cell>
          <cell r="S2106" t="str">
            <v>Nao</v>
          </cell>
          <cell r="T2106" t="str">
            <v>Nao</v>
          </cell>
          <cell r="V2106" t="str">
            <v>Sim</v>
          </cell>
          <cell r="X2106">
            <v>32</v>
          </cell>
          <cell r="Y2106">
            <v>25</v>
          </cell>
          <cell r="Z2106">
            <v>20</v>
          </cell>
          <cell r="AA2106">
            <v>0</v>
          </cell>
        </row>
        <row r="2107">
          <cell r="B2107" t="str">
            <v>Minas Gerais</v>
          </cell>
          <cell r="I2107" t="str">
            <v>1</v>
          </cell>
          <cell r="K2107">
            <v>8289</v>
          </cell>
          <cell r="Q2107">
            <v>2993</v>
          </cell>
          <cell r="S2107" t="str">
            <v>Nao</v>
          </cell>
          <cell r="T2107" t="str">
            <v>Nao</v>
          </cell>
          <cell r="V2107" t="str">
            <v>Sim</v>
          </cell>
          <cell r="X2107">
            <v>40</v>
          </cell>
          <cell r="Y2107">
            <v>38</v>
          </cell>
          <cell r="Z2107">
            <v>0.9</v>
          </cell>
          <cell r="AA2107">
            <v>30</v>
          </cell>
        </row>
        <row r="2108">
          <cell r="B2108" t="str">
            <v>Minas Gerais</v>
          </cell>
          <cell r="I2108" t="str">
            <v>2</v>
          </cell>
          <cell r="K2108">
            <v>53853</v>
          </cell>
          <cell r="Q2108">
            <v>18238</v>
          </cell>
          <cell r="S2108" t="str">
            <v>Nao</v>
          </cell>
          <cell r="T2108" t="str">
            <v>Sim</v>
          </cell>
          <cell r="V2108" t="str">
            <v>Sim</v>
          </cell>
          <cell r="X2108">
            <v>152.83000000000001</v>
          </cell>
          <cell r="Y2108">
            <v>123.74</v>
          </cell>
          <cell r="Z2108">
            <v>2.96</v>
          </cell>
          <cell r="AA2108">
            <v>1231</v>
          </cell>
        </row>
        <row r="2109">
          <cell r="B2109" t="str">
            <v>Minas Gerais</v>
          </cell>
          <cell r="I2109" t="str">
            <v>1</v>
          </cell>
          <cell r="K2109">
            <v>3324</v>
          </cell>
          <cell r="Q2109">
            <v>1600</v>
          </cell>
          <cell r="S2109" t="str">
            <v>Nao</v>
          </cell>
          <cell r="T2109" t="str">
            <v>Sim</v>
          </cell>
          <cell r="V2109" t="str">
            <v>Sim</v>
          </cell>
          <cell r="X2109">
            <v>20.3</v>
          </cell>
          <cell r="Y2109">
            <v>20.3</v>
          </cell>
          <cell r="Z2109">
            <v>0.05</v>
          </cell>
          <cell r="AA2109">
            <v>6</v>
          </cell>
        </row>
        <row r="2110">
          <cell r="B2110" t="str">
            <v>Minas Gerais</v>
          </cell>
          <cell r="I2110" t="str">
            <v>1</v>
          </cell>
          <cell r="K2110">
            <v>14750</v>
          </cell>
          <cell r="Q2110">
            <v>5000</v>
          </cell>
          <cell r="S2110" t="str">
            <v>Nao</v>
          </cell>
          <cell r="T2110" t="str">
            <v>Nao</v>
          </cell>
          <cell r="V2110" t="str">
            <v>Sim</v>
          </cell>
          <cell r="X2110">
            <v>51</v>
          </cell>
          <cell r="Y2110">
            <v>28.5</v>
          </cell>
          <cell r="Z2110">
            <v>12.5</v>
          </cell>
          <cell r="AA2110">
            <v>50</v>
          </cell>
        </row>
        <row r="2111">
          <cell r="B2111" t="str">
            <v>Minas Gerais</v>
          </cell>
          <cell r="I2111" t="str">
            <v>1</v>
          </cell>
          <cell r="K2111">
            <v>2428</v>
          </cell>
          <cell r="Q2111">
            <v>963</v>
          </cell>
          <cell r="S2111" t="str">
            <v>Nao</v>
          </cell>
          <cell r="T2111" t="str">
            <v>Nao</v>
          </cell>
          <cell r="V2111" t="str">
            <v>Sim</v>
          </cell>
          <cell r="X2111">
            <v>9.5</v>
          </cell>
          <cell r="Y2111">
            <v>8</v>
          </cell>
          <cell r="Z2111">
            <v>6.65</v>
          </cell>
          <cell r="AA2111">
            <v>0</v>
          </cell>
        </row>
        <row r="2112">
          <cell r="B2112" t="str">
            <v>Minas Gerais</v>
          </cell>
          <cell r="I2112" t="str">
            <v>1</v>
          </cell>
          <cell r="K2112">
            <v>2860</v>
          </cell>
          <cell r="Q2112">
            <v>953</v>
          </cell>
          <cell r="S2112" t="str">
            <v>Nao</v>
          </cell>
          <cell r="T2112" t="str">
            <v>Nao</v>
          </cell>
          <cell r="V2112" t="str">
            <v>Sim</v>
          </cell>
          <cell r="X2112">
            <v>12.06</v>
          </cell>
          <cell r="Y2112">
            <v>8.58</v>
          </cell>
          <cell r="Z2112">
            <v>5.4</v>
          </cell>
          <cell r="AA2112">
            <v>20</v>
          </cell>
        </row>
        <row r="2113">
          <cell r="B2113" t="str">
            <v>Minas Gerais</v>
          </cell>
          <cell r="I2113" t="str">
            <v>1</v>
          </cell>
          <cell r="K2113">
            <v>1431</v>
          </cell>
          <cell r="Q2113">
            <v>645</v>
          </cell>
          <cell r="S2113" t="str">
            <v>Nao</v>
          </cell>
          <cell r="T2113" t="str">
            <v>Nao</v>
          </cell>
          <cell r="V2113" t="str">
            <v>Sim</v>
          </cell>
          <cell r="X2113">
            <v>15</v>
          </cell>
          <cell r="Y2113">
            <v>9</v>
          </cell>
          <cell r="Z2113">
            <v>2.5</v>
          </cell>
          <cell r="AA2113">
            <v>0</v>
          </cell>
        </row>
        <row r="2114">
          <cell r="B2114" t="str">
            <v>Minas Gerais</v>
          </cell>
          <cell r="I2114" t="str">
            <v>1</v>
          </cell>
          <cell r="K2114">
            <v>11736</v>
          </cell>
          <cell r="Q2114">
            <v>3100</v>
          </cell>
          <cell r="S2114" t="str">
            <v>Nao</v>
          </cell>
          <cell r="T2114" t="str">
            <v>Nao</v>
          </cell>
          <cell r="V2114" t="str">
            <v>Sim</v>
          </cell>
          <cell r="X2114">
            <v>105</v>
          </cell>
          <cell r="Y2114">
            <v>65</v>
          </cell>
          <cell r="Z2114">
            <v>52</v>
          </cell>
          <cell r="AA2114">
            <v>0</v>
          </cell>
        </row>
        <row r="2115">
          <cell r="B2115" t="str">
            <v>Minas Gerais</v>
          </cell>
          <cell r="I2115" t="str">
            <v>1</v>
          </cell>
          <cell r="K2115">
            <v>7013</v>
          </cell>
          <cell r="Q2115">
            <v>2831</v>
          </cell>
          <cell r="S2115" t="str">
            <v>Nao</v>
          </cell>
          <cell r="T2115" t="str">
            <v>Nao</v>
          </cell>
          <cell r="V2115" t="str">
            <v>Não</v>
          </cell>
          <cell r="X2115">
            <v>18.98</v>
          </cell>
          <cell r="Y2115">
            <v>17.260000000000002</v>
          </cell>
          <cell r="Z2115">
            <v>0</v>
          </cell>
          <cell r="AA2115">
            <v>0</v>
          </cell>
        </row>
        <row r="2116">
          <cell r="B2116" t="str">
            <v>Minas Gerais</v>
          </cell>
          <cell r="I2116" t="str">
            <v>1</v>
          </cell>
          <cell r="K2116">
            <v>1941</v>
          </cell>
          <cell r="Q2116">
            <v>850</v>
          </cell>
          <cell r="S2116" t="str">
            <v>Sim</v>
          </cell>
          <cell r="T2116" t="str">
            <v>Sim</v>
          </cell>
          <cell r="V2116" t="str">
            <v>Sim</v>
          </cell>
          <cell r="X2116">
            <v>23</v>
          </cell>
          <cell r="Y2116">
            <v>20</v>
          </cell>
          <cell r="Z2116">
            <v>13</v>
          </cell>
          <cell r="AA2116">
            <v>5</v>
          </cell>
        </row>
        <row r="2117">
          <cell r="B2117" t="str">
            <v>Minas Gerais</v>
          </cell>
          <cell r="I2117" t="str">
            <v>2</v>
          </cell>
          <cell r="K2117">
            <v>27787</v>
          </cell>
          <cell r="Q2117">
            <v>8553</v>
          </cell>
          <cell r="S2117" t="str">
            <v>Nao</v>
          </cell>
          <cell r="T2117" t="str">
            <v>Sim</v>
          </cell>
          <cell r="V2117" t="str">
            <v>Sim</v>
          </cell>
          <cell r="X2117">
            <v>200</v>
          </cell>
          <cell r="Y2117">
            <v>150</v>
          </cell>
          <cell r="Z2117">
            <v>10.5</v>
          </cell>
          <cell r="AA2117">
            <v>20</v>
          </cell>
        </row>
        <row r="2118">
          <cell r="B2118" t="str">
            <v>Minas Gerais</v>
          </cell>
          <cell r="I2118" t="str">
            <v>1</v>
          </cell>
          <cell r="K2118">
            <v>14016</v>
          </cell>
          <cell r="Q2118">
            <v>5149</v>
          </cell>
          <cell r="S2118" t="str">
            <v>Nao</v>
          </cell>
          <cell r="T2118" t="str">
            <v>Nao</v>
          </cell>
          <cell r="V2118" t="str">
            <v>Sim</v>
          </cell>
          <cell r="X2118">
            <v>40.42</v>
          </cell>
          <cell r="Y2118">
            <v>39.5</v>
          </cell>
          <cell r="Z2118">
            <v>0.4</v>
          </cell>
          <cell r="AA2118">
            <v>110</v>
          </cell>
        </row>
        <row r="2119">
          <cell r="B2119" t="str">
            <v>Minas Gerais</v>
          </cell>
          <cell r="I2119" t="str">
            <v>1</v>
          </cell>
          <cell r="K2119">
            <v>5795</v>
          </cell>
          <cell r="Q2119">
            <v>2510</v>
          </cell>
          <cell r="S2119" t="str">
            <v>Nao</v>
          </cell>
          <cell r="T2119" t="str">
            <v>Nao</v>
          </cell>
          <cell r="V2119" t="str">
            <v>Sim</v>
          </cell>
          <cell r="X2119">
            <v>18</v>
          </cell>
          <cell r="Y2119">
            <v>9</v>
          </cell>
          <cell r="Z2119">
            <v>0</v>
          </cell>
          <cell r="AA2119">
            <v>220</v>
          </cell>
        </row>
        <row r="2120">
          <cell r="B2120" t="str">
            <v>Minas Gerais</v>
          </cell>
          <cell r="I2120" t="str">
            <v>1</v>
          </cell>
          <cell r="K2120">
            <v>14903</v>
          </cell>
          <cell r="Q2120">
            <v>5587</v>
          </cell>
          <cell r="S2120" t="str">
            <v>Nao</v>
          </cell>
          <cell r="T2120" t="str">
            <v>Nao</v>
          </cell>
          <cell r="V2120" t="str">
            <v>Sim</v>
          </cell>
          <cell r="X2120">
            <v>122.9</v>
          </cell>
          <cell r="Y2120">
            <v>54.39</v>
          </cell>
          <cell r="Z2120">
            <v>50</v>
          </cell>
          <cell r="AA2120">
            <v>250</v>
          </cell>
        </row>
        <row r="2121">
          <cell r="B2121" t="str">
            <v>Minas Gerais</v>
          </cell>
          <cell r="I2121" t="str">
            <v>1</v>
          </cell>
          <cell r="K2121">
            <v>9256</v>
          </cell>
          <cell r="Q2121">
            <v>3520</v>
          </cell>
          <cell r="S2121" t="str">
            <v>Nao</v>
          </cell>
          <cell r="T2121" t="str">
            <v>Nao</v>
          </cell>
          <cell r="V2121" t="str">
            <v>Sim</v>
          </cell>
          <cell r="X2121">
            <v>50</v>
          </cell>
          <cell r="Y2121">
            <v>42</v>
          </cell>
          <cell r="Z2121">
            <v>2</v>
          </cell>
          <cell r="AA2121">
            <v>0</v>
          </cell>
        </row>
        <row r="2122">
          <cell r="B2122" t="str">
            <v>Minas Gerais</v>
          </cell>
          <cell r="I2122" t="str">
            <v>2</v>
          </cell>
          <cell r="K2122">
            <v>34693</v>
          </cell>
          <cell r="Q2122">
            <v>13549</v>
          </cell>
          <cell r="S2122" t="str">
            <v>Nao</v>
          </cell>
          <cell r="T2122" t="str">
            <v>Nao</v>
          </cell>
          <cell r="V2122" t="str">
            <v>Sim</v>
          </cell>
          <cell r="X2122">
            <v>199.32</v>
          </cell>
          <cell r="Y2122">
            <v>138</v>
          </cell>
          <cell r="Z2122">
            <v>61</v>
          </cell>
          <cell r="AA2122">
            <v>68</v>
          </cell>
        </row>
        <row r="2123">
          <cell r="B2123" t="str">
            <v>Minas Gerais</v>
          </cell>
          <cell r="I2123" t="str">
            <v>1</v>
          </cell>
          <cell r="K2123">
            <v>2167</v>
          </cell>
          <cell r="Q2123">
            <v>900</v>
          </cell>
          <cell r="S2123" t="str">
            <v>Nao</v>
          </cell>
          <cell r="T2123" t="str">
            <v>Nao</v>
          </cell>
          <cell r="V2123" t="str">
            <v>Sim</v>
          </cell>
          <cell r="X2123">
            <v>19.5</v>
          </cell>
          <cell r="Y2123">
            <v>18</v>
          </cell>
          <cell r="Z2123">
            <v>8</v>
          </cell>
          <cell r="AA2123">
            <v>0</v>
          </cell>
        </row>
        <row r="2124">
          <cell r="B2124" t="str">
            <v>Minas Gerais</v>
          </cell>
          <cell r="I2124" t="str">
            <v>1</v>
          </cell>
          <cell r="K2124">
            <v>14900</v>
          </cell>
          <cell r="Q2124">
            <v>4600</v>
          </cell>
          <cell r="S2124" t="str">
            <v>Nao</v>
          </cell>
          <cell r="T2124" t="str">
            <v>Nao</v>
          </cell>
          <cell r="V2124" t="str">
            <v>Sim</v>
          </cell>
          <cell r="X2124">
            <v>30.61</v>
          </cell>
          <cell r="Y2124">
            <v>19</v>
          </cell>
          <cell r="Z2124">
            <v>9</v>
          </cell>
          <cell r="AA2124">
            <v>69</v>
          </cell>
        </row>
        <row r="2125">
          <cell r="B2125" t="str">
            <v>Minas Gerais</v>
          </cell>
          <cell r="I2125" t="str">
            <v>1</v>
          </cell>
          <cell r="K2125">
            <v>7529</v>
          </cell>
          <cell r="Q2125">
            <v>3100</v>
          </cell>
          <cell r="S2125" t="str">
            <v>Nao</v>
          </cell>
          <cell r="T2125" t="str">
            <v>Nao</v>
          </cell>
          <cell r="V2125" t="str">
            <v>Sim</v>
          </cell>
          <cell r="X2125">
            <v>36</v>
          </cell>
          <cell r="Y2125">
            <v>36</v>
          </cell>
          <cell r="Z2125">
            <v>36</v>
          </cell>
          <cell r="AA2125">
            <v>100</v>
          </cell>
        </row>
        <row r="2126">
          <cell r="B2126" t="str">
            <v>Minas Gerais</v>
          </cell>
          <cell r="I2126" t="str">
            <v>1</v>
          </cell>
          <cell r="K2126">
            <v>3490</v>
          </cell>
          <cell r="Q2126">
            <v>1115</v>
          </cell>
          <cell r="S2126" t="str">
            <v>Nao</v>
          </cell>
          <cell r="T2126" t="str">
            <v>Nao</v>
          </cell>
          <cell r="V2126" t="str">
            <v>Sim</v>
          </cell>
          <cell r="X2126">
            <v>8</v>
          </cell>
          <cell r="Y2126">
            <v>7.5</v>
          </cell>
          <cell r="Z2126">
            <v>7</v>
          </cell>
          <cell r="AA2126">
            <v>45</v>
          </cell>
        </row>
        <row r="2127">
          <cell r="B2127" t="str">
            <v>Minas Gerais</v>
          </cell>
          <cell r="I2127" t="str">
            <v>2</v>
          </cell>
          <cell r="K2127">
            <v>12871</v>
          </cell>
          <cell r="Q2127">
            <v>4000</v>
          </cell>
          <cell r="S2127" t="str">
            <v>Sim</v>
          </cell>
          <cell r="T2127" t="str">
            <v>Sim</v>
          </cell>
          <cell r="V2127" t="str">
            <v>Sim</v>
          </cell>
          <cell r="X2127">
            <v>35</v>
          </cell>
          <cell r="Y2127">
            <v>25</v>
          </cell>
          <cell r="Z2127">
            <v>8</v>
          </cell>
          <cell r="AA2127">
            <v>50</v>
          </cell>
        </row>
        <row r="2128">
          <cell r="B2128" t="str">
            <v>Minas Gerais</v>
          </cell>
          <cell r="I2128" t="str">
            <v>1</v>
          </cell>
          <cell r="K2128">
            <v>3443</v>
          </cell>
          <cell r="Q2128">
            <v>1135</v>
          </cell>
          <cell r="S2128" t="str">
            <v>Nao</v>
          </cell>
          <cell r="T2128" t="str">
            <v>Nao</v>
          </cell>
          <cell r="V2128" t="str">
            <v>Sim</v>
          </cell>
          <cell r="X2128">
            <v>30</v>
          </cell>
          <cell r="Y2128">
            <v>28.5</v>
          </cell>
          <cell r="Z2128">
            <v>24</v>
          </cell>
          <cell r="AA2128">
            <v>0</v>
          </cell>
        </row>
        <row r="2129">
          <cell r="B2129" t="str">
            <v>Minas Gerais</v>
          </cell>
          <cell r="I2129" t="str">
            <v>1</v>
          </cell>
          <cell r="K2129">
            <v>10472</v>
          </cell>
          <cell r="Q2129">
            <v>2859</v>
          </cell>
          <cell r="S2129" t="str">
            <v>Nao</v>
          </cell>
          <cell r="T2129" t="str">
            <v>Nao</v>
          </cell>
          <cell r="V2129" t="str">
            <v>Não</v>
          </cell>
          <cell r="X2129">
            <v>70.3</v>
          </cell>
          <cell r="Y2129">
            <v>45.69</v>
          </cell>
          <cell r="Z2129">
            <v>0</v>
          </cell>
          <cell r="AA2129">
            <v>50</v>
          </cell>
        </row>
        <row r="2130">
          <cell r="B2130" t="str">
            <v>Minas Gerais</v>
          </cell>
          <cell r="I2130" t="str">
            <v>1</v>
          </cell>
          <cell r="K2130">
            <v>5968</v>
          </cell>
          <cell r="Q2130">
            <v>2545</v>
          </cell>
          <cell r="S2130" t="str">
            <v>Nao</v>
          </cell>
          <cell r="T2130" t="str">
            <v>Sim</v>
          </cell>
          <cell r="V2130" t="str">
            <v>Sim</v>
          </cell>
          <cell r="X2130">
            <v>35</v>
          </cell>
          <cell r="Y2130">
            <v>25</v>
          </cell>
          <cell r="Z2130">
            <v>10</v>
          </cell>
          <cell r="AA2130">
            <v>150</v>
          </cell>
        </row>
        <row r="2131">
          <cell r="B2131" t="str">
            <v>Minas Gerais</v>
          </cell>
          <cell r="I2131" t="str">
            <v>1</v>
          </cell>
          <cell r="K2131">
            <v>11385</v>
          </cell>
          <cell r="Q2131">
            <v>3949</v>
          </cell>
          <cell r="S2131" t="str">
            <v>Nao</v>
          </cell>
          <cell r="T2131" t="str">
            <v>Sim</v>
          </cell>
          <cell r="V2131" t="str">
            <v>Sim</v>
          </cell>
          <cell r="X2131">
            <v>20</v>
          </cell>
          <cell r="Y2131">
            <v>17</v>
          </cell>
          <cell r="Z2131">
            <v>0.1</v>
          </cell>
          <cell r="AA2131">
            <v>500</v>
          </cell>
        </row>
        <row r="2132">
          <cell r="B2132" t="str">
            <v>Minas Gerais</v>
          </cell>
          <cell r="I2132" t="str">
            <v>1</v>
          </cell>
          <cell r="K2132">
            <v>1309</v>
          </cell>
          <cell r="Q2132">
            <v>634</v>
          </cell>
          <cell r="S2132" t="str">
            <v>Nao</v>
          </cell>
          <cell r="T2132" t="str">
            <v>Sim</v>
          </cell>
          <cell r="V2132" t="str">
            <v>Não</v>
          </cell>
          <cell r="X2132">
            <v>21</v>
          </cell>
          <cell r="Y2132">
            <v>21</v>
          </cell>
          <cell r="Z2132">
            <v>4</v>
          </cell>
          <cell r="AA2132">
            <v>0</v>
          </cell>
        </row>
        <row r="2133">
          <cell r="B2133" t="str">
            <v>Minas Gerais</v>
          </cell>
          <cell r="I2133" t="str">
            <v>1</v>
          </cell>
          <cell r="K2133">
            <v>6558</v>
          </cell>
          <cell r="Q2133">
            <v>2431</v>
          </cell>
          <cell r="S2133" t="str">
            <v>Nao</v>
          </cell>
          <cell r="T2133" t="str">
            <v>Nao</v>
          </cell>
          <cell r="V2133" t="str">
            <v>Sim</v>
          </cell>
          <cell r="X2133">
            <v>63.7</v>
          </cell>
          <cell r="Y2133">
            <v>63.7</v>
          </cell>
          <cell r="Z2133">
            <v>9.3000000000000007</v>
          </cell>
          <cell r="AA2133">
            <v>5</v>
          </cell>
        </row>
        <row r="2134">
          <cell r="B2134" t="str">
            <v>Minas Gerais</v>
          </cell>
          <cell r="I2134" t="str">
            <v>1</v>
          </cell>
          <cell r="K2134">
            <v>9519</v>
          </cell>
          <cell r="Q2134">
            <v>2782</v>
          </cell>
          <cell r="S2134" t="str">
            <v>Nao</v>
          </cell>
          <cell r="T2134" t="str">
            <v>Nao</v>
          </cell>
          <cell r="V2134" t="str">
            <v>Sim</v>
          </cell>
          <cell r="X2134">
            <v>44.91</v>
          </cell>
          <cell r="Y2134">
            <v>17.77</v>
          </cell>
          <cell r="Z2134">
            <v>1.63</v>
          </cell>
          <cell r="AA2134">
            <v>25</v>
          </cell>
        </row>
        <row r="2135">
          <cell r="B2135" t="str">
            <v>Minas Gerais</v>
          </cell>
          <cell r="I2135" t="str">
            <v>1</v>
          </cell>
          <cell r="K2135">
            <v>15702</v>
          </cell>
          <cell r="Q2135">
            <v>7365</v>
          </cell>
          <cell r="S2135" t="str">
            <v>Nao</v>
          </cell>
          <cell r="T2135" t="str">
            <v>Nao</v>
          </cell>
          <cell r="V2135" t="str">
            <v>Sim</v>
          </cell>
          <cell r="X2135">
            <v>110</v>
          </cell>
          <cell r="Y2135">
            <v>106</v>
          </cell>
          <cell r="Z2135">
            <v>37</v>
          </cell>
          <cell r="AA2135">
            <v>0</v>
          </cell>
        </row>
        <row r="2136">
          <cell r="B2136" t="str">
            <v>Minas Gerais</v>
          </cell>
          <cell r="I2136" t="str">
            <v>1</v>
          </cell>
          <cell r="K2136">
            <v>9121</v>
          </cell>
          <cell r="Q2136">
            <v>4500</v>
          </cell>
          <cell r="S2136" t="str">
            <v>Nao</v>
          </cell>
          <cell r="T2136" t="str">
            <v>Nao</v>
          </cell>
          <cell r="V2136" t="str">
            <v>Sim</v>
          </cell>
          <cell r="X2136">
            <v>100</v>
          </cell>
          <cell r="Y2136">
            <v>80</v>
          </cell>
          <cell r="Z2136">
            <v>8</v>
          </cell>
          <cell r="AA2136">
            <v>10</v>
          </cell>
        </row>
        <row r="2137">
          <cell r="B2137" t="str">
            <v>Minas Gerais</v>
          </cell>
          <cell r="I2137" t="str">
            <v>2</v>
          </cell>
          <cell r="K2137">
            <v>41991</v>
          </cell>
          <cell r="Q2137">
            <v>14350</v>
          </cell>
          <cell r="S2137" t="str">
            <v>Sim</v>
          </cell>
          <cell r="T2137" t="str">
            <v>Sim</v>
          </cell>
          <cell r="V2137" t="str">
            <v>Sim</v>
          </cell>
          <cell r="X2137">
            <v>237.51</v>
          </cell>
          <cell r="Y2137">
            <v>230</v>
          </cell>
          <cell r="Z2137">
            <v>88.28</v>
          </cell>
          <cell r="AA2137">
            <v>0</v>
          </cell>
        </row>
        <row r="2138">
          <cell r="B2138" t="str">
            <v>Minas Gerais</v>
          </cell>
          <cell r="I2138" t="str">
            <v>1</v>
          </cell>
          <cell r="K2138">
            <v>1797</v>
          </cell>
          <cell r="Q2138">
            <v>729</v>
          </cell>
          <cell r="S2138" t="str">
            <v>Nao</v>
          </cell>
          <cell r="T2138" t="str">
            <v>Nao</v>
          </cell>
          <cell r="V2138" t="str">
            <v>Sim</v>
          </cell>
          <cell r="X2138">
            <v>10.83</v>
          </cell>
          <cell r="Y2138">
            <v>9.1999999999999993</v>
          </cell>
          <cell r="Z2138">
            <v>0.03</v>
          </cell>
          <cell r="AA2138">
            <v>30</v>
          </cell>
        </row>
        <row r="2139">
          <cell r="B2139" t="str">
            <v>Minas Gerais</v>
          </cell>
          <cell r="I2139" t="str">
            <v>1</v>
          </cell>
          <cell r="K2139">
            <v>16639</v>
          </cell>
          <cell r="Q2139">
            <v>6231</v>
          </cell>
          <cell r="S2139" t="str">
            <v>Nao</v>
          </cell>
          <cell r="T2139" t="str">
            <v>Nao</v>
          </cell>
          <cell r="V2139" t="str">
            <v>Sim</v>
          </cell>
          <cell r="X2139">
            <v>90.48</v>
          </cell>
          <cell r="Y2139">
            <v>77</v>
          </cell>
          <cell r="Z2139">
            <v>22.8</v>
          </cell>
          <cell r="AA2139">
            <v>126</v>
          </cell>
        </row>
        <row r="2140">
          <cell r="B2140" t="str">
            <v>Minas Gerais</v>
          </cell>
          <cell r="I2140" t="str">
            <v>4</v>
          </cell>
          <cell r="K2140">
            <v>393507</v>
          </cell>
          <cell r="Q2140">
            <v>110040</v>
          </cell>
          <cell r="S2140" t="str">
            <v>Nao</v>
          </cell>
          <cell r="T2140" t="str">
            <v>Sim</v>
          </cell>
          <cell r="V2140" t="str">
            <v>Sim</v>
          </cell>
          <cell r="X2140">
            <v>1845.6</v>
          </cell>
          <cell r="Y2140">
            <v>1242.75</v>
          </cell>
          <cell r="Z2140">
            <v>43.73</v>
          </cell>
          <cell r="AA2140">
            <v>20</v>
          </cell>
        </row>
        <row r="2141">
          <cell r="B2141" t="str">
            <v>Minas Gerais</v>
          </cell>
          <cell r="I2141" t="str">
            <v>1</v>
          </cell>
          <cell r="K2141">
            <v>3430</v>
          </cell>
          <cell r="Q2141">
            <v>1692</v>
          </cell>
          <cell r="S2141" t="str">
            <v>Nao</v>
          </cell>
          <cell r="T2141" t="str">
            <v>Nao</v>
          </cell>
          <cell r="V2141" t="str">
            <v>Sim</v>
          </cell>
          <cell r="X2141">
            <v>36</v>
          </cell>
          <cell r="Y2141">
            <v>12.8</v>
          </cell>
          <cell r="Z2141">
            <v>2</v>
          </cell>
          <cell r="AA2141">
            <v>0</v>
          </cell>
        </row>
        <row r="2142">
          <cell r="B2142" t="str">
            <v>Minas Gerais</v>
          </cell>
          <cell r="I2142" t="str">
            <v>1</v>
          </cell>
          <cell r="K2142">
            <v>6969</v>
          </cell>
          <cell r="Q2142">
            <v>3000</v>
          </cell>
          <cell r="S2142" t="str">
            <v>Nao</v>
          </cell>
          <cell r="T2142" t="str">
            <v>Nao</v>
          </cell>
          <cell r="V2142" t="str">
            <v>Sim</v>
          </cell>
          <cell r="X2142">
            <v>50</v>
          </cell>
          <cell r="Y2142">
            <v>45</v>
          </cell>
          <cell r="Z2142">
            <v>5</v>
          </cell>
          <cell r="AA2142">
            <v>45</v>
          </cell>
        </row>
        <row r="2143">
          <cell r="B2143" t="str">
            <v>Minas Gerais</v>
          </cell>
          <cell r="I2143" t="str">
            <v>1</v>
          </cell>
          <cell r="K2143">
            <v>1394</v>
          </cell>
          <cell r="Q2143">
            <v>465</v>
          </cell>
          <cell r="S2143" t="str">
            <v>Nao</v>
          </cell>
          <cell r="T2143" t="str">
            <v>Nao</v>
          </cell>
          <cell r="V2143" t="str">
            <v>Não</v>
          </cell>
          <cell r="X2143">
            <v>50</v>
          </cell>
          <cell r="Y2143">
            <v>50</v>
          </cell>
          <cell r="Z2143">
            <v>7</v>
          </cell>
          <cell r="AA2143">
            <v>0</v>
          </cell>
        </row>
        <row r="2144">
          <cell r="B2144" t="str">
            <v>Minas Gerais</v>
          </cell>
          <cell r="I2144" t="str">
            <v>1</v>
          </cell>
          <cell r="K2144">
            <v>2394</v>
          </cell>
          <cell r="Q2144">
            <v>901</v>
          </cell>
          <cell r="S2144" t="str">
            <v>Nao</v>
          </cell>
          <cell r="T2144" t="str">
            <v>Sim</v>
          </cell>
          <cell r="V2144" t="str">
            <v>Sim</v>
          </cell>
          <cell r="X2144">
            <v>15.1</v>
          </cell>
          <cell r="Y2144">
            <v>13</v>
          </cell>
          <cell r="Z2144">
            <v>12.2</v>
          </cell>
          <cell r="AA2144">
            <v>13</v>
          </cell>
        </row>
        <row r="2145">
          <cell r="B2145" t="str">
            <v>Minas Gerais</v>
          </cell>
          <cell r="I2145" t="str">
            <v>1</v>
          </cell>
          <cell r="K2145">
            <v>3179</v>
          </cell>
          <cell r="Q2145">
            <v>1217</v>
          </cell>
          <cell r="S2145" t="str">
            <v>Nao</v>
          </cell>
          <cell r="T2145" t="str">
            <v>Nao</v>
          </cell>
          <cell r="V2145" t="str">
            <v>Sim</v>
          </cell>
          <cell r="X2145">
            <v>10</v>
          </cell>
          <cell r="Y2145">
            <v>9</v>
          </cell>
          <cell r="Z2145">
            <v>4</v>
          </cell>
          <cell r="AA2145">
            <v>300</v>
          </cell>
        </row>
        <row r="2146">
          <cell r="B2146" t="str">
            <v>Minas Gerais</v>
          </cell>
          <cell r="I2146" t="str">
            <v>3</v>
          </cell>
          <cell r="K2146">
            <v>101206</v>
          </cell>
          <cell r="Q2146">
            <v>39086</v>
          </cell>
          <cell r="S2146" t="str">
            <v>Nao</v>
          </cell>
          <cell r="T2146" t="str">
            <v>Sim</v>
          </cell>
          <cell r="V2146" t="str">
            <v>Sim</v>
          </cell>
          <cell r="X2146">
            <v>382.37</v>
          </cell>
          <cell r="Y2146">
            <v>345.85</v>
          </cell>
          <cell r="Z2146">
            <v>83.1</v>
          </cell>
          <cell r="AA2146">
            <v>3800</v>
          </cell>
        </row>
        <row r="2147">
          <cell r="B2147" t="str">
            <v>Minas Gerais</v>
          </cell>
          <cell r="I2147" t="str">
            <v>1</v>
          </cell>
          <cell r="K2147">
            <v>13945</v>
          </cell>
          <cell r="Q2147">
            <v>6238</v>
          </cell>
          <cell r="S2147" t="str">
            <v>Nao</v>
          </cell>
          <cell r="T2147" t="str">
            <v>Nao</v>
          </cell>
          <cell r="V2147" t="str">
            <v>Sim</v>
          </cell>
          <cell r="X2147">
            <v>130</v>
          </cell>
          <cell r="Y2147">
            <v>120</v>
          </cell>
          <cell r="Z2147">
            <v>90</v>
          </cell>
          <cell r="AA2147">
            <v>100</v>
          </cell>
        </row>
        <row r="2148">
          <cell r="B2148" t="str">
            <v>Minas Gerais</v>
          </cell>
          <cell r="I2148" t="str">
            <v>1</v>
          </cell>
          <cell r="K2148">
            <v>15818</v>
          </cell>
          <cell r="Q2148">
            <v>5366</v>
          </cell>
          <cell r="S2148" t="str">
            <v>Nao</v>
          </cell>
          <cell r="T2148" t="str">
            <v>Nao</v>
          </cell>
          <cell r="V2148" t="str">
            <v>Sim</v>
          </cell>
          <cell r="X2148">
            <v>25</v>
          </cell>
          <cell r="Y2148">
            <v>20</v>
          </cell>
          <cell r="Z2148">
            <v>5</v>
          </cell>
          <cell r="AA2148">
            <v>2</v>
          </cell>
        </row>
        <row r="2149">
          <cell r="B2149" t="str">
            <v>Minas Gerais</v>
          </cell>
          <cell r="I2149" t="str">
            <v>2</v>
          </cell>
          <cell r="K2149">
            <v>36637</v>
          </cell>
          <cell r="Q2149">
            <v>13000</v>
          </cell>
          <cell r="S2149" t="str">
            <v>Nao</v>
          </cell>
          <cell r="T2149" t="str">
            <v>Nao</v>
          </cell>
          <cell r="V2149" t="str">
            <v>Sim</v>
          </cell>
          <cell r="X2149">
            <v>304.05</v>
          </cell>
          <cell r="Y2149">
            <v>244.33</v>
          </cell>
          <cell r="Z2149">
            <v>12</v>
          </cell>
          <cell r="AA2149">
            <v>100</v>
          </cell>
        </row>
        <row r="2150">
          <cell r="B2150" t="str">
            <v>Minas Gerais</v>
          </cell>
          <cell r="I2150" t="str">
            <v>1</v>
          </cell>
          <cell r="K2150">
            <v>6628</v>
          </cell>
          <cell r="Q2150">
            <v>2959</v>
          </cell>
          <cell r="S2150" t="str">
            <v>Nao</v>
          </cell>
          <cell r="T2150" t="str">
            <v>Sim</v>
          </cell>
          <cell r="V2150" t="str">
            <v>Sim</v>
          </cell>
          <cell r="X2150">
            <v>29</v>
          </cell>
          <cell r="Y2150">
            <v>25</v>
          </cell>
          <cell r="Z2150">
            <v>0.06</v>
          </cell>
          <cell r="AA2150">
            <v>105</v>
          </cell>
        </row>
        <row r="2151">
          <cell r="B2151" t="str">
            <v>Minas Gerais</v>
          </cell>
          <cell r="I2151" t="str">
            <v>1</v>
          </cell>
          <cell r="K2151">
            <v>2801</v>
          </cell>
          <cell r="Q2151">
            <v>1400</v>
          </cell>
          <cell r="S2151" t="str">
            <v>Nao</v>
          </cell>
          <cell r="T2151" t="str">
            <v>Nao</v>
          </cell>
          <cell r="V2151" t="str">
            <v>Sim</v>
          </cell>
          <cell r="X2151">
            <v>19.760000000000002</v>
          </cell>
          <cell r="Y2151">
            <v>19.170000000000002</v>
          </cell>
          <cell r="Z2151">
            <v>0.18</v>
          </cell>
          <cell r="AA2151">
            <v>70</v>
          </cell>
        </row>
        <row r="2152">
          <cell r="B2152" t="str">
            <v>Minas Gerais</v>
          </cell>
          <cell r="I2152" t="str">
            <v>1</v>
          </cell>
          <cell r="K2152">
            <v>6583</v>
          </cell>
          <cell r="Q2152">
            <v>2923</v>
          </cell>
          <cell r="S2152" t="str">
            <v>Nao</v>
          </cell>
          <cell r="T2152" t="str">
            <v>Nao</v>
          </cell>
          <cell r="V2152" t="str">
            <v>Sim</v>
          </cell>
          <cell r="X2152">
            <v>35</v>
          </cell>
          <cell r="Y2152">
            <v>31</v>
          </cell>
          <cell r="Z2152">
            <v>11</v>
          </cell>
          <cell r="AA2152">
            <v>30</v>
          </cell>
        </row>
        <row r="2153">
          <cell r="B2153" t="str">
            <v>Minas Gerais</v>
          </cell>
          <cell r="I2153" t="str">
            <v>1</v>
          </cell>
          <cell r="K2153">
            <v>20783</v>
          </cell>
          <cell r="Q2153">
            <v>6460</v>
          </cell>
          <cell r="S2153" t="str">
            <v>Nao</v>
          </cell>
          <cell r="T2153" t="str">
            <v>Nao</v>
          </cell>
          <cell r="V2153" t="str">
            <v>Sim</v>
          </cell>
          <cell r="X2153">
            <v>63.5</v>
          </cell>
          <cell r="Y2153">
            <v>63.5</v>
          </cell>
          <cell r="Z2153">
            <v>0.3</v>
          </cell>
          <cell r="AA2153">
            <v>4</v>
          </cell>
        </row>
        <row r="2154">
          <cell r="B2154" t="str">
            <v>Minas Gerais</v>
          </cell>
          <cell r="I2154" t="str">
            <v>1</v>
          </cell>
          <cell r="K2154">
            <v>2760</v>
          </cell>
          <cell r="Q2154">
            <v>1045</v>
          </cell>
          <cell r="S2154" t="str">
            <v>Nao</v>
          </cell>
          <cell r="T2154" t="str">
            <v>Nao</v>
          </cell>
          <cell r="V2154" t="str">
            <v>Sim</v>
          </cell>
          <cell r="X2154">
            <v>19</v>
          </cell>
          <cell r="Y2154">
            <v>12.8</v>
          </cell>
          <cell r="Z2154">
            <v>0</v>
          </cell>
          <cell r="AA2154">
            <v>0</v>
          </cell>
        </row>
        <row r="2155">
          <cell r="B2155" t="str">
            <v>Minas Gerais</v>
          </cell>
          <cell r="I2155" t="str">
            <v>1</v>
          </cell>
          <cell r="K2155">
            <v>1130</v>
          </cell>
          <cell r="Q2155">
            <v>550</v>
          </cell>
          <cell r="S2155" t="str">
            <v>Nao</v>
          </cell>
          <cell r="T2155" t="str">
            <v>Nao</v>
          </cell>
          <cell r="V2155" t="str">
            <v>Sim</v>
          </cell>
          <cell r="X2155">
            <v>7.45</v>
          </cell>
          <cell r="Y2155">
            <v>7.45</v>
          </cell>
          <cell r="Z2155">
            <v>1.9</v>
          </cell>
          <cell r="AA2155">
            <v>100</v>
          </cell>
        </row>
        <row r="2156">
          <cell r="B2156" t="str">
            <v>Minas Gerais</v>
          </cell>
          <cell r="I2156" t="str">
            <v>2</v>
          </cell>
          <cell r="K2156">
            <v>94060</v>
          </cell>
          <cell r="Q2156">
            <v>38954</v>
          </cell>
          <cell r="S2156" t="str">
            <v>Nao</v>
          </cell>
          <cell r="T2156" t="str">
            <v>Nao</v>
          </cell>
          <cell r="V2156" t="str">
            <v>Sim</v>
          </cell>
          <cell r="X2156">
            <v>942.24</v>
          </cell>
          <cell r="Y2156">
            <v>848.02</v>
          </cell>
          <cell r="Z2156">
            <v>140</v>
          </cell>
          <cell r="AA2156">
            <v>175</v>
          </cell>
        </row>
        <row r="2157">
          <cell r="B2157" t="str">
            <v>Minas Gerais</v>
          </cell>
          <cell r="I2157" t="str">
            <v>1</v>
          </cell>
          <cell r="K2157">
            <v>2195</v>
          </cell>
          <cell r="Q2157">
            <v>1095</v>
          </cell>
          <cell r="S2157" t="str">
            <v>Nao</v>
          </cell>
          <cell r="T2157" t="str">
            <v>Sim</v>
          </cell>
          <cell r="V2157" t="str">
            <v>Sim</v>
          </cell>
          <cell r="X2157">
            <v>53</v>
          </cell>
          <cell r="Y2157">
            <v>41</v>
          </cell>
          <cell r="Z2157">
            <v>43</v>
          </cell>
          <cell r="AA2157">
            <v>120</v>
          </cell>
        </row>
        <row r="2158">
          <cell r="B2158" t="str">
            <v>Minas Gerais</v>
          </cell>
          <cell r="I2158" t="str">
            <v>1</v>
          </cell>
          <cell r="K2158">
            <v>13554</v>
          </cell>
          <cell r="Q2158">
            <v>5934</v>
          </cell>
          <cell r="S2158" t="str">
            <v>Nao</v>
          </cell>
          <cell r="T2158" t="str">
            <v>Nao</v>
          </cell>
          <cell r="V2158" t="str">
            <v>Sim</v>
          </cell>
          <cell r="X2158">
            <v>79.52</v>
          </cell>
          <cell r="Y2158">
            <v>78.52</v>
          </cell>
          <cell r="Z2158">
            <v>47.11</v>
          </cell>
          <cell r="AA2158">
            <v>0</v>
          </cell>
        </row>
        <row r="2159">
          <cell r="B2159" t="str">
            <v>Minas Gerais</v>
          </cell>
          <cell r="I2159" t="str">
            <v>1</v>
          </cell>
          <cell r="K2159">
            <v>9698</v>
          </cell>
          <cell r="Q2159">
            <v>4592</v>
          </cell>
          <cell r="S2159" t="str">
            <v>Nao</v>
          </cell>
          <cell r="T2159" t="str">
            <v>Nao</v>
          </cell>
          <cell r="V2159" t="str">
            <v>Não</v>
          </cell>
          <cell r="X2159">
            <v>71.900000000000006</v>
          </cell>
          <cell r="Y2159">
            <v>71.900000000000006</v>
          </cell>
          <cell r="Z2159">
            <v>0</v>
          </cell>
          <cell r="AA2159">
            <v>0</v>
          </cell>
        </row>
        <row r="2160">
          <cell r="B2160" t="str">
            <v>Minas Gerais</v>
          </cell>
          <cell r="I2160" t="str">
            <v>3</v>
          </cell>
          <cell r="K2160">
            <v>99787</v>
          </cell>
          <cell r="Q2160">
            <v>47900</v>
          </cell>
          <cell r="S2160" t="str">
            <v>Sim</v>
          </cell>
          <cell r="T2160" t="str">
            <v>Sim</v>
          </cell>
          <cell r="V2160" t="str">
            <v>Sim</v>
          </cell>
          <cell r="X2160">
            <v>535.1</v>
          </cell>
          <cell r="Y2160">
            <v>408</v>
          </cell>
          <cell r="Z2160">
            <v>75</v>
          </cell>
          <cell r="AA2160">
            <v>156</v>
          </cell>
        </row>
        <row r="2161">
          <cell r="B2161" t="str">
            <v>Minas Gerais</v>
          </cell>
          <cell r="I2161" t="str">
            <v>1</v>
          </cell>
          <cell r="K2161">
            <v>2964</v>
          </cell>
          <cell r="Q2161">
            <v>805</v>
          </cell>
          <cell r="S2161" t="str">
            <v>Sim</v>
          </cell>
          <cell r="T2161" t="str">
            <v>Nao</v>
          </cell>
          <cell r="V2161" t="str">
            <v>Sim</v>
          </cell>
          <cell r="X2161">
            <v>22</v>
          </cell>
          <cell r="Y2161">
            <v>8.49</v>
          </cell>
          <cell r="Z2161">
            <v>0.6</v>
          </cell>
          <cell r="AA2161">
            <v>23</v>
          </cell>
        </row>
        <row r="2162">
          <cell r="B2162" t="str">
            <v>Minas Gerais</v>
          </cell>
          <cell r="I2162" t="str">
            <v>2</v>
          </cell>
          <cell r="K2162">
            <v>10731</v>
          </cell>
          <cell r="Q2162">
            <v>2800</v>
          </cell>
          <cell r="S2162" t="str">
            <v>Nao</v>
          </cell>
          <cell r="T2162" t="str">
            <v>Nao</v>
          </cell>
          <cell r="V2162" t="str">
            <v>Sim</v>
          </cell>
          <cell r="X2162">
            <v>40</v>
          </cell>
          <cell r="Y2162">
            <v>35</v>
          </cell>
          <cell r="Z2162">
            <v>12</v>
          </cell>
          <cell r="AA2162">
            <v>112</v>
          </cell>
        </row>
        <row r="2163">
          <cell r="B2163" t="str">
            <v>Minas Gerais</v>
          </cell>
          <cell r="I2163" t="str">
            <v>1</v>
          </cell>
          <cell r="K2163">
            <v>4609</v>
          </cell>
          <cell r="Q2163">
            <v>2304</v>
          </cell>
          <cell r="S2163" t="str">
            <v>Nao</v>
          </cell>
          <cell r="T2163" t="str">
            <v>Nao</v>
          </cell>
          <cell r="V2163" t="str">
            <v>Sim</v>
          </cell>
          <cell r="X2163">
            <v>30</v>
          </cell>
          <cell r="Y2163">
            <v>6</v>
          </cell>
          <cell r="Z2163">
            <v>0.5</v>
          </cell>
          <cell r="AA2163">
            <v>0</v>
          </cell>
        </row>
        <row r="2164">
          <cell r="B2164" t="str">
            <v>Minas Gerais</v>
          </cell>
          <cell r="I2164" t="str">
            <v>1</v>
          </cell>
          <cell r="K2164">
            <v>1842</v>
          </cell>
          <cell r="Q2164">
            <v>615</v>
          </cell>
          <cell r="S2164" t="str">
            <v>Nao</v>
          </cell>
          <cell r="T2164" t="str">
            <v>Nao</v>
          </cell>
          <cell r="V2164" t="str">
            <v>Não</v>
          </cell>
          <cell r="X2164">
            <v>71.599999999999994</v>
          </cell>
          <cell r="Y2164">
            <v>21.29</v>
          </cell>
          <cell r="Z2164">
            <v>0</v>
          </cell>
          <cell r="AA2164">
            <v>1</v>
          </cell>
        </row>
        <row r="2165">
          <cell r="B2165" t="str">
            <v>Minas Gerais</v>
          </cell>
          <cell r="I2165" t="str">
            <v>1</v>
          </cell>
          <cell r="K2165">
            <v>798</v>
          </cell>
          <cell r="Q2165">
            <v>350</v>
          </cell>
          <cell r="S2165" t="str">
            <v>Nao</v>
          </cell>
          <cell r="T2165" t="str">
            <v>Nao</v>
          </cell>
          <cell r="V2165" t="str">
            <v>Sim</v>
          </cell>
          <cell r="X2165">
            <v>5.62</v>
          </cell>
          <cell r="Y2165">
            <v>3.31</v>
          </cell>
          <cell r="Z2165">
            <v>3</v>
          </cell>
          <cell r="AA2165">
            <v>0</v>
          </cell>
        </row>
        <row r="2166">
          <cell r="B2166" t="str">
            <v>Minas Gerais</v>
          </cell>
          <cell r="I2166" t="str">
            <v>1</v>
          </cell>
          <cell r="K2166">
            <v>3358</v>
          </cell>
          <cell r="Q2166">
            <v>1600</v>
          </cell>
          <cell r="S2166" t="str">
            <v>Nao</v>
          </cell>
          <cell r="T2166" t="str">
            <v>Sim</v>
          </cell>
          <cell r="V2166" t="str">
            <v>Sim</v>
          </cell>
          <cell r="X2166">
            <v>24</v>
          </cell>
          <cell r="Y2166">
            <v>1</v>
          </cell>
          <cell r="Z2166">
            <v>0.9</v>
          </cell>
          <cell r="AA2166">
            <v>0</v>
          </cell>
        </row>
        <row r="2167">
          <cell r="B2167" t="str">
            <v>Minas Gerais</v>
          </cell>
          <cell r="I2167" t="str">
            <v>1</v>
          </cell>
          <cell r="K2167">
            <v>2494</v>
          </cell>
          <cell r="Q2167">
            <v>1154</v>
          </cell>
          <cell r="S2167" t="str">
            <v>Nao</v>
          </cell>
          <cell r="T2167" t="str">
            <v>Nao</v>
          </cell>
          <cell r="V2167" t="str">
            <v>Sim</v>
          </cell>
          <cell r="X2167">
            <v>15</v>
          </cell>
          <cell r="Y2167">
            <v>15</v>
          </cell>
          <cell r="Z2167">
            <v>0</v>
          </cell>
          <cell r="AA2167">
            <v>0</v>
          </cell>
        </row>
        <row r="2168">
          <cell r="B2168" t="str">
            <v>Minas Gerais</v>
          </cell>
          <cell r="I2168" t="str">
            <v>2</v>
          </cell>
          <cell r="K2168">
            <v>37301</v>
          </cell>
          <cell r="Q2168">
            <v>11120</v>
          </cell>
          <cell r="S2168" t="str">
            <v>Nao</v>
          </cell>
          <cell r="T2168" t="str">
            <v>Nao</v>
          </cell>
          <cell r="V2168" t="str">
            <v>Sim</v>
          </cell>
          <cell r="X2168">
            <v>300</v>
          </cell>
          <cell r="Y2168">
            <v>300</v>
          </cell>
          <cell r="Z2168">
            <v>200</v>
          </cell>
          <cell r="AA2168">
            <v>50</v>
          </cell>
        </row>
        <row r="2169">
          <cell r="B2169" t="str">
            <v>Minas Gerais</v>
          </cell>
          <cell r="I2169" t="str">
            <v>1</v>
          </cell>
          <cell r="K2169">
            <v>1181</v>
          </cell>
          <cell r="Q2169">
            <v>412</v>
          </cell>
          <cell r="S2169" t="str">
            <v>Nao</v>
          </cell>
          <cell r="T2169" t="str">
            <v>Nao</v>
          </cell>
          <cell r="V2169" t="str">
            <v>Não</v>
          </cell>
          <cell r="X2169">
            <v>5.8</v>
          </cell>
          <cell r="Y2169">
            <v>5.8</v>
          </cell>
          <cell r="Z2169">
            <v>0</v>
          </cell>
          <cell r="AA2169">
            <v>0</v>
          </cell>
        </row>
        <row r="2170">
          <cell r="B2170" t="str">
            <v>Minas Gerais</v>
          </cell>
          <cell r="I2170" t="str">
            <v>1</v>
          </cell>
          <cell r="K2170">
            <v>1567</v>
          </cell>
          <cell r="Q2170">
            <v>400</v>
          </cell>
          <cell r="S2170" t="str">
            <v>Nao</v>
          </cell>
          <cell r="T2170" t="str">
            <v>Nao</v>
          </cell>
          <cell r="V2170" t="str">
            <v>Sim</v>
          </cell>
          <cell r="X2170">
            <v>5.2</v>
          </cell>
          <cell r="Y2170">
            <v>0.41</v>
          </cell>
          <cell r="Z2170">
            <v>0</v>
          </cell>
          <cell r="AA2170">
            <v>0</v>
          </cell>
        </row>
        <row r="2171">
          <cell r="B2171" t="str">
            <v>Minas Gerais</v>
          </cell>
          <cell r="I2171" t="str">
            <v>2</v>
          </cell>
          <cell r="K2171">
            <v>35731</v>
          </cell>
          <cell r="Q2171">
            <v>17011</v>
          </cell>
          <cell r="S2171" t="str">
            <v>Sim</v>
          </cell>
          <cell r="T2171" t="str">
            <v>Sim</v>
          </cell>
          <cell r="V2171" t="str">
            <v>Sim</v>
          </cell>
          <cell r="X2171">
            <v>231.47</v>
          </cell>
          <cell r="Y2171">
            <v>231.47</v>
          </cell>
          <cell r="Z2171">
            <v>225.46</v>
          </cell>
          <cell r="AA2171">
            <v>0</v>
          </cell>
        </row>
        <row r="2172">
          <cell r="B2172" t="str">
            <v>Minas Gerais</v>
          </cell>
          <cell r="I2172" t="str">
            <v>2</v>
          </cell>
          <cell r="K2172">
            <v>25436</v>
          </cell>
          <cell r="Q2172">
            <v>10215</v>
          </cell>
          <cell r="S2172" t="str">
            <v>Sim</v>
          </cell>
          <cell r="T2172" t="str">
            <v>Sim</v>
          </cell>
          <cell r="V2172" t="str">
            <v>Sim</v>
          </cell>
          <cell r="X2172">
            <v>230</v>
          </cell>
          <cell r="Y2172">
            <v>183</v>
          </cell>
          <cell r="Z2172">
            <v>1.5</v>
          </cell>
          <cell r="AA2172">
            <v>413</v>
          </cell>
        </row>
        <row r="2173">
          <cell r="B2173" t="str">
            <v>Minas Gerais</v>
          </cell>
          <cell r="I2173" t="str">
            <v>2</v>
          </cell>
          <cell r="K2173">
            <v>64840</v>
          </cell>
          <cell r="Q2173">
            <v>20335</v>
          </cell>
          <cell r="S2173" t="str">
            <v>Sim</v>
          </cell>
          <cell r="T2173" t="str">
            <v>Nao</v>
          </cell>
          <cell r="V2173" t="str">
            <v>Sim</v>
          </cell>
          <cell r="X2173">
            <v>300</v>
          </cell>
          <cell r="Y2173">
            <v>110</v>
          </cell>
          <cell r="Z2173">
            <v>200</v>
          </cell>
          <cell r="AA2173">
            <v>200</v>
          </cell>
        </row>
        <row r="2174">
          <cell r="B2174" t="str">
            <v>Minas Gerais</v>
          </cell>
          <cell r="I2174" t="str">
            <v>1</v>
          </cell>
          <cell r="K2174">
            <v>12377</v>
          </cell>
          <cell r="Q2174">
            <v>4095</v>
          </cell>
          <cell r="S2174" t="str">
            <v>Nao</v>
          </cell>
          <cell r="T2174" t="str">
            <v>Sim</v>
          </cell>
          <cell r="V2174" t="str">
            <v>Sim</v>
          </cell>
          <cell r="X2174">
            <v>45</v>
          </cell>
          <cell r="Y2174">
            <v>27</v>
          </cell>
          <cell r="Z2174">
            <v>5.25</v>
          </cell>
          <cell r="AA2174">
            <v>80</v>
          </cell>
        </row>
        <row r="2175">
          <cell r="B2175" t="str">
            <v>Minas Gerais</v>
          </cell>
          <cell r="I2175" t="str">
            <v>1</v>
          </cell>
          <cell r="K2175">
            <v>1796</v>
          </cell>
          <cell r="Q2175">
            <v>816</v>
          </cell>
          <cell r="S2175" t="str">
            <v>Nao</v>
          </cell>
          <cell r="T2175" t="str">
            <v>Sim</v>
          </cell>
          <cell r="V2175" t="str">
            <v>Não</v>
          </cell>
          <cell r="X2175">
            <v>26</v>
          </cell>
          <cell r="Y2175">
            <v>11.2</v>
          </cell>
          <cell r="Z2175">
            <v>0</v>
          </cell>
          <cell r="AA2175">
            <v>0</v>
          </cell>
        </row>
        <row r="2176">
          <cell r="B2176" t="str">
            <v>Minas Gerais</v>
          </cell>
          <cell r="I2176" t="str">
            <v>1</v>
          </cell>
          <cell r="K2176">
            <v>3467</v>
          </cell>
          <cell r="Q2176">
            <v>1700</v>
          </cell>
          <cell r="S2176" t="str">
            <v>Nao</v>
          </cell>
          <cell r="T2176" t="str">
            <v>Nao</v>
          </cell>
          <cell r="V2176" t="str">
            <v>Sim</v>
          </cell>
          <cell r="X2176">
            <v>29</v>
          </cell>
          <cell r="Y2176">
            <v>24</v>
          </cell>
          <cell r="Z2176">
            <v>0</v>
          </cell>
          <cell r="AA2176">
            <v>0</v>
          </cell>
        </row>
        <row r="2177">
          <cell r="B2177" t="str">
            <v>Minas Gerais</v>
          </cell>
          <cell r="I2177" t="str">
            <v>1</v>
          </cell>
          <cell r="K2177">
            <v>6841</v>
          </cell>
          <cell r="Q2177">
            <v>2890</v>
          </cell>
          <cell r="S2177" t="str">
            <v>Nao</v>
          </cell>
          <cell r="T2177" t="str">
            <v>Sim</v>
          </cell>
          <cell r="V2177" t="str">
            <v>Sim</v>
          </cell>
          <cell r="X2177">
            <v>27.88</v>
          </cell>
          <cell r="Y2177">
            <v>27.88</v>
          </cell>
          <cell r="Z2177">
            <v>4.88</v>
          </cell>
          <cell r="AA2177">
            <v>90</v>
          </cell>
        </row>
        <row r="2178">
          <cell r="B2178" t="str">
            <v>Minas Gerais</v>
          </cell>
          <cell r="I2178" t="str">
            <v>1</v>
          </cell>
          <cell r="K2178">
            <v>5175</v>
          </cell>
          <cell r="Q2178">
            <v>2100</v>
          </cell>
          <cell r="S2178" t="str">
            <v>Nao</v>
          </cell>
          <cell r="T2178" t="str">
            <v>Nao</v>
          </cell>
          <cell r="V2178" t="str">
            <v>Sim</v>
          </cell>
          <cell r="X2178">
            <v>23</v>
          </cell>
          <cell r="Y2178">
            <v>18</v>
          </cell>
          <cell r="Z2178">
            <v>0</v>
          </cell>
          <cell r="AA2178">
            <v>450</v>
          </cell>
        </row>
        <row r="2179">
          <cell r="B2179" t="str">
            <v>Minas Gerais</v>
          </cell>
          <cell r="I2179" t="str">
            <v>1</v>
          </cell>
          <cell r="K2179">
            <v>3464</v>
          </cell>
          <cell r="Q2179">
            <v>1720</v>
          </cell>
          <cell r="S2179" t="str">
            <v>Nao</v>
          </cell>
          <cell r="T2179" t="str">
            <v>Nao</v>
          </cell>
          <cell r="V2179" t="str">
            <v>Sim</v>
          </cell>
          <cell r="X2179">
            <v>30</v>
          </cell>
          <cell r="Y2179">
            <v>25</v>
          </cell>
          <cell r="Z2179">
            <v>1</v>
          </cell>
          <cell r="AA2179">
            <v>30</v>
          </cell>
        </row>
        <row r="2180">
          <cell r="B2180" t="str">
            <v>Minas Gerais</v>
          </cell>
          <cell r="I2180" t="str">
            <v>1</v>
          </cell>
          <cell r="K2180">
            <v>13286</v>
          </cell>
          <cell r="Q2180">
            <v>5200</v>
          </cell>
          <cell r="S2180" t="str">
            <v>Nao</v>
          </cell>
          <cell r="T2180" t="str">
            <v>Nao</v>
          </cell>
          <cell r="V2180" t="str">
            <v>Sim</v>
          </cell>
          <cell r="X2180">
            <v>60.81</v>
          </cell>
          <cell r="Y2180">
            <v>59.81</v>
          </cell>
          <cell r="Z2180">
            <v>0.03</v>
          </cell>
          <cell r="AA2180">
            <v>0</v>
          </cell>
        </row>
        <row r="2181">
          <cell r="B2181" t="str">
            <v>Minas Gerais</v>
          </cell>
          <cell r="I2181" t="str">
            <v>2</v>
          </cell>
          <cell r="K2181">
            <v>89611</v>
          </cell>
          <cell r="Q2181">
            <v>42159</v>
          </cell>
          <cell r="S2181" t="str">
            <v>Nao</v>
          </cell>
          <cell r="T2181" t="str">
            <v>Sim</v>
          </cell>
          <cell r="V2181" t="str">
            <v>Sim</v>
          </cell>
          <cell r="X2181">
            <v>20</v>
          </cell>
          <cell r="Y2181">
            <v>20</v>
          </cell>
          <cell r="Z2181">
            <v>0.01</v>
          </cell>
          <cell r="AA2181">
            <v>1</v>
          </cell>
        </row>
        <row r="2182">
          <cell r="B2182" t="str">
            <v>Minas Gerais</v>
          </cell>
          <cell r="I2182" t="str">
            <v>1</v>
          </cell>
          <cell r="K2182">
            <v>17799</v>
          </cell>
          <cell r="Q2182">
            <v>6013</v>
          </cell>
          <cell r="S2182" t="str">
            <v>Sim</v>
          </cell>
          <cell r="T2182" t="str">
            <v>Sim</v>
          </cell>
          <cell r="V2182" t="str">
            <v>Sim</v>
          </cell>
          <cell r="X2182">
            <v>123.8</v>
          </cell>
          <cell r="Y2182">
            <v>123.8</v>
          </cell>
          <cell r="Z2182">
            <v>95.5</v>
          </cell>
          <cell r="AA2182">
            <v>12</v>
          </cell>
        </row>
        <row r="2183">
          <cell r="B2183" t="str">
            <v>Minas Gerais</v>
          </cell>
          <cell r="I2183" t="str">
            <v>1</v>
          </cell>
          <cell r="K2183">
            <v>17584</v>
          </cell>
          <cell r="Q2183">
            <v>8008</v>
          </cell>
          <cell r="S2183" t="str">
            <v>Nao</v>
          </cell>
          <cell r="T2183" t="str">
            <v>Sim</v>
          </cell>
          <cell r="V2183" t="str">
            <v>Sim</v>
          </cell>
          <cell r="X2183">
            <v>30</v>
          </cell>
          <cell r="Y2183">
            <v>30</v>
          </cell>
          <cell r="Z2183">
            <v>10</v>
          </cell>
          <cell r="AA2183">
            <v>55</v>
          </cell>
        </row>
        <row r="2184">
          <cell r="B2184" t="str">
            <v>Minas Gerais</v>
          </cell>
          <cell r="I2184" t="str">
            <v>1</v>
          </cell>
          <cell r="K2184">
            <v>21525</v>
          </cell>
          <cell r="Q2184">
            <v>7500</v>
          </cell>
          <cell r="S2184" t="str">
            <v>Nao</v>
          </cell>
          <cell r="T2184" t="str">
            <v>Sim</v>
          </cell>
          <cell r="V2184" t="str">
            <v>Sim</v>
          </cell>
          <cell r="X2184">
            <v>49</v>
          </cell>
          <cell r="Y2184">
            <v>35</v>
          </cell>
          <cell r="Z2184">
            <v>20</v>
          </cell>
          <cell r="AA2184">
            <v>15</v>
          </cell>
        </row>
        <row r="2185">
          <cell r="B2185" t="str">
            <v>Minas Gerais</v>
          </cell>
          <cell r="I2185" t="str">
            <v>1</v>
          </cell>
          <cell r="K2185">
            <v>12609</v>
          </cell>
          <cell r="Q2185">
            <v>4381</v>
          </cell>
          <cell r="S2185" t="str">
            <v>Nao</v>
          </cell>
          <cell r="T2185" t="str">
            <v>Nao</v>
          </cell>
          <cell r="V2185" t="str">
            <v>Sim</v>
          </cell>
          <cell r="X2185">
            <v>42</v>
          </cell>
          <cell r="Y2185">
            <v>42</v>
          </cell>
          <cell r="Z2185">
            <v>3</v>
          </cell>
          <cell r="AA2185">
            <v>190</v>
          </cell>
        </row>
        <row r="2186">
          <cell r="B2186" t="str">
            <v>Minas Gerais</v>
          </cell>
          <cell r="I2186" t="str">
            <v>1</v>
          </cell>
          <cell r="K2186">
            <v>6276</v>
          </cell>
          <cell r="Q2186">
            <v>2597</v>
          </cell>
          <cell r="S2186" t="str">
            <v>Nao</v>
          </cell>
          <cell r="T2186" t="str">
            <v>Nao</v>
          </cell>
          <cell r="V2186" t="str">
            <v>Sim</v>
          </cell>
          <cell r="X2186">
            <v>39.4</v>
          </cell>
          <cell r="Y2186">
            <v>37</v>
          </cell>
          <cell r="Z2186">
            <v>5.0999999999999996</v>
          </cell>
          <cell r="AA2186">
            <v>0</v>
          </cell>
        </row>
        <row r="2187">
          <cell r="B2187" t="str">
            <v>Minas Gerais</v>
          </cell>
          <cell r="I2187" t="str">
            <v>1</v>
          </cell>
          <cell r="K2187">
            <v>1275</v>
          </cell>
          <cell r="Q2187">
            <v>600</v>
          </cell>
          <cell r="S2187" t="str">
            <v>Nao</v>
          </cell>
          <cell r="T2187" t="str">
            <v>Nao</v>
          </cell>
          <cell r="V2187" t="str">
            <v>Sim</v>
          </cell>
          <cell r="X2187">
            <v>4</v>
          </cell>
          <cell r="Y2187">
            <v>4</v>
          </cell>
          <cell r="Z2187">
            <v>3</v>
          </cell>
          <cell r="AA2187">
            <v>0</v>
          </cell>
        </row>
        <row r="2188">
          <cell r="B2188" t="str">
            <v>Minas Gerais</v>
          </cell>
          <cell r="I2188" t="str">
            <v>3</v>
          </cell>
          <cell r="K2188">
            <v>109425</v>
          </cell>
          <cell r="Q2188">
            <v>40847</v>
          </cell>
          <cell r="S2188" t="str">
            <v>Nao</v>
          </cell>
          <cell r="T2188" t="str">
            <v>Nao</v>
          </cell>
          <cell r="V2188" t="str">
            <v>Sim</v>
          </cell>
          <cell r="X2188">
            <v>100</v>
          </cell>
          <cell r="Y2188">
            <v>100</v>
          </cell>
          <cell r="Z2188">
            <v>28</v>
          </cell>
          <cell r="AA2188">
            <v>1</v>
          </cell>
        </row>
        <row r="2189">
          <cell r="B2189" t="str">
            <v>Minas Gerais</v>
          </cell>
          <cell r="I2189" t="str">
            <v>3</v>
          </cell>
          <cell r="K2189">
            <v>141421</v>
          </cell>
          <cell r="Q2189">
            <v>45588</v>
          </cell>
          <cell r="S2189" t="str">
            <v>Sim</v>
          </cell>
          <cell r="T2189" t="str">
            <v>Sim</v>
          </cell>
          <cell r="V2189" t="str">
            <v>Sim</v>
          </cell>
          <cell r="X2189">
            <v>845.37</v>
          </cell>
          <cell r="Y2189">
            <v>829.35</v>
          </cell>
          <cell r="Z2189">
            <v>190.22</v>
          </cell>
          <cell r="AA2189">
            <v>103</v>
          </cell>
        </row>
        <row r="2190">
          <cell r="B2190" t="str">
            <v>Minas Gerais</v>
          </cell>
          <cell r="I2190" t="str">
            <v>2</v>
          </cell>
          <cell r="K2190">
            <v>80679</v>
          </cell>
          <cell r="Q2190">
            <v>33300</v>
          </cell>
          <cell r="S2190" t="str">
            <v>Nao</v>
          </cell>
          <cell r="T2190" t="str">
            <v>Sim</v>
          </cell>
          <cell r="V2190" t="str">
            <v>Sim</v>
          </cell>
          <cell r="X2190">
            <v>485.17</v>
          </cell>
          <cell r="Y2190">
            <v>468.57</v>
          </cell>
          <cell r="Z2190">
            <v>285</v>
          </cell>
          <cell r="AA2190">
            <v>600</v>
          </cell>
        </row>
        <row r="2191">
          <cell r="B2191" t="str">
            <v>Minas Gerais</v>
          </cell>
          <cell r="I2191" t="str">
            <v>1</v>
          </cell>
          <cell r="K2191">
            <v>5103</v>
          </cell>
          <cell r="Q2191">
            <v>2550</v>
          </cell>
          <cell r="S2191" t="str">
            <v>Nao</v>
          </cell>
          <cell r="T2191" t="str">
            <v>Nao</v>
          </cell>
          <cell r="V2191" t="str">
            <v>Sim</v>
          </cell>
          <cell r="X2191">
            <v>22</v>
          </cell>
          <cell r="Y2191">
            <v>17</v>
          </cell>
          <cell r="Z2191">
            <v>10.45</v>
          </cell>
          <cell r="AA2191">
            <v>0</v>
          </cell>
        </row>
        <row r="2192">
          <cell r="B2192" t="str">
            <v>Minas Gerais</v>
          </cell>
          <cell r="I2192" t="str">
            <v>1</v>
          </cell>
          <cell r="K2192">
            <v>5101</v>
          </cell>
          <cell r="Q2192">
            <v>2487</v>
          </cell>
          <cell r="S2192" t="str">
            <v>Nao</v>
          </cell>
          <cell r="T2192" t="str">
            <v>Nao</v>
          </cell>
          <cell r="V2192" t="str">
            <v>Sim</v>
          </cell>
          <cell r="X2192">
            <v>8</v>
          </cell>
          <cell r="Y2192">
            <v>6</v>
          </cell>
          <cell r="Z2192">
            <v>3</v>
          </cell>
          <cell r="AA2192">
            <v>500</v>
          </cell>
        </row>
        <row r="2193">
          <cell r="B2193" t="str">
            <v>Minas Gerais</v>
          </cell>
          <cell r="I2193" t="str">
            <v>1</v>
          </cell>
          <cell r="K2193">
            <v>9243</v>
          </cell>
          <cell r="Q2193">
            <v>4000</v>
          </cell>
          <cell r="S2193" t="str">
            <v>Nao</v>
          </cell>
          <cell r="T2193" t="str">
            <v>Nao</v>
          </cell>
          <cell r="V2193" t="str">
            <v>Sim</v>
          </cell>
          <cell r="X2193">
            <v>40</v>
          </cell>
          <cell r="Y2193">
            <v>35</v>
          </cell>
          <cell r="Z2193">
            <v>10</v>
          </cell>
          <cell r="AA2193">
            <v>0</v>
          </cell>
        </row>
        <row r="2194">
          <cell r="B2194" t="str">
            <v>Minas Gerais</v>
          </cell>
          <cell r="I2194" t="str">
            <v>1</v>
          </cell>
          <cell r="K2194">
            <v>21438</v>
          </cell>
          <cell r="Q2194">
            <v>5116</v>
          </cell>
          <cell r="S2194" t="str">
            <v>Nao</v>
          </cell>
          <cell r="T2194" t="str">
            <v>Nao</v>
          </cell>
          <cell r="V2194" t="str">
            <v>Sim</v>
          </cell>
          <cell r="X2194">
            <v>43.86</v>
          </cell>
          <cell r="Y2194">
            <v>33.700000000000003</v>
          </cell>
          <cell r="Z2194">
            <v>3</v>
          </cell>
          <cell r="AA2194">
            <v>21</v>
          </cell>
        </row>
        <row r="2195">
          <cell r="B2195" t="str">
            <v>Minas Gerais</v>
          </cell>
          <cell r="I2195" t="str">
            <v>1</v>
          </cell>
          <cell r="K2195">
            <v>2105</v>
          </cell>
          <cell r="Q2195">
            <v>1052</v>
          </cell>
          <cell r="S2195" t="str">
            <v>Nao</v>
          </cell>
          <cell r="T2195" t="str">
            <v>Nao</v>
          </cell>
          <cell r="V2195" t="str">
            <v>Sim</v>
          </cell>
          <cell r="X2195">
            <v>17.2</v>
          </cell>
          <cell r="Y2195">
            <v>13.84</v>
          </cell>
          <cell r="Z2195">
            <v>2.5</v>
          </cell>
          <cell r="AA2195">
            <v>0</v>
          </cell>
        </row>
        <row r="2196">
          <cell r="B2196" t="str">
            <v>Minas Gerais</v>
          </cell>
          <cell r="I2196" t="str">
            <v>1</v>
          </cell>
          <cell r="K2196">
            <v>1503</v>
          </cell>
          <cell r="Q2196">
            <v>595</v>
          </cell>
          <cell r="S2196" t="str">
            <v>Nao</v>
          </cell>
          <cell r="T2196" t="str">
            <v>Nao</v>
          </cell>
          <cell r="V2196" t="str">
            <v>Sim</v>
          </cell>
          <cell r="X2196">
            <v>61.69</v>
          </cell>
          <cell r="Y2196">
            <v>58.05</v>
          </cell>
          <cell r="Z2196">
            <v>52.44</v>
          </cell>
          <cell r="AA2196">
            <v>104</v>
          </cell>
        </row>
        <row r="2197">
          <cell r="B2197" t="str">
            <v>Minas Gerais</v>
          </cell>
          <cell r="I2197" t="str">
            <v>1</v>
          </cell>
          <cell r="K2197">
            <v>5407</v>
          </cell>
          <cell r="Q2197">
            <v>2147</v>
          </cell>
          <cell r="S2197" t="str">
            <v>Nao</v>
          </cell>
          <cell r="T2197" t="str">
            <v>Nao</v>
          </cell>
          <cell r="V2197" t="str">
            <v>Sim</v>
          </cell>
          <cell r="X2197">
            <v>28.29</v>
          </cell>
          <cell r="Y2197">
            <v>8.1199999999999992</v>
          </cell>
          <cell r="Z2197">
            <v>0.09</v>
          </cell>
          <cell r="AA2197">
            <v>22</v>
          </cell>
        </row>
        <row r="2198">
          <cell r="B2198" t="str">
            <v>Minas Gerais</v>
          </cell>
          <cell r="I2198" t="str">
            <v>1</v>
          </cell>
          <cell r="K2198">
            <v>7492</v>
          </cell>
          <cell r="Q2198">
            <v>2140</v>
          </cell>
          <cell r="S2198" t="str">
            <v>Nao</v>
          </cell>
          <cell r="T2198" t="str">
            <v>Nao</v>
          </cell>
          <cell r="V2198" t="str">
            <v>Não</v>
          </cell>
          <cell r="X2198">
            <v>282</v>
          </cell>
          <cell r="Y2198">
            <v>9</v>
          </cell>
          <cell r="Z2198">
            <v>0</v>
          </cell>
          <cell r="AA2198">
            <v>150</v>
          </cell>
        </row>
        <row r="2199">
          <cell r="B2199" t="str">
            <v>Minas Gerais</v>
          </cell>
          <cell r="I2199" t="str">
            <v>1</v>
          </cell>
          <cell r="K2199">
            <v>3055</v>
          </cell>
          <cell r="Q2199">
            <v>1320</v>
          </cell>
          <cell r="S2199" t="str">
            <v>Nao</v>
          </cell>
          <cell r="T2199" t="str">
            <v>Nao</v>
          </cell>
          <cell r="V2199" t="str">
            <v>Sim</v>
          </cell>
          <cell r="X2199">
            <v>21.8</v>
          </cell>
          <cell r="Y2199">
            <v>21.5</v>
          </cell>
          <cell r="Z2199">
            <v>13.2</v>
          </cell>
          <cell r="AA2199">
            <v>0</v>
          </cell>
        </row>
        <row r="2200">
          <cell r="B2200" t="str">
            <v>Minas Gerais</v>
          </cell>
          <cell r="I2200" t="str">
            <v>2</v>
          </cell>
          <cell r="K2200">
            <v>55032</v>
          </cell>
          <cell r="Q2200">
            <v>25000</v>
          </cell>
          <cell r="S2200" t="str">
            <v>Nao</v>
          </cell>
          <cell r="T2200" t="str">
            <v>Sim</v>
          </cell>
          <cell r="V2200" t="str">
            <v>Sim</v>
          </cell>
          <cell r="X2200">
            <v>200</v>
          </cell>
          <cell r="Y2200">
            <v>160</v>
          </cell>
          <cell r="Z2200">
            <v>100.8</v>
          </cell>
          <cell r="AA2200">
            <v>5000</v>
          </cell>
        </row>
        <row r="2201">
          <cell r="B2201" t="str">
            <v>Minas Gerais</v>
          </cell>
          <cell r="I2201" t="str">
            <v>1</v>
          </cell>
          <cell r="K2201">
            <v>3068</v>
          </cell>
          <cell r="Q2201">
            <v>650</v>
          </cell>
          <cell r="S2201" t="str">
            <v>Nao</v>
          </cell>
          <cell r="T2201" t="str">
            <v>Nao</v>
          </cell>
          <cell r="V2201" t="str">
            <v>Não</v>
          </cell>
          <cell r="X2201">
            <v>90</v>
          </cell>
          <cell r="Y2201">
            <v>90</v>
          </cell>
          <cell r="Z2201">
            <v>0</v>
          </cell>
          <cell r="AA2201">
            <v>0</v>
          </cell>
        </row>
        <row r="2202">
          <cell r="B2202" t="str">
            <v>Minas Gerais</v>
          </cell>
          <cell r="I2202" t="str">
            <v>1</v>
          </cell>
          <cell r="K2202">
            <v>3211</v>
          </cell>
          <cell r="Q2202">
            <v>1201</v>
          </cell>
          <cell r="S2202" t="str">
            <v>Nao</v>
          </cell>
          <cell r="T2202" t="str">
            <v>Nao</v>
          </cell>
          <cell r="V2202" t="str">
            <v>Sim</v>
          </cell>
          <cell r="X2202">
            <v>50</v>
          </cell>
          <cell r="Y2202">
            <v>48</v>
          </cell>
          <cell r="Z2202">
            <v>10</v>
          </cell>
          <cell r="AA2202">
            <v>2</v>
          </cell>
        </row>
        <row r="2203">
          <cell r="B2203" t="str">
            <v>Minas Gerais</v>
          </cell>
          <cell r="I2203" t="str">
            <v>1</v>
          </cell>
          <cell r="K2203">
            <v>10370</v>
          </cell>
          <cell r="Q2203">
            <v>3626</v>
          </cell>
          <cell r="S2203" t="str">
            <v>Nao</v>
          </cell>
          <cell r="T2203" t="str">
            <v>Nao</v>
          </cell>
          <cell r="V2203" t="str">
            <v>Sim</v>
          </cell>
          <cell r="X2203">
            <v>54</v>
          </cell>
          <cell r="Y2203">
            <v>43</v>
          </cell>
          <cell r="Z2203">
            <v>2</v>
          </cell>
          <cell r="AA2203">
            <v>0</v>
          </cell>
        </row>
        <row r="2204">
          <cell r="B2204" t="str">
            <v>Minas Gerais</v>
          </cell>
          <cell r="I2204" t="str">
            <v>1</v>
          </cell>
          <cell r="K2204">
            <v>11257</v>
          </cell>
          <cell r="Q2204">
            <v>4819</v>
          </cell>
          <cell r="S2204" t="str">
            <v>Nao</v>
          </cell>
          <cell r="T2204" t="str">
            <v>Nao</v>
          </cell>
          <cell r="V2204" t="str">
            <v>Sim</v>
          </cell>
          <cell r="X2204">
            <v>80</v>
          </cell>
          <cell r="Y2204">
            <v>80</v>
          </cell>
          <cell r="Z2204">
            <v>5</v>
          </cell>
          <cell r="AA2204">
            <v>0</v>
          </cell>
        </row>
        <row r="2205">
          <cell r="B2205" t="str">
            <v>Minas Gerais</v>
          </cell>
          <cell r="I2205" t="str">
            <v>1</v>
          </cell>
          <cell r="K2205">
            <v>19013</v>
          </cell>
          <cell r="Q2205">
            <v>6461</v>
          </cell>
          <cell r="S2205" t="str">
            <v>Nao</v>
          </cell>
          <cell r="T2205" t="str">
            <v>Nao</v>
          </cell>
          <cell r="V2205" t="str">
            <v>Sim</v>
          </cell>
          <cell r="X2205">
            <v>8</v>
          </cell>
          <cell r="Y2205">
            <v>8</v>
          </cell>
          <cell r="Z2205">
            <v>0.02</v>
          </cell>
          <cell r="AA2205">
            <v>1100</v>
          </cell>
        </row>
        <row r="2206">
          <cell r="B2206" t="str">
            <v>Minas Gerais</v>
          </cell>
          <cell r="I2206" t="str">
            <v>1</v>
          </cell>
          <cell r="K2206">
            <v>5091</v>
          </cell>
          <cell r="Q2206">
            <v>2100</v>
          </cell>
          <cell r="S2206" t="str">
            <v>Nao</v>
          </cell>
          <cell r="T2206" t="str">
            <v>Nao</v>
          </cell>
          <cell r="V2206" t="str">
            <v>Sim</v>
          </cell>
          <cell r="X2206">
            <v>30</v>
          </cell>
          <cell r="Y2206">
            <v>28</v>
          </cell>
          <cell r="Z2206">
            <v>5</v>
          </cell>
          <cell r="AA2206">
            <v>30</v>
          </cell>
        </row>
        <row r="2207">
          <cell r="B2207" t="str">
            <v>Minas Gerais</v>
          </cell>
          <cell r="I2207" t="str">
            <v>1</v>
          </cell>
          <cell r="K2207">
            <v>3360</v>
          </cell>
          <cell r="Q2207">
            <v>1120</v>
          </cell>
          <cell r="S2207" t="str">
            <v>Nao</v>
          </cell>
          <cell r="T2207" t="str">
            <v>Nao</v>
          </cell>
          <cell r="V2207" t="str">
            <v>Sim</v>
          </cell>
          <cell r="X2207">
            <v>15</v>
          </cell>
          <cell r="Y2207">
            <v>14</v>
          </cell>
          <cell r="Z2207">
            <v>3</v>
          </cell>
          <cell r="AA2207">
            <v>25</v>
          </cell>
        </row>
        <row r="2208">
          <cell r="B2208" t="str">
            <v>Minas Gerais</v>
          </cell>
          <cell r="I2208" t="str">
            <v>1</v>
          </cell>
          <cell r="K2208">
            <v>2291</v>
          </cell>
          <cell r="Q2208">
            <v>1145</v>
          </cell>
          <cell r="S2208" t="str">
            <v>Nao</v>
          </cell>
          <cell r="T2208" t="str">
            <v>Sim</v>
          </cell>
          <cell r="V2208" t="str">
            <v>Sim</v>
          </cell>
          <cell r="X2208">
            <v>21.08</v>
          </cell>
          <cell r="Y2208">
            <v>19.37</v>
          </cell>
          <cell r="Z2208">
            <v>14.75</v>
          </cell>
          <cell r="AA2208">
            <v>0</v>
          </cell>
        </row>
        <row r="2209">
          <cell r="B2209" t="str">
            <v>Minas Gerais</v>
          </cell>
          <cell r="I2209" t="str">
            <v>1</v>
          </cell>
          <cell r="K2209">
            <v>7326</v>
          </cell>
          <cell r="Q2209">
            <v>2796</v>
          </cell>
          <cell r="S2209" t="str">
            <v>Nao</v>
          </cell>
          <cell r="T2209" t="str">
            <v>Nao</v>
          </cell>
          <cell r="V2209" t="str">
            <v>Sim</v>
          </cell>
          <cell r="X2209">
            <v>80</v>
          </cell>
          <cell r="Y2209">
            <v>57</v>
          </cell>
          <cell r="Z2209">
            <v>18</v>
          </cell>
          <cell r="AA2209">
            <v>12</v>
          </cell>
        </row>
        <row r="2210">
          <cell r="B2210" t="str">
            <v>Minas Gerais</v>
          </cell>
          <cell r="I2210" t="str">
            <v>1</v>
          </cell>
          <cell r="K2210">
            <v>4552</v>
          </cell>
          <cell r="Q2210">
            <v>2039</v>
          </cell>
          <cell r="S2210" t="str">
            <v>Nao</v>
          </cell>
          <cell r="T2210" t="str">
            <v>Sim</v>
          </cell>
          <cell r="V2210" t="str">
            <v>Sim</v>
          </cell>
          <cell r="X2210">
            <v>25</v>
          </cell>
          <cell r="Y2210">
            <v>23</v>
          </cell>
          <cell r="Z2210">
            <v>20</v>
          </cell>
          <cell r="AA2210">
            <v>50</v>
          </cell>
        </row>
        <row r="2211">
          <cell r="B2211" t="str">
            <v>Minas Gerais</v>
          </cell>
          <cell r="I2211" t="str">
            <v>1</v>
          </cell>
          <cell r="K2211">
            <v>2642</v>
          </cell>
          <cell r="Q2211">
            <v>661</v>
          </cell>
          <cell r="S2211" t="str">
            <v>Nao</v>
          </cell>
          <cell r="T2211" t="str">
            <v>Nao</v>
          </cell>
          <cell r="V2211" t="str">
            <v>Não</v>
          </cell>
          <cell r="X2211">
            <v>24.13</v>
          </cell>
          <cell r="Y2211">
            <v>19.850000000000001</v>
          </cell>
          <cell r="Z2211">
            <v>0</v>
          </cell>
          <cell r="AA2211">
            <v>0</v>
          </cell>
        </row>
        <row r="2212">
          <cell r="B2212" t="str">
            <v>Minas Gerais</v>
          </cell>
          <cell r="I2212" t="str">
            <v>1</v>
          </cell>
          <cell r="K2212">
            <v>3030</v>
          </cell>
          <cell r="Q2212">
            <v>1000</v>
          </cell>
          <cell r="S2212" t="str">
            <v>Nao</v>
          </cell>
          <cell r="T2212" t="str">
            <v>Nao</v>
          </cell>
          <cell r="V2212" t="str">
            <v>Sim</v>
          </cell>
          <cell r="X2212">
            <v>20</v>
          </cell>
          <cell r="Y2212">
            <v>20</v>
          </cell>
          <cell r="Z2212">
            <v>2</v>
          </cell>
          <cell r="AA2212">
            <v>0</v>
          </cell>
        </row>
        <row r="2213">
          <cell r="B2213" t="str">
            <v>Minas Gerais</v>
          </cell>
          <cell r="I2213" t="str">
            <v>1</v>
          </cell>
          <cell r="K2213">
            <v>5632</v>
          </cell>
          <cell r="Q2213">
            <v>2700</v>
          </cell>
          <cell r="S2213" t="str">
            <v>Nao</v>
          </cell>
          <cell r="T2213" t="str">
            <v>Nao</v>
          </cell>
          <cell r="V2213" t="str">
            <v>Sim</v>
          </cell>
          <cell r="X2213">
            <v>45</v>
          </cell>
          <cell r="Y2213">
            <v>45</v>
          </cell>
          <cell r="Z2213">
            <v>0.45</v>
          </cell>
          <cell r="AA2213">
            <v>0</v>
          </cell>
        </row>
        <row r="2214">
          <cell r="B2214" t="str">
            <v>Minas Gerais</v>
          </cell>
          <cell r="I2214" t="str">
            <v>1</v>
          </cell>
          <cell r="K2214">
            <v>6097</v>
          </cell>
          <cell r="Q2214">
            <v>3048</v>
          </cell>
          <cell r="S2214" t="str">
            <v>Nao</v>
          </cell>
          <cell r="T2214" t="str">
            <v>Nao</v>
          </cell>
          <cell r="V2214" t="str">
            <v>Sim</v>
          </cell>
          <cell r="X2214">
            <v>150</v>
          </cell>
          <cell r="Y2214">
            <v>100</v>
          </cell>
          <cell r="Z2214">
            <v>60</v>
          </cell>
          <cell r="AA2214">
            <v>150</v>
          </cell>
        </row>
        <row r="2215">
          <cell r="B2215" t="str">
            <v>Minas Gerais</v>
          </cell>
          <cell r="I2215" t="str">
            <v>1</v>
          </cell>
          <cell r="K2215">
            <v>1864</v>
          </cell>
          <cell r="Q2215">
            <v>489</v>
          </cell>
          <cell r="S2215" t="str">
            <v>Nao</v>
          </cell>
          <cell r="T2215" t="str">
            <v>Nao</v>
          </cell>
          <cell r="V2215" t="str">
            <v>Sim</v>
          </cell>
          <cell r="X2215">
            <v>30</v>
          </cell>
          <cell r="Y2215">
            <v>25</v>
          </cell>
          <cell r="Z2215">
            <v>22</v>
          </cell>
          <cell r="AA2215">
            <v>10</v>
          </cell>
        </row>
        <row r="2216">
          <cell r="B2216" t="str">
            <v>Minas Gerais</v>
          </cell>
          <cell r="I2216" t="str">
            <v>1</v>
          </cell>
          <cell r="K2216">
            <v>5339</v>
          </cell>
          <cell r="Q2216">
            <v>2123</v>
          </cell>
          <cell r="S2216" t="str">
            <v>Nao</v>
          </cell>
          <cell r="T2216" t="str">
            <v>Nao</v>
          </cell>
          <cell r="V2216" t="str">
            <v>Sim</v>
          </cell>
          <cell r="X2216">
            <v>47.39</v>
          </cell>
          <cell r="Y2216">
            <v>40.049999999999997</v>
          </cell>
          <cell r="Z2216">
            <v>16</v>
          </cell>
          <cell r="AA2216">
            <v>120</v>
          </cell>
        </row>
        <row r="2217">
          <cell r="B2217" t="str">
            <v>Minas Gerais</v>
          </cell>
          <cell r="I2217" t="str">
            <v>1</v>
          </cell>
          <cell r="K2217">
            <v>9460</v>
          </cell>
          <cell r="Q2217">
            <v>4500</v>
          </cell>
          <cell r="S2217" t="str">
            <v>Nao</v>
          </cell>
          <cell r="T2217" t="str">
            <v>Nao</v>
          </cell>
          <cell r="V2217" t="str">
            <v>Sim</v>
          </cell>
          <cell r="X2217">
            <v>36</v>
          </cell>
          <cell r="Y2217">
            <v>36</v>
          </cell>
          <cell r="Z2217">
            <v>28.8</v>
          </cell>
          <cell r="AA2217">
            <v>50</v>
          </cell>
        </row>
        <row r="2218">
          <cell r="B2218" t="str">
            <v>Minas Gerais</v>
          </cell>
          <cell r="I2218" t="str">
            <v>2</v>
          </cell>
          <cell r="K2218">
            <v>55597</v>
          </cell>
          <cell r="Q2218">
            <v>21239</v>
          </cell>
          <cell r="S2218" t="str">
            <v>Sim</v>
          </cell>
          <cell r="T2218" t="str">
            <v>Nao</v>
          </cell>
          <cell r="V2218" t="str">
            <v>Sim</v>
          </cell>
          <cell r="X2218">
            <v>253.2</v>
          </cell>
          <cell r="Y2218">
            <v>145.9</v>
          </cell>
          <cell r="Z2218">
            <v>24.2</v>
          </cell>
          <cell r="AA2218">
            <v>800</v>
          </cell>
        </row>
        <row r="2219">
          <cell r="B2219" t="str">
            <v>Minas Gerais</v>
          </cell>
          <cell r="I2219" t="str">
            <v>1</v>
          </cell>
          <cell r="K2219">
            <v>8730</v>
          </cell>
          <cell r="Q2219">
            <v>4320</v>
          </cell>
          <cell r="S2219" t="str">
            <v>Nao</v>
          </cell>
          <cell r="T2219" t="str">
            <v>Sim</v>
          </cell>
          <cell r="V2219" t="str">
            <v>Sim</v>
          </cell>
          <cell r="X2219">
            <v>45.18</v>
          </cell>
          <cell r="Y2219">
            <v>43.25</v>
          </cell>
          <cell r="Z2219">
            <v>4.51</v>
          </cell>
          <cell r="AA2219">
            <v>12</v>
          </cell>
        </row>
        <row r="2220">
          <cell r="B2220" t="str">
            <v>Minas Gerais</v>
          </cell>
          <cell r="I2220" t="str">
            <v>1</v>
          </cell>
          <cell r="K2220">
            <v>25220</v>
          </cell>
          <cell r="Q2220">
            <v>9000</v>
          </cell>
          <cell r="S2220" t="str">
            <v>Nao</v>
          </cell>
          <cell r="T2220" t="str">
            <v>Nao</v>
          </cell>
          <cell r="V2220" t="str">
            <v>Sim</v>
          </cell>
          <cell r="X2220">
            <v>40.869999999999997</v>
          </cell>
          <cell r="Y2220">
            <v>38.5</v>
          </cell>
          <cell r="Z2220">
            <v>2.5</v>
          </cell>
          <cell r="AA2220">
            <v>20</v>
          </cell>
        </row>
        <row r="2221">
          <cell r="B2221" t="str">
            <v>Minas Gerais</v>
          </cell>
          <cell r="I2221" t="str">
            <v>2</v>
          </cell>
          <cell r="K2221">
            <v>31283</v>
          </cell>
          <cell r="Q2221">
            <v>13827</v>
          </cell>
          <cell r="S2221" t="str">
            <v>Nao</v>
          </cell>
          <cell r="T2221" t="str">
            <v>Nao</v>
          </cell>
          <cell r="V2221" t="str">
            <v>Sim</v>
          </cell>
          <cell r="X2221">
            <v>175.4</v>
          </cell>
          <cell r="Y2221">
            <v>175.4</v>
          </cell>
          <cell r="Z2221">
            <v>27.35</v>
          </cell>
          <cell r="AA2221">
            <v>0</v>
          </cell>
        </row>
        <row r="2222">
          <cell r="B2222" t="str">
            <v>Minas Gerais</v>
          </cell>
          <cell r="I2222" t="str">
            <v>1</v>
          </cell>
          <cell r="K2222">
            <v>11945</v>
          </cell>
          <cell r="Q2222">
            <v>4552</v>
          </cell>
          <cell r="S2222" t="str">
            <v>Nao</v>
          </cell>
          <cell r="T2222" t="str">
            <v>Nao</v>
          </cell>
          <cell r="V2222" t="str">
            <v>Sim</v>
          </cell>
          <cell r="X2222">
            <v>80</v>
          </cell>
          <cell r="Y2222">
            <v>70</v>
          </cell>
          <cell r="Z2222">
            <v>0</v>
          </cell>
          <cell r="AA2222">
            <v>0</v>
          </cell>
        </row>
        <row r="2223">
          <cell r="B2223" t="str">
            <v>Minas Gerais</v>
          </cell>
          <cell r="I2223" t="str">
            <v>1</v>
          </cell>
          <cell r="K2223">
            <v>9797</v>
          </cell>
          <cell r="Q2223">
            <v>4240</v>
          </cell>
          <cell r="S2223" t="str">
            <v>Nao</v>
          </cell>
          <cell r="T2223" t="str">
            <v>Nao</v>
          </cell>
          <cell r="V2223" t="str">
            <v>Não</v>
          </cell>
          <cell r="X2223">
            <v>77</v>
          </cell>
          <cell r="Y2223">
            <v>77</v>
          </cell>
          <cell r="Z2223">
            <v>39</v>
          </cell>
          <cell r="AA2223">
            <v>330</v>
          </cell>
        </row>
        <row r="2224">
          <cell r="B2224" t="str">
            <v>Minas Gerais</v>
          </cell>
          <cell r="I2224" t="str">
            <v>3</v>
          </cell>
          <cell r="K2224">
            <v>164533</v>
          </cell>
          <cell r="Q2224">
            <v>70658</v>
          </cell>
          <cell r="S2224" t="str">
            <v>Sim</v>
          </cell>
          <cell r="T2224" t="str">
            <v>Sim</v>
          </cell>
          <cell r="V2224" t="str">
            <v>Sim</v>
          </cell>
          <cell r="X2224">
            <v>763.57</v>
          </cell>
          <cell r="Y2224">
            <v>730.57</v>
          </cell>
          <cell r="Z2224">
            <v>7.82</v>
          </cell>
          <cell r="AA2224">
            <v>132</v>
          </cell>
        </row>
        <row r="2225">
          <cell r="B2225" t="str">
            <v>Minas Gerais</v>
          </cell>
          <cell r="I2225" t="str">
            <v>1</v>
          </cell>
          <cell r="K2225">
            <v>5022</v>
          </cell>
          <cell r="Q2225">
            <v>2318</v>
          </cell>
          <cell r="S2225" t="str">
            <v>Nao</v>
          </cell>
          <cell r="T2225" t="str">
            <v>Nao</v>
          </cell>
          <cell r="V2225" t="str">
            <v>Sim</v>
          </cell>
          <cell r="X2225">
            <v>65.23</v>
          </cell>
          <cell r="Y2225">
            <v>39.85</v>
          </cell>
          <cell r="Z2225">
            <v>24.15</v>
          </cell>
          <cell r="AA2225">
            <v>943</v>
          </cell>
        </row>
        <row r="2226">
          <cell r="B2226" t="str">
            <v>Minas Gerais</v>
          </cell>
          <cell r="I2226" t="str">
            <v>2</v>
          </cell>
          <cell r="K2226">
            <v>28331</v>
          </cell>
          <cell r="Q2226">
            <v>13796</v>
          </cell>
          <cell r="S2226" t="str">
            <v>Nao</v>
          </cell>
          <cell r="T2226" t="str">
            <v>Sim</v>
          </cell>
          <cell r="V2226" t="str">
            <v>Sim</v>
          </cell>
          <cell r="X2226">
            <v>168.95</v>
          </cell>
          <cell r="Y2226">
            <v>168.95</v>
          </cell>
          <cell r="Z2226">
            <v>15.04</v>
          </cell>
          <cell r="AA2226">
            <v>0</v>
          </cell>
        </row>
        <row r="2227">
          <cell r="B2227" t="str">
            <v>Minas Gerais</v>
          </cell>
          <cell r="I2227" t="str">
            <v>2</v>
          </cell>
          <cell r="K2227">
            <v>53401</v>
          </cell>
          <cell r="Q2227">
            <v>19520</v>
          </cell>
          <cell r="S2227" t="str">
            <v>Nao</v>
          </cell>
          <cell r="T2227" t="str">
            <v>Nao</v>
          </cell>
          <cell r="V2227" t="str">
            <v>Sim</v>
          </cell>
          <cell r="X2227">
            <v>165</v>
          </cell>
          <cell r="Y2227">
            <v>98</v>
          </cell>
          <cell r="Z2227">
            <v>87</v>
          </cell>
          <cell r="AA2227">
            <v>1196</v>
          </cell>
        </row>
        <row r="2228">
          <cell r="B2228" t="str">
            <v>Minas Gerais</v>
          </cell>
          <cell r="I2228" t="str">
            <v>1</v>
          </cell>
          <cell r="K2228">
            <v>2787</v>
          </cell>
          <cell r="Q2228">
            <v>1150</v>
          </cell>
          <cell r="S2228" t="str">
            <v>Nao</v>
          </cell>
          <cell r="T2228" t="str">
            <v>Nao</v>
          </cell>
          <cell r="V2228" t="str">
            <v>Sim</v>
          </cell>
          <cell r="X2228">
            <v>100</v>
          </cell>
          <cell r="Y2228">
            <v>100</v>
          </cell>
          <cell r="Z2228">
            <v>9.6999999999999993</v>
          </cell>
          <cell r="AA2228">
            <v>10</v>
          </cell>
        </row>
        <row r="2229">
          <cell r="B2229" t="str">
            <v>Minas Gerais</v>
          </cell>
          <cell r="I2229" t="str">
            <v>1</v>
          </cell>
          <cell r="K2229">
            <v>4327</v>
          </cell>
          <cell r="Q2229">
            <v>1494</v>
          </cell>
          <cell r="S2229" t="str">
            <v>Nao</v>
          </cell>
          <cell r="T2229" t="str">
            <v>Nao</v>
          </cell>
          <cell r="V2229" t="str">
            <v>Sim</v>
          </cell>
          <cell r="X2229">
            <v>48</v>
          </cell>
          <cell r="Y2229">
            <v>38</v>
          </cell>
          <cell r="Z2229">
            <v>3</v>
          </cell>
          <cell r="AA2229">
            <v>24</v>
          </cell>
        </row>
        <row r="2230">
          <cell r="B2230" t="str">
            <v>Minas Gerais</v>
          </cell>
          <cell r="I2230" t="str">
            <v>2</v>
          </cell>
          <cell r="K2230">
            <v>19460</v>
          </cell>
          <cell r="Q2230">
            <v>7200</v>
          </cell>
          <cell r="S2230" t="str">
            <v>Sim</v>
          </cell>
          <cell r="T2230" t="str">
            <v>Sim</v>
          </cell>
          <cell r="V2230" t="str">
            <v>Sim</v>
          </cell>
          <cell r="X2230">
            <v>176</v>
          </cell>
          <cell r="Y2230">
            <v>140</v>
          </cell>
          <cell r="Z2230">
            <v>5</v>
          </cell>
          <cell r="AA2230">
            <v>60</v>
          </cell>
        </row>
        <row r="2231">
          <cell r="B2231" t="str">
            <v>Minas Gerais</v>
          </cell>
          <cell r="I2231" t="str">
            <v>1</v>
          </cell>
          <cell r="K2231">
            <v>9903</v>
          </cell>
          <cell r="Q2231">
            <v>2950</v>
          </cell>
          <cell r="S2231" t="str">
            <v>Nao</v>
          </cell>
          <cell r="T2231" t="str">
            <v>Nao</v>
          </cell>
          <cell r="V2231" t="str">
            <v>Sim</v>
          </cell>
          <cell r="X2231">
            <v>31.24</v>
          </cell>
          <cell r="Y2231">
            <v>31.24</v>
          </cell>
          <cell r="Z2231">
            <v>6</v>
          </cell>
          <cell r="AA2231">
            <v>50</v>
          </cell>
        </row>
        <row r="2232">
          <cell r="B2232" t="str">
            <v>Minas Gerais</v>
          </cell>
          <cell r="I2232" t="str">
            <v>3</v>
          </cell>
          <cell r="K2232">
            <v>139673</v>
          </cell>
          <cell r="Q2232">
            <v>55786</v>
          </cell>
          <cell r="S2232" t="str">
            <v>Nao</v>
          </cell>
          <cell r="T2232" t="str">
            <v>Sim</v>
          </cell>
          <cell r="V2232" t="str">
            <v>Sim</v>
          </cell>
          <cell r="X2232">
            <v>782</v>
          </cell>
          <cell r="Y2232">
            <v>782</v>
          </cell>
          <cell r="Z2232">
            <v>200</v>
          </cell>
          <cell r="AA2232">
            <v>2100</v>
          </cell>
        </row>
        <row r="2233">
          <cell r="B2233" t="str">
            <v>Minas Gerais</v>
          </cell>
          <cell r="I2233" t="str">
            <v>1</v>
          </cell>
          <cell r="K2233">
            <v>3474</v>
          </cell>
          <cell r="Q2233">
            <v>1641</v>
          </cell>
          <cell r="S2233" t="str">
            <v>Nao</v>
          </cell>
          <cell r="T2233" t="str">
            <v>Nao</v>
          </cell>
          <cell r="V2233" t="str">
            <v>Sim</v>
          </cell>
          <cell r="X2233">
            <v>53</v>
          </cell>
          <cell r="Y2233">
            <v>53</v>
          </cell>
          <cell r="Z2233">
            <v>53</v>
          </cell>
          <cell r="AA2233">
            <v>646</v>
          </cell>
        </row>
        <row r="2234">
          <cell r="B2234" t="str">
            <v>Minas Gerais</v>
          </cell>
          <cell r="I2234" t="str">
            <v>1</v>
          </cell>
          <cell r="K2234">
            <v>21045</v>
          </cell>
          <cell r="Q2234">
            <v>8982</v>
          </cell>
          <cell r="S2234" t="str">
            <v>Nao</v>
          </cell>
          <cell r="T2234" t="str">
            <v>Sim</v>
          </cell>
          <cell r="V2234" t="str">
            <v>Sim</v>
          </cell>
          <cell r="X2234">
            <v>121</v>
          </cell>
          <cell r="Y2234">
            <v>115</v>
          </cell>
          <cell r="Z2234">
            <v>81.5</v>
          </cell>
          <cell r="AA2234">
            <v>45</v>
          </cell>
        </row>
        <row r="2235">
          <cell r="B2235" t="str">
            <v>Minas Gerais</v>
          </cell>
          <cell r="I2235" t="str">
            <v>1</v>
          </cell>
          <cell r="K2235">
            <v>7580</v>
          </cell>
          <cell r="Q2235">
            <v>3648</v>
          </cell>
          <cell r="S2235" t="str">
            <v>Nao</v>
          </cell>
          <cell r="T2235" t="str">
            <v>Nao</v>
          </cell>
          <cell r="V2235" t="str">
            <v>Sim</v>
          </cell>
          <cell r="X2235">
            <v>16.36</v>
          </cell>
          <cell r="Y2235">
            <v>15.36</v>
          </cell>
          <cell r="Z2235">
            <v>11.36</v>
          </cell>
          <cell r="AA2235">
            <v>14</v>
          </cell>
        </row>
        <row r="2236">
          <cell r="B2236" t="str">
            <v>Minas Gerais</v>
          </cell>
          <cell r="I2236" t="str">
            <v>1</v>
          </cell>
          <cell r="K2236">
            <v>1956</v>
          </cell>
          <cell r="Q2236">
            <v>900</v>
          </cell>
          <cell r="S2236" t="str">
            <v>Nao</v>
          </cell>
          <cell r="T2236" t="str">
            <v>Nao</v>
          </cell>
          <cell r="V2236" t="str">
            <v>Sim</v>
          </cell>
          <cell r="X2236">
            <v>24</v>
          </cell>
          <cell r="Y2236">
            <v>24</v>
          </cell>
          <cell r="Z2236">
            <v>1</v>
          </cell>
          <cell r="AA2236">
            <v>0</v>
          </cell>
        </row>
        <row r="2237">
          <cell r="B2237" t="str">
            <v>Minas Gerais</v>
          </cell>
          <cell r="I2237" t="str">
            <v>1</v>
          </cell>
          <cell r="K2237">
            <v>1584</v>
          </cell>
          <cell r="Q2237">
            <v>736</v>
          </cell>
          <cell r="S2237" t="str">
            <v>Nao</v>
          </cell>
          <cell r="T2237" t="str">
            <v>Sim</v>
          </cell>
          <cell r="V2237" t="str">
            <v>Sim</v>
          </cell>
          <cell r="X2237">
            <v>8.4</v>
          </cell>
          <cell r="Y2237">
            <v>8.4</v>
          </cell>
          <cell r="Z2237">
            <v>4.7</v>
          </cell>
          <cell r="AA2237">
            <v>25</v>
          </cell>
        </row>
        <row r="2238">
          <cell r="B2238" t="str">
            <v>Minas Gerais</v>
          </cell>
          <cell r="I2238" t="str">
            <v>1</v>
          </cell>
          <cell r="K2238">
            <v>1703</v>
          </cell>
          <cell r="Q2238">
            <v>700</v>
          </cell>
          <cell r="S2238" t="str">
            <v>Nao</v>
          </cell>
          <cell r="T2238" t="str">
            <v>Nao</v>
          </cell>
          <cell r="V2238" t="str">
            <v>Sim</v>
          </cell>
          <cell r="X2238">
            <v>12.4</v>
          </cell>
          <cell r="Y2238">
            <v>12.4</v>
          </cell>
          <cell r="Z2238">
            <v>6</v>
          </cell>
          <cell r="AA2238">
            <v>15</v>
          </cell>
        </row>
        <row r="2239">
          <cell r="B2239" t="str">
            <v>Minas Gerais</v>
          </cell>
          <cell r="I2239" t="str">
            <v>1</v>
          </cell>
          <cell r="K2239">
            <v>2046</v>
          </cell>
          <cell r="Q2239">
            <v>863</v>
          </cell>
          <cell r="S2239" t="str">
            <v>Nao</v>
          </cell>
          <cell r="T2239" t="str">
            <v>Nao</v>
          </cell>
          <cell r="V2239" t="str">
            <v>Sim</v>
          </cell>
          <cell r="X2239">
            <v>28</v>
          </cell>
          <cell r="Y2239">
            <v>26</v>
          </cell>
          <cell r="Z2239">
            <v>14</v>
          </cell>
          <cell r="AA2239">
            <v>0</v>
          </cell>
        </row>
        <row r="2240">
          <cell r="B2240" t="str">
            <v>Minas Gerais</v>
          </cell>
          <cell r="I2240" t="str">
            <v>1</v>
          </cell>
          <cell r="K2240">
            <v>13893</v>
          </cell>
          <cell r="Q2240">
            <v>5011</v>
          </cell>
          <cell r="S2240" t="str">
            <v>Nao</v>
          </cell>
          <cell r="T2240" t="str">
            <v>Nao</v>
          </cell>
          <cell r="V2240" t="str">
            <v>Sim</v>
          </cell>
          <cell r="X2240">
            <v>150</v>
          </cell>
          <cell r="Y2240">
            <v>90.7</v>
          </cell>
          <cell r="Z2240">
            <v>81.7</v>
          </cell>
          <cell r="AA2240">
            <v>0</v>
          </cell>
        </row>
        <row r="2241">
          <cell r="B2241" t="str">
            <v>Minas Gerais</v>
          </cell>
          <cell r="I2241" t="str">
            <v>1</v>
          </cell>
          <cell r="K2241">
            <v>10411</v>
          </cell>
          <cell r="Q2241">
            <v>4733</v>
          </cell>
          <cell r="S2241" t="str">
            <v>Nao</v>
          </cell>
          <cell r="T2241" t="str">
            <v>Nao</v>
          </cell>
          <cell r="V2241" t="str">
            <v>Sim</v>
          </cell>
          <cell r="X2241">
            <v>1.93</v>
          </cell>
          <cell r="Y2241">
            <v>0.02</v>
          </cell>
          <cell r="Z2241">
            <v>0.01</v>
          </cell>
          <cell r="AA2241">
            <v>0</v>
          </cell>
        </row>
        <row r="2242">
          <cell r="B2242" t="str">
            <v>Minas Gerais</v>
          </cell>
          <cell r="I2242" t="str">
            <v>1</v>
          </cell>
          <cell r="K2242">
            <v>3001</v>
          </cell>
          <cell r="Q2242">
            <v>1200</v>
          </cell>
          <cell r="S2242" t="str">
            <v>Nao</v>
          </cell>
          <cell r="T2242" t="str">
            <v>Nao</v>
          </cell>
          <cell r="V2242" t="str">
            <v>Sim</v>
          </cell>
          <cell r="X2242">
            <v>456</v>
          </cell>
          <cell r="Y2242">
            <v>456</v>
          </cell>
          <cell r="Z2242">
            <v>0</v>
          </cell>
          <cell r="AA2242">
            <v>0</v>
          </cell>
        </row>
        <row r="2243">
          <cell r="B2243" t="str">
            <v>Minas Gerais</v>
          </cell>
          <cell r="I2243" t="str">
            <v>1</v>
          </cell>
          <cell r="K2243">
            <v>15414</v>
          </cell>
          <cell r="Q2243">
            <v>6160</v>
          </cell>
          <cell r="S2243" t="str">
            <v>Nao</v>
          </cell>
          <cell r="T2243" t="str">
            <v>Nao</v>
          </cell>
          <cell r="V2243" t="str">
            <v>Sim</v>
          </cell>
          <cell r="X2243">
            <v>57.57</v>
          </cell>
          <cell r="Y2243">
            <v>48.9</v>
          </cell>
          <cell r="Z2243">
            <v>0</v>
          </cell>
          <cell r="AA2243">
            <v>725</v>
          </cell>
        </row>
        <row r="2244">
          <cell r="B2244" t="str">
            <v>Minas Gerais</v>
          </cell>
          <cell r="I2244" t="str">
            <v>1</v>
          </cell>
          <cell r="K2244">
            <v>9268</v>
          </cell>
          <cell r="Q2244">
            <v>4336</v>
          </cell>
          <cell r="S2244" t="str">
            <v>Nao</v>
          </cell>
          <cell r="T2244" t="str">
            <v>Nao</v>
          </cell>
          <cell r="V2244" t="str">
            <v>Sim</v>
          </cell>
          <cell r="X2244">
            <v>34.5</v>
          </cell>
          <cell r="Y2244">
            <v>17.5</v>
          </cell>
          <cell r="Z2244">
            <v>6</v>
          </cell>
          <cell r="AA2244">
            <v>520</v>
          </cell>
        </row>
        <row r="2245">
          <cell r="B2245" t="str">
            <v>Minas Gerais</v>
          </cell>
          <cell r="I2245" t="str">
            <v>1</v>
          </cell>
          <cell r="K2245">
            <v>3999</v>
          </cell>
          <cell r="Q2245">
            <v>1400</v>
          </cell>
          <cell r="S2245" t="str">
            <v>Nao</v>
          </cell>
          <cell r="T2245" t="str">
            <v>Nao</v>
          </cell>
          <cell r="V2245" t="str">
            <v>Sim</v>
          </cell>
          <cell r="X2245">
            <v>25</v>
          </cell>
          <cell r="Y2245">
            <v>16</v>
          </cell>
          <cell r="Z2245">
            <v>15</v>
          </cell>
          <cell r="AA2245">
            <v>50</v>
          </cell>
        </row>
        <row r="2246">
          <cell r="B2246" t="str">
            <v>Minas Gerais</v>
          </cell>
          <cell r="I2246" t="str">
            <v>1</v>
          </cell>
          <cell r="K2246">
            <v>9280</v>
          </cell>
          <cell r="Q2246">
            <v>4000</v>
          </cell>
          <cell r="S2246" t="str">
            <v>Nao</v>
          </cell>
          <cell r="T2246" t="str">
            <v>Nao</v>
          </cell>
          <cell r="V2246" t="str">
            <v>Sim</v>
          </cell>
          <cell r="X2246">
            <v>120</v>
          </cell>
          <cell r="Y2246">
            <v>100</v>
          </cell>
          <cell r="Z2246">
            <v>20</v>
          </cell>
          <cell r="AA2246">
            <v>0</v>
          </cell>
        </row>
        <row r="2247">
          <cell r="B2247" t="str">
            <v>Minas Gerais</v>
          </cell>
          <cell r="I2247" t="str">
            <v>1</v>
          </cell>
          <cell r="K2247">
            <v>13063</v>
          </cell>
          <cell r="Q2247">
            <v>5736</v>
          </cell>
          <cell r="S2247" t="str">
            <v>Nao</v>
          </cell>
          <cell r="T2247" t="str">
            <v>Nao</v>
          </cell>
          <cell r="V2247" t="str">
            <v>Sim</v>
          </cell>
          <cell r="X2247">
            <v>25</v>
          </cell>
          <cell r="Y2247">
            <v>25</v>
          </cell>
          <cell r="Z2247">
            <v>10</v>
          </cell>
          <cell r="AA2247">
            <v>500</v>
          </cell>
        </row>
        <row r="2248">
          <cell r="B2248" t="str">
            <v>Minas Gerais</v>
          </cell>
          <cell r="I2248" t="str">
            <v>1</v>
          </cell>
          <cell r="K2248">
            <v>3091</v>
          </cell>
          <cell r="Q2248">
            <v>234</v>
          </cell>
          <cell r="S2248" t="str">
            <v>Nao</v>
          </cell>
          <cell r="T2248" t="str">
            <v>Nao</v>
          </cell>
          <cell r="V2248" t="str">
            <v>Não</v>
          </cell>
          <cell r="X2248">
            <v>5</v>
          </cell>
          <cell r="Y2248">
            <v>5</v>
          </cell>
          <cell r="Z2248">
            <v>0.02</v>
          </cell>
          <cell r="AA2248">
            <v>100</v>
          </cell>
        </row>
        <row r="2249">
          <cell r="B2249" t="str">
            <v>Minas Gerais</v>
          </cell>
          <cell r="I2249" t="str">
            <v>1</v>
          </cell>
          <cell r="K2249">
            <v>4505</v>
          </cell>
          <cell r="Q2249">
            <v>2000</v>
          </cell>
          <cell r="S2249" t="str">
            <v>Nao</v>
          </cell>
          <cell r="T2249" t="str">
            <v>Nao</v>
          </cell>
          <cell r="V2249" t="str">
            <v>Não</v>
          </cell>
          <cell r="X2249">
            <v>41.1</v>
          </cell>
          <cell r="Y2249">
            <v>14.76</v>
          </cell>
          <cell r="Z2249">
            <v>0</v>
          </cell>
          <cell r="AA2249">
            <v>30</v>
          </cell>
        </row>
        <row r="2250">
          <cell r="B2250" t="str">
            <v>Minas Gerais</v>
          </cell>
          <cell r="I2250" t="str">
            <v>1</v>
          </cell>
          <cell r="K2250">
            <v>4555</v>
          </cell>
          <cell r="Q2250">
            <v>1320</v>
          </cell>
          <cell r="S2250" t="str">
            <v>Nao</v>
          </cell>
          <cell r="T2250" t="str">
            <v>Nao</v>
          </cell>
          <cell r="V2250" t="str">
            <v>Sim</v>
          </cell>
          <cell r="X2250">
            <v>18</v>
          </cell>
          <cell r="Y2250">
            <v>9.5</v>
          </cell>
          <cell r="Z2250">
            <v>1</v>
          </cell>
          <cell r="AA2250">
            <v>1</v>
          </cell>
        </row>
        <row r="2251">
          <cell r="B2251" t="str">
            <v>Minas Gerais</v>
          </cell>
          <cell r="I2251" t="str">
            <v>4</v>
          </cell>
          <cell r="K2251">
            <v>335727</v>
          </cell>
          <cell r="Q2251">
            <v>86441</v>
          </cell>
          <cell r="S2251" t="str">
            <v>Sim</v>
          </cell>
          <cell r="T2251" t="str">
            <v>Sim</v>
          </cell>
          <cell r="V2251" t="str">
            <v>Sim</v>
          </cell>
          <cell r="X2251">
            <v>1062</v>
          </cell>
          <cell r="Y2251">
            <v>880.23</v>
          </cell>
          <cell r="Z2251">
            <v>55.74</v>
          </cell>
          <cell r="AA2251">
            <v>2400</v>
          </cell>
        </row>
        <row r="2252">
          <cell r="B2252" t="str">
            <v>Minas Gerais</v>
          </cell>
          <cell r="I2252" t="str">
            <v>1</v>
          </cell>
          <cell r="K2252">
            <v>3748</v>
          </cell>
          <cell r="Q2252">
            <v>1600</v>
          </cell>
          <cell r="S2252" t="str">
            <v>Nao</v>
          </cell>
          <cell r="T2252" t="str">
            <v>Nao</v>
          </cell>
          <cell r="V2252" t="str">
            <v>Sim</v>
          </cell>
          <cell r="X2252">
            <v>25.8</v>
          </cell>
          <cell r="Y2252">
            <v>24.2</v>
          </cell>
          <cell r="Z2252">
            <v>0</v>
          </cell>
          <cell r="AA2252">
            <v>5</v>
          </cell>
        </row>
        <row r="2253">
          <cell r="B2253" t="str">
            <v>Minas Gerais</v>
          </cell>
          <cell r="I2253" t="str">
            <v>1</v>
          </cell>
          <cell r="K2253">
            <v>10753</v>
          </cell>
          <cell r="Q2253">
            <v>2800</v>
          </cell>
          <cell r="S2253" t="str">
            <v>Nao</v>
          </cell>
          <cell r="T2253" t="str">
            <v>Nao</v>
          </cell>
          <cell r="V2253" t="str">
            <v>Sim</v>
          </cell>
          <cell r="X2253">
            <v>50</v>
          </cell>
          <cell r="Y2253">
            <v>40</v>
          </cell>
          <cell r="Z2253">
            <v>20</v>
          </cell>
          <cell r="AA2253">
            <v>1500</v>
          </cell>
        </row>
        <row r="2254">
          <cell r="B2254" t="str">
            <v>Minas Gerais</v>
          </cell>
          <cell r="I2254" t="str">
            <v>1</v>
          </cell>
          <cell r="K2254">
            <v>2686</v>
          </cell>
          <cell r="Q2254">
            <v>880</v>
          </cell>
          <cell r="S2254" t="str">
            <v>Nao</v>
          </cell>
          <cell r="T2254" t="str">
            <v>Nao</v>
          </cell>
          <cell r="V2254" t="str">
            <v>Sim</v>
          </cell>
          <cell r="X2254">
            <v>22</v>
          </cell>
          <cell r="Y2254">
            <v>8</v>
          </cell>
          <cell r="Z2254">
            <v>5</v>
          </cell>
          <cell r="AA2254">
            <v>35</v>
          </cell>
        </row>
        <row r="2255">
          <cell r="B2255" t="str">
            <v>Minas Gerais</v>
          </cell>
          <cell r="I2255" t="str">
            <v>1</v>
          </cell>
          <cell r="K2255">
            <v>1757</v>
          </cell>
          <cell r="Q2255">
            <v>770</v>
          </cell>
          <cell r="S2255" t="str">
            <v>Sim</v>
          </cell>
          <cell r="T2255" t="str">
            <v>Sim</v>
          </cell>
          <cell r="V2255" t="str">
            <v>Sim</v>
          </cell>
          <cell r="X2255">
            <v>10.5</v>
          </cell>
          <cell r="Y2255">
            <v>10.5</v>
          </cell>
          <cell r="Z2255">
            <v>5.6</v>
          </cell>
          <cell r="AA2255">
            <v>20</v>
          </cell>
        </row>
        <row r="2256">
          <cell r="B2256" t="str">
            <v>Minas Gerais</v>
          </cell>
          <cell r="I2256" t="str">
            <v>1</v>
          </cell>
          <cell r="K2256">
            <v>2139</v>
          </cell>
          <cell r="Q2256">
            <v>850</v>
          </cell>
          <cell r="S2256" t="str">
            <v>Nao</v>
          </cell>
          <cell r="T2256" t="str">
            <v>Nao</v>
          </cell>
          <cell r="V2256" t="str">
            <v>Sim</v>
          </cell>
          <cell r="X2256">
            <v>25</v>
          </cell>
          <cell r="Y2256">
            <v>25</v>
          </cell>
          <cell r="Z2256">
            <v>5</v>
          </cell>
          <cell r="AA2256">
            <v>30</v>
          </cell>
        </row>
        <row r="2257">
          <cell r="B2257" t="str">
            <v>Minas Gerais</v>
          </cell>
          <cell r="I2257" t="str">
            <v>1</v>
          </cell>
          <cell r="K2257">
            <v>3131</v>
          </cell>
          <cell r="Q2257">
            <v>1000</v>
          </cell>
          <cell r="S2257" t="str">
            <v>Nao</v>
          </cell>
          <cell r="T2257" t="str">
            <v>Nao</v>
          </cell>
          <cell r="V2257" t="str">
            <v>Sim</v>
          </cell>
          <cell r="X2257">
            <v>180</v>
          </cell>
          <cell r="Y2257">
            <v>150</v>
          </cell>
          <cell r="Z2257">
            <v>9</v>
          </cell>
          <cell r="AA2257">
            <v>0</v>
          </cell>
        </row>
        <row r="2258">
          <cell r="B2258" t="str">
            <v>Minas Gerais</v>
          </cell>
          <cell r="I2258" t="str">
            <v>2</v>
          </cell>
          <cell r="K2258">
            <v>12474</v>
          </cell>
          <cell r="Q2258">
            <v>3018</v>
          </cell>
          <cell r="S2258" t="str">
            <v>Nao</v>
          </cell>
          <cell r="T2258" t="str">
            <v>Nao</v>
          </cell>
          <cell r="V2258" t="str">
            <v>Sim</v>
          </cell>
          <cell r="X2258">
            <v>29.5</v>
          </cell>
          <cell r="Y2258">
            <v>16</v>
          </cell>
          <cell r="Z2258">
            <v>4</v>
          </cell>
          <cell r="AA2258">
            <v>10</v>
          </cell>
        </row>
        <row r="2259">
          <cell r="B2259" t="str">
            <v>Minas Gerais</v>
          </cell>
          <cell r="I2259" t="str">
            <v>1</v>
          </cell>
          <cell r="K2259">
            <v>11418</v>
          </cell>
          <cell r="Q2259">
            <v>3901</v>
          </cell>
          <cell r="S2259" t="str">
            <v>Sim</v>
          </cell>
          <cell r="T2259" t="str">
            <v>Nao</v>
          </cell>
          <cell r="V2259" t="str">
            <v>Sim</v>
          </cell>
          <cell r="X2259">
            <v>59.3</v>
          </cell>
          <cell r="Y2259">
            <v>57.93</v>
          </cell>
          <cell r="Z2259">
            <v>20</v>
          </cell>
          <cell r="AA2259">
            <v>850</v>
          </cell>
        </row>
        <row r="2260">
          <cell r="B2260" t="str">
            <v>Minas Gerais</v>
          </cell>
          <cell r="I2260" t="str">
            <v>1</v>
          </cell>
          <cell r="K2260">
            <v>15171</v>
          </cell>
          <cell r="Q2260">
            <v>7380</v>
          </cell>
          <cell r="S2260" t="str">
            <v>Nao</v>
          </cell>
          <cell r="T2260" t="str">
            <v>Nao</v>
          </cell>
          <cell r="V2260" t="str">
            <v>Sim</v>
          </cell>
          <cell r="X2260">
            <v>58</v>
          </cell>
          <cell r="Y2260">
            <v>58</v>
          </cell>
          <cell r="Z2260">
            <v>55</v>
          </cell>
          <cell r="AA2260">
            <v>30</v>
          </cell>
        </row>
        <row r="2261">
          <cell r="B2261" t="str">
            <v>Minas Gerais</v>
          </cell>
          <cell r="I2261" t="str">
            <v>1</v>
          </cell>
          <cell r="K2261">
            <v>4613</v>
          </cell>
          <cell r="Q2261">
            <v>1390</v>
          </cell>
          <cell r="S2261" t="str">
            <v>Nao</v>
          </cell>
          <cell r="T2261" t="str">
            <v>Nao</v>
          </cell>
          <cell r="V2261" t="str">
            <v>Sim</v>
          </cell>
          <cell r="X2261">
            <v>16</v>
          </cell>
          <cell r="Y2261">
            <v>15</v>
          </cell>
          <cell r="Z2261">
            <v>5</v>
          </cell>
          <cell r="AA2261">
            <v>100</v>
          </cell>
        </row>
        <row r="2262">
          <cell r="B2262" t="str">
            <v>Minas Gerais</v>
          </cell>
          <cell r="I2262" t="str">
            <v>1</v>
          </cell>
          <cell r="K2262">
            <v>5117</v>
          </cell>
          <cell r="Q2262">
            <v>2200</v>
          </cell>
          <cell r="S2262" t="str">
            <v>Nao</v>
          </cell>
          <cell r="T2262" t="str">
            <v>Nao</v>
          </cell>
          <cell r="V2262" t="str">
            <v>Sim</v>
          </cell>
          <cell r="X2262">
            <v>34.71</v>
          </cell>
          <cell r="Y2262">
            <v>18</v>
          </cell>
          <cell r="Z2262">
            <v>8</v>
          </cell>
          <cell r="AA2262">
            <v>4</v>
          </cell>
        </row>
        <row r="2263">
          <cell r="B2263" t="str">
            <v>Minas Gerais</v>
          </cell>
          <cell r="I2263" t="str">
            <v>1</v>
          </cell>
          <cell r="K2263">
            <v>3156</v>
          </cell>
          <cell r="Q2263">
            <v>1506</v>
          </cell>
          <cell r="S2263" t="str">
            <v>Sim</v>
          </cell>
          <cell r="T2263" t="str">
            <v>Sim</v>
          </cell>
          <cell r="V2263" t="str">
            <v>Sim</v>
          </cell>
          <cell r="X2263">
            <v>3000</v>
          </cell>
          <cell r="Y2263">
            <v>3000</v>
          </cell>
          <cell r="Z2263">
            <v>0.01</v>
          </cell>
          <cell r="AA2263">
            <v>0</v>
          </cell>
        </row>
        <row r="2264">
          <cell r="B2264" t="str">
            <v>Minas Gerais</v>
          </cell>
          <cell r="I2264" t="str">
            <v>1</v>
          </cell>
          <cell r="K2264">
            <v>6654</v>
          </cell>
          <cell r="Q2264">
            <v>2515</v>
          </cell>
          <cell r="S2264" t="str">
            <v>Nao</v>
          </cell>
          <cell r="T2264" t="str">
            <v>Nao</v>
          </cell>
          <cell r="V2264" t="str">
            <v>Sim</v>
          </cell>
          <cell r="X2264">
            <v>31.03</v>
          </cell>
          <cell r="Y2264">
            <v>26.86</v>
          </cell>
          <cell r="Z2264">
            <v>22.17</v>
          </cell>
          <cell r="AA2264">
            <v>0</v>
          </cell>
        </row>
        <row r="2265">
          <cell r="B2265" t="str">
            <v>Minas Gerais</v>
          </cell>
          <cell r="I2265" t="str">
            <v>1</v>
          </cell>
          <cell r="K2265">
            <v>2499</v>
          </cell>
          <cell r="Q2265">
            <v>1240</v>
          </cell>
          <cell r="S2265" t="str">
            <v>Nao</v>
          </cell>
          <cell r="T2265" t="str">
            <v>Sim</v>
          </cell>
          <cell r="V2265" t="str">
            <v>Sim</v>
          </cell>
          <cell r="X2265">
            <v>9.5</v>
          </cell>
          <cell r="Y2265">
            <v>8.6999999999999993</v>
          </cell>
          <cell r="Z2265">
            <v>3.2</v>
          </cell>
          <cell r="AA2265">
            <v>12</v>
          </cell>
        </row>
        <row r="2266">
          <cell r="B2266" t="str">
            <v>Minas Gerais</v>
          </cell>
          <cell r="I2266" t="str">
            <v>1</v>
          </cell>
          <cell r="K2266">
            <v>1877</v>
          </cell>
          <cell r="Q2266">
            <v>935</v>
          </cell>
          <cell r="S2266" t="str">
            <v>Nao</v>
          </cell>
          <cell r="T2266" t="str">
            <v>Sim</v>
          </cell>
          <cell r="V2266" t="str">
            <v>Sim</v>
          </cell>
          <cell r="X2266">
            <v>16</v>
          </cell>
          <cell r="Y2266">
            <v>12</v>
          </cell>
          <cell r="Z2266">
            <v>0</v>
          </cell>
          <cell r="AA2266">
            <v>6</v>
          </cell>
        </row>
        <row r="2267">
          <cell r="B2267" t="str">
            <v>Minas Gerais</v>
          </cell>
          <cell r="I2267" t="str">
            <v>3</v>
          </cell>
          <cell r="K2267">
            <v>133666</v>
          </cell>
          <cell r="Q2267">
            <v>36163</v>
          </cell>
          <cell r="S2267" t="str">
            <v>Nao</v>
          </cell>
          <cell r="T2267" t="str">
            <v>Nao</v>
          </cell>
          <cell r="V2267" t="str">
            <v>Sim</v>
          </cell>
          <cell r="X2267">
            <v>442.37</v>
          </cell>
          <cell r="Y2267">
            <v>344.28</v>
          </cell>
          <cell r="Z2267">
            <v>342.09</v>
          </cell>
          <cell r="AA2267">
            <v>10370</v>
          </cell>
        </row>
        <row r="2268">
          <cell r="B2268" t="str">
            <v>Minas Gerais</v>
          </cell>
          <cell r="I2268" t="str">
            <v>1</v>
          </cell>
          <cell r="K2268">
            <v>9950</v>
          </cell>
          <cell r="Q2268">
            <v>4685</v>
          </cell>
          <cell r="S2268" t="str">
            <v>Nao</v>
          </cell>
          <cell r="T2268" t="str">
            <v>Nao</v>
          </cell>
          <cell r="V2268" t="str">
            <v>Sim</v>
          </cell>
          <cell r="X2268">
            <v>38.5</v>
          </cell>
          <cell r="Y2268">
            <v>28.87</v>
          </cell>
          <cell r="Z2268">
            <v>23.1</v>
          </cell>
          <cell r="AA2268">
            <v>180</v>
          </cell>
        </row>
        <row r="2269">
          <cell r="B2269" t="str">
            <v>Minas Gerais</v>
          </cell>
          <cell r="I2269" t="str">
            <v>1</v>
          </cell>
          <cell r="K2269">
            <v>21274</v>
          </cell>
          <cell r="Q2269">
            <v>9100</v>
          </cell>
          <cell r="S2269" t="str">
            <v>Sim</v>
          </cell>
          <cell r="T2269" t="str">
            <v>Nao</v>
          </cell>
          <cell r="V2269" t="str">
            <v>Sim</v>
          </cell>
          <cell r="X2269">
            <v>400</v>
          </cell>
          <cell r="Y2269">
            <v>400</v>
          </cell>
          <cell r="Z2269">
            <v>100</v>
          </cell>
          <cell r="AA2269">
            <v>0</v>
          </cell>
        </row>
        <row r="2270">
          <cell r="B2270" t="str">
            <v>Minas Gerais</v>
          </cell>
          <cell r="I2270" t="str">
            <v>2</v>
          </cell>
          <cell r="K2270">
            <v>32692</v>
          </cell>
          <cell r="Q2270">
            <v>15599</v>
          </cell>
          <cell r="S2270" t="str">
            <v>Nao</v>
          </cell>
          <cell r="T2270" t="str">
            <v>Sim</v>
          </cell>
          <cell r="V2270" t="str">
            <v>Sim</v>
          </cell>
          <cell r="X2270">
            <v>282.5</v>
          </cell>
          <cell r="Y2270">
            <v>169.5</v>
          </cell>
          <cell r="Z2270">
            <v>3.5</v>
          </cell>
          <cell r="AA2270">
            <v>900</v>
          </cell>
        </row>
        <row r="2271">
          <cell r="B2271" t="str">
            <v>Minas Gerais</v>
          </cell>
          <cell r="I2271" t="str">
            <v>2</v>
          </cell>
          <cell r="K2271">
            <v>28110</v>
          </cell>
          <cell r="Q2271">
            <v>9220</v>
          </cell>
          <cell r="S2271" t="str">
            <v>Nao</v>
          </cell>
          <cell r="T2271" t="str">
            <v>Nao</v>
          </cell>
          <cell r="V2271" t="str">
            <v>Sim</v>
          </cell>
          <cell r="X2271">
            <v>125.64</v>
          </cell>
          <cell r="Y2271">
            <v>105.36</v>
          </cell>
          <cell r="Z2271">
            <v>43.11</v>
          </cell>
          <cell r="AA2271">
            <v>150</v>
          </cell>
        </row>
        <row r="2272">
          <cell r="B2272" t="str">
            <v>Minas Gerais</v>
          </cell>
          <cell r="I2272" t="str">
            <v>1</v>
          </cell>
          <cell r="K2272">
            <v>8664</v>
          </cell>
          <cell r="Q2272">
            <v>2446</v>
          </cell>
          <cell r="S2272" t="str">
            <v>Nao</v>
          </cell>
          <cell r="T2272" t="str">
            <v>Sim</v>
          </cell>
          <cell r="V2272" t="str">
            <v>Sim</v>
          </cell>
          <cell r="X2272">
            <v>17.5</v>
          </cell>
          <cell r="Y2272">
            <v>17</v>
          </cell>
          <cell r="Z2272">
            <v>10</v>
          </cell>
          <cell r="AA2272">
            <v>90</v>
          </cell>
        </row>
        <row r="2273">
          <cell r="B2273" t="str">
            <v>Minas Gerais</v>
          </cell>
          <cell r="I2273" t="str">
            <v>1</v>
          </cell>
          <cell r="K2273">
            <v>1637</v>
          </cell>
          <cell r="Q2273">
            <v>412</v>
          </cell>
          <cell r="S2273" t="str">
            <v>Nao</v>
          </cell>
          <cell r="T2273" t="str">
            <v>Nao</v>
          </cell>
          <cell r="V2273" t="str">
            <v>Sim</v>
          </cell>
          <cell r="X2273">
            <v>9.5</v>
          </cell>
          <cell r="Y2273">
            <v>8</v>
          </cell>
          <cell r="Z2273">
            <v>7.5</v>
          </cell>
          <cell r="AA2273">
            <v>110</v>
          </cell>
        </row>
        <row r="2274">
          <cell r="B2274" t="str">
            <v>Minas Gerais</v>
          </cell>
          <cell r="I2274" t="str">
            <v>1</v>
          </cell>
          <cell r="K2274">
            <v>12316</v>
          </cell>
          <cell r="Q2274">
            <v>4716</v>
          </cell>
          <cell r="S2274" t="str">
            <v>Nao</v>
          </cell>
          <cell r="T2274" t="str">
            <v>Nao</v>
          </cell>
          <cell r="V2274" t="str">
            <v>Sim</v>
          </cell>
          <cell r="X2274">
            <v>65</v>
          </cell>
          <cell r="Y2274">
            <v>64</v>
          </cell>
          <cell r="Z2274">
            <v>9.6</v>
          </cell>
          <cell r="AA2274">
            <v>25</v>
          </cell>
        </row>
        <row r="2275">
          <cell r="B2275" t="str">
            <v>Minas Gerais</v>
          </cell>
          <cell r="I2275" t="str">
            <v>3</v>
          </cell>
          <cell r="K2275">
            <v>219831</v>
          </cell>
          <cell r="Q2275">
            <v>72000</v>
          </cell>
          <cell r="S2275" t="str">
            <v>Sim</v>
          </cell>
          <cell r="T2275" t="str">
            <v>Sim</v>
          </cell>
          <cell r="V2275" t="str">
            <v>Sim</v>
          </cell>
          <cell r="X2275">
            <v>1520</v>
          </cell>
          <cell r="Y2275">
            <v>1220</v>
          </cell>
          <cell r="Z2275">
            <v>1000</v>
          </cell>
          <cell r="AA2275">
            <v>1200</v>
          </cell>
        </row>
        <row r="2276">
          <cell r="B2276" t="str">
            <v>Minas Gerais</v>
          </cell>
          <cell r="I2276" t="str">
            <v>1</v>
          </cell>
          <cell r="K2276">
            <v>3695</v>
          </cell>
          <cell r="Q2276">
            <v>1845</v>
          </cell>
          <cell r="S2276" t="str">
            <v>Nao</v>
          </cell>
          <cell r="T2276" t="str">
            <v>Nao</v>
          </cell>
          <cell r="V2276" t="str">
            <v>Sim</v>
          </cell>
          <cell r="X2276">
            <v>14</v>
          </cell>
          <cell r="Y2276">
            <v>10</v>
          </cell>
          <cell r="Z2276">
            <v>0</v>
          </cell>
          <cell r="AA2276">
            <v>100</v>
          </cell>
        </row>
        <row r="2277">
          <cell r="B2277" t="str">
            <v>Minas Gerais</v>
          </cell>
          <cell r="I2277" t="str">
            <v>1</v>
          </cell>
          <cell r="K2277">
            <v>10883</v>
          </cell>
          <cell r="Q2277">
            <v>2928</v>
          </cell>
          <cell r="S2277" t="str">
            <v>Nao</v>
          </cell>
          <cell r="T2277" t="str">
            <v>Nao</v>
          </cell>
          <cell r="V2277" t="str">
            <v>Sim</v>
          </cell>
          <cell r="X2277">
            <v>65</v>
          </cell>
          <cell r="Y2277">
            <v>55</v>
          </cell>
          <cell r="Z2277">
            <v>40.770000000000003</v>
          </cell>
          <cell r="AA2277">
            <v>0</v>
          </cell>
        </row>
        <row r="2278">
          <cell r="B2278" t="str">
            <v>Minas Gerais</v>
          </cell>
          <cell r="I2278" t="str">
            <v>1</v>
          </cell>
          <cell r="K2278">
            <v>3656</v>
          </cell>
          <cell r="Q2278">
            <v>1684</v>
          </cell>
          <cell r="S2278" t="str">
            <v>Nao</v>
          </cell>
          <cell r="T2278" t="str">
            <v>Nao</v>
          </cell>
          <cell r="V2278" t="str">
            <v>Sim</v>
          </cell>
          <cell r="X2278">
            <v>49.5</v>
          </cell>
          <cell r="Y2278">
            <v>49.5</v>
          </cell>
          <cell r="Z2278">
            <v>28</v>
          </cell>
          <cell r="AA2278">
            <v>100</v>
          </cell>
        </row>
        <row r="2279">
          <cell r="B2279" t="str">
            <v>Minas Gerais</v>
          </cell>
          <cell r="I2279" t="str">
            <v>1</v>
          </cell>
          <cell r="K2279">
            <v>5300</v>
          </cell>
          <cell r="Q2279">
            <v>1523</v>
          </cell>
          <cell r="S2279" t="str">
            <v>Nao</v>
          </cell>
          <cell r="T2279" t="str">
            <v>Nao</v>
          </cell>
          <cell r="V2279" t="str">
            <v>Sim</v>
          </cell>
          <cell r="X2279">
            <v>15</v>
          </cell>
          <cell r="Y2279">
            <v>13</v>
          </cell>
          <cell r="Z2279">
            <v>12</v>
          </cell>
          <cell r="AA2279">
            <v>50</v>
          </cell>
        </row>
        <row r="2280">
          <cell r="B2280" t="str">
            <v>Minas Gerais</v>
          </cell>
          <cell r="I2280" t="str">
            <v>2</v>
          </cell>
          <cell r="K2280">
            <v>37615</v>
          </cell>
          <cell r="Q2280">
            <v>9996</v>
          </cell>
          <cell r="S2280" t="str">
            <v>Nao</v>
          </cell>
          <cell r="T2280" t="str">
            <v>Nao</v>
          </cell>
          <cell r="V2280" t="str">
            <v>Sim</v>
          </cell>
          <cell r="X2280">
            <v>121.7</v>
          </cell>
          <cell r="Y2280">
            <v>97.36</v>
          </cell>
          <cell r="Z2280">
            <v>24.34</v>
          </cell>
          <cell r="AA2280">
            <v>4008</v>
          </cell>
        </row>
        <row r="2281">
          <cell r="B2281" t="str">
            <v>Minas Gerais</v>
          </cell>
          <cell r="I2281" t="str">
            <v>1</v>
          </cell>
          <cell r="K2281">
            <v>2054</v>
          </cell>
          <cell r="Q2281">
            <v>912</v>
          </cell>
          <cell r="S2281" t="str">
            <v>Nao</v>
          </cell>
          <cell r="T2281" t="str">
            <v>Nao</v>
          </cell>
          <cell r="V2281" t="str">
            <v>Sim</v>
          </cell>
          <cell r="X2281">
            <v>14.9</v>
          </cell>
          <cell r="Y2281">
            <v>13</v>
          </cell>
          <cell r="Z2281">
            <v>9</v>
          </cell>
          <cell r="AA2281">
            <v>10</v>
          </cell>
        </row>
        <row r="2282">
          <cell r="B2282" t="str">
            <v>Minas Gerais</v>
          </cell>
          <cell r="I2282" t="str">
            <v>1</v>
          </cell>
          <cell r="K2282">
            <v>16353</v>
          </cell>
          <cell r="Q2282">
            <v>4985</v>
          </cell>
          <cell r="S2282" t="str">
            <v>Nao</v>
          </cell>
          <cell r="T2282" t="str">
            <v>Sim</v>
          </cell>
          <cell r="V2282" t="str">
            <v>Sim</v>
          </cell>
          <cell r="X2282">
            <v>90.5</v>
          </cell>
          <cell r="Y2282">
            <v>83.1</v>
          </cell>
          <cell r="Z2282">
            <v>37</v>
          </cell>
          <cell r="AA2282">
            <v>6</v>
          </cell>
        </row>
        <row r="2283">
          <cell r="B2283" t="str">
            <v>Minas Gerais</v>
          </cell>
          <cell r="I2283" t="str">
            <v>1</v>
          </cell>
          <cell r="K2283">
            <v>5163</v>
          </cell>
          <cell r="Q2283">
            <v>2000</v>
          </cell>
          <cell r="S2283" t="str">
            <v>Nao</v>
          </cell>
          <cell r="T2283" t="str">
            <v>Nao</v>
          </cell>
          <cell r="V2283" t="str">
            <v>Sim</v>
          </cell>
          <cell r="X2283">
            <v>60.35</v>
          </cell>
          <cell r="Y2283">
            <v>60.35</v>
          </cell>
          <cell r="Z2283">
            <v>35.049999999999997</v>
          </cell>
          <cell r="AA2283">
            <v>15</v>
          </cell>
        </row>
        <row r="2284">
          <cell r="B2284" t="str">
            <v>Minas Gerais</v>
          </cell>
          <cell r="I2284" t="str">
            <v>1</v>
          </cell>
          <cell r="K2284">
            <v>3134</v>
          </cell>
          <cell r="Q2284">
            <v>1000</v>
          </cell>
          <cell r="S2284" t="str">
            <v>Nao</v>
          </cell>
          <cell r="T2284" t="str">
            <v>Nao</v>
          </cell>
          <cell r="V2284" t="str">
            <v>Sim</v>
          </cell>
          <cell r="X2284">
            <v>9</v>
          </cell>
          <cell r="Y2284">
            <v>8</v>
          </cell>
          <cell r="Z2284">
            <v>5</v>
          </cell>
          <cell r="AA2284">
            <v>413</v>
          </cell>
        </row>
        <row r="2285">
          <cell r="B2285" t="str">
            <v>Minas Gerais</v>
          </cell>
          <cell r="I2285" t="str">
            <v>1</v>
          </cell>
          <cell r="K2285">
            <v>3156</v>
          </cell>
          <cell r="Q2285">
            <v>1500</v>
          </cell>
          <cell r="S2285" t="str">
            <v>Nao</v>
          </cell>
          <cell r="T2285" t="str">
            <v>Sim</v>
          </cell>
          <cell r="V2285" t="str">
            <v>Sim</v>
          </cell>
          <cell r="X2285">
            <v>50</v>
          </cell>
          <cell r="Y2285">
            <v>50</v>
          </cell>
          <cell r="Z2285">
            <v>11</v>
          </cell>
          <cell r="AA2285">
            <v>30</v>
          </cell>
        </row>
        <row r="2286">
          <cell r="B2286" t="str">
            <v>Minas Gerais</v>
          </cell>
          <cell r="I2286" t="str">
            <v>1</v>
          </cell>
          <cell r="K2286">
            <v>1831</v>
          </cell>
          <cell r="Q2286">
            <v>850</v>
          </cell>
          <cell r="S2286" t="str">
            <v>Nao</v>
          </cell>
          <cell r="T2286" t="str">
            <v>Nao</v>
          </cell>
          <cell r="V2286" t="str">
            <v>Sim</v>
          </cell>
          <cell r="X2286">
            <v>13.5</v>
          </cell>
          <cell r="Y2286">
            <v>12.5</v>
          </cell>
          <cell r="Z2286">
            <v>2</v>
          </cell>
          <cell r="AA2286">
            <v>0</v>
          </cell>
        </row>
        <row r="2287">
          <cell r="B2287" t="str">
            <v>Minas Gerais</v>
          </cell>
          <cell r="I2287" t="str">
            <v>1</v>
          </cell>
          <cell r="K2287">
            <v>4183</v>
          </cell>
          <cell r="Q2287">
            <v>1000</v>
          </cell>
          <cell r="S2287" t="str">
            <v>Sim</v>
          </cell>
          <cell r="T2287" t="str">
            <v>Sim</v>
          </cell>
          <cell r="V2287" t="str">
            <v>Sim</v>
          </cell>
          <cell r="X2287">
            <v>31.75</v>
          </cell>
          <cell r="Y2287">
            <v>28</v>
          </cell>
          <cell r="Z2287">
            <v>20</v>
          </cell>
          <cell r="AA2287">
            <v>200</v>
          </cell>
        </row>
        <row r="2288">
          <cell r="B2288" t="str">
            <v>Minas Gerais</v>
          </cell>
          <cell r="I2288" t="str">
            <v>2</v>
          </cell>
          <cell r="K2288">
            <v>32756</v>
          </cell>
          <cell r="Q2288">
            <v>16000</v>
          </cell>
          <cell r="S2288" t="str">
            <v>Nao</v>
          </cell>
          <cell r="T2288" t="str">
            <v>Sim</v>
          </cell>
          <cell r="V2288" t="str">
            <v>Sim</v>
          </cell>
          <cell r="X2288">
            <v>245.66</v>
          </cell>
          <cell r="Y2288">
            <v>245.66</v>
          </cell>
          <cell r="Z2288">
            <v>72.599999999999994</v>
          </cell>
          <cell r="AA2288">
            <v>200</v>
          </cell>
        </row>
        <row r="2289">
          <cell r="B2289" t="str">
            <v>Minas Gerais</v>
          </cell>
          <cell r="I2289" t="str">
            <v>1</v>
          </cell>
          <cell r="K2289">
            <v>2444</v>
          </cell>
          <cell r="Q2289">
            <v>1000</v>
          </cell>
          <cell r="S2289" t="str">
            <v>Nao</v>
          </cell>
          <cell r="T2289" t="str">
            <v>Nao</v>
          </cell>
          <cell r="V2289" t="str">
            <v>Não</v>
          </cell>
          <cell r="X2289">
            <v>670.32</v>
          </cell>
          <cell r="Y2289">
            <v>288.7</v>
          </cell>
          <cell r="Z2289">
            <v>0</v>
          </cell>
          <cell r="AA2289">
            <v>0</v>
          </cell>
        </row>
        <row r="2290">
          <cell r="B2290" t="str">
            <v>Minas Gerais</v>
          </cell>
          <cell r="I2290" t="str">
            <v>1</v>
          </cell>
          <cell r="K2290">
            <v>2258</v>
          </cell>
          <cell r="Q2290">
            <v>820</v>
          </cell>
          <cell r="S2290" t="str">
            <v>Nao</v>
          </cell>
          <cell r="T2290" t="str">
            <v>Nao</v>
          </cell>
          <cell r="V2290" t="str">
            <v>Sim</v>
          </cell>
          <cell r="X2290">
            <v>14</v>
          </cell>
          <cell r="Y2290">
            <v>10</v>
          </cell>
          <cell r="Z2290">
            <v>5</v>
          </cell>
          <cell r="AA2290">
            <v>300</v>
          </cell>
        </row>
        <row r="2291">
          <cell r="B2291" t="str">
            <v>Minas Gerais</v>
          </cell>
          <cell r="I2291" t="str">
            <v>1</v>
          </cell>
          <cell r="K2291">
            <v>16297</v>
          </cell>
          <cell r="Q2291">
            <v>6320</v>
          </cell>
          <cell r="S2291" t="str">
            <v>Nao</v>
          </cell>
          <cell r="T2291" t="str">
            <v>Sim</v>
          </cell>
          <cell r="V2291" t="str">
            <v>Sim</v>
          </cell>
          <cell r="X2291">
            <v>44</v>
          </cell>
          <cell r="Y2291">
            <v>43</v>
          </cell>
          <cell r="Z2291">
            <v>40</v>
          </cell>
          <cell r="AA2291">
            <v>0</v>
          </cell>
        </row>
        <row r="2292">
          <cell r="B2292" t="str">
            <v>Minas Gerais</v>
          </cell>
          <cell r="I2292" t="str">
            <v>1</v>
          </cell>
          <cell r="K2292">
            <v>1130</v>
          </cell>
          <cell r="Q2292">
            <v>550</v>
          </cell>
          <cell r="S2292" t="str">
            <v>Nao</v>
          </cell>
          <cell r="T2292" t="str">
            <v>Nao</v>
          </cell>
          <cell r="V2292" t="str">
            <v>Sim</v>
          </cell>
          <cell r="X2292">
            <v>15.3</v>
          </cell>
          <cell r="Y2292">
            <v>9.84</v>
          </cell>
          <cell r="Z2292">
            <v>3.02</v>
          </cell>
          <cell r="AA2292">
            <v>15</v>
          </cell>
        </row>
        <row r="2293">
          <cell r="B2293" t="str">
            <v>Minas Gerais</v>
          </cell>
          <cell r="I2293" t="str">
            <v>1</v>
          </cell>
          <cell r="K2293">
            <v>6266</v>
          </cell>
          <cell r="Q2293">
            <v>2800</v>
          </cell>
          <cell r="S2293" t="str">
            <v>Nao</v>
          </cell>
          <cell r="T2293" t="str">
            <v>Nao</v>
          </cell>
          <cell r="V2293" t="str">
            <v>Sim</v>
          </cell>
          <cell r="X2293">
            <v>6</v>
          </cell>
          <cell r="Y2293">
            <v>5.2</v>
          </cell>
          <cell r="Z2293">
            <v>1</v>
          </cell>
          <cell r="AA2293">
            <v>40</v>
          </cell>
        </row>
        <row r="2294">
          <cell r="B2294" t="str">
            <v>Minas Gerais</v>
          </cell>
          <cell r="I2294" t="str">
            <v>1</v>
          </cell>
          <cell r="K2294">
            <v>24288</v>
          </cell>
          <cell r="Q2294">
            <v>10676</v>
          </cell>
          <cell r="S2294" t="str">
            <v>Nao</v>
          </cell>
          <cell r="T2294" t="str">
            <v>Nao</v>
          </cell>
          <cell r="V2294" t="str">
            <v>Sim</v>
          </cell>
          <cell r="X2294">
            <v>133.29</v>
          </cell>
          <cell r="Y2294">
            <v>133.09</v>
          </cell>
          <cell r="Z2294">
            <v>2.54</v>
          </cell>
          <cell r="AA2294">
            <v>0</v>
          </cell>
        </row>
        <row r="2295">
          <cell r="B2295" t="str">
            <v>Minas Gerais</v>
          </cell>
          <cell r="I2295" t="str">
            <v>1</v>
          </cell>
          <cell r="K2295">
            <v>1668</v>
          </cell>
          <cell r="Q2295">
            <v>600</v>
          </cell>
          <cell r="S2295" t="str">
            <v>Nao</v>
          </cell>
          <cell r="T2295" t="str">
            <v>Sim</v>
          </cell>
          <cell r="V2295" t="str">
            <v>Sim</v>
          </cell>
          <cell r="X2295">
            <v>20.5</v>
          </cell>
          <cell r="Y2295">
            <v>10.65</v>
          </cell>
          <cell r="Z2295">
            <v>5</v>
          </cell>
          <cell r="AA2295">
            <v>0</v>
          </cell>
        </row>
        <row r="2296">
          <cell r="B2296" t="str">
            <v>Minas Gerais</v>
          </cell>
          <cell r="I2296" t="str">
            <v>1</v>
          </cell>
          <cell r="K2296">
            <v>2129</v>
          </cell>
          <cell r="Q2296">
            <v>1219</v>
          </cell>
          <cell r="S2296" t="str">
            <v>Nao</v>
          </cell>
          <cell r="T2296" t="str">
            <v>Nao</v>
          </cell>
          <cell r="V2296" t="str">
            <v>Não</v>
          </cell>
          <cell r="X2296">
            <v>16.38</v>
          </cell>
          <cell r="Y2296">
            <v>8.14</v>
          </cell>
          <cell r="Z2296">
            <v>0</v>
          </cell>
          <cell r="AA2296">
            <v>25</v>
          </cell>
        </row>
        <row r="2297">
          <cell r="B2297" t="str">
            <v>Minas Gerais</v>
          </cell>
          <cell r="I2297" t="str">
            <v>2</v>
          </cell>
          <cell r="K2297">
            <v>41442</v>
          </cell>
          <cell r="Q2297">
            <v>12500</v>
          </cell>
          <cell r="S2297" t="str">
            <v>Nao</v>
          </cell>
          <cell r="T2297" t="str">
            <v>Sim</v>
          </cell>
          <cell r="V2297" t="str">
            <v>Sim</v>
          </cell>
          <cell r="X2297">
            <v>70</v>
          </cell>
          <cell r="Y2297">
            <v>50</v>
          </cell>
          <cell r="Z2297">
            <v>10</v>
          </cell>
          <cell r="AA2297">
            <v>200</v>
          </cell>
        </row>
        <row r="2298">
          <cell r="B2298" t="str">
            <v>Minas Gerais</v>
          </cell>
          <cell r="I2298" t="str">
            <v>1</v>
          </cell>
          <cell r="K2298">
            <v>4953</v>
          </cell>
          <cell r="Q2298">
            <v>1063</v>
          </cell>
          <cell r="S2298" t="str">
            <v>Nao</v>
          </cell>
          <cell r="T2298" t="str">
            <v>Nao</v>
          </cell>
          <cell r="V2298" t="str">
            <v>Sim</v>
          </cell>
          <cell r="X2298">
            <v>22</v>
          </cell>
          <cell r="Y2298">
            <v>21</v>
          </cell>
          <cell r="Z2298">
            <v>10</v>
          </cell>
          <cell r="AA2298">
            <v>1</v>
          </cell>
        </row>
        <row r="2299">
          <cell r="B2299" t="str">
            <v>Minas Gerais</v>
          </cell>
          <cell r="I2299" t="str">
            <v>1</v>
          </cell>
          <cell r="K2299">
            <v>10487</v>
          </cell>
          <cell r="Q2299">
            <v>5202</v>
          </cell>
          <cell r="S2299" t="str">
            <v>Nao</v>
          </cell>
          <cell r="T2299" t="str">
            <v>Nao</v>
          </cell>
          <cell r="V2299" t="str">
            <v>Sim</v>
          </cell>
          <cell r="X2299">
            <v>55</v>
          </cell>
          <cell r="Y2299">
            <v>21</v>
          </cell>
          <cell r="Z2299">
            <v>1</v>
          </cell>
          <cell r="AA2299">
            <v>30</v>
          </cell>
        </row>
        <row r="2300">
          <cell r="B2300" t="str">
            <v>Minas Gerais</v>
          </cell>
          <cell r="I2300" t="str">
            <v>1</v>
          </cell>
          <cell r="K2300">
            <v>2077</v>
          </cell>
          <cell r="Q2300">
            <v>770</v>
          </cell>
          <cell r="S2300" t="str">
            <v>Sim</v>
          </cell>
          <cell r="T2300" t="str">
            <v>Sim</v>
          </cell>
          <cell r="V2300" t="str">
            <v>Sim</v>
          </cell>
          <cell r="X2300">
            <v>5</v>
          </cell>
          <cell r="Y2300">
            <v>5</v>
          </cell>
          <cell r="Z2300">
            <v>4</v>
          </cell>
          <cell r="AA2300">
            <v>0</v>
          </cell>
        </row>
        <row r="2301">
          <cell r="B2301" t="str">
            <v>Minas Gerais</v>
          </cell>
          <cell r="I2301" t="str">
            <v>2</v>
          </cell>
          <cell r="K2301">
            <v>35887</v>
          </cell>
          <cell r="Q2301">
            <v>13000</v>
          </cell>
          <cell r="S2301" t="str">
            <v>Nao</v>
          </cell>
          <cell r="T2301" t="str">
            <v>Nao</v>
          </cell>
          <cell r="V2301" t="str">
            <v>Sim</v>
          </cell>
          <cell r="X2301">
            <v>194</v>
          </cell>
          <cell r="Y2301">
            <v>9</v>
          </cell>
          <cell r="Z2301">
            <v>4</v>
          </cell>
          <cell r="AA2301">
            <v>200</v>
          </cell>
        </row>
        <row r="2302">
          <cell r="B2302" t="str">
            <v>Minas Gerais</v>
          </cell>
          <cell r="I2302" t="str">
            <v>1</v>
          </cell>
          <cell r="K2302">
            <v>4678</v>
          </cell>
          <cell r="Q2302">
            <v>2000</v>
          </cell>
          <cell r="S2302" t="str">
            <v>Nao</v>
          </cell>
          <cell r="T2302" t="str">
            <v>Nao</v>
          </cell>
          <cell r="V2302" t="str">
            <v>Sim</v>
          </cell>
          <cell r="X2302">
            <v>5</v>
          </cell>
          <cell r="Y2302">
            <v>2</v>
          </cell>
          <cell r="Z2302">
            <v>0.05</v>
          </cell>
          <cell r="AA2302">
            <v>30</v>
          </cell>
        </row>
        <row r="2303">
          <cell r="B2303" t="str">
            <v>Minas Gerais</v>
          </cell>
          <cell r="I2303" t="str">
            <v>1</v>
          </cell>
          <cell r="K2303">
            <v>4706</v>
          </cell>
          <cell r="Q2303">
            <v>2240</v>
          </cell>
          <cell r="S2303" t="str">
            <v>Nao</v>
          </cell>
          <cell r="T2303" t="str">
            <v>Nao</v>
          </cell>
          <cell r="V2303" t="str">
            <v>Sim</v>
          </cell>
          <cell r="X2303">
            <v>42.5</v>
          </cell>
          <cell r="Y2303">
            <v>33.200000000000003</v>
          </cell>
          <cell r="Z2303">
            <v>3.2</v>
          </cell>
          <cell r="AA2303">
            <v>0</v>
          </cell>
        </row>
        <row r="2304">
          <cell r="B2304" t="str">
            <v>Minas Gerais</v>
          </cell>
          <cell r="I2304" t="str">
            <v>1</v>
          </cell>
          <cell r="K2304">
            <v>2903</v>
          </cell>
          <cell r="Q2304">
            <v>1445</v>
          </cell>
          <cell r="S2304" t="str">
            <v>Sim</v>
          </cell>
          <cell r="T2304" t="str">
            <v>Sim</v>
          </cell>
          <cell r="V2304" t="str">
            <v>Sim</v>
          </cell>
          <cell r="X2304">
            <v>9.32</v>
          </cell>
          <cell r="Y2304">
            <v>9</v>
          </cell>
          <cell r="Z2304">
            <v>0.56000000000000005</v>
          </cell>
          <cell r="AA2304">
            <v>60</v>
          </cell>
        </row>
        <row r="2305">
          <cell r="B2305" t="str">
            <v>Minas Gerais</v>
          </cell>
          <cell r="I2305" t="str">
            <v>1</v>
          </cell>
          <cell r="K2305">
            <v>8899</v>
          </cell>
          <cell r="Q2305">
            <v>3448</v>
          </cell>
          <cell r="S2305" t="str">
            <v>Nao</v>
          </cell>
          <cell r="T2305" t="str">
            <v>Nao</v>
          </cell>
          <cell r="V2305" t="str">
            <v>Sim</v>
          </cell>
          <cell r="X2305">
            <v>53.8</v>
          </cell>
          <cell r="Y2305">
            <v>52.2</v>
          </cell>
          <cell r="Z2305">
            <v>45.73</v>
          </cell>
          <cell r="AA2305">
            <v>0</v>
          </cell>
        </row>
        <row r="2306">
          <cell r="B2306" t="str">
            <v>Minas Gerais</v>
          </cell>
          <cell r="I2306" t="str">
            <v>1</v>
          </cell>
          <cell r="K2306">
            <v>939</v>
          </cell>
          <cell r="Q2306">
            <v>329</v>
          </cell>
          <cell r="S2306" t="str">
            <v>Nao</v>
          </cell>
          <cell r="T2306" t="str">
            <v>Nao</v>
          </cell>
          <cell r="V2306" t="str">
            <v>Sim</v>
          </cell>
          <cell r="X2306">
            <v>16</v>
          </cell>
          <cell r="Y2306">
            <v>16</v>
          </cell>
          <cell r="Z2306">
            <v>15</v>
          </cell>
          <cell r="AA2306">
            <v>40</v>
          </cell>
        </row>
        <row r="2307">
          <cell r="B2307" t="str">
            <v>Minas Gerais</v>
          </cell>
          <cell r="I2307" t="str">
            <v>1</v>
          </cell>
          <cell r="K2307">
            <v>2841</v>
          </cell>
          <cell r="Q2307">
            <v>818</v>
          </cell>
          <cell r="S2307" t="str">
            <v>Nao</v>
          </cell>
          <cell r="T2307" t="str">
            <v>Nao</v>
          </cell>
          <cell r="V2307" t="str">
            <v>Sim</v>
          </cell>
          <cell r="X2307">
            <v>8</v>
          </cell>
          <cell r="Y2307">
            <v>7.05</v>
          </cell>
          <cell r="Z2307">
            <v>3</v>
          </cell>
          <cell r="AA2307">
            <v>52</v>
          </cell>
        </row>
        <row r="2308">
          <cell r="B2308" t="str">
            <v>Minas Gerais</v>
          </cell>
          <cell r="I2308" t="str">
            <v>1</v>
          </cell>
          <cell r="K2308">
            <v>5629</v>
          </cell>
          <cell r="Q2308">
            <v>2401</v>
          </cell>
          <cell r="S2308" t="str">
            <v>Nao</v>
          </cell>
          <cell r="T2308" t="str">
            <v>Nao</v>
          </cell>
          <cell r="V2308" t="str">
            <v>Sim</v>
          </cell>
          <cell r="X2308">
            <v>55.01</v>
          </cell>
          <cell r="Y2308">
            <v>52.31</v>
          </cell>
          <cell r="Z2308">
            <v>0.69</v>
          </cell>
          <cell r="AA2308">
            <v>0</v>
          </cell>
        </row>
        <row r="2309">
          <cell r="B2309" t="str">
            <v>Minas Gerais</v>
          </cell>
          <cell r="I2309" t="str">
            <v>1</v>
          </cell>
          <cell r="K2309">
            <v>9643</v>
          </cell>
          <cell r="Q2309">
            <v>2485</v>
          </cell>
          <cell r="S2309" t="str">
            <v>Nao</v>
          </cell>
          <cell r="T2309" t="str">
            <v>Nao</v>
          </cell>
          <cell r="V2309" t="str">
            <v>Sim</v>
          </cell>
          <cell r="X2309">
            <v>78</v>
          </cell>
          <cell r="Y2309">
            <v>69</v>
          </cell>
          <cell r="Z2309">
            <v>4</v>
          </cell>
          <cell r="AA2309">
            <v>0</v>
          </cell>
        </row>
        <row r="2310">
          <cell r="B2310" t="str">
            <v>Minas Gerais</v>
          </cell>
          <cell r="I2310" t="str">
            <v>1</v>
          </cell>
          <cell r="K2310">
            <v>2029</v>
          </cell>
          <cell r="Q2310">
            <v>950</v>
          </cell>
          <cell r="S2310" t="str">
            <v>Nao</v>
          </cell>
          <cell r="T2310" t="str">
            <v>Nao</v>
          </cell>
          <cell r="V2310" t="str">
            <v>Sim</v>
          </cell>
          <cell r="X2310">
            <v>22</v>
          </cell>
          <cell r="Y2310">
            <v>16</v>
          </cell>
          <cell r="Z2310">
            <v>10</v>
          </cell>
          <cell r="AA2310">
            <v>12</v>
          </cell>
        </row>
        <row r="2311">
          <cell r="B2311" t="str">
            <v>Minas Gerais</v>
          </cell>
          <cell r="I2311" t="str">
            <v>2</v>
          </cell>
          <cell r="K2311">
            <v>33805</v>
          </cell>
          <cell r="Q2311">
            <v>8000</v>
          </cell>
          <cell r="S2311" t="str">
            <v>Nao</v>
          </cell>
          <cell r="T2311" t="str">
            <v>Sim</v>
          </cell>
          <cell r="V2311" t="str">
            <v>Sim</v>
          </cell>
          <cell r="X2311">
            <v>100</v>
          </cell>
          <cell r="Y2311">
            <v>50</v>
          </cell>
          <cell r="Z2311">
            <v>40</v>
          </cell>
          <cell r="AA2311">
            <v>200</v>
          </cell>
        </row>
        <row r="2312">
          <cell r="B2312" t="str">
            <v>Minas Gerais</v>
          </cell>
          <cell r="I2312" t="str">
            <v>1</v>
          </cell>
          <cell r="K2312">
            <v>2579</v>
          </cell>
          <cell r="Q2312">
            <v>1000</v>
          </cell>
          <cell r="S2312" t="str">
            <v>Nao</v>
          </cell>
          <cell r="T2312" t="str">
            <v>Nao</v>
          </cell>
          <cell r="V2312" t="str">
            <v>Não</v>
          </cell>
          <cell r="X2312">
            <v>56</v>
          </cell>
          <cell r="Y2312">
            <v>14</v>
          </cell>
          <cell r="Z2312">
            <v>0</v>
          </cell>
          <cell r="AA2312">
            <v>0</v>
          </cell>
        </row>
        <row r="2313">
          <cell r="B2313" t="str">
            <v>Minas Gerais</v>
          </cell>
          <cell r="I2313" t="str">
            <v>1</v>
          </cell>
          <cell r="K2313">
            <v>1762</v>
          </cell>
          <cell r="Q2313">
            <v>870</v>
          </cell>
          <cell r="S2313" t="str">
            <v>Nao</v>
          </cell>
          <cell r="T2313" t="str">
            <v>Nao</v>
          </cell>
          <cell r="V2313" t="str">
            <v>Sim</v>
          </cell>
          <cell r="X2313">
            <v>120.54</v>
          </cell>
          <cell r="Y2313">
            <v>120.54</v>
          </cell>
          <cell r="Z2313">
            <v>10</v>
          </cell>
          <cell r="AA2313">
            <v>100</v>
          </cell>
        </row>
        <row r="2314">
          <cell r="B2314" t="str">
            <v>Minas Gerais</v>
          </cell>
          <cell r="I2314" t="str">
            <v>1</v>
          </cell>
          <cell r="K2314">
            <v>2740</v>
          </cell>
          <cell r="Q2314">
            <v>1218</v>
          </cell>
          <cell r="S2314" t="str">
            <v>Nao</v>
          </cell>
          <cell r="T2314" t="str">
            <v>Nao</v>
          </cell>
          <cell r="V2314" t="str">
            <v>Não</v>
          </cell>
          <cell r="X2314">
            <v>8</v>
          </cell>
          <cell r="Y2314">
            <v>4</v>
          </cell>
          <cell r="Z2314">
            <v>0</v>
          </cell>
          <cell r="AA2314">
            <v>100</v>
          </cell>
        </row>
        <row r="2315">
          <cell r="B2315" t="str">
            <v>Minas Gerais</v>
          </cell>
          <cell r="I2315" t="str">
            <v>1</v>
          </cell>
          <cell r="K2315">
            <v>5980</v>
          </cell>
          <cell r="Q2315">
            <v>1000</v>
          </cell>
          <cell r="S2315" t="str">
            <v>Nao</v>
          </cell>
          <cell r="T2315" t="str">
            <v>Nao</v>
          </cell>
          <cell r="V2315" t="str">
            <v>Sim</v>
          </cell>
          <cell r="X2315">
            <v>30</v>
          </cell>
          <cell r="Y2315">
            <v>20</v>
          </cell>
          <cell r="Z2315">
            <v>10</v>
          </cell>
          <cell r="AA2315">
            <v>500</v>
          </cell>
        </row>
        <row r="2316">
          <cell r="B2316" t="str">
            <v>Minas Gerais</v>
          </cell>
          <cell r="I2316" t="str">
            <v>1</v>
          </cell>
          <cell r="K2316">
            <v>2105</v>
          </cell>
          <cell r="Q2316">
            <v>889</v>
          </cell>
          <cell r="S2316" t="str">
            <v>Nao</v>
          </cell>
          <cell r="T2316" t="str">
            <v>Nao</v>
          </cell>
          <cell r="V2316" t="str">
            <v>Não</v>
          </cell>
          <cell r="X2316">
            <v>17.829999999999998</v>
          </cell>
          <cell r="Y2316">
            <v>6.8</v>
          </cell>
          <cell r="Z2316">
            <v>0</v>
          </cell>
          <cell r="AA2316">
            <v>0</v>
          </cell>
        </row>
        <row r="2317">
          <cell r="B2317" t="str">
            <v>Minas Gerais</v>
          </cell>
          <cell r="I2317" t="str">
            <v>1</v>
          </cell>
          <cell r="K2317">
            <v>10247</v>
          </cell>
          <cell r="Q2317">
            <v>4000</v>
          </cell>
          <cell r="S2317" t="str">
            <v>Nao</v>
          </cell>
          <cell r="T2317" t="str">
            <v>Nao</v>
          </cell>
          <cell r="V2317" t="str">
            <v>Sim</v>
          </cell>
          <cell r="X2317">
            <v>10</v>
          </cell>
          <cell r="Y2317">
            <v>6.66</v>
          </cell>
          <cell r="Z2317">
            <v>5</v>
          </cell>
          <cell r="AA2317">
            <v>200</v>
          </cell>
        </row>
        <row r="2318">
          <cell r="B2318" t="str">
            <v>Minas Gerais</v>
          </cell>
          <cell r="I2318" t="str">
            <v>1</v>
          </cell>
          <cell r="K2318">
            <v>25157</v>
          </cell>
          <cell r="Q2318">
            <v>9264</v>
          </cell>
          <cell r="S2318" t="str">
            <v>Nao</v>
          </cell>
          <cell r="T2318" t="str">
            <v>Sim</v>
          </cell>
          <cell r="V2318" t="str">
            <v>Sim</v>
          </cell>
          <cell r="X2318">
            <v>103</v>
          </cell>
          <cell r="Y2318">
            <v>103</v>
          </cell>
          <cell r="Z2318">
            <v>92</v>
          </cell>
          <cell r="AA2318">
            <v>0</v>
          </cell>
        </row>
        <row r="2319">
          <cell r="B2319" t="str">
            <v>Minas Gerais</v>
          </cell>
          <cell r="I2319" t="str">
            <v>2</v>
          </cell>
          <cell r="K2319">
            <v>23414</v>
          </cell>
          <cell r="Q2319">
            <v>6810</v>
          </cell>
          <cell r="S2319" t="str">
            <v>Nao</v>
          </cell>
          <cell r="T2319" t="str">
            <v>Sim</v>
          </cell>
          <cell r="V2319" t="str">
            <v>Sim</v>
          </cell>
          <cell r="X2319">
            <v>344.84</v>
          </cell>
          <cell r="Y2319">
            <v>144.71</v>
          </cell>
          <cell r="Z2319">
            <v>0</v>
          </cell>
          <cell r="AA2319">
            <v>96</v>
          </cell>
        </row>
        <row r="2320">
          <cell r="B2320" t="str">
            <v>Minas Gerais</v>
          </cell>
          <cell r="I2320" t="str">
            <v>1</v>
          </cell>
          <cell r="K2320">
            <v>13897</v>
          </cell>
          <cell r="Q2320">
            <v>6003</v>
          </cell>
          <cell r="S2320" t="str">
            <v>Nao</v>
          </cell>
          <cell r="T2320" t="str">
            <v>Sim</v>
          </cell>
          <cell r="V2320" t="str">
            <v>Sim</v>
          </cell>
          <cell r="X2320">
            <v>140</v>
          </cell>
          <cell r="Y2320">
            <v>120</v>
          </cell>
          <cell r="Z2320">
            <v>5.5</v>
          </cell>
          <cell r="AA2320">
            <v>20</v>
          </cell>
        </row>
        <row r="2321">
          <cell r="B2321" t="str">
            <v>Minas Gerais</v>
          </cell>
          <cell r="I2321" t="str">
            <v>1</v>
          </cell>
          <cell r="K2321">
            <v>3093</v>
          </cell>
          <cell r="Q2321">
            <v>841</v>
          </cell>
          <cell r="S2321" t="str">
            <v>Nao</v>
          </cell>
          <cell r="T2321" t="str">
            <v>Nao</v>
          </cell>
          <cell r="V2321" t="str">
            <v>Sim</v>
          </cell>
          <cell r="X2321">
            <v>13.2</v>
          </cell>
          <cell r="Y2321">
            <v>13</v>
          </cell>
          <cell r="Z2321">
            <v>12</v>
          </cell>
          <cell r="AA2321">
            <v>0</v>
          </cell>
        </row>
        <row r="2322">
          <cell r="B2322" t="str">
            <v>Minas Gerais</v>
          </cell>
          <cell r="I2322" t="str">
            <v>1</v>
          </cell>
          <cell r="K2322">
            <v>2870</v>
          </cell>
          <cell r="Q2322">
            <v>1430</v>
          </cell>
          <cell r="S2322" t="str">
            <v>Nao</v>
          </cell>
          <cell r="T2322" t="str">
            <v>Nao</v>
          </cell>
          <cell r="V2322" t="str">
            <v>Não</v>
          </cell>
          <cell r="X2322">
            <v>205</v>
          </cell>
          <cell r="Y2322">
            <v>205</v>
          </cell>
          <cell r="Z2322">
            <v>0</v>
          </cell>
          <cell r="AA2322">
            <v>0</v>
          </cell>
        </row>
        <row r="2323">
          <cell r="B2323" t="str">
            <v>Minas Gerais</v>
          </cell>
          <cell r="I2323" t="str">
            <v>1</v>
          </cell>
          <cell r="K2323">
            <v>3056</v>
          </cell>
          <cell r="Q2323">
            <v>1344</v>
          </cell>
          <cell r="S2323" t="str">
            <v>Nao</v>
          </cell>
          <cell r="T2323" t="str">
            <v>Nao</v>
          </cell>
          <cell r="V2323" t="str">
            <v>Sim</v>
          </cell>
          <cell r="X2323">
            <v>16</v>
          </cell>
          <cell r="Y2323">
            <v>14.5</v>
          </cell>
          <cell r="Z2323">
            <v>0</v>
          </cell>
          <cell r="AA2323">
            <v>78</v>
          </cell>
        </row>
        <row r="2324">
          <cell r="B2324" t="str">
            <v>Minas Gerais</v>
          </cell>
          <cell r="I2324" t="str">
            <v>1</v>
          </cell>
          <cell r="K2324">
            <v>2741</v>
          </cell>
          <cell r="Q2324">
            <v>1086</v>
          </cell>
          <cell r="S2324" t="str">
            <v>Nao</v>
          </cell>
          <cell r="T2324" t="str">
            <v>Nao</v>
          </cell>
          <cell r="V2324" t="str">
            <v>Sim</v>
          </cell>
          <cell r="X2324">
            <v>13.97</v>
          </cell>
          <cell r="Y2324">
            <v>11.93</v>
          </cell>
          <cell r="Z2324">
            <v>3.03</v>
          </cell>
          <cell r="AA2324">
            <v>30</v>
          </cell>
        </row>
        <row r="2325">
          <cell r="B2325" t="str">
            <v>Minas Gerais</v>
          </cell>
          <cell r="I2325" t="str">
            <v>1</v>
          </cell>
          <cell r="K2325">
            <v>3526</v>
          </cell>
          <cell r="Q2325">
            <v>1753</v>
          </cell>
          <cell r="S2325" t="str">
            <v>Nao</v>
          </cell>
          <cell r="T2325" t="str">
            <v>Nao</v>
          </cell>
          <cell r="V2325" t="str">
            <v>Sim</v>
          </cell>
          <cell r="X2325">
            <v>12.62</v>
          </cell>
          <cell r="Y2325">
            <v>12.6</v>
          </cell>
          <cell r="Z2325">
            <v>0</v>
          </cell>
          <cell r="AA2325">
            <v>4</v>
          </cell>
        </row>
        <row r="2326">
          <cell r="B2326" t="str">
            <v>Minas Gerais</v>
          </cell>
          <cell r="I2326" t="str">
            <v>1</v>
          </cell>
          <cell r="K2326">
            <v>1969</v>
          </cell>
          <cell r="Q2326">
            <v>430</v>
          </cell>
          <cell r="S2326" t="str">
            <v>Nao</v>
          </cell>
          <cell r="T2326" t="str">
            <v>Nao</v>
          </cell>
          <cell r="V2326" t="str">
            <v>Sim</v>
          </cell>
          <cell r="X2326">
            <v>10</v>
          </cell>
          <cell r="Y2326">
            <v>10</v>
          </cell>
          <cell r="Z2326">
            <v>5</v>
          </cell>
          <cell r="AA2326">
            <v>55</v>
          </cell>
        </row>
        <row r="2327">
          <cell r="B2327" t="str">
            <v>Minas Gerais</v>
          </cell>
          <cell r="I2327" t="str">
            <v>1</v>
          </cell>
          <cell r="K2327">
            <v>1569</v>
          </cell>
          <cell r="Q2327">
            <v>745</v>
          </cell>
          <cell r="S2327" t="str">
            <v>Nao</v>
          </cell>
          <cell r="T2327" t="str">
            <v>Nao</v>
          </cell>
          <cell r="V2327" t="str">
            <v>Sim</v>
          </cell>
          <cell r="X2327">
            <v>11.25</v>
          </cell>
          <cell r="Y2327">
            <v>10.89</v>
          </cell>
          <cell r="Z2327">
            <v>0</v>
          </cell>
          <cell r="AA2327">
            <v>10</v>
          </cell>
        </row>
        <row r="2328">
          <cell r="B2328" t="str">
            <v>Minas Gerais</v>
          </cell>
          <cell r="I2328" t="str">
            <v>2</v>
          </cell>
          <cell r="K2328">
            <v>46202</v>
          </cell>
          <cell r="Q2328">
            <v>18751</v>
          </cell>
          <cell r="S2328" t="str">
            <v>Nao</v>
          </cell>
          <cell r="T2328" t="str">
            <v>Sim</v>
          </cell>
          <cell r="V2328" t="str">
            <v>Sim</v>
          </cell>
          <cell r="X2328">
            <v>235.13</v>
          </cell>
          <cell r="Y2328">
            <v>151.75</v>
          </cell>
          <cell r="Z2328">
            <v>123.01</v>
          </cell>
          <cell r="AA2328">
            <v>1000</v>
          </cell>
        </row>
        <row r="2329">
          <cell r="B2329" t="str">
            <v>Minas Gerais</v>
          </cell>
          <cell r="I2329" t="str">
            <v>1</v>
          </cell>
          <cell r="K2329">
            <v>2544</v>
          </cell>
          <cell r="Q2329">
            <v>1000</v>
          </cell>
          <cell r="S2329" t="str">
            <v>Nao</v>
          </cell>
          <cell r="T2329" t="str">
            <v>Sim</v>
          </cell>
          <cell r="V2329" t="str">
            <v>Sim</v>
          </cell>
          <cell r="X2329">
            <v>33.950000000000003</v>
          </cell>
          <cell r="Y2329">
            <v>31.83</v>
          </cell>
          <cell r="Z2329">
            <v>6.71</v>
          </cell>
          <cell r="AA2329">
            <v>0</v>
          </cell>
        </row>
        <row r="2330">
          <cell r="B2330" t="str">
            <v>Minas Gerais</v>
          </cell>
          <cell r="I2330" t="str">
            <v>1</v>
          </cell>
          <cell r="K2330">
            <v>2150</v>
          </cell>
          <cell r="Q2330">
            <v>1070</v>
          </cell>
          <cell r="S2330" t="str">
            <v>Nao</v>
          </cell>
          <cell r="T2330" t="str">
            <v>Nao</v>
          </cell>
          <cell r="V2330" t="str">
            <v>Sim</v>
          </cell>
          <cell r="X2330">
            <v>16.71</v>
          </cell>
          <cell r="Y2330">
            <v>12.86</v>
          </cell>
          <cell r="Z2330">
            <v>12.8</v>
          </cell>
          <cell r="AA2330">
            <v>150</v>
          </cell>
        </row>
        <row r="2331">
          <cell r="B2331" t="str">
            <v>Minas Gerais</v>
          </cell>
          <cell r="I2331" t="str">
            <v>1</v>
          </cell>
          <cell r="K2331">
            <v>7887</v>
          </cell>
          <cell r="Q2331">
            <v>2250</v>
          </cell>
          <cell r="S2331" t="str">
            <v>Nao</v>
          </cell>
          <cell r="T2331" t="str">
            <v>Nao</v>
          </cell>
          <cell r="V2331" t="str">
            <v>Não</v>
          </cell>
          <cell r="X2331">
            <v>47.06</v>
          </cell>
          <cell r="Y2331">
            <v>23.43</v>
          </cell>
          <cell r="Z2331">
            <v>0</v>
          </cell>
          <cell r="AA2331">
            <v>0</v>
          </cell>
        </row>
        <row r="2332">
          <cell r="B2332" t="str">
            <v>Minas Gerais</v>
          </cell>
          <cell r="I2332" t="str">
            <v>1</v>
          </cell>
          <cell r="K2332">
            <v>4468</v>
          </cell>
          <cell r="Q2332">
            <v>1749</v>
          </cell>
          <cell r="S2332" t="str">
            <v>Nao</v>
          </cell>
          <cell r="T2332" t="str">
            <v>Nao</v>
          </cell>
          <cell r="V2332" t="str">
            <v>Sim</v>
          </cell>
          <cell r="X2332">
            <v>14</v>
          </cell>
          <cell r="Y2332">
            <v>14</v>
          </cell>
          <cell r="Z2332">
            <v>12.8</v>
          </cell>
          <cell r="AA2332">
            <v>12</v>
          </cell>
        </row>
        <row r="2333">
          <cell r="B2333" t="str">
            <v>Minas Gerais</v>
          </cell>
          <cell r="I2333" t="str">
            <v>1</v>
          </cell>
          <cell r="K2333">
            <v>3242</v>
          </cell>
          <cell r="Q2333">
            <v>1500</v>
          </cell>
          <cell r="S2333" t="str">
            <v>Nao</v>
          </cell>
          <cell r="T2333" t="str">
            <v>Nao</v>
          </cell>
          <cell r="V2333" t="str">
            <v>Sim</v>
          </cell>
          <cell r="X2333">
            <v>120</v>
          </cell>
          <cell r="Y2333">
            <v>110</v>
          </cell>
          <cell r="Z2333">
            <v>70</v>
          </cell>
          <cell r="AA2333">
            <v>3</v>
          </cell>
        </row>
        <row r="2334">
          <cell r="B2334" t="str">
            <v>Minas Gerais</v>
          </cell>
          <cell r="I2334" t="str">
            <v>1</v>
          </cell>
          <cell r="K2334">
            <v>1732</v>
          </cell>
          <cell r="Q2334">
            <v>600</v>
          </cell>
          <cell r="S2334" t="str">
            <v>Nao</v>
          </cell>
          <cell r="T2334" t="str">
            <v>Nao</v>
          </cell>
          <cell r="V2334" t="str">
            <v>Sim</v>
          </cell>
          <cell r="X2334">
            <v>18</v>
          </cell>
          <cell r="Y2334">
            <v>14</v>
          </cell>
          <cell r="Z2334">
            <v>0</v>
          </cell>
          <cell r="AA2334">
            <v>50</v>
          </cell>
        </row>
        <row r="2335">
          <cell r="B2335" t="str">
            <v>Minas Gerais</v>
          </cell>
          <cell r="I2335" t="str">
            <v>1</v>
          </cell>
          <cell r="K2335">
            <v>3041</v>
          </cell>
          <cell r="Q2335">
            <v>1200</v>
          </cell>
          <cell r="S2335" t="str">
            <v>Nao</v>
          </cell>
          <cell r="T2335" t="str">
            <v>Sim</v>
          </cell>
          <cell r="V2335" t="str">
            <v>Sim</v>
          </cell>
          <cell r="X2335">
            <v>20</v>
          </cell>
          <cell r="Y2335">
            <v>6</v>
          </cell>
          <cell r="Z2335">
            <v>3</v>
          </cell>
          <cell r="AA2335">
            <v>100</v>
          </cell>
        </row>
        <row r="2336">
          <cell r="B2336" t="str">
            <v>Minas Gerais</v>
          </cell>
          <cell r="I2336" t="str">
            <v>1</v>
          </cell>
          <cell r="K2336">
            <v>3839</v>
          </cell>
          <cell r="Q2336">
            <v>1828</v>
          </cell>
          <cell r="S2336" t="str">
            <v>Nao</v>
          </cell>
          <cell r="T2336" t="str">
            <v>Nao</v>
          </cell>
          <cell r="V2336" t="str">
            <v>Sim</v>
          </cell>
          <cell r="X2336">
            <v>53</v>
          </cell>
          <cell r="Y2336">
            <v>46</v>
          </cell>
          <cell r="Z2336">
            <v>3</v>
          </cell>
          <cell r="AA2336">
            <v>0</v>
          </cell>
        </row>
        <row r="2337">
          <cell r="B2337" t="str">
            <v>Minas Gerais</v>
          </cell>
          <cell r="I2337" t="str">
            <v>2</v>
          </cell>
          <cell r="K2337">
            <v>65918</v>
          </cell>
          <cell r="Q2337">
            <v>28422</v>
          </cell>
          <cell r="S2337" t="str">
            <v>Nao</v>
          </cell>
          <cell r="T2337" t="str">
            <v>Sim</v>
          </cell>
          <cell r="V2337" t="str">
            <v>Sim</v>
          </cell>
          <cell r="X2337">
            <v>428</v>
          </cell>
          <cell r="Y2337">
            <v>342</v>
          </cell>
          <cell r="Z2337">
            <v>100</v>
          </cell>
          <cell r="AA2337">
            <v>400</v>
          </cell>
        </row>
        <row r="2338">
          <cell r="B2338" t="str">
            <v>Minas Gerais</v>
          </cell>
          <cell r="I2338" t="str">
            <v>1</v>
          </cell>
          <cell r="K2338">
            <v>1409</v>
          </cell>
          <cell r="Q2338">
            <v>701</v>
          </cell>
          <cell r="S2338" t="str">
            <v>Nao</v>
          </cell>
          <cell r="T2338" t="str">
            <v>Nao</v>
          </cell>
          <cell r="V2338" t="str">
            <v>Sim</v>
          </cell>
          <cell r="X2338">
            <v>12</v>
          </cell>
          <cell r="Y2338">
            <v>12</v>
          </cell>
          <cell r="Z2338">
            <v>8</v>
          </cell>
          <cell r="AA2338">
            <v>150</v>
          </cell>
        </row>
        <row r="2339">
          <cell r="B2339" t="str">
            <v>Minas Gerais</v>
          </cell>
          <cell r="I2339" t="str">
            <v>1</v>
          </cell>
          <cell r="K2339">
            <v>4126</v>
          </cell>
          <cell r="Q2339">
            <v>1035</v>
          </cell>
          <cell r="S2339" t="str">
            <v>Nao</v>
          </cell>
          <cell r="T2339" t="str">
            <v>Nao</v>
          </cell>
          <cell r="V2339" t="str">
            <v>Sim</v>
          </cell>
          <cell r="X2339">
            <v>12.53</v>
          </cell>
          <cell r="Y2339">
            <v>10</v>
          </cell>
          <cell r="Z2339">
            <v>0</v>
          </cell>
          <cell r="AA2339">
            <v>5</v>
          </cell>
        </row>
        <row r="2340">
          <cell r="B2340" t="str">
            <v>Minas Gerais</v>
          </cell>
          <cell r="I2340" t="str">
            <v>1</v>
          </cell>
          <cell r="K2340">
            <v>8791</v>
          </cell>
          <cell r="Q2340">
            <v>4365</v>
          </cell>
          <cell r="S2340" t="str">
            <v>Nao</v>
          </cell>
          <cell r="T2340" t="str">
            <v>Nao</v>
          </cell>
          <cell r="V2340" t="str">
            <v>Sim</v>
          </cell>
          <cell r="X2340">
            <v>21.14</v>
          </cell>
          <cell r="Y2340">
            <v>19.07</v>
          </cell>
          <cell r="Z2340">
            <v>18.14</v>
          </cell>
          <cell r="AA2340">
            <v>0</v>
          </cell>
        </row>
        <row r="2341">
          <cell r="B2341" t="str">
            <v>Minas Gerais</v>
          </cell>
          <cell r="I2341" t="str">
            <v>1</v>
          </cell>
          <cell r="K2341">
            <v>5450</v>
          </cell>
          <cell r="Q2341">
            <v>2135</v>
          </cell>
          <cell r="S2341" t="str">
            <v>Nao</v>
          </cell>
          <cell r="T2341" t="str">
            <v>Nao</v>
          </cell>
          <cell r="V2341" t="str">
            <v>Sim</v>
          </cell>
          <cell r="X2341">
            <v>40</v>
          </cell>
          <cell r="Y2341">
            <v>38</v>
          </cell>
          <cell r="Z2341">
            <v>2</v>
          </cell>
          <cell r="AA2341">
            <v>0</v>
          </cell>
        </row>
        <row r="2342">
          <cell r="B2342" t="str">
            <v>Minas Gerais</v>
          </cell>
          <cell r="I2342" t="str">
            <v>1</v>
          </cell>
          <cell r="K2342">
            <v>6624</v>
          </cell>
          <cell r="Q2342">
            <v>2407</v>
          </cell>
          <cell r="S2342" t="str">
            <v>Nao</v>
          </cell>
          <cell r="T2342" t="str">
            <v>Sim</v>
          </cell>
          <cell r="V2342" t="str">
            <v>Sim</v>
          </cell>
          <cell r="X2342">
            <v>34</v>
          </cell>
          <cell r="Y2342">
            <v>33</v>
          </cell>
          <cell r="Z2342">
            <v>10.65</v>
          </cell>
          <cell r="AA2342">
            <v>0</v>
          </cell>
        </row>
        <row r="2343">
          <cell r="B2343" t="str">
            <v>Minas Gerais</v>
          </cell>
          <cell r="I2343" t="str">
            <v>1</v>
          </cell>
          <cell r="K2343">
            <v>4236</v>
          </cell>
          <cell r="Q2343">
            <v>1450</v>
          </cell>
          <cell r="S2343" t="str">
            <v>Nao</v>
          </cell>
          <cell r="T2343" t="str">
            <v>Nao</v>
          </cell>
          <cell r="V2343" t="str">
            <v>Sim</v>
          </cell>
          <cell r="X2343">
            <v>17</v>
          </cell>
          <cell r="Y2343">
            <v>15.5</v>
          </cell>
          <cell r="Z2343">
            <v>0.35</v>
          </cell>
          <cell r="AA2343">
            <v>0</v>
          </cell>
        </row>
        <row r="2344">
          <cell r="B2344" t="str">
            <v>Minas Gerais</v>
          </cell>
          <cell r="I2344" t="str">
            <v>1</v>
          </cell>
          <cell r="K2344">
            <v>2271</v>
          </cell>
          <cell r="Q2344">
            <v>1000</v>
          </cell>
          <cell r="S2344" t="str">
            <v>Nao</v>
          </cell>
          <cell r="T2344" t="str">
            <v>Nao</v>
          </cell>
          <cell r="V2344" t="str">
            <v>Sim</v>
          </cell>
          <cell r="X2344">
            <v>19</v>
          </cell>
          <cell r="Y2344">
            <v>12.85</v>
          </cell>
          <cell r="Z2344">
            <v>3</v>
          </cell>
          <cell r="AA2344">
            <v>50</v>
          </cell>
        </row>
        <row r="2345">
          <cell r="B2345" t="str">
            <v>Minas Gerais</v>
          </cell>
          <cell r="I2345" t="str">
            <v>2</v>
          </cell>
          <cell r="K2345">
            <v>33048</v>
          </cell>
          <cell r="Q2345">
            <v>11000</v>
          </cell>
          <cell r="S2345" t="str">
            <v>Sim</v>
          </cell>
          <cell r="T2345" t="str">
            <v>Sim</v>
          </cell>
          <cell r="V2345" t="str">
            <v>Sim</v>
          </cell>
          <cell r="X2345">
            <v>150</v>
          </cell>
          <cell r="Y2345">
            <v>150</v>
          </cell>
          <cell r="Z2345">
            <v>10</v>
          </cell>
          <cell r="AA2345">
            <v>1070</v>
          </cell>
        </row>
        <row r="2346">
          <cell r="B2346" t="str">
            <v>Minas Gerais</v>
          </cell>
          <cell r="I2346" t="str">
            <v>1</v>
          </cell>
          <cell r="K2346">
            <v>3185</v>
          </cell>
          <cell r="Q2346">
            <v>1000</v>
          </cell>
          <cell r="S2346" t="str">
            <v>Nao</v>
          </cell>
          <cell r="T2346" t="str">
            <v>Nao</v>
          </cell>
          <cell r="V2346" t="str">
            <v>Sim</v>
          </cell>
          <cell r="X2346">
            <v>19.5</v>
          </cell>
          <cell r="Y2346">
            <v>13</v>
          </cell>
          <cell r="Z2346">
            <v>0.5</v>
          </cell>
          <cell r="AA2346">
            <v>30</v>
          </cell>
        </row>
        <row r="2347">
          <cell r="B2347" t="str">
            <v>Minas Gerais</v>
          </cell>
          <cell r="I2347" t="str">
            <v>1</v>
          </cell>
          <cell r="K2347">
            <v>1523</v>
          </cell>
          <cell r="Q2347">
            <v>677</v>
          </cell>
          <cell r="S2347" t="str">
            <v>Nao</v>
          </cell>
          <cell r="T2347" t="str">
            <v>Nao</v>
          </cell>
          <cell r="V2347" t="str">
            <v>Sim</v>
          </cell>
          <cell r="X2347">
            <v>11</v>
          </cell>
          <cell r="Y2347">
            <v>8</v>
          </cell>
          <cell r="Z2347">
            <v>0</v>
          </cell>
          <cell r="AA2347">
            <v>0</v>
          </cell>
        </row>
        <row r="2348">
          <cell r="B2348" t="str">
            <v>Minas Gerais</v>
          </cell>
          <cell r="I2348" t="str">
            <v>1</v>
          </cell>
          <cell r="K2348">
            <v>534</v>
          </cell>
          <cell r="Q2348">
            <v>265</v>
          </cell>
          <cell r="S2348" t="str">
            <v>Nao</v>
          </cell>
          <cell r="T2348" t="str">
            <v>Nao</v>
          </cell>
          <cell r="V2348" t="str">
            <v>Sim</v>
          </cell>
          <cell r="X2348">
            <v>6.8</v>
          </cell>
          <cell r="Y2348">
            <v>6.8</v>
          </cell>
          <cell r="Z2348">
            <v>0.9</v>
          </cell>
          <cell r="AA2348">
            <v>2</v>
          </cell>
        </row>
        <row r="2349">
          <cell r="B2349" t="str">
            <v>Minas Gerais</v>
          </cell>
          <cell r="I2349" t="str">
            <v>1</v>
          </cell>
          <cell r="K2349">
            <v>1618</v>
          </cell>
          <cell r="Q2349">
            <v>745</v>
          </cell>
          <cell r="S2349" t="str">
            <v>Nao</v>
          </cell>
          <cell r="T2349" t="str">
            <v>Nao</v>
          </cell>
          <cell r="V2349" t="str">
            <v>Sim</v>
          </cell>
          <cell r="X2349">
            <v>15</v>
          </cell>
          <cell r="Y2349">
            <v>12.22</v>
          </cell>
          <cell r="Z2349">
            <v>1</v>
          </cell>
          <cell r="AA2349">
            <v>45</v>
          </cell>
        </row>
        <row r="2350">
          <cell r="B2350" t="str">
            <v>Minas Gerais</v>
          </cell>
          <cell r="I2350" t="str">
            <v>1</v>
          </cell>
          <cell r="K2350">
            <v>3315</v>
          </cell>
          <cell r="Q2350">
            <v>1257</v>
          </cell>
          <cell r="S2350" t="str">
            <v>Nao</v>
          </cell>
          <cell r="T2350" t="str">
            <v>Nao</v>
          </cell>
          <cell r="V2350" t="str">
            <v>Sim</v>
          </cell>
          <cell r="X2350">
            <v>15</v>
          </cell>
          <cell r="Y2350">
            <v>12.5</v>
          </cell>
          <cell r="Z2350">
            <v>3</v>
          </cell>
          <cell r="AA2350">
            <v>17</v>
          </cell>
        </row>
        <row r="2351">
          <cell r="B2351" t="str">
            <v>Minas Gerais</v>
          </cell>
          <cell r="I2351" t="str">
            <v>1</v>
          </cell>
          <cell r="K2351">
            <v>3521</v>
          </cell>
          <cell r="Q2351">
            <v>1564</v>
          </cell>
          <cell r="S2351" t="str">
            <v>Nao</v>
          </cell>
          <cell r="T2351" t="str">
            <v>Nao</v>
          </cell>
          <cell r="V2351" t="str">
            <v>Sim</v>
          </cell>
          <cell r="X2351">
            <v>17</v>
          </cell>
          <cell r="Y2351">
            <v>12</v>
          </cell>
          <cell r="Z2351">
            <v>10</v>
          </cell>
          <cell r="AA2351">
            <v>137</v>
          </cell>
        </row>
        <row r="2352">
          <cell r="B2352" t="str">
            <v>Minas Gerais</v>
          </cell>
          <cell r="I2352" t="str">
            <v>1</v>
          </cell>
          <cell r="K2352">
            <v>1537</v>
          </cell>
          <cell r="Q2352">
            <v>611</v>
          </cell>
          <cell r="S2352" t="str">
            <v>Nao</v>
          </cell>
          <cell r="T2352" t="str">
            <v>Nao</v>
          </cell>
          <cell r="V2352" t="str">
            <v>Sim</v>
          </cell>
          <cell r="X2352">
            <v>11.55</v>
          </cell>
          <cell r="Y2352">
            <v>10.64</v>
          </cell>
          <cell r="Z2352">
            <v>7.54</v>
          </cell>
          <cell r="AA2352">
            <v>15</v>
          </cell>
        </row>
        <row r="2353">
          <cell r="B2353" t="str">
            <v>Minas Gerais</v>
          </cell>
          <cell r="I2353" t="str">
            <v>1</v>
          </cell>
          <cell r="K2353">
            <v>1739</v>
          </cell>
          <cell r="Q2353">
            <v>721</v>
          </cell>
          <cell r="S2353" t="str">
            <v>Nao</v>
          </cell>
          <cell r="T2353" t="str">
            <v>Nao</v>
          </cell>
          <cell r="V2353" t="str">
            <v>Sim</v>
          </cell>
          <cell r="X2353">
            <v>150</v>
          </cell>
          <cell r="Y2353">
            <v>150</v>
          </cell>
          <cell r="Z2353">
            <v>70</v>
          </cell>
          <cell r="AA2353">
            <v>0</v>
          </cell>
        </row>
        <row r="2354">
          <cell r="B2354" t="str">
            <v>Minas Gerais</v>
          </cell>
          <cell r="I2354" t="str">
            <v>1</v>
          </cell>
          <cell r="K2354">
            <v>8578</v>
          </cell>
          <cell r="Q2354">
            <v>3800</v>
          </cell>
          <cell r="S2354" t="str">
            <v>Nao</v>
          </cell>
          <cell r="T2354" t="str">
            <v>Nao</v>
          </cell>
          <cell r="V2354" t="str">
            <v>Sim</v>
          </cell>
          <cell r="X2354">
            <v>45.3</v>
          </cell>
          <cell r="Y2354">
            <v>43.2</v>
          </cell>
          <cell r="Z2354">
            <v>4.5</v>
          </cell>
          <cell r="AA2354">
            <v>0</v>
          </cell>
        </row>
        <row r="2355">
          <cell r="B2355" t="str">
            <v>Minas Gerais</v>
          </cell>
          <cell r="I2355" t="str">
            <v>1</v>
          </cell>
          <cell r="K2355">
            <v>6686</v>
          </cell>
          <cell r="Q2355">
            <v>2059</v>
          </cell>
          <cell r="S2355" t="str">
            <v>Nao</v>
          </cell>
          <cell r="T2355" t="str">
            <v>Nao</v>
          </cell>
          <cell r="V2355" t="str">
            <v>Sim</v>
          </cell>
          <cell r="X2355">
            <v>60</v>
          </cell>
          <cell r="Y2355">
            <v>52</v>
          </cell>
          <cell r="Z2355">
            <v>30</v>
          </cell>
          <cell r="AA2355">
            <v>0</v>
          </cell>
        </row>
        <row r="2356">
          <cell r="B2356" t="str">
            <v>Minas Gerais</v>
          </cell>
          <cell r="I2356" t="str">
            <v>1</v>
          </cell>
          <cell r="K2356">
            <v>1878</v>
          </cell>
          <cell r="Q2356">
            <v>905</v>
          </cell>
          <cell r="S2356" t="str">
            <v>Nao</v>
          </cell>
          <cell r="T2356" t="str">
            <v>Nao</v>
          </cell>
          <cell r="V2356" t="str">
            <v>Não</v>
          </cell>
          <cell r="X2356">
            <v>15.67</v>
          </cell>
          <cell r="Y2356">
            <v>3.44</v>
          </cell>
          <cell r="Z2356">
            <v>0</v>
          </cell>
          <cell r="AA2356">
            <v>23</v>
          </cell>
        </row>
        <row r="2357">
          <cell r="B2357" t="str">
            <v>Minas Gerais</v>
          </cell>
          <cell r="I2357" t="str">
            <v>1</v>
          </cell>
          <cell r="K2357">
            <v>12960</v>
          </cell>
          <cell r="Q2357">
            <v>5234</v>
          </cell>
          <cell r="S2357" t="str">
            <v>Nao</v>
          </cell>
          <cell r="T2357" t="str">
            <v>Nao</v>
          </cell>
          <cell r="V2357" t="str">
            <v>Sim</v>
          </cell>
          <cell r="X2357">
            <v>94.5</v>
          </cell>
          <cell r="Y2357">
            <v>72.099999999999994</v>
          </cell>
          <cell r="Z2357">
            <v>9.82</v>
          </cell>
          <cell r="AA2357">
            <v>15</v>
          </cell>
        </row>
        <row r="2358">
          <cell r="B2358" t="str">
            <v>Minas Gerais</v>
          </cell>
          <cell r="I2358" t="str">
            <v>3</v>
          </cell>
          <cell r="K2358">
            <v>235967</v>
          </cell>
          <cell r="Q2358">
            <v>76965</v>
          </cell>
          <cell r="S2358" t="str">
            <v>Sim</v>
          </cell>
          <cell r="T2358" t="str">
            <v>Sim</v>
          </cell>
          <cell r="V2358" t="str">
            <v>Sim</v>
          </cell>
          <cell r="X2358">
            <v>1123</v>
          </cell>
          <cell r="Y2358">
            <v>768</v>
          </cell>
          <cell r="Z2358">
            <v>16.5</v>
          </cell>
          <cell r="AA2358">
            <v>300</v>
          </cell>
        </row>
        <row r="2359">
          <cell r="B2359" t="str">
            <v>Minas Gerais</v>
          </cell>
          <cell r="I2359" t="str">
            <v>1</v>
          </cell>
          <cell r="K2359">
            <v>3186</v>
          </cell>
          <cell r="Q2359">
            <v>1200</v>
          </cell>
          <cell r="S2359" t="str">
            <v>Nao</v>
          </cell>
          <cell r="T2359" t="str">
            <v>Nao</v>
          </cell>
          <cell r="V2359" t="str">
            <v>Sim</v>
          </cell>
          <cell r="X2359">
            <v>25</v>
          </cell>
          <cell r="Y2359">
            <v>18</v>
          </cell>
          <cell r="Z2359">
            <v>2</v>
          </cell>
          <cell r="AA2359">
            <v>200</v>
          </cell>
        </row>
        <row r="2360">
          <cell r="B2360" t="str">
            <v>Minas Gerais</v>
          </cell>
          <cell r="I2360" t="str">
            <v>1</v>
          </cell>
          <cell r="K2360">
            <v>1476</v>
          </cell>
          <cell r="Q2360">
            <v>701</v>
          </cell>
          <cell r="S2360" t="str">
            <v>Nao</v>
          </cell>
          <cell r="T2360" t="str">
            <v>Nao</v>
          </cell>
          <cell r="V2360" t="str">
            <v>Sim</v>
          </cell>
          <cell r="X2360">
            <v>17</v>
          </cell>
          <cell r="Y2360">
            <v>14</v>
          </cell>
          <cell r="Z2360">
            <v>11</v>
          </cell>
          <cell r="AA2360">
            <v>80</v>
          </cell>
        </row>
        <row r="2361">
          <cell r="B2361" t="str">
            <v>Minas Gerais</v>
          </cell>
          <cell r="I2361" t="str">
            <v>1</v>
          </cell>
          <cell r="K2361">
            <v>3779</v>
          </cell>
          <cell r="Q2361">
            <v>1860</v>
          </cell>
          <cell r="S2361" t="str">
            <v>Nao</v>
          </cell>
          <cell r="T2361" t="str">
            <v>Nao</v>
          </cell>
          <cell r="V2361" t="str">
            <v>Sim</v>
          </cell>
          <cell r="X2361">
            <v>21.05</v>
          </cell>
          <cell r="Y2361">
            <v>21</v>
          </cell>
          <cell r="Z2361">
            <v>21</v>
          </cell>
          <cell r="AA2361">
            <v>20</v>
          </cell>
        </row>
        <row r="2362">
          <cell r="B2362" t="str">
            <v>Minas Gerais</v>
          </cell>
          <cell r="I2362" t="str">
            <v>1</v>
          </cell>
          <cell r="K2362">
            <v>1544</v>
          </cell>
          <cell r="Q2362">
            <v>300</v>
          </cell>
          <cell r="S2362" t="str">
            <v>Nao</v>
          </cell>
          <cell r="T2362" t="str">
            <v>Nao</v>
          </cell>
          <cell r="V2362" t="str">
            <v>Não</v>
          </cell>
          <cell r="X2362">
            <v>20</v>
          </cell>
          <cell r="Y2362">
            <v>15</v>
          </cell>
          <cell r="Z2362">
            <v>0</v>
          </cell>
          <cell r="AA2362">
            <v>50</v>
          </cell>
        </row>
        <row r="2363">
          <cell r="B2363" t="str">
            <v>Minas Gerais</v>
          </cell>
          <cell r="I2363" t="str">
            <v>1</v>
          </cell>
          <cell r="K2363">
            <v>7654</v>
          </cell>
          <cell r="Q2363">
            <v>3000</v>
          </cell>
          <cell r="S2363" t="str">
            <v>Nao</v>
          </cell>
          <cell r="T2363" t="str">
            <v>Nao</v>
          </cell>
          <cell r="V2363" t="str">
            <v>Sim</v>
          </cell>
          <cell r="X2363">
            <v>15</v>
          </cell>
          <cell r="Y2363">
            <v>12</v>
          </cell>
          <cell r="Z2363">
            <v>10</v>
          </cell>
          <cell r="AA2363">
            <v>15</v>
          </cell>
        </row>
        <row r="2364">
          <cell r="B2364" t="str">
            <v>Minas Gerais</v>
          </cell>
          <cell r="I2364" t="str">
            <v>1</v>
          </cell>
          <cell r="K2364">
            <v>3905</v>
          </cell>
          <cell r="Q2364">
            <v>1952</v>
          </cell>
          <cell r="S2364" t="str">
            <v>Nao</v>
          </cell>
          <cell r="T2364" t="str">
            <v>Nao</v>
          </cell>
          <cell r="V2364" t="str">
            <v>Sim</v>
          </cell>
          <cell r="X2364">
            <v>21.25</v>
          </cell>
          <cell r="Y2364">
            <v>21</v>
          </cell>
          <cell r="Z2364">
            <v>12</v>
          </cell>
          <cell r="AA2364">
            <v>15</v>
          </cell>
        </row>
        <row r="2365">
          <cell r="B2365" t="str">
            <v>Minas Gerais</v>
          </cell>
          <cell r="I2365" t="str">
            <v>1</v>
          </cell>
          <cell r="K2365">
            <v>4101</v>
          </cell>
          <cell r="Q2365">
            <v>1744</v>
          </cell>
          <cell r="S2365" t="str">
            <v>Nao</v>
          </cell>
          <cell r="T2365" t="str">
            <v>Nao</v>
          </cell>
          <cell r="V2365" t="str">
            <v>Sim</v>
          </cell>
          <cell r="X2365">
            <v>28</v>
          </cell>
          <cell r="Y2365">
            <v>23.72</v>
          </cell>
          <cell r="Z2365">
            <v>20</v>
          </cell>
          <cell r="AA2365">
            <v>150</v>
          </cell>
        </row>
        <row r="2366">
          <cell r="B2366" t="str">
            <v>Minas Gerais</v>
          </cell>
          <cell r="I2366" t="str">
            <v>2</v>
          </cell>
          <cell r="K2366">
            <v>27881</v>
          </cell>
          <cell r="Q2366">
            <v>10568</v>
          </cell>
          <cell r="S2366" t="str">
            <v>Nao</v>
          </cell>
          <cell r="T2366" t="str">
            <v>Nao</v>
          </cell>
          <cell r="V2366" t="str">
            <v>Sim</v>
          </cell>
          <cell r="X2366">
            <v>119.91</v>
          </cell>
          <cell r="Y2366">
            <v>102.91</v>
          </cell>
          <cell r="Z2366">
            <v>1.82</v>
          </cell>
          <cell r="AA2366">
            <v>0</v>
          </cell>
        </row>
        <row r="2367">
          <cell r="B2367" t="str">
            <v>Minas Gerais</v>
          </cell>
          <cell r="I2367" t="str">
            <v>1</v>
          </cell>
          <cell r="K2367">
            <v>1389</v>
          </cell>
          <cell r="Q2367">
            <v>463</v>
          </cell>
          <cell r="S2367" t="str">
            <v>Nao</v>
          </cell>
          <cell r="T2367" t="str">
            <v>Sim</v>
          </cell>
          <cell r="V2367" t="str">
            <v>Sim</v>
          </cell>
          <cell r="X2367">
            <v>10.5</v>
          </cell>
          <cell r="Y2367">
            <v>10</v>
          </cell>
          <cell r="Z2367">
            <v>0.6</v>
          </cell>
          <cell r="AA2367">
            <v>200</v>
          </cell>
        </row>
        <row r="2368">
          <cell r="B2368" t="str">
            <v>Minas Gerais</v>
          </cell>
          <cell r="I2368" t="str">
            <v>1</v>
          </cell>
          <cell r="K2368">
            <v>1084</v>
          </cell>
          <cell r="Q2368">
            <v>350</v>
          </cell>
          <cell r="S2368" t="str">
            <v>Nao</v>
          </cell>
          <cell r="T2368" t="str">
            <v>Nao</v>
          </cell>
          <cell r="V2368" t="str">
            <v>Sim</v>
          </cell>
          <cell r="X2368">
            <v>15</v>
          </cell>
          <cell r="Y2368">
            <v>15</v>
          </cell>
          <cell r="Z2368">
            <v>12</v>
          </cell>
          <cell r="AA2368">
            <v>17</v>
          </cell>
        </row>
        <row r="2369">
          <cell r="B2369" t="str">
            <v>Minas Gerais</v>
          </cell>
          <cell r="I2369" t="str">
            <v>1</v>
          </cell>
          <cell r="K2369">
            <v>8024</v>
          </cell>
          <cell r="Q2369">
            <v>4010</v>
          </cell>
          <cell r="S2369" t="str">
            <v>Nao</v>
          </cell>
          <cell r="T2369" t="str">
            <v>Nao</v>
          </cell>
          <cell r="V2369" t="str">
            <v>Sim</v>
          </cell>
          <cell r="X2369">
            <v>116.45</v>
          </cell>
          <cell r="Y2369">
            <v>28.36</v>
          </cell>
          <cell r="Z2369">
            <v>15.86</v>
          </cell>
          <cell r="AA2369">
            <v>50</v>
          </cell>
        </row>
        <row r="2370">
          <cell r="B2370" t="str">
            <v>Minas Gerais</v>
          </cell>
          <cell r="I2370" t="str">
            <v>1</v>
          </cell>
          <cell r="K2370">
            <v>7834</v>
          </cell>
          <cell r="Q2370">
            <v>3000</v>
          </cell>
          <cell r="S2370" t="str">
            <v>Nao</v>
          </cell>
          <cell r="T2370" t="str">
            <v>Nao</v>
          </cell>
          <cell r="V2370" t="str">
            <v>Sim</v>
          </cell>
          <cell r="X2370">
            <v>100</v>
          </cell>
          <cell r="Y2370">
            <v>85</v>
          </cell>
          <cell r="Z2370">
            <v>10</v>
          </cell>
          <cell r="AA2370">
            <v>500</v>
          </cell>
        </row>
        <row r="2371">
          <cell r="B2371" t="str">
            <v>Minas Gerais</v>
          </cell>
          <cell r="I2371" t="str">
            <v>3</v>
          </cell>
          <cell r="K2371">
            <v>115134</v>
          </cell>
          <cell r="Q2371">
            <v>41567</v>
          </cell>
          <cell r="S2371" t="str">
            <v>Nao</v>
          </cell>
          <cell r="T2371" t="str">
            <v>Nao</v>
          </cell>
          <cell r="V2371" t="str">
            <v>Sim</v>
          </cell>
          <cell r="X2371">
            <v>291.5</v>
          </cell>
          <cell r="Y2371">
            <v>3.2</v>
          </cell>
          <cell r="Z2371">
            <v>1.58</v>
          </cell>
          <cell r="AA2371">
            <v>1500</v>
          </cell>
        </row>
        <row r="2372">
          <cell r="B2372" t="str">
            <v>Minas Gerais</v>
          </cell>
          <cell r="I2372" t="str">
            <v>2</v>
          </cell>
          <cell r="K2372">
            <v>90435</v>
          </cell>
          <cell r="Q2372">
            <v>27269</v>
          </cell>
          <cell r="S2372" t="str">
            <v>Nao</v>
          </cell>
          <cell r="T2372" t="str">
            <v>Sim</v>
          </cell>
          <cell r="V2372" t="str">
            <v>Sim</v>
          </cell>
          <cell r="X2372">
            <v>232</v>
          </cell>
          <cell r="Y2372">
            <v>175</v>
          </cell>
          <cell r="Z2372">
            <v>0</v>
          </cell>
          <cell r="AA2372">
            <v>120</v>
          </cell>
        </row>
        <row r="2373">
          <cell r="B2373" t="str">
            <v>Minas Gerais</v>
          </cell>
          <cell r="I2373" t="str">
            <v>1</v>
          </cell>
          <cell r="K2373">
            <v>4479</v>
          </cell>
          <cell r="Q2373">
            <v>2141</v>
          </cell>
          <cell r="S2373" t="str">
            <v>Nao</v>
          </cell>
          <cell r="T2373" t="str">
            <v>Nao</v>
          </cell>
          <cell r="V2373" t="str">
            <v>Sim</v>
          </cell>
          <cell r="X2373">
            <v>30.54</v>
          </cell>
          <cell r="Y2373">
            <v>28.81</v>
          </cell>
          <cell r="Z2373">
            <v>7.33</v>
          </cell>
          <cell r="AA2373">
            <v>0</v>
          </cell>
        </row>
        <row r="2374">
          <cell r="B2374" t="str">
            <v>Minas Gerais</v>
          </cell>
          <cell r="I2374" t="str">
            <v>1</v>
          </cell>
          <cell r="K2374">
            <v>13637</v>
          </cell>
          <cell r="Q2374">
            <v>5800</v>
          </cell>
          <cell r="S2374" t="str">
            <v>Nao</v>
          </cell>
          <cell r="T2374" t="str">
            <v>Nao</v>
          </cell>
          <cell r="V2374" t="str">
            <v>Sim</v>
          </cell>
          <cell r="X2374">
            <v>55</v>
          </cell>
          <cell r="Y2374">
            <v>45</v>
          </cell>
          <cell r="Z2374">
            <v>4</v>
          </cell>
          <cell r="AA2374">
            <v>100</v>
          </cell>
        </row>
        <row r="2375">
          <cell r="B2375" t="str">
            <v>Minas Gerais</v>
          </cell>
          <cell r="I2375" t="str">
            <v>1</v>
          </cell>
          <cell r="K2375">
            <v>1059</v>
          </cell>
          <cell r="Q2375">
            <v>979</v>
          </cell>
          <cell r="S2375" t="str">
            <v>Nao</v>
          </cell>
          <cell r="T2375" t="str">
            <v>Nao</v>
          </cell>
          <cell r="V2375" t="str">
            <v>Sim</v>
          </cell>
          <cell r="X2375">
            <v>16.5</v>
          </cell>
          <cell r="Y2375">
            <v>14.5</v>
          </cell>
          <cell r="Z2375">
            <v>2</v>
          </cell>
          <cell r="AA2375">
            <v>5</v>
          </cell>
        </row>
        <row r="2376">
          <cell r="B2376" t="str">
            <v>Minas Gerais</v>
          </cell>
          <cell r="I2376" t="str">
            <v>2</v>
          </cell>
          <cell r="K2376">
            <v>72400</v>
          </cell>
          <cell r="Q2376">
            <v>22238</v>
          </cell>
          <cell r="S2376" t="str">
            <v>Nao</v>
          </cell>
          <cell r="T2376" t="str">
            <v>Sim</v>
          </cell>
          <cell r="V2376" t="str">
            <v>Sim</v>
          </cell>
          <cell r="X2376">
            <v>287</v>
          </cell>
          <cell r="Y2376">
            <v>100</v>
          </cell>
          <cell r="Z2376">
            <v>25.4</v>
          </cell>
          <cell r="AA2376">
            <v>1500</v>
          </cell>
        </row>
        <row r="2377">
          <cell r="B2377" t="str">
            <v>Minas Gerais</v>
          </cell>
          <cell r="I2377" t="str">
            <v>2</v>
          </cell>
          <cell r="K2377">
            <v>31008</v>
          </cell>
          <cell r="Q2377">
            <v>13169</v>
          </cell>
          <cell r="S2377" t="str">
            <v>Nao</v>
          </cell>
          <cell r="T2377" t="str">
            <v>Sim</v>
          </cell>
          <cell r="V2377" t="str">
            <v>Sim</v>
          </cell>
          <cell r="X2377">
            <v>75</v>
          </cell>
          <cell r="Y2377">
            <v>60</v>
          </cell>
          <cell r="Z2377">
            <v>5.75</v>
          </cell>
          <cell r="AA2377">
            <v>8</v>
          </cell>
        </row>
        <row r="2378">
          <cell r="B2378" t="str">
            <v>Minas Gerais</v>
          </cell>
          <cell r="I2378" t="str">
            <v>2</v>
          </cell>
          <cell r="K2378">
            <v>48927</v>
          </cell>
          <cell r="Q2378">
            <v>21466</v>
          </cell>
          <cell r="S2378" t="str">
            <v>Nao</v>
          </cell>
          <cell r="T2378" t="str">
            <v>Nao</v>
          </cell>
          <cell r="V2378" t="str">
            <v>Sim</v>
          </cell>
          <cell r="X2378">
            <v>400.02</v>
          </cell>
          <cell r="Y2378">
            <v>400.02</v>
          </cell>
          <cell r="Z2378">
            <v>214.5</v>
          </cell>
          <cell r="AA2378">
            <v>203</v>
          </cell>
        </row>
        <row r="2379">
          <cell r="B2379" t="str">
            <v>Minas Gerais</v>
          </cell>
          <cell r="I2379" t="str">
            <v>1</v>
          </cell>
          <cell r="K2379">
            <v>4647</v>
          </cell>
          <cell r="Q2379">
            <v>1283</v>
          </cell>
          <cell r="S2379" t="str">
            <v>Nao</v>
          </cell>
          <cell r="T2379" t="str">
            <v>Nao</v>
          </cell>
          <cell r="V2379" t="str">
            <v>Sim</v>
          </cell>
          <cell r="X2379">
            <v>35</v>
          </cell>
          <cell r="Y2379">
            <v>28</v>
          </cell>
          <cell r="Z2379">
            <v>4</v>
          </cell>
          <cell r="AA2379">
            <v>54</v>
          </cell>
        </row>
        <row r="2380">
          <cell r="B2380" t="str">
            <v>Minas Gerais</v>
          </cell>
          <cell r="I2380" t="str">
            <v>1</v>
          </cell>
          <cell r="K2380">
            <v>14408</v>
          </cell>
          <cell r="Q2380">
            <v>4917</v>
          </cell>
          <cell r="S2380" t="str">
            <v>Nao</v>
          </cell>
          <cell r="T2380" t="str">
            <v>Nao</v>
          </cell>
          <cell r="V2380" t="str">
            <v>Sim</v>
          </cell>
          <cell r="X2380">
            <v>118.49</v>
          </cell>
          <cell r="Y2380">
            <v>66.44</v>
          </cell>
          <cell r="Z2380">
            <v>12.58</v>
          </cell>
          <cell r="AA2380">
            <v>0</v>
          </cell>
        </row>
        <row r="2381">
          <cell r="B2381" t="str">
            <v>Minas Gerais</v>
          </cell>
          <cell r="I2381" t="str">
            <v>1</v>
          </cell>
          <cell r="K2381">
            <v>3167</v>
          </cell>
          <cell r="Q2381">
            <v>1128</v>
          </cell>
          <cell r="S2381" t="str">
            <v>Nao</v>
          </cell>
          <cell r="T2381" t="str">
            <v>Sim</v>
          </cell>
          <cell r="V2381" t="str">
            <v>Sim</v>
          </cell>
          <cell r="X2381">
            <v>21</v>
          </cell>
          <cell r="Y2381">
            <v>16</v>
          </cell>
          <cell r="Z2381">
            <v>3</v>
          </cell>
          <cell r="AA2381">
            <v>90</v>
          </cell>
        </row>
        <row r="2382">
          <cell r="B2382" t="str">
            <v>Minas Gerais</v>
          </cell>
          <cell r="I2382" t="str">
            <v>3</v>
          </cell>
          <cell r="K2382">
            <v>112330</v>
          </cell>
          <cell r="Q2382">
            <v>35142</v>
          </cell>
          <cell r="S2382" t="str">
            <v>Sim</v>
          </cell>
          <cell r="T2382" t="str">
            <v>Sim</v>
          </cell>
          <cell r="V2382" t="str">
            <v>Sim</v>
          </cell>
          <cell r="X2382">
            <v>320</v>
          </cell>
          <cell r="Y2382">
            <v>295</v>
          </cell>
          <cell r="Z2382">
            <v>234</v>
          </cell>
          <cell r="AA2382">
            <v>4000</v>
          </cell>
        </row>
        <row r="2383">
          <cell r="B2383" t="str">
            <v>Minas Gerais</v>
          </cell>
          <cell r="I2383" t="str">
            <v>1</v>
          </cell>
          <cell r="K2383">
            <v>6110</v>
          </cell>
          <cell r="Q2383">
            <v>2036</v>
          </cell>
          <cell r="S2383" t="str">
            <v>Nao</v>
          </cell>
          <cell r="T2383" t="str">
            <v>Nao</v>
          </cell>
          <cell r="V2383" t="str">
            <v>Não</v>
          </cell>
          <cell r="X2383">
            <v>26.42</v>
          </cell>
          <cell r="Y2383">
            <v>21.7</v>
          </cell>
          <cell r="Z2383">
            <v>0</v>
          </cell>
          <cell r="AA2383">
            <v>0</v>
          </cell>
        </row>
        <row r="2384">
          <cell r="B2384" t="str">
            <v>Minas Gerais</v>
          </cell>
          <cell r="I2384" t="str">
            <v>1</v>
          </cell>
          <cell r="K2384">
            <v>6676</v>
          </cell>
          <cell r="Q2384">
            <v>1465</v>
          </cell>
          <cell r="S2384" t="str">
            <v>Sim</v>
          </cell>
          <cell r="T2384" t="str">
            <v>Sim</v>
          </cell>
          <cell r="V2384" t="str">
            <v>Sim</v>
          </cell>
          <cell r="X2384">
            <v>9</v>
          </cell>
          <cell r="Y2384">
            <v>7</v>
          </cell>
          <cell r="Z2384">
            <v>5</v>
          </cell>
          <cell r="AA2384">
            <v>200</v>
          </cell>
        </row>
        <row r="2385">
          <cell r="B2385" t="str">
            <v>Minas Gerais</v>
          </cell>
          <cell r="I2385" t="str">
            <v>4</v>
          </cell>
          <cell r="K2385">
            <v>329562</v>
          </cell>
          <cell r="Q2385">
            <v>160264</v>
          </cell>
          <cell r="S2385" t="str">
            <v>Nao</v>
          </cell>
          <cell r="T2385" t="str">
            <v>Nao</v>
          </cell>
          <cell r="V2385" t="str">
            <v>Sim</v>
          </cell>
          <cell r="X2385">
            <v>1928</v>
          </cell>
          <cell r="Y2385">
            <v>1878</v>
          </cell>
          <cell r="Z2385">
            <v>1104.8900000000001</v>
          </cell>
          <cell r="AA2385">
            <v>328</v>
          </cell>
        </row>
        <row r="2386">
          <cell r="B2386" t="str">
            <v>Minas Gerais</v>
          </cell>
          <cell r="I2386" t="str">
            <v>4</v>
          </cell>
          <cell r="K2386">
            <v>679714</v>
          </cell>
          <cell r="Q2386">
            <v>219125</v>
          </cell>
          <cell r="S2386" t="str">
            <v>Nao</v>
          </cell>
          <cell r="T2386" t="str">
            <v>Sim</v>
          </cell>
          <cell r="V2386" t="str">
            <v>Sim</v>
          </cell>
          <cell r="X2386">
            <v>3900</v>
          </cell>
          <cell r="Y2386">
            <v>3820</v>
          </cell>
          <cell r="Z2386">
            <v>1830</v>
          </cell>
          <cell r="AA2386">
            <v>30</v>
          </cell>
        </row>
        <row r="2387">
          <cell r="B2387" t="str">
            <v>Minas Gerais</v>
          </cell>
          <cell r="I2387" t="str">
            <v>1</v>
          </cell>
          <cell r="K2387">
            <v>1495</v>
          </cell>
          <cell r="Q2387">
            <v>482</v>
          </cell>
          <cell r="S2387" t="str">
            <v>Nao</v>
          </cell>
          <cell r="T2387" t="str">
            <v>Sim</v>
          </cell>
          <cell r="V2387" t="str">
            <v>Sim</v>
          </cell>
          <cell r="X2387">
            <v>100</v>
          </cell>
          <cell r="Y2387">
            <v>70</v>
          </cell>
          <cell r="Z2387">
            <v>50</v>
          </cell>
          <cell r="AA2387">
            <v>50</v>
          </cell>
        </row>
        <row r="2388">
          <cell r="B2388" t="str">
            <v>Minas Gerais</v>
          </cell>
          <cell r="I2388" t="str">
            <v>2</v>
          </cell>
          <cell r="K2388">
            <v>68247</v>
          </cell>
          <cell r="Q2388">
            <v>24538</v>
          </cell>
          <cell r="S2388" t="str">
            <v>Nao</v>
          </cell>
          <cell r="T2388" t="str">
            <v>Sim</v>
          </cell>
          <cell r="V2388" t="str">
            <v>Sim</v>
          </cell>
          <cell r="X2388">
            <v>368.03</v>
          </cell>
          <cell r="Y2388">
            <v>282.8</v>
          </cell>
          <cell r="Z2388">
            <v>50</v>
          </cell>
          <cell r="AA2388">
            <v>0</v>
          </cell>
        </row>
        <row r="2389">
          <cell r="B2389" t="str">
            <v>Minas Gerais</v>
          </cell>
          <cell r="I2389" t="str">
            <v>1</v>
          </cell>
          <cell r="K2389">
            <v>2643</v>
          </cell>
          <cell r="Q2389">
            <v>1298</v>
          </cell>
          <cell r="S2389" t="str">
            <v>Nao</v>
          </cell>
          <cell r="T2389" t="str">
            <v>Nao</v>
          </cell>
          <cell r="V2389" t="str">
            <v>Sim</v>
          </cell>
          <cell r="X2389">
            <v>16.2</v>
          </cell>
          <cell r="Y2389">
            <v>14.63</v>
          </cell>
          <cell r="Z2389">
            <v>2.2999999999999998</v>
          </cell>
          <cell r="AA2389">
            <v>0</v>
          </cell>
        </row>
        <row r="2390">
          <cell r="B2390" t="str">
            <v>Minas Gerais</v>
          </cell>
          <cell r="I2390" t="str">
            <v>1</v>
          </cell>
          <cell r="K2390">
            <v>1832</v>
          </cell>
          <cell r="Q2390">
            <v>850</v>
          </cell>
          <cell r="S2390" t="str">
            <v>Nao</v>
          </cell>
          <cell r="T2390" t="str">
            <v>Nao</v>
          </cell>
          <cell r="V2390" t="str">
            <v>Não</v>
          </cell>
          <cell r="X2390">
            <v>80</v>
          </cell>
          <cell r="Y2390">
            <v>25</v>
          </cell>
          <cell r="Z2390">
            <v>0</v>
          </cell>
          <cell r="AA2390">
            <v>0</v>
          </cell>
        </row>
        <row r="2391">
          <cell r="B2391" t="str">
            <v>Minas Gerais</v>
          </cell>
          <cell r="I2391" t="str">
            <v>1</v>
          </cell>
          <cell r="K2391">
            <v>7782</v>
          </cell>
          <cell r="Q2391">
            <v>2200</v>
          </cell>
          <cell r="S2391" t="str">
            <v>Sim</v>
          </cell>
          <cell r="T2391" t="str">
            <v>Sim</v>
          </cell>
          <cell r="V2391" t="str">
            <v>Não</v>
          </cell>
          <cell r="X2391">
            <v>30</v>
          </cell>
          <cell r="Y2391">
            <v>14</v>
          </cell>
          <cell r="Z2391">
            <v>0</v>
          </cell>
          <cell r="AA2391">
            <v>0</v>
          </cell>
        </row>
        <row r="2392">
          <cell r="B2392" t="str">
            <v>Minas Gerais</v>
          </cell>
          <cell r="I2392" t="str">
            <v>1</v>
          </cell>
          <cell r="K2392">
            <v>4778</v>
          </cell>
          <cell r="Q2392">
            <v>1234</v>
          </cell>
          <cell r="S2392" t="str">
            <v>Nao</v>
          </cell>
          <cell r="T2392" t="str">
            <v>Nao</v>
          </cell>
          <cell r="V2392" t="str">
            <v>Sim</v>
          </cell>
          <cell r="X2392">
            <v>20</v>
          </cell>
          <cell r="Y2392">
            <v>10</v>
          </cell>
          <cell r="Z2392">
            <v>8</v>
          </cell>
          <cell r="AA2392">
            <v>200</v>
          </cell>
        </row>
        <row r="2393">
          <cell r="B2393" t="str">
            <v>Minas Gerais</v>
          </cell>
          <cell r="I2393" t="str">
            <v>1</v>
          </cell>
          <cell r="K2393">
            <v>2571</v>
          </cell>
          <cell r="Q2393">
            <v>979</v>
          </cell>
          <cell r="S2393" t="str">
            <v>Nao</v>
          </cell>
          <cell r="T2393" t="str">
            <v>Sim</v>
          </cell>
          <cell r="V2393" t="str">
            <v>Sim</v>
          </cell>
          <cell r="X2393">
            <v>30</v>
          </cell>
          <cell r="Y2393">
            <v>20</v>
          </cell>
          <cell r="Z2393">
            <v>2.1</v>
          </cell>
          <cell r="AA2393">
            <v>0</v>
          </cell>
        </row>
        <row r="2394">
          <cell r="B2394" t="str">
            <v>Minas Gerais</v>
          </cell>
          <cell r="I2394" t="str">
            <v>3</v>
          </cell>
          <cell r="K2394">
            <v>132140</v>
          </cell>
          <cell r="Q2394">
            <v>35000</v>
          </cell>
          <cell r="S2394" t="str">
            <v>Sim</v>
          </cell>
          <cell r="T2394" t="str">
            <v>Sim</v>
          </cell>
          <cell r="V2394" t="str">
            <v>Sim</v>
          </cell>
          <cell r="X2394">
            <v>605.38</v>
          </cell>
          <cell r="Y2394">
            <v>605.38</v>
          </cell>
          <cell r="Z2394">
            <v>301.18</v>
          </cell>
          <cell r="AA2394">
            <v>0</v>
          </cell>
        </row>
        <row r="2395">
          <cell r="B2395" t="str">
            <v>Minas Gerais</v>
          </cell>
          <cell r="I2395" t="str">
            <v>2</v>
          </cell>
          <cell r="K2395">
            <v>34806</v>
          </cell>
          <cell r="Q2395">
            <v>12000</v>
          </cell>
          <cell r="S2395" t="str">
            <v>Nao</v>
          </cell>
          <cell r="T2395" t="str">
            <v>Sim</v>
          </cell>
          <cell r="V2395" t="str">
            <v>Sim</v>
          </cell>
          <cell r="X2395">
            <v>140</v>
          </cell>
          <cell r="Y2395">
            <v>140</v>
          </cell>
          <cell r="Z2395">
            <v>20</v>
          </cell>
          <cell r="AA2395">
            <v>0</v>
          </cell>
        </row>
        <row r="2396">
          <cell r="B2396" t="str">
            <v>Minas Gerais</v>
          </cell>
          <cell r="I2396" t="str">
            <v>1</v>
          </cell>
          <cell r="K2396">
            <v>8992</v>
          </cell>
          <cell r="Q2396">
            <v>3500</v>
          </cell>
          <cell r="S2396" t="str">
            <v>Nao</v>
          </cell>
          <cell r="T2396" t="str">
            <v>Nao</v>
          </cell>
          <cell r="V2396" t="str">
            <v>Sim</v>
          </cell>
          <cell r="X2396">
            <v>5</v>
          </cell>
          <cell r="Y2396">
            <v>5</v>
          </cell>
          <cell r="Z2396">
            <v>3</v>
          </cell>
          <cell r="AA2396">
            <v>0</v>
          </cell>
        </row>
        <row r="2397">
          <cell r="B2397" t="str">
            <v>Minas Gerais</v>
          </cell>
          <cell r="I2397" t="str">
            <v>1</v>
          </cell>
          <cell r="K2397">
            <v>16661</v>
          </cell>
          <cell r="Q2397">
            <v>8300</v>
          </cell>
          <cell r="S2397" t="str">
            <v>Nao</v>
          </cell>
          <cell r="T2397" t="str">
            <v>Nao</v>
          </cell>
          <cell r="V2397" t="str">
            <v>Sim</v>
          </cell>
          <cell r="X2397">
            <v>86.64</v>
          </cell>
          <cell r="Y2397">
            <v>86.64</v>
          </cell>
          <cell r="Z2397">
            <v>13.5</v>
          </cell>
          <cell r="AA2397">
            <v>50</v>
          </cell>
        </row>
        <row r="2398">
          <cell r="B2398" t="str">
            <v>Minas Gerais</v>
          </cell>
          <cell r="I2398" t="str">
            <v>1</v>
          </cell>
          <cell r="K2398">
            <v>3890</v>
          </cell>
          <cell r="Q2398">
            <v>1930</v>
          </cell>
          <cell r="S2398" t="str">
            <v>Nao</v>
          </cell>
          <cell r="T2398" t="str">
            <v>Nao</v>
          </cell>
          <cell r="V2398" t="str">
            <v>Sim</v>
          </cell>
          <cell r="X2398">
            <v>25</v>
          </cell>
          <cell r="Y2398">
            <v>3.3</v>
          </cell>
          <cell r="Z2398">
            <v>1.1000000000000001</v>
          </cell>
          <cell r="AA2398">
            <v>0</v>
          </cell>
        </row>
        <row r="2399">
          <cell r="B2399" t="str">
            <v>Minas Gerais</v>
          </cell>
          <cell r="I2399" t="str">
            <v>1</v>
          </cell>
          <cell r="K2399">
            <v>2366</v>
          </cell>
          <cell r="Q2399">
            <v>850</v>
          </cell>
          <cell r="S2399" t="str">
            <v>Nao</v>
          </cell>
          <cell r="T2399" t="str">
            <v>Nao</v>
          </cell>
          <cell r="V2399" t="str">
            <v>Não</v>
          </cell>
          <cell r="X2399">
            <v>14</v>
          </cell>
          <cell r="Y2399">
            <v>4</v>
          </cell>
          <cell r="Z2399">
            <v>0</v>
          </cell>
          <cell r="AA2399">
            <v>0</v>
          </cell>
        </row>
        <row r="2400">
          <cell r="B2400" t="str">
            <v>Minas Gerais</v>
          </cell>
          <cell r="I2400" t="str">
            <v>1</v>
          </cell>
          <cell r="K2400">
            <v>1914</v>
          </cell>
          <cell r="Q2400">
            <v>955</v>
          </cell>
          <cell r="S2400" t="str">
            <v>Nao</v>
          </cell>
          <cell r="T2400" t="str">
            <v>Sim</v>
          </cell>
          <cell r="V2400" t="str">
            <v>Sim</v>
          </cell>
          <cell r="X2400">
            <v>11.7</v>
          </cell>
          <cell r="Y2400">
            <v>10.6</v>
          </cell>
          <cell r="Z2400">
            <v>5</v>
          </cell>
          <cell r="AA2400">
            <v>0</v>
          </cell>
        </row>
        <row r="2401">
          <cell r="B2401" t="str">
            <v>Minas Gerais</v>
          </cell>
          <cell r="I2401" t="str">
            <v>3</v>
          </cell>
          <cell r="K2401">
            <v>129765</v>
          </cell>
          <cell r="Q2401">
            <v>64065</v>
          </cell>
          <cell r="S2401" t="str">
            <v>Nao</v>
          </cell>
          <cell r="T2401" t="str">
            <v>Sim</v>
          </cell>
          <cell r="V2401" t="str">
            <v>Sim</v>
          </cell>
          <cell r="X2401">
            <v>15.2</v>
          </cell>
          <cell r="Y2401">
            <v>9.56</v>
          </cell>
          <cell r="Z2401">
            <v>8.52</v>
          </cell>
          <cell r="AA2401">
            <v>283</v>
          </cell>
        </row>
        <row r="2402">
          <cell r="B2402" t="str">
            <v>Minas Gerais</v>
          </cell>
          <cell r="I2402" t="str">
            <v>1</v>
          </cell>
          <cell r="K2402">
            <v>1782</v>
          </cell>
          <cell r="Q2402">
            <v>700</v>
          </cell>
          <cell r="S2402" t="str">
            <v>Nao</v>
          </cell>
          <cell r="T2402" t="str">
            <v>Nao</v>
          </cell>
          <cell r="V2402" t="str">
            <v>Sim</v>
          </cell>
          <cell r="X2402">
            <v>4.9000000000000004</v>
          </cell>
          <cell r="Y2402">
            <v>3.9</v>
          </cell>
          <cell r="Z2402">
            <v>1.6</v>
          </cell>
          <cell r="AA2402">
            <v>50</v>
          </cell>
        </row>
        <row r="2403">
          <cell r="B2403" t="str">
            <v>Minas Gerais</v>
          </cell>
          <cell r="I2403" t="str">
            <v>1</v>
          </cell>
          <cell r="K2403">
            <v>6901</v>
          </cell>
          <cell r="Q2403">
            <v>3000</v>
          </cell>
          <cell r="S2403" t="str">
            <v>Nao</v>
          </cell>
          <cell r="T2403" t="str">
            <v>Nao</v>
          </cell>
          <cell r="V2403" t="str">
            <v>Não</v>
          </cell>
          <cell r="X2403">
            <v>30.7</v>
          </cell>
          <cell r="Y2403">
            <v>20.7</v>
          </cell>
          <cell r="Z2403">
            <v>0</v>
          </cell>
          <cell r="AA2403">
            <v>0</v>
          </cell>
        </row>
        <row r="2404">
          <cell r="B2404" t="str">
            <v>Minas Gerais</v>
          </cell>
          <cell r="I2404" t="str">
            <v>1</v>
          </cell>
          <cell r="K2404">
            <v>6156</v>
          </cell>
          <cell r="Q2404">
            <v>2800</v>
          </cell>
          <cell r="S2404" t="str">
            <v>Nao</v>
          </cell>
          <cell r="T2404" t="str">
            <v>Nao</v>
          </cell>
          <cell r="V2404" t="str">
            <v>Sim</v>
          </cell>
          <cell r="X2404">
            <v>31.96</v>
          </cell>
          <cell r="Y2404">
            <v>27.4</v>
          </cell>
          <cell r="Z2404">
            <v>7</v>
          </cell>
          <cell r="AA2404">
            <v>100</v>
          </cell>
        </row>
        <row r="2405">
          <cell r="B2405" t="str">
            <v>Minas Gerais</v>
          </cell>
          <cell r="I2405" t="str">
            <v>1</v>
          </cell>
          <cell r="K2405">
            <v>3211</v>
          </cell>
          <cell r="Q2405">
            <v>1500</v>
          </cell>
          <cell r="S2405" t="str">
            <v>Nao</v>
          </cell>
          <cell r="T2405" t="str">
            <v>Nao</v>
          </cell>
          <cell r="V2405" t="str">
            <v>Sim</v>
          </cell>
          <cell r="X2405">
            <v>19.7</v>
          </cell>
          <cell r="Y2405">
            <v>19.7</v>
          </cell>
          <cell r="Z2405">
            <v>2</v>
          </cell>
          <cell r="AA2405">
            <v>0</v>
          </cell>
        </row>
        <row r="2406">
          <cell r="B2406" t="str">
            <v>Minas Gerais</v>
          </cell>
          <cell r="I2406" t="str">
            <v>2</v>
          </cell>
          <cell r="K2406">
            <v>35534</v>
          </cell>
          <cell r="Q2406">
            <v>15912</v>
          </cell>
          <cell r="S2406" t="str">
            <v>Nao</v>
          </cell>
          <cell r="T2406" t="str">
            <v>Nao</v>
          </cell>
          <cell r="V2406" t="str">
            <v>Sim</v>
          </cell>
          <cell r="X2406">
            <v>207.6</v>
          </cell>
          <cell r="Y2406">
            <v>200</v>
          </cell>
          <cell r="Z2406">
            <v>185</v>
          </cell>
          <cell r="AA2406">
            <v>5440</v>
          </cell>
        </row>
        <row r="2407">
          <cell r="B2407" t="str">
            <v>Minas Gerais</v>
          </cell>
          <cell r="I2407" t="str">
            <v>1</v>
          </cell>
          <cell r="K2407">
            <v>3945</v>
          </cell>
          <cell r="Q2407">
            <v>1797</v>
          </cell>
          <cell r="S2407" t="str">
            <v>Nao</v>
          </cell>
          <cell r="T2407" t="str">
            <v>Nao</v>
          </cell>
          <cell r="V2407" t="str">
            <v>Sim</v>
          </cell>
          <cell r="X2407">
            <v>50</v>
          </cell>
          <cell r="Y2407">
            <v>40</v>
          </cell>
          <cell r="Z2407">
            <v>30</v>
          </cell>
          <cell r="AA2407">
            <v>100</v>
          </cell>
        </row>
        <row r="2408">
          <cell r="B2408" t="str">
            <v>Rio de Janeiro</v>
          </cell>
          <cell r="I2408" t="str">
            <v>3</v>
          </cell>
          <cell r="K2408">
            <v>199446</v>
          </cell>
          <cell r="Q2408">
            <v>55000</v>
          </cell>
          <cell r="S2408" t="str">
            <v>Nao</v>
          </cell>
          <cell r="T2408" t="str">
            <v>Nao</v>
          </cell>
          <cell r="V2408" t="str">
            <v>Sim</v>
          </cell>
          <cell r="X2408">
            <v>200</v>
          </cell>
          <cell r="Y2408">
            <v>200</v>
          </cell>
          <cell r="Z2408">
            <v>150</v>
          </cell>
          <cell r="AA2408">
            <v>5000</v>
          </cell>
        </row>
        <row r="2409">
          <cell r="B2409" t="str">
            <v>Rio de Janeiro</v>
          </cell>
          <cell r="I2409" t="str">
            <v>1</v>
          </cell>
          <cell r="K2409">
            <v>10345</v>
          </cell>
          <cell r="Q2409">
            <v>3821</v>
          </cell>
          <cell r="S2409" t="str">
            <v>Nao</v>
          </cell>
          <cell r="T2409" t="str">
            <v>Nao</v>
          </cell>
          <cell r="V2409" t="str">
            <v>Sim</v>
          </cell>
          <cell r="X2409">
            <v>62</v>
          </cell>
          <cell r="Y2409">
            <v>44</v>
          </cell>
          <cell r="Z2409">
            <v>23</v>
          </cell>
          <cell r="AA2409">
            <v>2000</v>
          </cell>
        </row>
        <row r="2410">
          <cell r="B2410" t="str">
            <v>Rio de Janeiro</v>
          </cell>
          <cell r="I2410" t="str">
            <v>3</v>
          </cell>
          <cell r="K2410">
            <v>127672</v>
          </cell>
          <cell r="Q2410">
            <v>43807</v>
          </cell>
          <cell r="S2410" t="str">
            <v>Sim</v>
          </cell>
          <cell r="T2410" t="str">
            <v>Sim</v>
          </cell>
          <cell r="V2410" t="str">
            <v>Sim</v>
          </cell>
          <cell r="X2410">
            <v>0.01</v>
          </cell>
          <cell r="Y2410">
            <v>0.01</v>
          </cell>
          <cell r="Z2410">
            <v>0</v>
          </cell>
          <cell r="AA2410">
            <v>0</v>
          </cell>
        </row>
        <row r="2411">
          <cell r="B2411" t="str">
            <v>Rio de Janeiro</v>
          </cell>
          <cell r="I2411" t="str">
            <v>1</v>
          </cell>
          <cell r="K2411">
            <v>11005</v>
          </cell>
          <cell r="Q2411">
            <v>3062</v>
          </cell>
          <cell r="S2411" t="str">
            <v>Nao</v>
          </cell>
          <cell r="T2411" t="str">
            <v>Nao</v>
          </cell>
          <cell r="V2411" t="str">
            <v>Não</v>
          </cell>
          <cell r="X2411">
            <v>38</v>
          </cell>
          <cell r="Y2411">
            <v>38</v>
          </cell>
          <cell r="Z2411">
            <v>5</v>
          </cell>
          <cell r="AA2411">
            <v>500</v>
          </cell>
        </row>
        <row r="2412">
          <cell r="B2412" t="str">
            <v>Rio de Janeiro</v>
          </cell>
          <cell r="I2412" t="str">
            <v>2</v>
          </cell>
          <cell r="K2412">
            <v>30593</v>
          </cell>
          <cell r="Q2412">
            <v>8968</v>
          </cell>
          <cell r="S2412" t="str">
            <v>Nao</v>
          </cell>
          <cell r="T2412" t="str">
            <v>Nao</v>
          </cell>
          <cell r="V2412" t="str">
            <v>Sim</v>
          </cell>
          <cell r="X2412">
            <v>1000</v>
          </cell>
          <cell r="Y2412">
            <v>800</v>
          </cell>
          <cell r="Z2412">
            <v>700</v>
          </cell>
          <cell r="AA2412">
            <v>0</v>
          </cell>
        </row>
        <row r="2413">
          <cell r="B2413" t="str">
            <v>Rio de Janeiro</v>
          </cell>
          <cell r="I2413" t="str">
            <v>3</v>
          </cell>
          <cell r="K2413">
            <v>97765</v>
          </cell>
          <cell r="Q2413">
            <v>34771</v>
          </cell>
          <cell r="S2413" t="str">
            <v>Nao</v>
          </cell>
          <cell r="T2413" t="str">
            <v>Nao</v>
          </cell>
          <cell r="V2413" t="str">
            <v>Sim</v>
          </cell>
          <cell r="X2413">
            <v>269.5</v>
          </cell>
          <cell r="Y2413">
            <v>208.6</v>
          </cell>
          <cell r="Z2413">
            <v>170</v>
          </cell>
          <cell r="AA2413">
            <v>1500</v>
          </cell>
        </row>
        <row r="2414">
          <cell r="B2414" t="str">
            <v>Rio de Janeiro</v>
          </cell>
          <cell r="I2414" t="str">
            <v>3</v>
          </cell>
          <cell r="K2414">
            <v>183149</v>
          </cell>
          <cell r="Q2414">
            <v>56530</v>
          </cell>
          <cell r="S2414" t="str">
            <v>Nao</v>
          </cell>
          <cell r="T2414" t="str">
            <v>Nao</v>
          </cell>
          <cell r="V2414" t="str">
            <v>Sim</v>
          </cell>
          <cell r="X2414">
            <v>522.04999999999995</v>
          </cell>
          <cell r="Y2414">
            <v>138.55000000000001</v>
          </cell>
          <cell r="Z2414">
            <v>130</v>
          </cell>
          <cell r="AA2414">
            <v>2300</v>
          </cell>
        </row>
        <row r="2415">
          <cell r="B2415" t="str">
            <v>Rio de Janeiro</v>
          </cell>
          <cell r="I2415" t="str">
            <v>4</v>
          </cell>
          <cell r="K2415">
            <v>513118</v>
          </cell>
          <cell r="Q2415">
            <v>147296</v>
          </cell>
          <cell r="S2415" t="str">
            <v>Sim</v>
          </cell>
          <cell r="T2415" t="str">
            <v>Sim</v>
          </cell>
          <cell r="V2415" t="str">
            <v>Sim</v>
          </cell>
          <cell r="X2415">
            <v>1237</v>
          </cell>
          <cell r="Y2415">
            <v>742</v>
          </cell>
          <cell r="Z2415">
            <v>27.47</v>
          </cell>
          <cell r="AA2415">
            <v>50000</v>
          </cell>
        </row>
        <row r="2416">
          <cell r="B2416" t="str">
            <v>Rio de Janeiro</v>
          </cell>
          <cell r="I2416" t="str">
            <v>1</v>
          </cell>
          <cell r="K2416">
            <v>16642</v>
          </cell>
          <cell r="Q2416">
            <v>8000</v>
          </cell>
          <cell r="S2416" t="str">
            <v>Nao</v>
          </cell>
          <cell r="T2416" t="str">
            <v>Sim</v>
          </cell>
          <cell r="V2416" t="str">
            <v>Sim</v>
          </cell>
          <cell r="X2416">
            <v>200</v>
          </cell>
          <cell r="Y2416">
            <v>180</v>
          </cell>
          <cell r="Z2416">
            <v>0</v>
          </cell>
          <cell r="AA2416">
            <v>450</v>
          </cell>
        </row>
        <row r="2417">
          <cell r="B2417" t="str">
            <v>Rio de Janeiro</v>
          </cell>
          <cell r="I2417" t="str">
            <v>2</v>
          </cell>
          <cell r="K2417">
            <v>31441</v>
          </cell>
          <cell r="Q2417">
            <v>13000</v>
          </cell>
          <cell r="S2417" t="str">
            <v>Nao</v>
          </cell>
          <cell r="T2417" t="str">
            <v>Nao</v>
          </cell>
          <cell r="V2417" t="str">
            <v>Sim</v>
          </cell>
          <cell r="X2417">
            <v>234</v>
          </cell>
          <cell r="Y2417">
            <v>167</v>
          </cell>
          <cell r="Z2417">
            <v>80</v>
          </cell>
          <cell r="AA2417">
            <v>230</v>
          </cell>
        </row>
        <row r="2418">
          <cell r="B2418" t="str">
            <v>Rio de Janeiro</v>
          </cell>
          <cell r="I2418" t="str">
            <v>3</v>
          </cell>
          <cell r="K2418">
            <v>173793</v>
          </cell>
          <cell r="Q2418">
            <v>65714</v>
          </cell>
          <cell r="S2418" t="str">
            <v>Nao</v>
          </cell>
          <cell r="T2418" t="str">
            <v>Nao</v>
          </cell>
          <cell r="V2418" t="str">
            <v>Sim</v>
          </cell>
          <cell r="X2418">
            <v>3826</v>
          </cell>
          <cell r="Y2418">
            <v>1913</v>
          </cell>
          <cell r="Z2418">
            <v>86.98</v>
          </cell>
          <cell r="AA2418">
            <v>3000</v>
          </cell>
        </row>
        <row r="2419">
          <cell r="B2419" t="str">
            <v>Rio de Janeiro</v>
          </cell>
          <cell r="I2419" t="str">
            <v>2</v>
          </cell>
          <cell r="K2419">
            <v>51295</v>
          </cell>
          <cell r="Q2419">
            <v>15516</v>
          </cell>
          <cell r="S2419" t="str">
            <v>Sim</v>
          </cell>
          <cell r="T2419" t="str">
            <v>Sim</v>
          </cell>
          <cell r="V2419" t="str">
            <v>Sim</v>
          </cell>
          <cell r="X2419">
            <v>273.54000000000002</v>
          </cell>
          <cell r="Y2419">
            <v>112.32</v>
          </cell>
          <cell r="Z2419">
            <v>50</v>
          </cell>
          <cell r="AA2419">
            <v>42</v>
          </cell>
        </row>
        <row r="2420">
          <cell r="B2420" t="str">
            <v>Rio de Janeiro</v>
          </cell>
          <cell r="I2420" t="str">
            <v>1</v>
          </cell>
          <cell r="K2420">
            <v>11815</v>
          </cell>
          <cell r="Q2420">
            <v>5110</v>
          </cell>
          <cell r="S2420" t="str">
            <v>Nao</v>
          </cell>
          <cell r="T2420" t="str">
            <v>Nao</v>
          </cell>
          <cell r="V2420" t="str">
            <v>Sim</v>
          </cell>
          <cell r="X2420">
            <v>47.8</v>
          </cell>
          <cell r="Y2420">
            <v>40</v>
          </cell>
          <cell r="Z2420">
            <v>25</v>
          </cell>
          <cell r="AA2420">
            <v>920</v>
          </cell>
        </row>
        <row r="2421">
          <cell r="B2421" t="str">
            <v>Rio de Janeiro</v>
          </cell>
          <cell r="I2421" t="str">
            <v>4</v>
          </cell>
          <cell r="K2421">
            <v>461558</v>
          </cell>
          <cell r="Q2421">
            <v>106500</v>
          </cell>
          <cell r="S2421" t="str">
            <v>Sim</v>
          </cell>
          <cell r="T2421" t="str">
            <v>Sim</v>
          </cell>
          <cell r="V2421" t="str">
            <v>Sim</v>
          </cell>
          <cell r="X2421">
            <v>1693.16</v>
          </cell>
          <cell r="Y2421">
            <v>1523.84</v>
          </cell>
          <cell r="Z2421">
            <v>1300</v>
          </cell>
          <cell r="AA2421">
            <v>5000</v>
          </cell>
        </row>
        <row r="2422">
          <cell r="B2422" t="str">
            <v>Rio de Janeiro</v>
          </cell>
          <cell r="I2422" t="str">
            <v>1</v>
          </cell>
          <cell r="K2422">
            <v>13089</v>
          </cell>
          <cell r="Q2422">
            <v>3835</v>
          </cell>
          <cell r="S2422" t="str">
            <v>Nao</v>
          </cell>
          <cell r="T2422" t="str">
            <v>Nao</v>
          </cell>
          <cell r="V2422" t="str">
            <v>Sim</v>
          </cell>
          <cell r="X2422">
            <v>81.78</v>
          </cell>
          <cell r="Y2422">
            <v>44.05</v>
          </cell>
          <cell r="Z2422">
            <v>44</v>
          </cell>
          <cell r="AA2422">
            <v>120</v>
          </cell>
        </row>
        <row r="2423">
          <cell r="B2423" t="str">
            <v>Rio de Janeiro</v>
          </cell>
          <cell r="I2423" t="str">
            <v>1</v>
          </cell>
          <cell r="K2423">
            <v>8911</v>
          </cell>
          <cell r="Q2423">
            <v>4000</v>
          </cell>
          <cell r="S2423" t="str">
            <v>Nao</v>
          </cell>
          <cell r="T2423" t="str">
            <v>Sim</v>
          </cell>
          <cell r="V2423" t="str">
            <v>Sim</v>
          </cell>
          <cell r="X2423">
            <v>43.92</v>
          </cell>
          <cell r="Y2423">
            <v>43.92</v>
          </cell>
          <cell r="Z2423">
            <v>0</v>
          </cell>
          <cell r="AA2423">
            <v>0</v>
          </cell>
        </row>
        <row r="2424">
          <cell r="B2424" t="str">
            <v>Rio de Janeiro</v>
          </cell>
          <cell r="I2424" t="str">
            <v>1</v>
          </cell>
          <cell r="K2424">
            <v>14703</v>
          </cell>
          <cell r="Q2424">
            <v>7000</v>
          </cell>
          <cell r="S2424" t="str">
            <v>Nao</v>
          </cell>
          <cell r="T2424" t="str">
            <v>Nao</v>
          </cell>
          <cell r="V2424" t="str">
            <v>Sim</v>
          </cell>
          <cell r="X2424">
            <v>549</v>
          </cell>
          <cell r="Y2424">
            <v>496</v>
          </cell>
          <cell r="Z2424">
            <v>116.2</v>
          </cell>
          <cell r="AA2424">
            <v>252</v>
          </cell>
        </row>
        <row r="2425">
          <cell r="B2425" t="str">
            <v>Rio de Janeiro</v>
          </cell>
          <cell r="I2425" t="str">
            <v>2</v>
          </cell>
          <cell r="K2425">
            <v>36343</v>
          </cell>
          <cell r="Q2425">
            <v>13760</v>
          </cell>
          <cell r="S2425" t="str">
            <v>Sim</v>
          </cell>
          <cell r="T2425" t="str">
            <v>Sim</v>
          </cell>
          <cell r="V2425" t="str">
            <v>Sim</v>
          </cell>
          <cell r="X2425">
            <v>170</v>
          </cell>
          <cell r="Y2425">
            <v>131</v>
          </cell>
          <cell r="Z2425">
            <v>125</v>
          </cell>
          <cell r="AA2425">
            <v>500</v>
          </cell>
        </row>
        <row r="2426">
          <cell r="B2426" t="str">
            <v>Rio de Janeiro</v>
          </cell>
          <cell r="I2426" t="str">
            <v>1</v>
          </cell>
          <cell r="K2426">
            <v>21428</v>
          </cell>
          <cell r="Q2426">
            <v>8560</v>
          </cell>
          <cell r="S2426" t="str">
            <v>Nao</v>
          </cell>
          <cell r="T2426" t="str">
            <v>Nao</v>
          </cell>
          <cell r="V2426" t="str">
            <v>Sim</v>
          </cell>
          <cell r="X2426">
            <v>160</v>
          </cell>
          <cell r="Y2426">
            <v>130</v>
          </cell>
          <cell r="Z2426">
            <v>100</v>
          </cell>
          <cell r="AA2426">
            <v>82</v>
          </cell>
        </row>
        <row r="2427">
          <cell r="B2427" t="str">
            <v>Rio de Janeiro</v>
          </cell>
          <cell r="I2427" t="str">
            <v>1</v>
          </cell>
          <cell r="K2427">
            <v>8159</v>
          </cell>
          <cell r="Q2427">
            <v>4049</v>
          </cell>
          <cell r="S2427" t="str">
            <v>Nao</v>
          </cell>
          <cell r="T2427" t="str">
            <v>Nao</v>
          </cell>
          <cell r="V2427" t="str">
            <v>Sim</v>
          </cell>
          <cell r="X2427">
            <v>30</v>
          </cell>
          <cell r="Y2427">
            <v>30</v>
          </cell>
          <cell r="Z2427">
            <v>27</v>
          </cell>
          <cell r="AA2427">
            <v>200</v>
          </cell>
        </row>
        <row r="2428">
          <cell r="B2428" t="str">
            <v>Rio de Janeiro</v>
          </cell>
          <cell r="I2428" t="str">
            <v>4</v>
          </cell>
          <cell r="K2428">
            <v>921477</v>
          </cell>
          <cell r="Q2428">
            <v>224300</v>
          </cell>
          <cell r="S2428" t="str">
            <v>Sim</v>
          </cell>
          <cell r="T2428" t="str">
            <v>Sim</v>
          </cell>
          <cell r="V2428" t="str">
            <v>Sim</v>
          </cell>
          <cell r="X2428">
            <v>1355</v>
          </cell>
          <cell r="Y2428">
            <v>1289</v>
          </cell>
          <cell r="Z2428">
            <v>1279</v>
          </cell>
          <cell r="AA2428">
            <v>31070</v>
          </cell>
        </row>
        <row r="2429">
          <cell r="B2429" t="str">
            <v>Rio de Janeiro</v>
          </cell>
          <cell r="I2429" t="str">
            <v>1</v>
          </cell>
          <cell r="K2429">
            <v>10123</v>
          </cell>
          <cell r="Q2429">
            <v>4980</v>
          </cell>
          <cell r="S2429" t="str">
            <v>Nao</v>
          </cell>
          <cell r="T2429" t="str">
            <v>Nao</v>
          </cell>
          <cell r="V2429" t="str">
            <v>Sim</v>
          </cell>
          <cell r="X2429">
            <v>82</v>
          </cell>
          <cell r="Y2429">
            <v>55</v>
          </cell>
          <cell r="Z2429">
            <v>16</v>
          </cell>
          <cell r="AA2429">
            <v>140</v>
          </cell>
        </row>
        <row r="2430">
          <cell r="B2430" t="str">
            <v>Rio de Janeiro</v>
          </cell>
          <cell r="I2430" t="str">
            <v>2</v>
          </cell>
          <cell r="K2430">
            <v>59317</v>
          </cell>
          <cell r="Q2430">
            <v>21669</v>
          </cell>
          <cell r="S2430" t="str">
            <v>Nao</v>
          </cell>
          <cell r="T2430" t="str">
            <v>Nao</v>
          </cell>
          <cell r="V2430" t="str">
            <v>Sim</v>
          </cell>
          <cell r="X2430">
            <v>350</v>
          </cell>
          <cell r="Y2430">
            <v>260</v>
          </cell>
          <cell r="Z2430">
            <v>260</v>
          </cell>
          <cell r="AA2430">
            <v>600</v>
          </cell>
        </row>
        <row r="2431">
          <cell r="B2431" t="str">
            <v>Rio de Janeiro</v>
          </cell>
          <cell r="I2431" t="str">
            <v>1</v>
          </cell>
          <cell r="K2431">
            <v>28837</v>
          </cell>
          <cell r="Q2431">
            <v>14200</v>
          </cell>
          <cell r="S2431" t="str">
            <v>Nao</v>
          </cell>
          <cell r="T2431" t="str">
            <v>Sim</v>
          </cell>
          <cell r="V2431" t="str">
            <v>Sim</v>
          </cell>
          <cell r="X2431">
            <v>121.95</v>
          </cell>
          <cell r="Y2431">
            <v>42.15</v>
          </cell>
          <cell r="Z2431">
            <v>60.97</v>
          </cell>
          <cell r="AA2431">
            <v>400</v>
          </cell>
        </row>
        <row r="2432">
          <cell r="B2432" t="str">
            <v>Rio de Janeiro</v>
          </cell>
          <cell r="I2432" t="str">
            <v>3</v>
          </cell>
          <cell r="K2432">
            <v>239655</v>
          </cell>
          <cell r="Q2432">
            <v>97930</v>
          </cell>
          <cell r="S2432" t="str">
            <v>Nao</v>
          </cell>
          <cell r="T2432" t="str">
            <v>Nao</v>
          </cell>
          <cell r="V2432" t="str">
            <v>Sim</v>
          </cell>
          <cell r="X2432">
            <v>533.01</v>
          </cell>
          <cell r="Y2432">
            <v>450.91</v>
          </cell>
          <cell r="Z2432">
            <v>350</v>
          </cell>
          <cell r="AA2432">
            <v>200</v>
          </cell>
        </row>
        <row r="2433">
          <cell r="B2433" t="str">
            <v>Rio de Janeiro</v>
          </cell>
          <cell r="I2433" t="str">
            <v>3</v>
          </cell>
          <cell r="K2433">
            <v>128786</v>
          </cell>
          <cell r="Q2433">
            <v>39898</v>
          </cell>
          <cell r="S2433" t="str">
            <v>Nao</v>
          </cell>
          <cell r="T2433" t="str">
            <v>Nao</v>
          </cell>
          <cell r="V2433" t="str">
            <v>Sim</v>
          </cell>
          <cell r="X2433">
            <v>600</v>
          </cell>
          <cell r="Y2433">
            <v>372</v>
          </cell>
          <cell r="Z2433">
            <v>372</v>
          </cell>
          <cell r="AA2433">
            <v>0</v>
          </cell>
        </row>
        <row r="2434">
          <cell r="B2434" t="str">
            <v>Rio de Janeiro</v>
          </cell>
          <cell r="I2434" t="str">
            <v>1</v>
          </cell>
          <cell r="K2434">
            <v>11142</v>
          </cell>
          <cell r="Q2434">
            <v>4752</v>
          </cell>
          <cell r="S2434" t="str">
            <v>Nao</v>
          </cell>
          <cell r="T2434" t="str">
            <v>Sim</v>
          </cell>
          <cell r="V2434" t="str">
            <v>Sim</v>
          </cell>
          <cell r="X2434">
            <v>93</v>
          </cell>
          <cell r="Y2434">
            <v>75</v>
          </cell>
          <cell r="Z2434">
            <v>5</v>
          </cell>
          <cell r="AA2434">
            <v>350</v>
          </cell>
        </row>
        <row r="2435">
          <cell r="B2435" t="str">
            <v>Rio de Janeiro</v>
          </cell>
          <cell r="I2435" t="str">
            <v>1</v>
          </cell>
          <cell r="K2435">
            <v>17570</v>
          </cell>
          <cell r="Q2435">
            <v>8000</v>
          </cell>
          <cell r="S2435" t="str">
            <v>Nao</v>
          </cell>
          <cell r="T2435" t="str">
            <v>Nao</v>
          </cell>
          <cell r="V2435" t="str">
            <v>Sim</v>
          </cell>
          <cell r="X2435">
            <v>100</v>
          </cell>
          <cell r="Y2435">
            <v>40</v>
          </cell>
          <cell r="Z2435">
            <v>0.01</v>
          </cell>
          <cell r="AA2435">
            <v>2000</v>
          </cell>
        </row>
        <row r="2436">
          <cell r="B2436" t="str">
            <v>Rio de Janeiro</v>
          </cell>
          <cell r="I2436" t="str">
            <v>1</v>
          </cell>
          <cell r="K2436">
            <v>5516</v>
          </cell>
          <cell r="Q2436">
            <v>1680</v>
          </cell>
          <cell r="S2436" t="str">
            <v>Nao</v>
          </cell>
          <cell r="T2436" t="str">
            <v>Nao</v>
          </cell>
          <cell r="V2436" t="str">
            <v>Sim</v>
          </cell>
          <cell r="X2436">
            <v>20</v>
          </cell>
          <cell r="Y2436">
            <v>20</v>
          </cell>
          <cell r="Z2436">
            <v>0</v>
          </cell>
          <cell r="AA2436">
            <v>50</v>
          </cell>
        </row>
        <row r="2437">
          <cell r="B2437" t="str">
            <v>Rio de Janeiro</v>
          </cell>
          <cell r="I2437" t="str">
            <v>4</v>
          </cell>
          <cell r="K2437">
            <v>256607</v>
          </cell>
          <cell r="Q2437">
            <v>127680</v>
          </cell>
          <cell r="S2437" t="str">
            <v>Nao</v>
          </cell>
          <cell r="T2437" t="str">
            <v>Sim</v>
          </cell>
          <cell r="V2437" t="str">
            <v>Sim</v>
          </cell>
          <cell r="X2437">
            <v>935.7</v>
          </cell>
          <cell r="Y2437">
            <v>907.63</v>
          </cell>
          <cell r="Z2437">
            <v>149</v>
          </cell>
          <cell r="AA2437">
            <v>280</v>
          </cell>
        </row>
        <row r="2438">
          <cell r="B2438" t="str">
            <v>Rio de Janeiro</v>
          </cell>
          <cell r="I2438" t="str">
            <v>1</v>
          </cell>
          <cell r="K2438">
            <v>4902</v>
          </cell>
          <cell r="Q2438">
            <v>951</v>
          </cell>
          <cell r="S2438" t="str">
            <v>Nao</v>
          </cell>
          <cell r="T2438" t="str">
            <v>Nao</v>
          </cell>
          <cell r="V2438" t="str">
            <v>Sim</v>
          </cell>
          <cell r="X2438">
            <v>56.41</v>
          </cell>
          <cell r="Y2438">
            <v>34.26</v>
          </cell>
          <cell r="Z2438">
            <v>20.2</v>
          </cell>
          <cell r="AA2438">
            <v>40</v>
          </cell>
        </row>
        <row r="2439">
          <cell r="B2439" t="str">
            <v>Rio de Janeiro</v>
          </cell>
          <cell r="I2439" t="str">
            <v>3</v>
          </cell>
          <cell r="K2439">
            <v>233331</v>
          </cell>
          <cell r="Q2439">
            <v>66731</v>
          </cell>
          <cell r="S2439" t="str">
            <v>Nao</v>
          </cell>
          <cell r="T2439" t="str">
            <v>Sim</v>
          </cell>
          <cell r="V2439" t="str">
            <v>Sim</v>
          </cell>
          <cell r="X2439">
            <v>763</v>
          </cell>
          <cell r="Y2439">
            <v>505.05</v>
          </cell>
          <cell r="Z2439">
            <v>405.89</v>
          </cell>
          <cell r="AA2439">
            <v>0</v>
          </cell>
        </row>
        <row r="2440">
          <cell r="B2440" t="str">
            <v>Rio de Janeiro</v>
          </cell>
          <cell r="I2440" t="str">
            <v>2</v>
          </cell>
          <cell r="K2440">
            <v>39842</v>
          </cell>
          <cell r="Q2440">
            <v>19921</v>
          </cell>
          <cell r="S2440" t="str">
            <v>Nao</v>
          </cell>
          <cell r="T2440" t="str">
            <v>Nao</v>
          </cell>
          <cell r="V2440" t="str">
            <v>Sim</v>
          </cell>
          <cell r="X2440">
            <v>294.58999999999997</v>
          </cell>
          <cell r="Y2440">
            <v>265.14</v>
          </cell>
          <cell r="Z2440">
            <v>88.37</v>
          </cell>
          <cell r="AA2440">
            <v>210</v>
          </cell>
        </row>
        <row r="2441">
          <cell r="B2441" t="str">
            <v>Rio de Janeiro</v>
          </cell>
          <cell r="I2441" t="str">
            <v>3</v>
          </cell>
          <cell r="K2441">
            <v>161961</v>
          </cell>
          <cell r="Q2441">
            <v>40126</v>
          </cell>
          <cell r="S2441" t="str">
            <v>Nao</v>
          </cell>
          <cell r="T2441" t="str">
            <v>Sim</v>
          </cell>
          <cell r="V2441" t="str">
            <v>Sim</v>
          </cell>
          <cell r="X2441">
            <v>1950</v>
          </cell>
          <cell r="Y2441">
            <v>950</v>
          </cell>
          <cell r="Z2441">
            <v>70</v>
          </cell>
          <cell r="AA2441">
            <v>700</v>
          </cell>
        </row>
        <row r="2442">
          <cell r="B2442" t="str">
            <v>Rio de Janeiro</v>
          </cell>
          <cell r="I2442" t="str">
            <v>1</v>
          </cell>
          <cell r="K2442">
            <v>18405</v>
          </cell>
          <cell r="Q2442">
            <v>4915</v>
          </cell>
          <cell r="S2442" t="str">
            <v>Nao</v>
          </cell>
          <cell r="T2442" t="str">
            <v>Sim</v>
          </cell>
          <cell r="V2442" t="str">
            <v>Sim</v>
          </cell>
          <cell r="X2442">
            <v>161</v>
          </cell>
          <cell r="Y2442">
            <v>96.6</v>
          </cell>
          <cell r="Z2442">
            <v>57.8</v>
          </cell>
          <cell r="AA2442">
            <v>27</v>
          </cell>
        </row>
        <row r="2443">
          <cell r="B2443" t="str">
            <v>Rio de Janeiro</v>
          </cell>
          <cell r="I2443" t="str">
            <v>3</v>
          </cell>
          <cell r="K2443">
            <v>176569</v>
          </cell>
          <cell r="Q2443">
            <v>60664</v>
          </cell>
          <cell r="S2443" t="str">
            <v>Nao</v>
          </cell>
          <cell r="T2443" t="str">
            <v>Nao</v>
          </cell>
          <cell r="V2443" t="str">
            <v>Sim</v>
          </cell>
          <cell r="X2443">
            <v>251.33</v>
          </cell>
          <cell r="Y2443">
            <v>227.5</v>
          </cell>
          <cell r="Z2443">
            <v>179</v>
          </cell>
          <cell r="AA2443">
            <v>180</v>
          </cell>
        </row>
        <row r="2444">
          <cell r="B2444" t="str">
            <v>Rio de Janeiro</v>
          </cell>
          <cell r="I2444" t="str">
            <v>1</v>
          </cell>
          <cell r="K2444">
            <v>25028</v>
          </cell>
          <cell r="Q2444">
            <v>9106</v>
          </cell>
          <cell r="S2444" t="str">
            <v>Nao</v>
          </cell>
          <cell r="T2444" t="str">
            <v>Nao</v>
          </cell>
          <cell r="V2444" t="str">
            <v>Sim</v>
          </cell>
          <cell r="X2444">
            <v>60.2</v>
          </cell>
          <cell r="Y2444">
            <v>58</v>
          </cell>
          <cell r="Z2444">
            <v>0</v>
          </cell>
          <cell r="AA2444">
            <v>406</v>
          </cell>
        </row>
        <row r="2445">
          <cell r="B2445" t="str">
            <v>Rio de Janeiro</v>
          </cell>
          <cell r="I2445" t="str">
            <v>1</v>
          </cell>
          <cell r="K2445">
            <v>12229</v>
          </cell>
          <cell r="Q2445">
            <v>5300</v>
          </cell>
          <cell r="S2445" t="str">
            <v>Nao</v>
          </cell>
          <cell r="T2445" t="str">
            <v>Nao</v>
          </cell>
          <cell r="V2445" t="str">
            <v>Sim</v>
          </cell>
          <cell r="X2445">
            <v>16</v>
          </cell>
          <cell r="Y2445">
            <v>13</v>
          </cell>
          <cell r="Z2445">
            <v>3</v>
          </cell>
          <cell r="AA2445">
            <v>2000</v>
          </cell>
        </row>
        <row r="2446">
          <cell r="B2446" t="str">
            <v>Rio de Janeiro</v>
          </cell>
          <cell r="I2446" t="str">
            <v>3</v>
          </cell>
          <cell r="K2446">
            <v>162693</v>
          </cell>
          <cell r="Q2446">
            <v>54315</v>
          </cell>
          <cell r="S2446" t="str">
            <v>Sim</v>
          </cell>
          <cell r="T2446" t="str">
            <v>Sim</v>
          </cell>
          <cell r="V2446" t="str">
            <v>Sim</v>
          </cell>
          <cell r="X2446">
            <v>171.81</v>
          </cell>
          <cell r="Y2446">
            <v>170</v>
          </cell>
          <cell r="Z2446">
            <v>6.2</v>
          </cell>
          <cell r="AA2446">
            <v>4200</v>
          </cell>
        </row>
        <row r="2447">
          <cell r="B2447" t="str">
            <v>Rio de Janeiro</v>
          </cell>
          <cell r="I2447" t="str">
            <v>4</v>
          </cell>
          <cell r="K2447">
            <v>515317</v>
          </cell>
          <cell r="Q2447">
            <v>188203</v>
          </cell>
          <cell r="S2447" t="str">
            <v>Sim</v>
          </cell>
          <cell r="T2447" t="str">
            <v>Sim</v>
          </cell>
          <cell r="V2447" t="str">
            <v>Sim</v>
          </cell>
          <cell r="X2447">
            <v>1742.47</v>
          </cell>
          <cell r="Y2447">
            <v>1701.12</v>
          </cell>
          <cell r="Z2447">
            <v>1448.82</v>
          </cell>
          <cell r="AA2447">
            <v>8458</v>
          </cell>
        </row>
        <row r="2448">
          <cell r="B2448" t="str">
            <v>Rio de Janeiro</v>
          </cell>
          <cell r="I2448" t="str">
            <v>3</v>
          </cell>
          <cell r="K2448">
            <v>167316</v>
          </cell>
          <cell r="Q2448">
            <v>80000</v>
          </cell>
          <cell r="S2448" t="str">
            <v>Nao</v>
          </cell>
          <cell r="T2448" t="str">
            <v>Sim</v>
          </cell>
          <cell r="V2448" t="str">
            <v>Sim</v>
          </cell>
          <cell r="X2448">
            <v>700</v>
          </cell>
          <cell r="Y2448">
            <v>700</v>
          </cell>
          <cell r="Z2448">
            <v>450</v>
          </cell>
          <cell r="AA2448">
            <v>5000</v>
          </cell>
        </row>
        <row r="2449">
          <cell r="B2449" t="str">
            <v>Rio de Janeiro</v>
          </cell>
          <cell r="I2449" t="str">
            <v>4</v>
          </cell>
          <cell r="K2449">
            <v>814313</v>
          </cell>
          <cell r="Q2449">
            <v>241220</v>
          </cell>
          <cell r="S2449" t="str">
            <v>Nao</v>
          </cell>
          <cell r="T2449" t="str">
            <v>Sim</v>
          </cell>
          <cell r="V2449" t="str">
            <v>Sim</v>
          </cell>
          <cell r="X2449">
            <v>1793.05</v>
          </cell>
          <cell r="Y2449">
            <v>1477.85</v>
          </cell>
          <cell r="Z2449">
            <v>1413.24</v>
          </cell>
          <cell r="AA2449">
            <v>18682</v>
          </cell>
        </row>
        <row r="2450">
          <cell r="B2450" t="str">
            <v>Rio de Janeiro</v>
          </cell>
          <cell r="I2450" t="str">
            <v>2</v>
          </cell>
          <cell r="K2450">
            <v>46644</v>
          </cell>
          <cell r="Q2450">
            <v>17271</v>
          </cell>
          <cell r="S2450" t="str">
            <v>Nao</v>
          </cell>
          <cell r="T2450" t="str">
            <v>Nao</v>
          </cell>
          <cell r="V2450" t="str">
            <v>Sim</v>
          </cell>
          <cell r="X2450">
            <v>125</v>
          </cell>
          <cell r="Y2450">
            <v>86</v>
          </cell>
          <cell r="Z2450">
            <v>83</v>
          </cell>
          <cell r="AA2450">
            <v>0</v>
          </cell>
        </row>
        <row r="2451">
          <cell r="B2451" t="str">
            <v>Rio de Janeiro</v>
          </cell>
          <cell r="I2451" t="str">
            <v>2</v>
          </cell>
          <cell r="K2451">
            <v>39176</v>
          </cell>
          <cell r="Q2451">
            <v>17500</v>
          </cell>
          <cell r="S2451" t="str">
            <v>Nao</v>
          </cell>
          <cell r="T2451" t="str">
            <v>Nao</v>
          </cell>
          <cell r="V2451" t="str">
            <v>Sim</v>
          </cell>
          <cell r="X2451">
            <v>143.71</v>
          </cell>
          <cell r="Y2451">
            <v>129.34</v>
          </cell>
          <cell r="Z2451">
            <v>95.33</v>
          </cell>
          <cell r="AA2451">
            <v>400</v>
          </cell>
        </row>
        <row r="2452">
          <cell r="B2452" t="str">
            <v>Rio de Janeiro</v>
          </cell>
          <cell r="I2452" t="str">
            <v>2</v>
          </cell>
          <cell r="K2452">
            <v>32224</v>
          </cell>
          <cell r="Q2452">
            <v>10000</v>
          </cell>
          <cell r="S2452" t="str">
            <v>Nao</v>
          </cell>
          <cell r="T2452" t="str">
            <v>Nao</v>
          </cell>
          <cell r="V2452" t="str">
            <v>Sim</v>
          </cell>
          <cell r="X2452">
            <v>85</v>
          </cell>
          <cell r="Y2452">
            <v>35</v>
          </cell>
          <cell r="Z2452">
            <v>0</v>
          </cell>
          <cell r="AA2452">
            <v>1000</v>
          </cell>
        </row>
        <row r="2453">
          <cell r="B2453" t="str">
            <v>Rio de Janeiro</v>
          </cell>
          <cell r="I2453" t="str">
            <v>1</v>
          </cell>
          <cell r="K2453">
            <v>19642</v>
          </cell>
          <cell r="Q2453">
            <v>9136</v>
          </cell>
          <cell r="S2453" t="str">
            <v>Sim</v>
          </cell>
          <cell r="T2453" t="str">
            <v>Nao</v>
          </cell>
          <cell r="V2453" t="str">
            <v>Sim</v>
          </cell>
          <cell r="X2453">
            <v>500</v>
          </cell>
          <cell r="Y2453">
            <v>207.52</v>
          </cell>
          <cell r="Z2453">
            <v>5</v>
          </cell>
          <cell r="AA2453">
            <v>117</v>
          </cell>
        </row>
        <row r="2454">
          <cell r="B2454" t="str">
            <v>Rio de Janeiro</v>
          </cell>
          <cell r="I2454" t="str">
            <v>4</v>
          </cell>
          <cell r="K2454">
            <v>291515</v>
          </cell>
          <cell r="Q2454">
            <v>94507</v>
          </cell>
          <cell r="S2454" t="str">
            <v>Nao</v>
          </cell>
          <cell r="T2454" t="str">
            <v>Nao</v>
          </cell>
          <cell r="V2454" t="str">
            <v>Sim</v>
          </cell>
          <cell r="X2454">
            <v>601.5</v>
          </cell>
          <cell r="Y2454">
            <v>501.5</v>
          </cell>
          <cell r="Z2454">
            <v>4.01</v>
          </cell>
          <cell r="AA2454">
            <v>1000</v>
          </cell>
        </row>
        <row r="2455">
          <cell r="B2455" t="str">
            <v>Rio de Janeiro</v>
          </cell>
          <cell r="I2455" t="str">
            <v>1</v>
          </cell>
          <cell r="K2455">
            <v>22787</v>
          </cell>
          <cell r="Q2455">
            <v>9200</v>
          </cell>
          <cell r="S2455" t="str">
            <v>Nao</v>
          </cell>
          <cell r="T2455" t="str">
            <v>Nao</v>
          </cell>
          <cell r="V2455" t="str">
            <v>Sim</v>
          </cell>
          <cell r="X2455">
            <v>70</v>
          </cell>
          <cell r="Y2455">
            <v>48.6</v>
          </cell>
          <cell r="Z2455">
            <v>48</v>
          </cell>
          <cell r="AA2455">
            <v>50</v>
          </cell>
        </row>
        <row r="2456">
          <cell r="B2456" t="str">
            <v>Rio de Janeiro</v>
          </cell>
          <cell r="I2456" t="str">
            <v>1</v>
          </cell>
          <cell r="K2456">
            <v>23394</v>
          </cell>
          <cell r="Q2456">
            <v>6699</v>
          </cell>
          <cell r="S2456" t="str">
            <v>Nao</v>
          </cell>
          <cell r="T2456" t="str">
            <v>Nao</v>
          </cell>
          <cell r="V2456" t="str">
            <v>Sim</v>
          </cell>
          <cell r="X2456">
            <v>380</v>
          </cell>
          <cell r="Y2456">
            <v>320</v>
          </cell>
          <cell r="Z2456">
            <v>190</v>
          </cell>
          <cell r="AA2456">
            <v>0</v>
          </cell>
        </row>
        <row r="2457">
          <cell r="B2457" t="str">
            <v>Rio de Janeiro</v>
          </cell>
          <cell r="I2457" t="str">
            <v>1</v>
          </cell>
          <cell r="K2457">
            <v>14829</v>
          </cell>
          <cell r="Q2457">
            <v>6585</v>
          </cell>
          <cell r="S2457" t="str">
            <v>Nao</v>
          </cell>
          <cell r="T2457" t="str">
            <v>Nao</v>
          </cell>
          <cell r="V2457" t="str">
            <v>Não</v>
          </cell>
          <cell r="X2457">
            <v>382.4</v>
          </cell>
          <cell r="Y2457">
            <v>360</v>
          </cell>
          <cell r="Z2457">
            <v>280</v>
          </cell>
          <cell r="AA2457">
            <v>0</v>
          </cell>
        </row>
        <row r="2458">
          <cell r="B2458" t="str">
            <v>Rio de Janeiro</v>
          </cell>
          <cell r="I2458" t="str">
            <v>1</v>
          </cell>
          <cell r="K2458">
            <v>19860</v>
          </cell>
          <cell r="Q2458">
            <v>5572</v>
          </cell>
          <cell r="S2458" t="str">
            <v>Sim</v>
          </cell>
          <cell r="T2458" t="str">
            <v>Sim</v>
          </cell>
          <cell r="V2458" t="str">
            <v>Sim</v>
          </cell>
          <cell r="X2458">
            <v>92</v>
          </cell>
          <cell r="Y2458">
            <v>92</v>
          </cell>
          <cell r="Z2458">
            <v>82</v>
          </cell>
          <cell r="AA2458">
            <v>0</v>
          </cell>
        </row>
        <row r="2459">
          <cell r="B2459" t="str">
            <v>Rio de Janeiro</v>
          </cell>
          <cell r="I2459" t="str">
            <v>1</v>
          </cell>
          <cell r="K2459">
            <v>13573</v>
          </cell>
          <cell r="Q2459">
            <v>4025</v>
          </cell>
          <cell r="S2459" t="str">
            <v>Nao</v>
          </cell>
          <cell r="T2459" t="str">
            <v>Nao</v>
          </cell>
          <cell r="V2459" t="str">
            <v>Sim</v>
          </cell>
          <cell r="X2459">
            <v>44.91</v>
          </cell>
          <cell r="Y2459">
            <v>42.11</v>
          </cell>
          <cell r="Z2459">
            <v>25.33</v>
          </cell>
          <cell r="AA2459">
            <v>62</v>
          </cell>
        </row>
        <row r="2460">
          <cell r="B2460" t="str">
            <v>Rio de Janeiro</v>
          </cell>
          <cell r="I2460" t="str">
            <v>3</v>
          </cell>
          <cell r="K2460">
            <v>151335</v>
          </cell>
          <cell r="Q2460">
            <v>30000</v>
          </cell>
          <cell r="S2460" t="str">
            <v>Sim</v>
          </cell>
          <cell r="T2460" t="str">
            <v>Sim</v>
          </cell>
          <cell r="V2460" t="str">
            <v>Sim</v>
          </cell>
          <cell r="X2460">
            <v>80</v>
          </cell>
          <cell r="Y2460">
            <v>60</v>
          </cell>
          <cell r="Z2460">
            <v>30</v>
          </cell>
          <cell r="AA2460">
            <v>2000</v>
          </cell>
        </row>
        <row r="2461">
          <cell r="B2461" t="str">
            <v>Rio de Janeiro</v>
          </cell>
          <cell r="I2461" t="str">
            <v>1</v>
          </cell>
          <cell r="K2461">
            <v>16132</v>
          </cell>
          <cell r="Q2461">
            <v>6980</v>
          </cell>
          <cell r="S2461" t="str">
            <v>Nao</v>
          </cell>
          <cell r="T2461" t="str">
            <v>Nao</v>
          </cell>
          <cell r="V2461" t="str">
            <v>Sim</v>
          </cell>
          <cell r="X2461">
            <v>121.54</v>
          </cell>
          <cell r="Y2461">
            <v>92.39</v>
          </cell>
          <cell r="Z2461">
            <v>1</v>
          </cell>
          <cell r="AA2461">
            <v>47</v>
          </cell>
        </row>
        <row r="2462">
          <cell r="B2462" t="str">
            <v>Rio de Janeiro</v>
          </cell>
          <cell r="I2462" t="str">
            <v>3</v>
          </cell>
          <cell r="K2462">
            <v>124095</v>
          </cell>
          <cell r="Q2462">
            <v>41119</v>
          </cell>
          <cell r="S2462" t="str">
            <v>Nao</v>
          </cell>
          <cell r="T2462" t="str">
            <v>Sim</v>
          </cell>
          <cell r="V2462" t="str">
            <v>Sim</v>
          </cell>
          <cell r="X2462">
            <v>328.27</v>
          </cell>
          <cell r="Y2462">
            <v>327.27</v>
          </cell>
          <cell r="Z2462">
            <v>88.47</v>
          </cell>
          <cell r="AA2462">
            <v>500</v>
          </cell>
        </row>
        <row r="2463">
          <cell r="B2463" t="str">
            <v>Rio de Janeiro</v>
          </cell>
          <cell r="I2463" t="str">
            <v>2</v>
          </cell>
          <cell r="K2463">
            <v>44989</v>
          </cell>
          <cell r="Q2463">
            <v>12900</v>
          </cell>
          <cell r="S2463" t="str">
            <v>Nao</v>
          </cell>
          <cell r="T2463" t="str">
            <v>Nao</v>
          </cell>
          <cell r="V2463" t="str">
            <v>Sim</v>
          </cell>
          <cell r="X2463">
            <v>199</v>
          </cell>
          <cell r="Y2463">
            <v>199</v>
          </cell>
          <cell r="Z2463">
            <v>68</v>
          </cell>
          <cell r="AA2463">
            <v>720</v>
          </cell>
        </row>
        <row r="2464">
          <cell r="B2464" t="str">
            <v>Rio de Janeiro</v>
          </cell>
          <cell r="I2464" t="str">
            <v>1</v>
          </cell>
          <cell r="K2464">
            <v>14701</v>
          </cell>
          <cell r="Q2464">
            <v>5498</v>
          </cell>
          <cell r="S2464" t="str">
            <v>Nao</v>
          </cell>
          <cell r="T2464" t="str">
            <v>Sim</v>
          </cell>
          <cell r="V2464" t="str">
            <v>Sim</v>
          </cell>
          <cell r="X2464">
            <v>25.9</v>
          </cell>
          <cell r="Y2464">
            <v>22.9</v>
          </cell>
          <cell r="Z2464">
            <v>18</v>
          </cell>
          <cell r="AA2464">
            <v>380</v>
          </cell>
        </row>
        <row r="2465">
          <cell r="B2465" t="str">
            <v>Rio de Janeiro</v>
          </cell>
          <cell r="I2465" t="str">
            <v>3</v>
          </cell>
          <cell r="K2465">
            <v>146718</v>
          </cell>
          <cell r="Q2465">
            <v>50485</v>
          </cell>
          <cell r="S2465" t="str">
            <v>Sim</v>
          </cell>
          <cell r="T2465" t="str">
            <v>Sim</v>
          </cell>
          <cell r="V2465" t="str">
            <v>Sim</v>
          </cell>
          <cell r="X2465">
            <v>575.21</v>
          </cell>
          <cell r="Y2465">
            <v>340.51</v>
          </cell>
          <cell r="Z2465">
            <v>324.11</v>
          </cell>
          <cell r="AA2465">
            <v>250</v>
          </cell>
        </row>
        <row r="2466">
          <cell r="B2466" t="str">
            <v>Rio de Janeiro</v>
          </cell>
          <cell r="I2466" t="str">
            <v>6</v>
          </cell>
          <cell r="K2466">
            <v>6747815</v>
          </cell>
          <cell r="Q2466">
            <v>1695513</v>
          </cell>
          <cell r="S2466" t="str">
            <v>Sim</v>
          </cell>
          <cell r="T2466" t="str">
            <v>Sim</v>
          </cell>
          <cell r="V2466" t="str">
            <v>Sim</v>
          </cell>
          <cell r="X2466">
            <v>19877.38</v>
          </cell>
          <cell r="Y2466">
            <v>14087.38</v>
          </cell>
          <cell r="Z2466">
            <v>9861</v>
          </cell>
          <cell r="AA2466">
            <v>326595</v>
          </cell>
        </row>
        <row r="2467">
          <cell r="B2467" t="str">
            <v>Rio de Janeiro</v>
          </cell>
          <cell r="I2467" t="str">
            <v>1</v>
          </cell>
          <cell r="K2467">
            <v>5973</v>
          </cell>
          <cell r="Q2467">
            <v>2569</v>
          </cell>
          <cell r="S2467" t="str">
            <v>Nao</v>
          </cell>
          <cell r="T2467" t="str">
            <v>Nao</v>
          </cell>
          <cell r="V2467" t="str">
            <v>Sim</v>
          </cell>
          <cell r="X2467">
            <v>30</v>
          </cell>
          <cell r="Y2467">
            <v>30</v>
          </cell>
          <cell r="Z2467">
            <v>28</v>
          </cell>
          <cell r="AA2467">
            <v>115</v>
          </cell>
        </row>
        <row r="2468">
          <cell r="B2468" t="str">
            <v>Rio de Janeiro</v>
          </cell>
          <cell r="I2468" t="str">
            <v>2</v>
          </cell>
          <cell r="K2468">
            <v>32636</v>
          </cell>
          <cell r="Q2468">
            <v>12523</v>
          </cell>
          <cell r="S2468" t="str">
            <v>Nao</v>
          </cell>
          <cell r="T2468" t="str">
            <v>Nao</v>
          </cell>
          <cell r="V2468" t="str">
            <v>Sim</v>
          </cell>
          <cell r="X2468">
            <v>124.04</v>
          </cell>
          <cell r="Y2468">
            <v>102.31</v>
          </cell>
          <cell r="Z2468">
            <v>80</v>
          </cell>
          <cell r="AA2468">
            <v>6127</v>
          </cell>
        </row>
        <row r="2469">
          <cell r="B2469" t="str">
            <v>Rio de Janeiro</v>
          </cell>
          <cell r="I2469" t="str">
            <v>2</v>
          </cell>
          <cell r="K2469">
            <v>30602</v>
          </cell>
          <cell r="Q2469">
            <v>12611</v>
          </cell>
          <cell r="S2469" t="str">
            <v>Nao</v>
          </cell>
          <cell r="T2469" t="str">
            <v>Nao</v>
          </cell>
          <cell r="V2469" t="str">
            <v>Sim</v>
          </cell>
          <cell r="X2469">
            <v>158</v>
          </cell>
          <cell r="Y2469">
            <v>98</v>
          </cell>
          <cell r="Z2469">
            <v>61</v>
          </cell>
          <cell r="AA2469">
            <v>1500</v>
          </cell>
        </row>
        <row r="2470">
          <cell r="B2470" t="str">
            <v>Rio de Janeiro</v>
          </cell>
          <cell r="I2470" t="str">
            <v>2</v>
          </cell>
          <cell r="K2470">
            <v>21529</v>
          </cell>
          <cell r="Q2470">
            <v>4600</v>
          </cell>
          <cell r="S2470" t="str">
            <v>Nao</v>
          </cell>
          <cell r="T2470" t="str">
            <v>Nao</v>
          </cell>
          <cell r="V2470" t="str">
            <v>Não</v>
          </cell>
          <cell r="X2470">
            <v>2000</v>
          </cell>
          <cell r="Y2470">
            <v>1000</v>
          </cell>
          <cell r="Z2470">
            <v>300</v>
          </cell>
          <cell r="AA2470">
            <v>80</v>
          </cell>
        </row>
        <row r="2471">
          <cell r="B2471" t="str">
            <v>Rio de Janeiro</v>
          </cell>
          <cell r="I2471" t="str">
            <v>5</v>
          </cell>
          <cell r="K2471">
            <v>1090941</v>
          </cell>
          <cell r="Q2471">
            <v>300919</v>
          </cell>
          <cell r="S2471" t="str">
            <v>Sim</v>
          </cell>
          <cell r="T2471" t="str">
            <v>Nao</v>
          </cell>
          <cell r="V2471" t="str">
            <v>Sim</v>
          </cell>
          <cell r="X2471">
            <v>2927.08</v>
          </cell>
          <cell r="Y2471">
            <v>1317.08</v>
          </cell>
          <cell r="Z2471">
            <v>1090</v>
          </cell>
          <cell r="AA2471">
            <v>23250</v>
          </cell>
        </row>
        <row r="2472">
          <cell r="B2472" t="str">
            <v>Rio de Janeiro</v>
          </cell>
          <cell r="I2472" t="str">
            <v>2</v>
          </cell>
          <cell r="K2472">
            <v>28577</v>
          </cell>
          <cell r="Q2472">
            <v>14162</v>
          </cell>
          <cell r="S2472" t="str">
            <v>Nao</v>
          </cell>
          <cell r="T2472" t="str">
            <v>Nao</v>
          </cell>
          <cell r="V2472" t="str">
            <v>Sim</v>
          </cell>
          <cell r="X2472">
            <v>621</v>
          </cell>
          <cell r="Y2472">
            <v>204.91</v>
          </cell>
          <cell r="Z2472">
            <v>36</v>
          </cell>
          <cell r="AA2472">
            <v>500</v>
          </cell>
        </row>
        <row r="2473">
          <cell r="B2473" t="str">
            <v>Rio de Janeiro</v>
          </cell>
          <cell r="I2473" t="str">
            <v>4</v>
          </cell>
          <cell r="K2473">
            <v>472906</v>
          </cell>
          <cell r="Q2473">
            <v>105572</v>
          </cell>
          <cell r="S2473" t="str">
            <v>Nao</v>
          </cell>
          <cell r="T2473" t="str">
            <v>Nao</v>
          </cell>
          <cell r="V2473" t="str">
            <v>Sim</v>
          </cell>
          <cell r="X2473">
            <v>607.94000000000005</v>
          </cell>
          <cell r="Y2473">
            <v>507.54</v>
          </cell>
          <cell r="Z2473">
            <v>455.58</v>
          </cell>
          <cell r="AA2473">
            <v>1500</v>
          </cell>
        </row>
        <row r="2474">
          <cell r="B2474" t="str">
            <v>Rio de Janeiro</v>
          </cell>
          <cell r="I2474" t="str">
            <v>1</v>
          </cell>
          <cell r="K2474">
            <v>3188</v>
          </cell>
          <cell r="Q2474">
            <v>690</v>
          </cell>
          <cell r="S2474" t="str">
            <v>Nao</v>
          </cell>
          <cell r="T2474" t="str">
            <v>Nao</v>
          </cell>
          <cell r="V2474" t="str">
            <v>Sim</v>
          </cell>
          <cell r="X2474">
            <v>2</v>
          </cell>
          <cell r="Y2474">
            <v>1.9</v>
          </cell>
          <cell r="Z2474">
            <v>0</v>
          </cell>
          <cell r="AA2474">
            <v>0</v>
          </cell>
        </row>
        <row r="2475">
          <cell r="B2475" t="str">
            <v>Rio de Janeiro</v>
          </cell>
          <cell r="I2475" t="str">
            <v>1</v>
          </cell>
          <cell r="K2475">
            <v>9748</v>
          </cell>
          <cell r="Q2475">
            <v>2437</v>
          </cell>
          <cell r="S2475" t="str">
            <v>Nao</v>
          </cell>
          <cell r="T2475" t="str">
            <v>Nao</v>
          </cell>
          <cell r="V2475" t="str">
            <v>Sim</v>
          </cell>
          <cell r="X2475">
            <v>55</v>
          </cell>
          <cell r="Y2475">
            <v>10</v>
          </cell>
          <cell r="Z2475">
            <v>0.1</v>
          </cell>
          <cell r="AA2475">
            <v>1000</v>
          </cell>
        </row>
        <row r="2476">
          <cell r="B2476" t="str">
            <v>Rio de Janeiro</v>
          </cell>
          <cell r="I2476" t="str">
            <v>3</v>
          </cell>
          <cell r="K2476">
            <v>99138</v>
          </cell>
          <cell r="Q2476">
            <v>33893</v>
          </cell>
          <cell r="S2476" t="str">
            <v>Nao</v>
          </cell>
          <cell r="T2476" t="str">
            <v>Nao</v>
          </cell>
          <cell r="V2476" t="str">
            <v>Sim</v>
          </cell>
          <cell r="X2476">
            <v>417.5</v>
          </cell>
          <cell r="Y2476">
            <v>75</v>
          </cell>
          <cell r="Z2476">
            <v>0</v>
          </cell>
          <cell r="AA2476">
            <v>2500</v>
          </cell>
        </row>
        <row r="2477">
          <cell r="B2477" t="str">
            <v>Rio de Janeiro</v>
          </cell>
          <cell r="I2477" t="str">
            <v>1</v>
          </cell>
          <cell r="K2477">
            <v>4867</v>
          </cell>
          <cell r="Q2477">
            <v>1633</v>
          </cell>
          <cell r="S2477" t="str">
            <v>Nao</v>
          </cell>
          <cell r="T2477" t="str">
            <v>Nao</v>
          </cell>
          <cell r="V2477" t="str">
            <v>Sim</v>
          </cell>
          <cell r="X2477">
            <v>530</v>
          </cell>
          <cell r="Y2477">
            <v>79</v>
          </cell>
          <cell r="Z2477">
            <v>39</v>
          </cell>
          <cell r="AA2477">
            <v>450</v>
          </cell>
        </row>
        <row r="2478">
          <cell r="B2478" t="str">
            <v>Rio de Janeiro</v>
          </cell>
          <cell r="I2478" t="str">
            <v>1</v>
          </cell>
          <cell r="K2478">
            <v>5720</v>
          </cell>
          <cell r="Q2478">
            <v>2104</v>
          </cell>
          <cell r="S2478" t="str">
            <v>Nao</v>
          </cell>
          <cell r="T2478" t="str">
            <v>Nao</v>
          </cell>
          <cell r="V2478" t="str">
            <v>Sim</v>
          </cell>
          <cell r="X2478">
            <v>35</v>
          </cell>
          <cell r="Y2478">
            <v>28</v>
          </cell>
          <cell r="Z2478">
            <v>27</v>
          </cell>
          <cell r="AA2478">
            <v>50</v>
          </cell>
        </row>
        <row r="2479">
          <cell r="B2479" t="str">
            <v>Rio de Janeiro</v>
          </cell>
          <cell r="I2479" t="str">
            <v>2</v>
          </cell>
          <cell r="K2479">
            <v>30889</v>
          </cell>
          <cell r="Q2479">
            <v>10063</v>
          </cell>
          <cell r="S2479" t="str">
            <v>Nao</v>
          </cell>
          <cell r="T2479" t="str">
            <v>Sim</v>
          </cell>
          <cell r="V2479" t="str">
            <v>Sim</v>
          </cell>
          <cell r="X2479">
            <v>150.72</v>
          </cell>
          <cell r="Y2479">
            <v>51.84</v>
          </cell>
          <cell r="Z2479">
            <v>40.49</v>
          </cell>
          <cell r="AA2479">
            <v>2430</v>
          </cell>
        </row>
        <row r="2480">
          <cell r="B2480" t="str">
            <v>Rio de Janeiro</v>
          </cell>
          <cell r="I2480" t="str">
            <v>3</v>
          </cell>
          <cell r="K2480">
            <v>164506</v>
          </cell>
          <cell r="Q2480">
            <v>68000</v>
          </cell>
          <cell r="S2480" t="str">
            <v>Nao</v>
          </cell>
          <cell r="T2480" t="str">
            <v>Sim</v>
          </cell>
          <cell r="V2480" t="str">
            <v>Sim</v>
          </cell>
          <cell r="X2480">
            <v>180</v>
          </cell>
          <cell r="Y2480">
            <v>180</v>
          </cell>
          <cell r="Z2480">
            <v>0</v>
          </cell>
          <cell r="AA2480">
            <v>250</v>
          </cell>
        </row>
        <row r="2481">
          <cell r="B2481" t="str">
            <v>Rio de Janeiro</v>
          </cell>
          <cell r="I2481" t="str">
            <v>2</v>
          </cell>
          <cell r="K2481">
            <v>66577</v>
          </cell>
          <cell r="Q2481">
            <v>18706</v>
          </cell>
          <cell r="S2481" t="str">
            <v>Nao</v>
          </cell>
          <cell r="T2481" t="str">
            <v>Nao</v>
          </cell>
          <cell r="V2481" t="str">
            <v>Sim</v>
          </cell>
          <cell r="X2481">
            <v>289.43</v>
          </cell>
          <cell r="Y2481">
            <v>289.43</v>
          </cell>
          <cell r="Z2481">
            <v>218</v>
          </cell>
          <cell r="AA2481">
            <v>0</v>
          </cell>
        </row>
        <row r="2482">
          <cell r="B2482" t="str">
            <v>Rio de Janeiro</v>
          </cell>
          <cell r="I2482" t="str">
            <v>1</v>
          </cell>
          <cell r="K2482">
            <v>6787</v>
          </cell>
          <cell r="Q2482">
            <v>2987</v>
          </cell>
          <cell r="S2482" t="str">
            <v>Nao</v>
          </cell>
          <cell r="T2482" t="str">
            <v>Sim</v>
          </cell>
          <cell r="V2482" t="str">
            <v>Sim</v>
          </cell>
          <cell r="X2482">
            <v>30</v>
          </cell>
          <cell r="Y2482">
            <v>28</v>
          </cell>
          <cell r="Z2482">
            <v>16</v>
          </cell>
          <cell r="AA2482">
            <v>50</v>
          </cell>
        </row>
        <row r="2483">
          <cell r="B2483" t="str">
            <v>Rio de Janeiro</v>
          </cell>
          <cell r="I2483" t="str">
            <v>2</v>
          </cell>
          <cell r="K2483">
            <v>25001</v>
          </cell>
          <cell r="Q2483">
            <v>10908</v>
          </cell>
          <cell r="S2483" t="str">
            <v>Nao</v>
          </cell>
          <cell r="T2483" t="str">
            <v>Nao</v>
          </cell>
          <cell r="V2483" t="str">
            <v>Sim</v>
          </cell>
          <cell r="X2483">
            <v>255.28</v>
          </cell>
          <cell r="Y2483">
            <v>152.63999999999999</v>
          </cell>
          <cell r="Z2483">
            <v>0.08</v>
          </cell>
          <cell r="AA2483">
            <v>50</v>
          </cell>
        </row>
        <row r="2484">
          <cell r="B2484" t="str">
            <v>Rio de Janeiro</v>
          </cell>
          <cell r="I2484" t="str">
            <v>4</v>
          </cell>
          <cell r="K2484">
            <v>273864</v>
          </cell>
          <cell r="Q2484">
            <v>104043</v>
          </cell>
          <cell r="S2484" t="str">
            <v>Nao</v>
          </cell>
          <cell r="T2484" t="str">
            <v>Nao</v>
          </cell>
          <cell r="V2484" t="str">
            <v>Sim</v>
          </cell>
          <cell r="X2484">
            <v>1289.06</v>
          </cell>
          <cell r="Y2484">
            <v>1007.23</v>
          </cell>
          <cell r="Z2484">
            <v>706.7</v>
          </cell>
          <cell r="AA2484">
            <v>0</v>
          </cell>
        </row>
        <row r="2485">
          <cell r="B2485" t="str">
            <v>São Paulo</v>
          </cell>
          <cell r="I2485" t="str">
            <v>2</v>
          </cell>
          <cell r="K2485">
            <v>33190</v>
          </cell>
          <cell r="Q2485">
            <v>13221</v>
          </cell>
          <cell r="S2485" t="str">
            <v>Sim</v>
          </cell>
          <cell r="T2485" t="str">
            <v>Sim</v>
          </cell>
          <cell r="V2485" t="str">
            <v>Sim</v>
          </cell>
          <cell r="X2485">
            <v>221.98</v>
          </cell>
          <cell r="Y2485">
            <v>214.87</v>
          </cell>
          <cell r="Z2485">
            <v>55.3</v>
          </cell>
          <cell r="AA2485">
            <v>20</v>
          </cell>
        </row>
        <row r="2486">
          <cell r="B2486" t="str">
            <v>São Paulo</v>
          </cell>
          <cell r="I2486" t="str">
            <v>1</v>
          </cell>
          <cell r="K2486">
            <v>3197</v>
          </cell>
          <cell r="Q2486">
            <v>1500</v>
          </cell>
          <cell r="S2486" t="str">
            <v>Sim</v>
          </cell>
          <cell r="T2486" t="str">
            <v>Sim</v>
          </cell>
          <cell r="V2486" t="str">
            <v>Sim</v>
          </cell>
          <cell r="X2486">
            <v>47</v>
          </cell>
          <cell r="Y2486">
            <v>47</v>
          </cell>
          <cell r="Z2486">
            <v>4</v>
          </cell>
          <cell r="AA2486">
            <v>0</v>
          </cell>
        </row>
        <row r="2487">
          <cell r="B2487" t="str">
            <v>São Paulo</v>
          </cell>
          <cell r="I2487" t="str">
            <v>2</v>
          </cell>
          <cell r="K2487">
            <v>33060</v>
          </cell>
          <cell r="Q2487">
            <v>14284</v>
          </cell>
          <cell r="S2487" t="str">
            <v>Sim</v>
          </cell>
          <cell r="T2487" t="str">
            <v>Sim</v>
          </cell>
          <cell r="V2487" t="str">
            <v>Sim</v>
          </cell>
          <cell r="X2487">
            <v>200</v>
          </cell>
          <cell r="Y2487">
            <v>180.54</v>
          </cell>
          <cell r="Z2487">
            <v>25</v>
          </cell>
          <cell r="AA2487">
            <v>0</v>
          </cell>
        </row>
        <row r="2488">
          <cell r="B2488" t="str">
            <v>São Paulo</v>
          </cell>
          <cell r="I2488" t="str">
            <v>1</v>
          </cell>
          <cell r="K2488">
            <v>7340</v>
          </cell>
          <cell r="Q2488">
            <v>3033</v>
          </cell>
          <cell r="S2488" t="str">
            <v>Sim</v>
          </cell>
          <cell r="T2488" t="str">
            <v>Sim</v>
          </cell>
          <cell r="V2488" t="str">
            <v>Sim</v>
          </cell>
          <cell r="X2488">
            <v>92</v>
          </cell>
          <cell r="Y2488">
            <v>90</v>
          </cell>
          <cell r="Z2488">
            <v>89</v>
          </cell>
          <cell r="AA2488">
            <v>80</v>
          </cell>
        </row>
        <row r="2489">
          <cell r="B2489" t="str">
            <v>São Paulo</v>
          </cell>
          <cell r="I2489" t="str">
            <v>1</v>
          </cell>
          <cell r="K2489">
            <v>18639</v>
          </cell>
          <cell r="Q2489">
            <v>8469</v>
          </cell>
          <cell r="S2489" t="str">
            <v>Nao</v>
          </cell>
          <cell r="T2489" t="str">
            <v>Nao</v>
          </cell>
          <cell r="V2489" t="str">
            <v>Sim</v>
          </cell>
          <cell r="X2489">
            <v>180</v>
          </cell>
          <cell r="Y2489">
            <v>135.5</v>
          </cell>
          <cell r="Z2489">
            <v>43</v>
          </cell>
          <cell r="AA2489">
            <v>100</v>
          </cell>
        </row>
        <row r="2490">
          <cell r="B2490" t="str">
            <v>São Paulo</v>
          </cell>
          <cell r="I2490" t="str">
            <v>1</v>
          </cell>
          <cell r="K2490">
            <v>4645</v>
          </cell>
          <cell r="Q2490">
            <v>2000</v>
          </cell>
          <cell r="S2490" t="str">
            <v>Nao</v>
          </cell>
          <cell r="T2490" t="str">
            <v>Nao</v>
          </cell>
          <cell r="V2490" t="str">
            <v>Sim</v>
          </cell>
          <cell r="X2490">
            <v>620</v>
          </cell>
          <cell r="Y2490">
            <v>420</v>
          </cell>
          <cell r="Z2490">
            <v>100</v>
          </cell>
          <cell r="AA2490">
            <v>85</v>
          </cell>
        </row>
        <row r="2491">
          <cell r="B2491" t="str">
            <v>São Paulo</v>
          </cell>
          <cell r="I2491" t="str">
            <v>1</v>
          </cell>
          <cell r="K2491">
            <v>3521</v>
          </cell>
          <cell r="Q2491">
            <v>1700</v>
          </cell>
          <cell r="S2491" t="str">
            <v>Nao</v>
          </cell>
          <cell r="T2491" t="str">
            <v>Nao</v>
          </cell>
          <cell r="V2491" t="str">
            <v>Sim</v>
          </cell>
          <cell r="X2491">
            <v>40</v>
          </cell>
          <cell r="Y2491">
            <v>35</v>
          </cell>
          <cell r="Z2491">
            <v>3</v>
          </cell>
          <cell r="AA2491">
            <v>0</v>
          </cell>
        </row>
        <row r="2492">
          <cell r="B2492" t="str">
            <v>São Paulo</v>
          </cell>
          <cell r="I2492" t="str">
            <v>2</v>
          </cell>
          <cell r="K2492">
            <v>35742</v>
          </cell>
          <cell r="Q2492">
            <v>10000</v>
          </cell>
          <cell r="S2492" t="str">
            <v>Sim</v>
          </cell>
          <cell r="T2492" t="str">
            <v>Sim</v>
          </cell>
          <cell r="V2492" t="str">
            <v>Sim</v>
          </cell>
          <cell r="X2492">
            <v>50</v>
          </cell>
          <cell r="Y2492">
            <v>50</v>
          </cell>
          <cell r="Z2492">
            <v>1</v>
          </cell>
          <cell r="AA2492">
            <v>20</v>
          </cell>
        </row>
        <row r="2493">
          <cell r="B2493" t="str">
            <v>São Paulo</v>
          </cell>
          <cell r="I2493" t="str">
            <v>1</v>
          </cell>
          <cell r="K2493">
            <v>4608</v>
          </cell>
          <cell r="Q2493">
            <v>1890</v>
          </cell>
          <cell r="S2493" t="str">
            <v>Nao</v>
          </cell>
          <cell r="T2493" t="str">
            <v>Sim</v>
          </cell>
          <cell r="V2493" t="str">
            <v>Sim</v>
          </cell>
          <cell r="X2493">
            <v>57</v>
          </cell>
          <cell r="Y2493">
            <v>30</v>
          </cell>
          <cell r="Z2493">
            <v>3</v>
          </cell>
          <cell r="AA2493">
            <v>0</v>
          </cell>
        </row>
        <row r="2494">
          <cell r="B2494" t="str">
            <v>São Paulo</v>
          </cell>
          <cell r="I2494" t="str">
            <v>1</v>
          </cell>
          <cell r="K2494">
            <v>3500</v>
          </cell>
          <cell r="Q2494">
            <v>1349</v>
          </cell>
          <cell r="S2494" t="str">
            <v>Sim</v>
          </cell>
          <cell r="T2494" t="str">
            <v>Sim</v>
          </cell>
          <cell r="V2494" t="str">
            <v>Sim</v>
          </cell>
          <cell r="X2494">
            <v>23.73</v>
          </cell>
          <cell r="Y2494">
            <v>23.73</v>
          </cell>
          <cell r="Z2494">
            <v>3.15</v>
          </cell>
          <cell r="AA2494">
            <v>5</v>
          </cell>
        </row>
        <row r="2495">
          <cell r="B2495" t="str">
            <v>São Paulo</v>
          </cell>
          <cell r="I2495" t="str">
            <v>1</v>
          </cell>
          <cell r="K2495">
            <v>14157</v>
          </cell>
          <cell r="Q2495">
            <v>6744</v>
          </cell>
          <cell r="S2495" t="str">
            <v>Sim</v>
          </cell>
          <cell r="T2495" t="str">
            <v>Sim</v>
          </cell>
          <cell r="V2495" t="str">
            <v>Sim</v>
          </cell>
          <cell r="X2495">
            <v>470.04</v>
          </cell>
          <cell r="Y2495">
            <v>252.95</v>
          </cell>
          <cell r="Z2495">
            <v>39</v>
          </cell>
          <cell r="AA2495">
            <v>0</v>
          </cell>
        </row>
        <row r="2496">
          <cell r="B2496" t="str">
            <v>São Paulo</v>
          </cell>
          <cell r="I2496" t="str">
            <v>1</v>
          </cell>
          <cell r="K2496">
            <v>15740</v>
          </cell>
          <cell r="Q2496">
            <v>4814</v>
          </cell>
          <cell r="S2496" t="str">
            <v>Nao</v>
          </cell>
          <cell r="T2496" t="str">
            <v>Nao</v>
          </cell>
          <cell r="V2496" t="str">
            <v>Sim</v>
          </cell>
          <cell r="X2496">
            <v>80</v>
          </cell>
          <cell r="Y2496">
            <v>66.5</v>
          </cell>
          <cell r="Z2496">
            <v>61</v>
          </cell>
          <cell r="AA2496">
            <v>58</v>
          </cell>
        </row>
        <row r="2497">
          <cell r="B2497" t="str">
            <v>São Paulo</v>
          </cell>
          <cell r="I2497" t="str">
            <v>1</v>
          </cell>
          <cell r="K2497">
            <v>2478</v>
          </cell>
          <cell r="Q2497">
            <v>1200</v>
          </cell>
          <cell r="S2497" t="str">
            <v>Nao</v>
          </cell>
          <cell r="T2497" t="str">
            <v>Nao</v>
          </cell>
          <cell r="V2497" t="str">
            <v>Sim</v>
          </cell>
          <cell r="X2497">
            <v>17</v>
          </cell>
          <cell r="Y2497">
            <v>15.17</v>
          </cell>
          <cell r="Z2497">
            <v>12</v>
          </cell>
          <cell r="AA2497">
            <v>0</v>
          </cell>
        </row>
        <row r="2498">
          <cell r="B2498" t="str">
            <v>São Paulo</v>
          </cell>
          <cell r="I2498" t="str">
            <v>1</v>
          </cell>
          <cell r="K2498">
            <v>22521</v>
          </cell>
          <cell r="Q2498">
            <v>7348</v>
          </cell>
          <cell r="S2498" t="str">
            <v>Nao</v>
          </cell>
          <cell r="T2498" t="str">
            <v>Nao</v>
          </cell>
          <cell r="V2498" t="str">
            <v>Sim</v>
          </cell>
          <cell r="X2498">
            <v>132.5</v>
          </cell>
          <cell r="Y2498">
            <v>95</v>
          </cell>
          <cell r="Z2498">
            <v>19.78</v>
          </cell>
          <cell r="AA2498">
            <v>0</v>
          </cell>
        </row>
        <row r="2499">
          <cell r="B2499" t="str">
            <v>São Paulo</v>
          </cell>
          <cell r="I2499" t="str">
            <v>1</v>
          </cell>
          <cell r="K2499">
            <v>3348</v>
          </cell>
          <cell r="Q2499">
            <v>1060</v>
          </cell>
          <cell r="S2499" t="str">
            <v>Sim</v>
          </cell>
          <cell r="T2499" t="str">
            <v>Sim</v>
          </cell>
          <cell r="V2499" t="str">
            <v>Sim</v>
          </cell>
          <cell r="X2499">
            <v>13.5</v>
          </cell>
          <cell r="Y2499">
            <v>13.5</v>
          </cell>
          <cell r="Z2499">
            <v>7</v>
          </cell>
          <cell r="AA2499">
            <v>10</v>
          </cell>
        </row>
        <row r="2500">
          <cell r="B2500" t="str">
            <v>São Paulo</v>
          </cell>
          <cell r="I2500" t="str">
            <v>1</v>
          </cell>
          <cell r="K2500">
            <v>2906</v>
          </cell>
          <cell r="Q2500">
            <v>1008</v>
          </cell>
          <cell r="S2500" t="str">
            <v>Nao</v>
          </cell>
          <cell r="T2500" t="str">
            <v>Nao</v>
          </cell>
          <cell r="V2500" t="str">
            <v>Sim</v>
          </cell>
          <cell r="X2500">
            <v>18</v>
          </cell>
          <cell r="Y2500">
            <v>18</v>
          </cell>
          <cell r="Z2500">
            <v>5.21</v>
          </cell>
          <cell r="AA2500">
            <v>0</v>
          </cell>
        </row>
        <row r="2501">
          <cell r="B2501" t="str">
            <v>São Paulo</v>
          </cell>
          <cell r="I2501" t="str">
            <v>3</v>
          </cell>
          <cell r="K2501">
            <v>240887</v>
          </cell>
          <cell r="Q2501">
            <v>78383</v>
          </cell>
          <cell r="S2501" t="str">
            <v>Sim</v>
          </cell>
          <cell r="T2501" t="str">
            <v>Sim</v>
          </cell>
          <cell r="V2501" t="str">
            <v>Sim</v>
          </cell>
          <cell r="X2501">
            <v>1014.78</v>
          </cell>
          <cell r="Y2501">
            <v>961.82</v>
          </cell>
          <cell r="Z2501">
            <v>79.55</v>
          </cell>
          <cell r="AA2501">
            <v>6</v>
          </cell>
        </row>
        <row r="2502">
          <cell r="B2502" t="str">
            <v>São Paulo</v>
          </cell>
          <cell r="I2502" t="str">
            <v>2</v>
          </cell>
          <cell r="K2502">
            <v>40721</v>
          </cell>
          <cell r="Q2502">
            <v>11524</v>
          </cell>
          <cell r="S2502" t="str">
            <v>Nao</v>
          </cell>
          <cell r="T2502" t="str">
            <v>Nao</v>
          </cell>
          <cell r="V2502" t="str">
            <v>Sim</v>
          </cell>
          <cell r="X2502">
            <v>136</v>
          </cell>
          <cell r="Y2502">
            <v>122</v>
          </cell>
          <cell r="Z2502">
            <v>0.28000000000000003</v>
          </cell>
          <cell r="AA2502">
            <v>0</v>
          </cell>
        </row>
        <row r="2503">
          <cell r="B2503" t="str">
            <v>São Paulo</v>
          </cell>
          <cell r="I2503" t="str">
            <v>1</v>
          </cell>
          <cell r="K2503">
            <v>5019</v>
          </cell>
          <cell r="Q2503">
            <v>2472</v>
          </cell>
          <cell r="S2503" t="str">
            <v>Nao</v>
          </cell>
          <cell r="T2503" t="str">
            <v>Nao</v>
          </cell>
          <cell r="V2503" t="str">
            <v>Sim</v>
          </cell>
          <cell r="X2503">
            <v>41.6</v>
          </cell>
          <cell r="Y2503">
            <v>39.869999999999997</v>
          </cell>
          <cell r="Z2503">
            <v>4.1399999999999997</v>
          </cell>
          <cell r="AA2503">
            <v>0</v>
          </cell>
        </row>
        <row r="2504">
          <cell r="B2504" t="str">
            <v>São Paulo</v>
          </cell>
          <cell r="I2504" t="str">
            <v>2</v>
          </cell>
          <cell r="K2504">
            <v>57201</v>
          </cell>
          <cell r="Q2504">
            <v>23700</v>
          </cell>
          <cell r="S2504" t="str">
            <v>Sim</v>
          </cell>
          <cell r="T2504" t="str">
            <v>Sim</v>
          </cell>
          <cell r="V2504" t="str">
            <v>Sim</v>
          </cell>
          <cell r="X2504">
            <v>802</v>
          </cell>
          <cell r="Y2504">
            <v>652</v>
          </cell>
          <cell r="Z2504">
            <v>500</v>
          </cell>
          <cell r="AA2504">
            <v>600</v>
          </cell>
        </row>
        <row r="2505">
          <cell r="B2505" t="str">
            <v>São Paulo</v>
          </cell>
          <cell r="I2505" t="str">
            <v>1</v>
          </cell>
          <cell r="K2505">
            <v>4014</v>
          </cell>
          <cell r="Q2505">
            <v>1980</v>
          </cell>
          <cell r="S2505" t="str">
            <v>Nao</v>
          </cell>
          <cell r="T2505" t="str">
            <v>Nao</v>
          </cell>
          <cell r="V2505" t="str">
            <v>Sim</v>
          </cell>
          <cell r="X2505">
            <v>31.6</v>
          </cell>
          <cell r="Y2505">
            <v>31.6</v>
          </cell>
          <cell r="Z2505">
            <v>31.6</v>
          </cell>
          <cell r="AA2505">
            <v>0</v>
          </cell>
        </row>
        <row r="2506">
          <cell r="B2506" t="str">
            <v>São Paulo</v>
          </cell>
          <cell r="I2506" t="str">
            <v>2</v>
          </cell>
          <cell r="K2506">
            <v>53393</v>
          </cell>
          <cell r="Q2506">
            <v>22272</v>
          </cell>
          <cell r="S2506" t="str">
            <v>Sim</v>
          </cell>
          <cell r="T2506" t="str">
            <v>Sim</v>
          </cell>
          <cell r="V2506" t="str">
            <v>Sim</v>
          </cell>
          <cell r="X2506">
            <v>337</v>
          </cell>
          <cell r="Y2506">
            <v>291</v>
          </cell>
          <cell r="Z2506">
            <v>18</v>
          </cell>
          <cell r="AA2506">
            <v>0</v>
          </cell>
        </row>
        <row r="2507">
          <cell r="B2507" t="str">
            <v>São Paulo</v>
          </cell>
          <cell r="I2507" t="str">
            <v>1</v>
          </cell>
          <cell r="K2507">
            <v>18301</v>
          </cell>
          <cell r="Q2507">
            <v>6643</v>
          </cell>
          <cell r="S2507" t="str">
            <v>Sim</v>
          </cell>
          <cell r="T2507" t="str">
            <v>Sim</v>
          </cell>
          <cell r="V2507" t="str">
            <v>Sim</v>
          </cell>
          <cell r="X2507">
            <v>73.12</v>
          </cell>
          <cell r="Y2507">
            <v>73.12</v>
          </cell>
          <cell r="Z2507">
            <v>6</v>
          </cell>
          <cell r="AA2507">
            <v>0</v>
          </cell>
        </row>
        <row r="2508">
          <cell r="B2508" t="str">
            <v>São Paulo</v>
          </cell>
          <cell r="I2508" t="str">
            <v>1</v>
          </cell>
          <cell r="K2508">
            <v>5152</v>
          </cell>
          <cell r="Q2508">
            <v>1500</v>
          </cell>
          <cell r="S2508" t="str">
            <v>Nao</v>
          </cell>
          <cell r="T2508" t="str">
            <v>Nao</v>
          </cell>
          <cell r="V2508" t="str">
            <v>Sim</v>
          </cell>
          <cell r="X2508">
            <v>17.7</v>
          </cell>
          <cell r="Y2508">
            <v>17.7</v>
          </cell>
          <cell r="Z2508">
            <v>0</v>
          </cell>
          <cell r="AA2508">
            <v>0</v>
          </cell>
        </row>
        <row r="2509">
          <cell r="B2509" t="str">
            <v>São Paulo</v>
          </cell>
          <cell r="I2509" t="str">
            <v>1</v>
          </cell>
          <cell r="K2509">
            <v>3391</v>
          </cell>
          <cell r="Q2509">
            <v>1247</v>
          </cell>
          <cell r="S2509" t="str">
            <v>Nao</v>
          </cell>
          <cell r="T2509" t="str">
            <v>Nao</v>
          </cell>
          <cell r="V2509" t="str">
            <v>Sim</v>
          </cell>
          <cell r="X2509">
            <v>13.5</v>
          </cell>
          <cell r="Y2509">
            <v>13.5</v>
          </cell>
          <cell r="Z2509">
            <v>7.6</v>
          </cell>
          <cell r="AA2509">
            <v>0</v>
          </cell>
        </row>
        <row r="2510">
          <cell r="B2510" t="str">
            <v>São Paulo</v>
          </cell>
          <cell r="I2510" t="str">
            <v>2</v>
          </cell>
          <cell r="K2510">
            <v>35659</v>
          </cell>
          <cell r="Q2510">
            <v>11000</v>
          </cell>
          <cell r="S2510" t="str">
            <v>Sim</v>
          </cell>
          <cell r="T2510" t="str">
            <v>Sim</v>
          </cell>
          <cell r="V2510" t="str">
            <v>Sim</v>
          </cell>
          <cell r="X2510">
            <v>110</v>
          </cell>
          <cell r="Y2510">
            <v>104.3</v>
          </cell>
          <cell r="Z2510">
            <v>100</v>
          </cell>
          <cell r="AA2510">
            <v>3000</v>
          </cell>
        </row>
        <row r="2511">
          <cell r="B2511" t="str">
            <v>São Paulo</v>
          </cell>
          <cell r="I2511" t="str">
            <v>1</v>
          </cell>
          <cell r="K2511">
            <v>3406</v>
          </cell>
          <cell r="Q2511">
            <v>1187</v>
          </cell>
          <cell r="S2511" t="str">
            <v>Nao</v>
          </cell>
          <cell r="T2511" t="str">
            <v>Nao</v>
          </cell>
          <cell r="V2511" t="str">
            <v>Não</v>
          </cell>
          <cell r="X2511">
            <v>23</v>
          </cell>
          <cell r="Y2511">
            <v>23</v>
          </cell>
          <cell r="Z2511">
            <v>0</v>
          </cell>
          <cell r="AA2511">
            <v>0</v>
          </cell>
        </row>
        <row r="2512">
          <cell r="B2512" t="str">
            <v>São Paulo</v>
          </cell>
          <cell r="I2512" t="str">
            <v>1</v>
          </cell>
          <cell r="K2512">
            <v>17520</v>
          </cell>
          <cell r="Q2512">
            <v>7829</v>
          </cell>
          <cell r="S2512" t="str">
            <v>Nao</v>
          </cell>
          <cell r="T2512" t="str">
            <v>Nao</v>
          </cell>
          <cell r="V2512" t="str">
            <v>Sim</v>
          </cell>
          <cell r="X2512">
            <v>79.38</v>
          </cell>
          <cell r="Y2512">
            <v>64</v>
          </cell>
          <cell r="Z2512">
            <v>20</v>
          </cell>
          <cell r="AA2512">
            <v>7</v>
          </cell>
        </row>
        <row r="2513">
          <cell r="B2513" t="str">
            <v>São Paulo</v>
          </cell>
          <cell r="I2513" t="str">
            <v>1</v>
          </cell>
          <cell r="K2513">
            <v>22860</v>
          </cell>
          <cell r="Q2513">
            <v>7656</v>
          </cell>
          <cell r="S2513" t="str">
            <v>Nao</v>
          </cell>
          <cell r="T2513" t="str">
            <v>Nao</v>
          </cell>
          <cell r="V2513" t="str">
            <v>Sim</v>
          </cell>
          <cell r="X2513">
            <v>2856.96</v>
          </cell>
          <cell r="Y2513">
            <v>1569.77</v>
          </cell>
          <cell r="Z2513">
            <v>6.87</v>
          </cell>
          <cell r="AA2513">
            <v>50</v>
          </cell>
        </row>
        <row r="2514">
          <cell r="B2514" t="str">
            <v>São Paulo</v>
          </cell>
          <cell r="I2514" t="str">
            <v>3</v>
          </cell>
          <cell r="K2514">
            <v>194308</v>
          </cell>
          <cell r="Q2514">
            <v>56024</v>
          </cell>
          <cell r="S2514" t="str">
            <v>Sim</v>
          </cell>
          <cell r="T2514" t="str">
            <v>Sim</v>
          </cell>
          <cell r="V2514" t="str">
            <v>Sim</v>
          </cell>
          <cell r="X2514">
            <v>1055.42</v>
          </cell>
          <cell r="Y2514">
            <v>845.88</v>
          </cell>
          <cell r="Z2514">
            <v>25.7</v>
          </cell>
          <cell r="AA2514">
            <v>520</v>
          </cell>
        </row>
        <row r="2515">
          <cell r="B2515" t="str">
            <v>São Paulo</v>
          </cell>
          <cell r="I2515" t="str">
            <v>2</v>
          </cell>
          <cell r="K2515">
            <v>23903</v>
          </cell>
          <cell r="Q2515">
            <v>5976</v>
          </cell>
          <cell r="S2515" t="str">
            <v>Sim</v>
          </cell>
          <cell r="T2515" t="str">
            <v>Sim</v>
          </cell>
          <cell r="V2515" t="str">
            <v>Sim</v>
          </cell>
          <cell r="X2515">
            <v>1478.92</v>
          </cell>
          <cell r="Y2515">
            <v>1035.24</v>
          </cell>
          <cell r="Z2515">
            <v>93.83</v>
          </cell>
          <cell r="AA2515">
            <v>972</v>
          </cell>
        </row>
        <row r="2516">
          <cell r="B2516" t="str">
            <v>São Paulo</v>
          </cell>
          <cell r="I2516" t="str">
            <v>1</v>
          </cell>
          <cell r="K2516">
            <v>5286</v>
          </cell>
          <cell r="Q2516">
            <v>2112</v>
          </cell>
          <cell r="S2516" t="str">
            <v>Nao</v>
          </cell>
          <cell r="T2516" t="str">
            <v>Nao</v>
          </cell>
          <cell r="V2516" t="str">
            <v>Sim</v>
          </cell>
          <cell r="X2516">
            <v>31.67</v>
          </cell>
          <cell r="Y2516">
            <v>28.97</v>
          </cell>
          <cell r="Z2516">
            <v>9.86</v>
          </cell>
          <cell r="AA2516">
            <v>0</v>
          </cell>
        </row>
        <row r="2517">
          <cell r="B2517" t="str">
            <v>São Paulo</v>
          </cell>
          <cell r="I2517" t="str">
            <v>1</v>
          </cell>
          <cell r="K2517">
            <v>1850</v>
          </cell>
          <cell r="Q2517">
            <v>844</v>
          </cell>
          <cell r="S2517" t="str">
            <v>Nao</v>
          </cell>
          <cell r="T2517" t="str">
            <v>Nao</v>
          </cell>
          <cell r="V2517" t="str">
            <v>Não</v>
          </cell>
          <cell r="X2517">
            <v>9</v>
          </cell>
          <cell r="Y2517">
            <v>7.2</v>
          </cell>
          <cell r="Z2517">
            <v>1</v>
          </cell>
          <cell r="AA2517">
            <v>12</v>
          </cell>
        </row>
        <row r="2518">
          <cell r="B2518" t="str">
            <v>São Paulo</v>
          </cell>
          <cell r="I2518" t="str">
            <v>3</v>
          </cell>
          <cell r="K2518">
            <v>231563</v>
          </cell>
          <cell r="Q2518">
            <v>110723</v>
          </cell>
          <cell r="S2518" t="str">
            <v>Sim</v>
          </cell>
          <cell r="T2518" t="str">
            <v>Sim</v>
          </cell>
          <cell r="V2518" t="str">
            <v>Sim</v>
          </cell>
          <cell r="X2518">
            <v>1427</v>
          </cell>
          <cell r="Y2518">
            <v>1141.5999999999999</v>
          </cell>
          <cell r="Z2518">
            <v>387</v>
          </cell>
          <cell r="AA2518">
            <v>10</v>
          </cell>
        </row>
        <row r="2519">
          <cell r="B2519" t="str">
            <v>São Paulo</v>
          </cell>
          <cell r="I2519" t="str">
            <v>3</v>
          </cell>
          <cell r="K2519">
            <v>128210</v>
          </cell>
          <cell r="Q2519">
            <v>50948</v>
          </cell>
          <cell r="S2519" t="str">
            <v>Sim</v>
          </cell>
          <cell r="T2519" t="str">
            <v>Sim</v>
          </cell>
          <cell r="V2519" t="str">
            <v>Sim</v>
          </cell>
          <cell r="X2519">
            <v>730.15</v>
          </cell>
          <cell r="Y2519">
            <v>730.15</v>
          </cell>
          <cell r="Z2519">
            <v>233.5</v>
          </cell>
          <cell r="AA2519">
            <v>150</v>
          </cell>
        </row>
        <row r="2520">
          <cell r="B2520" t="str">
            <v>São Paulo</v>
          </cell>
          <cell r="I2520" t="str">
            <v>1</v>
          </cell>
          <cell r="K2520">
            <v>1010</v>
          </cell>
          <cell r="Q2520">
            <v>500</v>
          </cell>
          <cell r="S2520" t="str">
            <v>Sim</v>
          </cell>
          <cell r="T2520" t="str">
            <v>Sim</v>
          </cell>
          <cell r="V2520" t="str">
            <v>Sim</v>
          </cell>
          <cell r="X2520">
            <v>7.9</v>
          </cell>
          <cell r="Y2520">
            <v>7.73</v>
          </cell>
          <cell r="Z2520">
            <v>2.34</v>
          </cell>
          <cell r="AA2520">
            <v>0</v>
          </cell>
        </row>
        <row r="2521">
          <cell r="B2521" t="str">
            <v>São Paulo</v>
          </cell>
          <cell r="I2521" t="str">
            <v>1</v>
          </cell>
          <cell r="K2521">
            <v>6784</v>
          </cell>
          <cell r="Q2521">
            <v>3155</v>
          </cell>
          <cell r="S2521" t="str">
            <v>Nao</v>
          </cell>
          <cell r="T2521" t="str">
            <v>Sim</v>
          </cell>
          <cell r="V2521" t="str">
            <v>Sim</v>
          </cell>
          <cell r="X2521">
            <v>68.03</v>
          </cell>
          <cell r="Y2521">
            <v>64.33</v>
          </cell>
          <cell r="Z2521">
            <v>4.5</v>
          </cell>
          <cell r="AA2521">
            <v>0</v>
          </cell>
        </row>
        <row r="2522">
          <cell r="B2522" t="str">
            <v>São Paulo</v>
          </cell>
          <cell r="I2522" t="str">
            <v>1</v>
          </cell>
          <cell r="K2522">
            <v>2612</v>
          </cell>
          <cell r="Q2522">
            <v>1300</v>
          </cell>
          <cell r="S2522" t="str">
            <v>Nao</v>
          </cell>
          <cell r="T2522" t="str">
            <v>Nao</v>
          </cell>
          <cell r="V2522" t="str">
            <v>Sim</v>
          </cell>
          <cell r="X2522">
            <v>8</v>
          </cell>
          <cell r="Y2522">
            <v>8</v>
          </cell>
          <cell r="Z2522">
            <v>6</v>
          </cell>
          <cell r="AA2522">
            <v>0</v>
          </cell>
        </row>
        <row r="2523">
          <cell r="B2523" t="str">
            <v>São Paulo</v>
          </cell>
          <cell r="I2523" t="str">
            <v>1</v>
          </cell>
          <cell r="K2523">
            <v>9916</v>
          </cell>
          <cell r="Q2523">
            <v>2781</v>
          </cell>
          <cell r="S2523" t="str">
            <v>Nao</v>
          </cell>
          <cell r="T2523" t="str">
            <v>Nao</v>
          </cell>
          <cell r="V2523" t="str">
            <v>Sim</v>
          </cell>
          <cell r="X2523">
            <v>34.61</v>
          </cell>
          <cell r="Y2523">
            <v>30</v>
          </cell>
          <cell r="Z2523">
            <v>15.6</v>
          </cell>
          <cell r="AA2523">
            <v>0</v>
          </cell>
        </row>
        <row r="2524">
          <cell r="B2524" t="str">
            <v>São Paulo</v>
          </cell>
          <cell r="I2524" t="str">
            <v>2</v>
          </cell>
          <cell r="K2524">
            <v>50105</v>
          </cell>
          <cell r="Q2524">
            <v>13638</v>
          </cell>
          <cell r="S2524" t="str">
            <v>Nao</v>
          </cell>
          <cell r="T2524" t="str">
            <v>Nao</v>
          </cell>
          <cell r="V2524" t="str">
            <v>Sim</v>
          </cell>
          <cell r="X2524">
            <v>501.28</v>
          </cell>
          <cell r="Y2524">
            <v>401.02</v>
          </cell>
          <cell r="Z2524">
            <v>80</v>
          </cell>
          <cell r="AA2524">
            <v>40</v>
          </cell>
        </row>
        <row r="2525">
          <cell r="B2525" t="str">
            <v>São Paulo</v>
          </cell>
          <cell r="I2525" t="str">
            <v>2</v>
          </cell>
          <cell r="K2525">
            <v>87519</v>
          </cell>
          <cell r="Q2525">
            <v>31262</v>
          </cell>
          <cell r="S2525" t="str">
            <v>Nao</v>
          </cell>
          <cell r="T2525" t="str">
            <v>Sim</v>
          </cell>
          <cell r="V2525" t="str">
            <v>Sim</v>
          </cell>
          <cell r="X2525">
            <v>704</v>
          </cell>
          <cell r="Y2525">
            <v>600</v>
          </cell>
          <cell r="Z2525">
            <v>700</v>
          </cell>
          <cell r="AA2525">
            <v>0</v>
          </cell>
        </row>
        <row r="2526">
          <cell r="B2526" t="str">
            <v>São Paulo</v>
          </cell>
          <cell r="I2526" t="str">
            <v>1</v>
          </cell>
          <cell r="K2526">
            <v>1263</v>
          </cell>
          <cell r="Q2526">
            <v>631</v>
          </cell>
          <cell r="S2526" t="str">
            <v>Sim</v>
          </cell>
          <cell r="T2526" t="str">
            <v>Sim</v>
          </cell>
          <cell r="V2526" t="str">
            <v>Sim</v>
          </cell>
          <cell r="X2526">
            <v>9.9</v>
          </cell>
          <cell r="Y2526">
            <v>9.9</v>
          </cell>
          <cell r="Z2526">
            <v>1.9</v>
          </cell>
          <cell r="AA2526">
            <v>0</v>
          </cell>
        </row>
        <row r="2527">
          <cell r="B2527" t="str">
            <v>São Paulo</v>
          </cell>
          <cell r="I2527" t="str">
            <v>3</v>
          </cell>
          <cell r="K2527">
            <v>100500</v>
          </cell>
          <cell r="Q2527">
            <v>43442</v>
          </cell>
          <cell r="S2527" t="str">
            <v>Nao</v>
          </cell>
          <cell r="T2527" t="str">
            <v>Sim</v>
          </cell>
          <cell r="V2527" t="str">
            <v>Sim</v>
          </cell>
          <cell r="X2527">
            <v>554</v>
          </cell>
          <cell r="Y2527">
            <v>550</v>
          </cell>
          <cell r="Z2527">
            <v>58.95</v>
          </cell>
          <cell r="AA2527">
            <v>100</v>
          </cell>
        </row>
        <row r="2528">
          <cell r="B2528" t="str">
            <v>São Paulo</v>
          </cell>
          <cell r="I2528" t="str">
            <v>3</v>
          </cell>
          <cell r="K2528">
            <v>131143</v>
          </cell>
          <cell r="Q2528">
            <v>60000</v>
          </cell>
          <cell r="S2528" t="str">
            <v>Sim</v>
          </cell>
          <cell r="T2528" t="str">
            <v>Sim</v>
          </cell>
          <cell r="V2528" t="str">
            <v>Sim</v>
          </cell>
          <cell r="X2528">
            <v>1650.46</v>
          </cell>
          <cell r="Y2528">
            <v>676.29</v>
          </cell>
          <cell r="Z2528">
            <v>0</v>
          </cell>
          <cell r="AA2528">
            <v>2000</v>
          </cell>
        </row>
        <row r="2529">
          <cell r="B2529" t="str">
            <v>São Paulo</v>
          </cell>
          <cell r="I2529" t="str">
            <v>1</v>
          </cell>
          <cell r="K2529">
            <v>3650</v>
          </cell>
          <cell r="Q2529">
            <v>1810</v>
          </cell>
          <cell r="S2529" t="str">
            <v>Sim</v>
          </cell>
          <cell r="T2529" t="str">
            <v>Sim</v>
          </cell>
          <cell r="V2529" t="str">
            <v>Sim</v>
          </cell>
          <cell r="X2529">
            <v>20</v>
          </cell>
          <cell r="Y2529">
            <v>15</v>
          </cell>
          <cell r="Z2529">
            <v>3.82</v>
          </cell>
          <cell r="AA2529">
            <v>10</v>
          </cell>
        </row>
        <row r="2530">
          <cell r="B2530" t="str">
            <v>São Paulo</v>
          </cell>
          <cell r="I2530" t="str">
            <v>1</v>
          </cell>
          <cell r="K2530">
            <v>11718</v>
          </cell>
          <cell r="Q2530">
            <v>4774</v>
          </cell>
          <cell r="S2530" t="str">
            <v>Sim</v>
          </cell>
          <cell r="T2530" t="str">
            <v>Nao</v>
          </cell>
          <cell r="V2530" t="str">
            <v>Não</v>
          </cell>
          <cell r="X2530">
            <v>47.85</v>
          </cell>
          <cell r="Y2530">
            <v>44.77</v>
          </cell>
          <cell r="Z2530">
            <v>2.16</v>
          </cell>
          <cell r="AA2530">
            <v>0</v>
          </cell>
        </row>
        <row r="2531">
          <cell r="B2531" t="str">
            <v>São Paulo</v>
          </cell>
          <cell r="I2531" t="str">
            <v>2</v>
          </cell>
          <cell r="K2531">
            <v>87335</v>
          </cell>
          <cell r="Q2531">
            <v>26500</v>
          </cell>
          <cell r="S2531" t="str">
            <v>Nao</v>
          </cell>
          <cell r="T2531" t="str">
            <v>Nao</v>
          </cell>
          <cell r="V2531" t="str">
            <v>Sim</v>
          </cell>
          <cell r="X2531">
            <v>600.21</v>
          </cell>
          <cell r="Y2531">
            <v>520</v>
          </cell>
          <cell r="Z2531">
            <v>3.5</v>
          </cell>
          <cell r="AA2531">
            <v>0</v>
          </cell>
        </row>
        <row r="2532">
          <cell r="B2532" t="str">
            <v>São Paulo</v>
          </cell>
          <cell r="I2532" t="str">
            <v>1</v>
          </cell>
          <cell r="K2532">
            <v>16613</v>
          </cell>
          <cell r="Q2532">
            <v>8306</v>
          </cell>
          <cell r="S2532" t="str">
            <v>Sim</v>
          </cell>
          <cell r="T2532" t="str">
            <v>Sim</v>
          </cell>
          <cell r="V2532" t="str">
            <v>Sim</v>
          </cell>
          <cell r="X2532">
            <v>176</v>
          </cell>
          <cell r="Y2532">
            <v>176</v>
          </cell>
          <cell r="Z2532">
            <v>140</v>
          </cell>
          <cell r="AA2532">
            <v>0</v>
          </cell>
        </row>
        <row r="2533">
          <cell r="B2533" t="str">
            <v>São Paulo</v>
          </cell>
          <cell r="I2533" t="str">
            <v>1</v>
          </cell>
          <cell r="K2533">
            <v>1909</v>
          </cell>
          <cell r="Q2533">
            <v>830</v>
          </cell>
          <cell r="S2533" t="str">
            <v>Sim</v>
          </cell>
          <cell r="T2533" t="str">
            <v>Sim</v>
          </cell>
          <cell r="V2533" t="str">
            <v>Sim</v>
          </cell>
          <cell r="X2533">
            <v>8.15</v>
          </cell>
          <cell r="Y2533">
            <v>6.2</v>
          </cell>
          <cell r="Z2533">
            <v>1</v>
          </cell>
          <cell r="AA2533">
            <v>0</v>
          </cell>
        </row>
        <row r="2534">
          <cell r="B2534" t="str">
            <v>São Paulo</v>
          </cell>
          <cell r="I2534" t="str">
            <v>1</v>
          </cell>
          <cell r="K2534">
            <v>8371</v>
          </cell>
          <cell r="Q2534">
            <v>3692</v>
          </cell>
          <cell r="S2534" t="str">
            <v>Sim</v>
          </cell>
          <cell r="T2534" t="str">
            <v>Sim</v>
          </cell>
          <cell r="V2534" t="str">
            <v>Sim</v>
          </cell>
          <cell r="X2534">
            <v>60</v>
          </cell>
          <cell r="Y2534">
            <v>60</v>
          </cell>
          <cell r="Z2534">
            <v>18</v>
          </cell>
          <cell r="AA2534">
            <v>0</v>
          </cell>
        </row>
        <row r="2535">
          <cell r="B2535" t="str">
            <v>São Paulo</v>
          </cell>
          <cell r="I2535" t="str">
            <v>1</v>
          </cell>
          <cell r="K2535">
            <v>8771</v>
          </cell>
          <cell r="Q2535">
            <v>4000</v>
          </cell>
          <cell r="S2535" t="str">
            <v>Nao</v>
          </cell>
          <cell r="T2535" t="str">
            <v>Nao</v>
          </cell>
          <cell r="V2535" t="str">
            <v>Não</v>
          </cell>
          <cell r="X2535">
            <v>20</v>
          </cell>
          <cell r="Y2535">
            <v>12</v>
          </cell>
          <cell r="Z2535">
            <v>0</v>
          </cell>
          <cell r="AA2535">
            <v>50</v>
          </cell>
        </row>
        <row r="2536">
          <cell r="B2536" t="str">
            <v>São Paulo</v>
          </cell>
          <cell r="I2536" t="str">
            <v>1</v>
          </cell>
          <cell r="K2536">
            <v>2148</v>
          </cell>
          <cell r="Q2536">
            <v>895</v>
          </cell>
          <cell r="S2536" t="str">
            <v>Sim</v>
          </cell>
          <cell r="T2536" t="str">
            <v>Sim</v>
          </cell>
          <cell r="V2536" t="str">
            <v>Sim</v>
          </cell>
          <cell r="X2536">
            <v>14.14</v>
          </cell>
          <cell r="Y2536">
            <v>13.25</v>
          </cell>
          <cell r="Z2536">
            <v>4.0599999999999996</v>
          </cell>
          <cell r="AA2536">
            <v>0</v>
          </cell>
        </row>
        <row r="2537">
          <cell r="B2537" t="str">
            <v>São Paulo</v>
          </cell>
          <cell r="I2537" t="str">
            <v>1</v>
          </cell>
          <cell r="K2537">
            <v>6315</v>
          </cell>
          <cell r="Q2537">
            <v>2115</v>
          </cell>
          <cell r="S2537" t="str">
            <v>Sim</v>
          </cell>
          <cell r="T2537" t="str">
            <v>Sim</v>
          </cell>
          <cell r="V2537" t="str">
            <v>Sim</v>
          </cell>
          <cell r="X2537">
            <v>21.9</v>
          </cell>
          <cell r="Y2537">
            <v>21.74</v>
          </cell>
          <cell r="Z2537">
            <v>1.48</v>
          </cell>
          <cell r="AA2537">
            <v>20</v>
          </cell>
        </row>
        <row r="2538">
          <cell r="B2538" t="str">
            <v>São Paulo</v>
          </cell>
          <cell r="I2538" t="str">
            <v>2</v>
          </cell>
          <cell r="K2538">
            <v>33737</v>
          </cell>
          <cell r="Q2538">
            <v>16327</v>
          </cell>
          <cell r="S2538" t="str">
            <v>Sim</v>
          </cell>
          <cell r="T2538" t="str">
            <v>Nao</v>
          </cell>
          <cell r="V2538" t="str">
            <v>Sim</v>
          </cell>
          <cell r="X2538">
            <v>165.71</v>
          </cell>
          <cell r="Y2538">
            <v>165.71</v>
          </cell>
          <cell r="Z2538">
            <v>12.75</v>
          </cell>
          <cell r="AA2538">
            <v>0</v>
          </cell>
        </row>
        <row r="2539">
          <cell r="B2539" t="str">
            <v>São Paulo</v>
          </cell>
          <cell r="I2539" t="str">
            <v>2</v>
          </cell>
          <cell r="K2539">
            <v>35369</v>
          </cell>
          <cell r="Q2539">
            <v>13577</v>
          </cell>
          <cell r="S2539" t="str">
            <v>Sim</v>
          </cell>
          <cell r="T2539" t="str">
            <v>Sim</v>
          </cell>
          <cell r="V2539" t="str">
            <v>Sim</v>
          </cell>
          <cell r="X2539">
            <v>198</v>
          </cell>
          <cell r="Y2539">
            <v>60</v>
          </cell>
          <cell r="Z2539">
            <v>53.3</v>
          </cell>
          <cell r="AA2539">
            <v>30</v>
          </cell>
        </row>
        <row r="2540">
          <cell r="B2540" t="str">
            <v>São Paulo</v>
          </cell>
          <cell r="I2540" t="str">
            <v>1</v>
          </cell>
          <cell r="K2540">
            <v>1696</v>
          </cell>
          <cell r="Q2540">
            <v>350</v>
          </cell>
          <cell r="S2540" t="str">
            <v>Nao</v>
          </cell>
          <cell r="T2540" t="str">
            <v>Nao</v>
          </cell>
          <cell r="V2540" t="str">
            <v>Não</v>
          </cell>
          <cell r="X2540">
            <v>2.5</v>
          </cell>
          <cell r="Y2540">
            <v>0.65</v>
          </cell>
          <cell r="Z2540">
            <v>0</v>
          </cell>
          <cell r="AA2540">
            <v>0</v>
          </cell>
        </row>
        <row r="2541">
          <cell r="B2541" t="str">
            <v>São Paulo</v>
          </cell>
          <cell r="I2541" t="str">
            <v>1</v>
          </cell>
          <cell r="K2541">
            <v>3134</v>
          </cell>
          <cell r="Q2541">
            <v>1059</v>
          </cell>
          <cell r="S2541" t="str">
            <v>Nao</v>
          </cell>
          <cell r="T2541" t="str">
            <v>Nao</v>
          </cell>
          <cell r="V2541" t="str">
            <v>Sim</v>
          </cell>
          <cell r="X2541">
            <v>24</v>
          </cell>
          <cell r="Y2541">
            <v>21.5</v>
          </cell>
          <cell r="Z2541">
            <v>11</v>
          </cell>
          <cell r="AA2541">
            <v>50</v>
          </cell>
        </row>
        <row r="2542">
          <cell r="B2542" t="str">
            <v>São Paulo</v>
          </cell>
          <cell r="I2542" t="str">
            <v>3</v>
          </cell>
          <cell r="K2542">
            <v>119091</v>
          </cell>
          <cell r="Q2542">
            <v>48430</v>
          </cell>
          <cell r="S2542" t="str">
            <v>Nao</v>
          </cell>
          <cell r="T2542" t="str">
            <v>Nao</v>
          </cell>
          <cell r="V2542" t="str">
            <v>Sim</v>
          </cell>
          <cell r="X2542">
            <v>659.07</v>
          </cell>
          <cell r="Y2542">
            <v>611.41</v>
          </cell>
          <cell r="Z2542">
            <v>275.13</v>
          </cell>
          <cell r="AA2542">
            <v>0</v>
          </cell>
        </row>
        <row r="2543">
          <cell r="B2543" t="str">
            <v>São Paulo</v>
          </cell>
          <cell r="I2543" t="str">
            <v>2</v>
          </cell>
          <cell r="K2543">
            <v>32812</v>
          </cell>
          <cell r="Q2543">
            <v>12580</v>
          </cell>
          <cell r="S2543" t="str">
            <v>Nao</v>
          </cell>
          <cell r="T2543" t="str">
            <v>Nao</v>
          </cell>
          <cell r="V2543" t="str">
            <v>Sim</v>
          </cell>
          <cell r="X2543">
            <v>105.24</v>
          </cell>
          <cell r="Y2543">
            <v>105.24</v>
          </cell>
          <cell r="Z2543">
            <v>21.9</v>
          </cell>
          <cell r="AA2543">
            <v>130</v>
          </cell>
        </row>
        <row r="2544">
          <cell r="B2544" t="str">
            <v>São Paulo</v>
          </cell>
          <cell r="I2544" t="str">
            <v>4</v>
          </cell>
          <cell r="K2544">
            <v>276982</v>
          </cell>
          <cell r="Q2544">
            <v>83553</v>
          </cell>
          <cell r="S2544" t="str">
            <v>Sim</v>
          </cell>
          <cell r="T2544" t="str">
            <v>Sim</v>
          </cell>
          <cell r="V2544" t="str">
            <v>Sim</v>
          </cell>
          <cell r="X2544">
            <v>630</v>
          </cell>
          <cell r="Y2544">
            <v>501.58</v>
          </cell>
          <cell r="Z2544">
            <v>501.28</v>
          </cell>
          <cell r="AA2544">
            <v>120</v>
          </cell>
        </row>
        <row r="2545">
          <cell r="B2545" t="str">
            <v>São Paulo</v>
          </cell>
          <cell r="I2545" t="str">
            <v>1</v>
          </cell>
          <cell r="K2545">
            <v>18046</v>
          </cell>
          <cell r="Q2545">
            <v>6152</v>
          </cell>
          <cell r="S2545" t="str">
            <v>Sim</v>
          </cell>
          <cell r="T2545" t="str">
            <v>Sim</v>
          </cell>
          <cell r="V2545" t="str">
            <v>Sim</v>
          </cell>
          <cell r="X2545">
            <v>98</v>
          </cell>
          <cell r="Y2545">
            <v>98</v>
          </cell>
          <cell r="Z2545">
            <v>15.87</v>
          </cell>
          <cell r="AA2545">
            <v>140</v>
          </cell>
        </row>
        <row r="2546">
          <cell r="B2546" t="str">
            <v>São Paulo</v>
          </cell>
          <cell r="I2546" t="str">
            <v>4</v>
          </cell>
          <cell r="K2546">
            <v>372953</v>
          </cell>
          <cell r="Q2546">
            <v>150657</v>
          </cell>
          <cell r="S2546" t="str">
            <v>Sim</v>
          </cell>
          <cell r="T2546" t="str">
            <v>Sim</v>
          </cell>
          <cell r="V2546" t="str">
            <v>Sim</v>
          </cell>
          <cell r="X2546">
            <v>1795.76</v>
          </cell>
          <cell r="Y2546">
            <v>1795.76</v>
          </cell>
          <cell r="Z2546">
            <v>343.3</v>
          </cell>
          <cell r="AA2546">
            <v>0</v>
          </cell>
        </row>
        <row r="2547">
          <cell r="B2547" t="str">
            <v>São Paulo</v>
          </cell>
          <cell r="I2547" t="str">
            <v>2</v>
          </cell>
          <cell r="K2547">
            <v>73904</v>
          </cell>
          <cell r="Q2547">
            <v>29150</v>
          </cell>
          <cell r="S2547" t="str">
            <v>Nao</v>
          </cell>
          <cell r="T2547" t="str">
            <v>Sim</v>
          </cell>
          <cell r="V2547" t="str">
            <v>Sim</v>
          </cell>
          <cell r="X2547">
            <v>340</v>
          </cell>
          <cell r="Y2547">
            <v>330</v>
          </cell>
          <cell r="Z2547">
            <v>162.13</v>
          </cell>
          <cell r="AA2547">
            <v>800</v>
          </cell>
        </row>
        <row r="2548">
          <cell r="B2548" t="str">
            <v>São Paulo</v>
          </cell>
          <cell r="I2548" t="str">
            <v>1</v>
          </cell>
          <cell r="K2548">
            <v>2747</v>
          </cell>
          <cell r="Q2548">
            <v>788</v>
          </cell>
          <cell r="S2548" t="str">
            <v>Sim</v>
          </cell>
          <cell r="T2548" t="str">
            <v>Sim</v>
          </cell>
          <cell r="V2548" t="str">
            <v>Sim</v>
          </cell>
          <cell r="X2548">
            <v>39.200000000000003</v>
          </cell>
          <cell r="Y2548">
            <v>39</v>
          </cell>
          <cell r="Z2548">
            <v>1.39</v>
          </cell>
          <cell r="AA2548">
            <v>4</v>
          </cell>
        </row>
        <row r="2549">
          <cell r="B2549" t="str">
            <v>São Paulo</v>
          </cell>
          <cell r="I2549" t="str">
            <v>1</v>
          </cell>
          <cell r="K2549">
            <v>10001</v>
          </cell>
          <cell r="Q2549">
            <v>3745</v>
          </cell>
          <cell r="S2549" t="str">
            <v>Nao</v>
          </cell>
          <cell r="T2549" t="str">
            <v>Nao</v>
          </cell>
          <cell r="V2549" t="str">
            <v>Sim</v>
          </cell>
          <cell r="X2549">
            <v>51.2</v>
          </cell>
          <cell r="Y2549">
            <v>42.3</v>
          </cell>
          <cell r="Z2549">
            <v>28.3</v>
          </cell>
          <cell r="AA2549">
            <v>0</v>
          </cell>
        </row>
        <row r="2550">
          <cell r="B2550" t="str">
            <v>São Paulo</v>
          </cell>
          <cell r="I2550" t="str">
            <v>2</v>
          </cell>
          <cell r="K2550">
            <v>63666</v>
          </cell>
          <cell r="Q2550">
            <v>30000</v>
          </cell>
          <cell r="S2550" t="str">
            <v>Sim</v>
          </cell>
          <cell r="T2550" t="str">
            <v>Sim</v>
          </cell>
          <cell r="V2550" t="str">
            <v>Sim</v>
          </cell>
          <cell r="X2550">
            <v>483</v>
          </cell>
          <cell r="Y2550">
            <v>174.85</v>
          </cell>
          <cell r="Z2550">
            <v>137.52000000000001</v>
          </cell>
          <cell r="AA2550">
            <v>700</v>
          </cell>
        </row>
        <row r="2551">
          <cell r="B2551" t="str">
            <v>São Paulo</v>
          </cell>
          <cell r="I2551" t="str">
            <v>1</v>
          </cell>
          <cell r="K2551">
            <v>7464</v>
          </cell>
          <cell r="Q2551">
            <v>3208</v>
          </cell>
          <cell r="S2551" t="str">
            <v>Nao</v>
          </cell>
          <cell r="T2551" t="str">
            <v>Nao</v>
          </cell>
          <cell r="V2551" t="str">
            <v>Sim</v>
          </cell>
          <cell r="X2551">
            <v>47.85</v>
          </cell>
          <cell r="Y2551">
            <v>47.85</v>
          </cell>
          <cell r="Z2551">
            <v>45.22</v>
          </cell>
          <cell r="AA2551">
            <v>0</v>
          </cell>
        </row>
        <row r="2552">
          <cell r="B2552" t="str">
            <v>São Paulo</v>
          </cell>
          <cell r="I2552" t="str">
            <v>3</v>
          </cell>
          <cell r="K2552">
            <v>121160</v>
          </cell>
          <cell r="Q2552">
            <v>46911</v>
          </cell>
          <cell r="S2552" t="str">
            <v>Nao</v>
          </cell>
          <cell r="T2552" t="str">
            <v>Sim</v>
          </cell>
          <cell r="V2552" t="str">
            <v>Sim</v>
          </cell>
          <cell r="X2552">
            <v>755.93</v>
          </cell>
          <cell r="Y2552">
            <v>755.93</v>
          </cell>
          <cell r="Z2552">
            <v>13.03</v>
          </cell>
          <cell r="AA2552">
            <v>0</v>
          </cell>
        </row>
        <row r="2553">
          <cell r="B2553" t="str">
            <v>São Paulo</v>
          </cell>
          <cell r="I2553" t="str">
            <v>2</v>
          </cell>
          <cell r="K2553">
            <v>28268</v>
          </cell>
          <cell r="Q2553">
            <v>9761</v>
          </cell>
          <cell r="S2553" t="str">
            <v>Nao</v>
          </cell>
          <cell r="T2553" t="str">
            <v>Sim</v>
          </cell>
          <cell r="V2553" t="str">
            <v>Sim</v>
          </cell>
          <cell r="X2553">
            <v>207</v>
          </cell>
          <cell r="Y2553">
            <v>88.2</v>
          </cell>
          <cell r="Z2553">
            <v>72.650000000000006</v>
          </cell>
          <cell r="AA2553">
            <v>0</v>
          </cell>
        </row>
        <row r="2554">
          <cell r="B2554" t="str">
            <v>São Paulo</v>
          </cell>
          <cell r="I2554" t="str">
            <v>1</v>
          </cell>
          <cell r="K2554">
            <v>11474</v>
          </cell>
          <cell r="Q2554">
            <v>3685</v>
          </cell>
          <cell r="S2554" t="str">
            <v>Sim</v>
          </cell>
          <cell r="T2554" t="str">
            <v>Nao</v>
          </cell>
          <cell r="V2554" t="str">
            <v>Sim</v>
          </cell>
          <cell r="X2554">
            <v>67.98</v>
          </cell>
          <cell r="Y2554">
            <v>54.57</v>
          </cell>
          <cell r="Z2554">
            <v>6.17</v>
          </cell>
          <cell r="AA2554">
            <v>0</v>
          </cell>
        </row>
        <row r="2555">
          <cell r="B2555" t="str">
            <v>São Paulo</v>
          </cell>
          <cell r="I2555" t="str">
            <v>1</v>
          </cell>
          <cell r="K2555">
            <v>7600</v>
          </cell>
          <cell r="Q2555">
            <v>3350</v>
          </cell>
          <cell r="S2555" t="str">
            <v>Nao</v>
          </cell>
          <cell r="T2555" t="str">
            <v>Nao</v>
          </cell>
          <cell r="V2555" t="str">
            <v>Sim</v>
          </cell>
          <cell r="X2555">
            <v>100</v>
          </cell>
          <cell r="Y2555">
            <v>80</v>
          </cell>
          <cell r="Z2555">
            <v>50</v>
          </cell>
          <cell r="AA2555">
            <v>20</v>
          </cell>
        </row>
        <row r="2556">
          <cell r="B2556" t="str">
            <v>São Paulo</v>
          </cell>
          <cell r="I2556" t="str">
            <v>2</v>
          </cell>
          <cell r="K2556">
            <v>58482</v>
          </cell>
          <cell r="Q2556">
            <v>26794</v>
          </cell>
          <cell r="S2556" t="str">
            <v>Sim</v>
          </cell>
          <cell r="T2556" t="str">
            <v>Sim</v>
          </cell>
          <cell r="V2556" t="str">
            <v>Sim</v>
          </cell>
          <cell r="X2556">
            <v>580</v>
          </cell>
          <cell r="Y2556">
            <v>185</v>
          </cell>
          <cell r="Z2556">
            <v>160</v>
          </cell>
          <cell r="AA2556">
            <v>20</v>
          </cell>
        </row>
        <row r="2557">
          <cell r="B2557" t="str">
            <v>São Paulo</v>
          </cell>
          <cell r="I2557" t="str">
            <v>1</v>
          </cell>
          <cell r="K2557">
            <v>22910</v>
          </cell>
          <cell r="Q2557">
            <v>5610</v>
          </cell>
          <cell r="S2557" t="str">
            <v>Sim</v>
          </cell>
          <cell r="T2557" t="str">
            <v>Sim</v>
          </cell>
          <cell r="V2557" t="str">
            <v>Sim</v>
          </cell>
          <cell r="X2557">
            <v>180</v>
          </cell>
          <cell r="Y2557">
            <v>80.099999999999994</v>
          </cell>
          <cell r="Z2557">
            <v>80.06</v>
          </cell>
          <cell r="AA2557">
            <v>100</v>
          </cell>
        </row>
        <row r="2558">
          <cell r="B2558" t="str">
            <v>São Paulo</v>
          </cell>
          <cell r="I2558" t="str">
            <v>1</v>
          </cell>
          <cell r="K2558">
            <v>653</v>
          </cell>
          <cell r="Q2558">
            <v>310</v>
          </cell>
          <cell r="S2558" t="str">
            <v>Nao</v>
          </cell>
          <cell r="T2558" t="str">
            <v>Nao</v>
          </cell>
          <cell r="V2558" t="str">
            <v>Não</v>
          </cell>
          <cell r="X2558">
            <v>0.01</v>
          </cell>
          <cell r="Y2558">
            <v>0.01</v>
          </cell>
          <cell r="Z2558">
            <v>0</v>
          </cell>
          <cell r="AA2558">
            <v>0</v>
          </cell>
        </row>
        <row r="2559">
          <cell r="B2559" t="str">
            <v>São Paulo</v>
          </cell>
          <cell r="I2559" t="str">
            <v>1</v>
          </cell>
          <cell r="K2559">
            <v>4365</v>
          </cell>
          <cell r="Q2559">
            <v>1558</v>
          </cell>
          <cell r="S2559" t="str">
            <v>Sim</v>
          </cell>
          <cell r="T2559" t="str">
            <v>Sim</v>
          </cell>
          <cell r="V2559" t="str">
            <v>Sim</v>
          </cell>
          <cell r="X2559">
            <v>34</v>
          </cell>
          <cell r="Y2559">
            <v>34</v>
          </cell>
          <cell r="Z2559">
            <v>25</v>
          </cell>
          <cell r="AA2559">
            <v>120</v>
          </cell>
        </row>
        <row r="2560">
          <cell r="B2560" t="str">
            <v>São Paulo</v>
          </cell>
          <cell r="I2560" t="str">
            <v>1</v>
          </cell>
          <cell r="K2560">
            <v>14569</v>
          </cell>
          <cell r="Q2560">
            <v>7240</v>
          </cell>
          <cell r="S2560" t="str">
            <v>Nao</v>
          </cell>
          <cell r="T2560" t="str">
            <v>Nao</v>
          </cell>
          <cell r="V2560" t="str">
            <v>Sim</v>
          </cell>
          <cell r="X2560">
            <v>66</v>
          </cell>
          <cell r="Y2560">
            <v>65</v>
          </cell>
          <cell r="Z2560">
            <v>0</v>
          </cell>
          <cell r="AA2560">
            <v>0</v>
          </cell>
        </row>
        <row r="2561">
          <cell r="B2561" t="str">
            <v>São Paulo</v>
          </cell>
          <cell r="I2561" t="str">
            <v>3</v>
          </cell>
          <cell r="K2561">
            <v>142720</v>
          </cell>
          <cell r="Q2561">
            <v>49300</v>
          </cell>
          <cell r="S2561" t="str">
            <v>Nao</v>
          </cell>
          <cell r="T2561" t="str">
            <v>Nao</v>
          </cell>
          <cell r="V2561" t="str">
            <v>Sim</v>
          </cell>
          <cell r="X2561">
            <v>667.93</v>
          </cell>
          <cell r="Y2561">
            <v>561.75</v>
          </cell>
          <cell r="Z2561">
            <v>137.25</v>
          </cell>
          <cell r="AA2561">
            <v>60</v>
          </cell>
        </row>
        <row r="2562">
          <cell r="B2562" t="str">
            <v>São Paulo</v>
          </cell>
          <cell r="I2562" t="str">
            <v>3</v>
          </cell>
          <cell r="K2562">
            <v>165316</v>
          </cell>
          <cell r="Q2562">
            <v>52781</v>
          </cell>
          <cell r="S2562" t="str">
            <v>Sim</v>
          </cell>
          <cell r="T2562" t="str">
            <v>Sim</v>
          </cell>
          <cell r="V2562" t="str">
            <v>Sim</v>
          </cell>
          <cell r="X2562">
            <v>511.46</v>
          </cell>
          <cell r="Y2562">
            <v>463.71</v>
          </cell>
          <cell r="Z2562">
            <v>165.63</v>
          </cell>
          <cell r="AA2562">
            <v>180</v>
          </cell>
        </row>
        <row r="2563">
          <cell r="B2563" t="str">
            <v>São Paulo</v>
          </cell>
          <cell r="I2563" t="str">
            <v>1</v>
          </cell>
          <cell r="K2563">
            <v>5020</v>
          </cell>
          <cell r="Q2563">
            <v>2058</v>
          </cell>
          <cell r="S2563" t="str">
            <v>Sim</v>
          </cell>
          <cell r="T2563" t="str">
            <v>Sim</v>
          </cell>
          <cell r="V2563" t="str">
            <v>Sim</v>
          </cell>
          <cell r="X2563">
            <v>23.52</v>
          </cell>
          <cell r="Y2563">
            <v>23.52</v>
          </cell>
          <cell r="Z2563">
            <v>1.21</v>
          </cell>
          <cell r="AA2563">
            <v>0</v>
          </cell>
        </row>
        <row r="2564">
          <cell r="B2564" t="str">
            <v>São Paulo</v>
          </cell>
          <cell r="I2564" t="str">
            <v>1</v>
          </cell>
          <cell r="K2564">
            <v>2369</v>
          </cell>
          <cell r="Q2564">
            <v>955</v>
          </cell>
          <cell r="S2564" t="str">
            <v>Sim</v>
          </cell>
          <cell r="T2564" t="str">
            <v>Sim</v>
          </cell>
          <cell r="V2564" t="str">
            <v>Sim</v>
          </cell>
          <cell r="X2564">
            <v>14.17</v>
          </cell>
          <cell r="Y2564">
            <v>12.04</v>
          </cell>
          <cell r="Z2564">
            <v>1.99</v>
          </cell>
          <cell r="AA2564">
            <v>0</v>
          </cell>
        </row>
        <row r="2565">
          <cell r="B2565" t="str">
            <v>São Paulo</v>
          </cell>
          <cell r="I2565" t="str">
            <v>1</v>
          </cell>
          <cell r="K2565">
            <v>24666</v>
          </cell>
          <cell r="Q2565">
            <v>8482</v>
          </cell>
          <cell r="S2565" t="str">
            <v>Nao</v>
          </cell>
          <cell r="T2565" t="str">
            <v>Nao</v>
          </cell>
          <cell r="V2565" t="str">
            <v>Sim</v>
          </cell>
          <cell r="X2565">
            <v>100</v>
          </cell>
          <cell r="Y2565">
            <v>100</v>
          </cell>
          <cell r="Z2565">
            <v>100</v>
          </cell>
          <cell r="AA2565">
            <v>0</v>
          </cell>
        </row>
        <row r="2566">
          <cell r="B2566" t="str">
            <v>São Paulo</v>
          </cell>
          <cell r="I2566" t="str">
            <v>1</v>
          </cell>
          <cell r="K2566">
            <v>21233</v>
          </cell>
          <cell r="Q2566">
            <v>7317</v>
          </cell>
          <cell r="S2566" t="str">
            <v>Sim</v>
          </cell>
          <cell r="T2566" t="str">
            <v>Sim</v>
          </cell>
          <cell r="V2566" t="str">
            <v>Sim</v>
          </cell>
          <cell r="X2566">
            <v>165</v>
          </cell>
          <cell r="Y2566">
            <v>108.68</v>
          </cell>
          <cell r="Z2566">
            <v>72.599999999999994</v>
          </cell>
          <cell r="AA2566">
            <v>0</v>
          </cell>
        </row>
        <row r="2567">
          <cell r="B2567" t="str">
            <v>São Paulo</v>
          </cell>
          <cell r="I2567" t="str">
            <v>1</v>
          </cell>
          <cell r="K2567">
            <v>16124</v>
          </cell>
          <cell r="Q2567">
            <v>4237</v>
          </cell>
          <cell r="S2567" t="str">
            <v>Nao</v>
          </cell>
          <cell r="T2567" t="str">
            <v>Nao</v>
          </cell>
          <cell r="V2567" t="str">
            <v>Sim</v>
          </cell>
          <cell r="X2567">
            <v>102</v>
          </cell>
          <cell r="Y2567">
            <v>92</v>
          </cell>
          <cell r="Z2567">
            <v>1</v>
          </cell>
          <cell r="AA2567">
            <v>39</v>
          </cell>
        </row>
        <row r="2568">
          <cell r="B2568" t="str">
            <v>São Paulo</v>
          </cell>
          <cell r="I2568" t="str">
            <v>1</v>
          </cell>
          <cell r="K2568">
            <v>16281</v>
          </cell>
          <cell r="Q2568">
            <v>5195</v>
          </cell>
          <cell r="S2568" t="str">
            <v>Sim</v>
          </cell>
          <cell r="T2568" t="str">
            <v>Sim</v>
          </cell>
          <cell r="V2568" t="str">
            <v>Sim</v>
          </cell>
          <cell r="X2568">
            <v>100</v>
          </cell>
          <cell r="Y2568">
            <v>98</v>
          </cell>
          <cell r="Z2568">
            <v>77.069999999999993</v>
          </cell>
          <cell r="AA2568">
            <v>36</v>
          </cell>
        </row>
        <row r="2569">
          <cell r="B2569" t="str">
            <v>São Paulo</v>
          </cell>
          <cell r="I2569" t="str">
            <v>1</v>
          </cell>
          <cell r="K2569">
            <v>3682</v>
          </cell>
          <cell r="Q2569">
            <v>1400</v>
          </cell>
          <cell r="S2569" t="str">
            <v>Nao</v>
          </cell>
          <cell r="T2569" t="str">
            <v>Nao</v>
          </cell>
          <cell r="V2569" t="str">
            <v>Sim</v>
          </cell>
          <cell r="X2569">
            <v>26</v>
          </cell>
          <cell r="Y2569">
            <v>24</v>
          </cell>
          <cell r="Z2569">
            <v>17.5</v>
          </cell>
          <cell r="AA2569">
            <v>0</v>
          </cell>
        </row>
        <row r="2570">
          <cell r="B2570" t="str">
            <v>São Paulo</v>
          </cell>
          <cell r="I2570" t="str">
            <v>1</v>
          </cell>
          <cell r="K2570">
            <v>3671</v>
          </cell>
          <cell r="Q2570">
            <v>1350</v>
          </cell>
          <cell r="S2570" t="str">
            <v>Sim</v>
          </cell>
          <cell r="T2570" t="str">
            <v>Sim</v>
          </cell>
          <cell r="V2570" t="str">
            <v>Sim</v>
          </cell>
          <cell r="X2570">
            <v>43.62</v>
          </cell>
          <cell r="Y2570">
            <v>43.62</v>
          </cell>
          <cell r="Z2570">
            <v>43.62</v>
          </cell>
          <cell r="AA2570">
            <v>3</v>
          </cell>
        </row>
        <row r="2571">
          <cell r="B2571" t="str">
            <v>São Paulo</v>
          </cell>
          <cell r="I2571" t="str">
            <v>2</v>
          </cell>
          <cell r="K2571">
            <v>42741</v>
          </cell>
          <cell r="Q2571">
            <v>10435</v>
          </cell>
          <cell r="S2571" t="str">
            <v>Sim</v>
          </cell>
          <cell r="T2571" t="str">
            <v>Sim</v>
          </cell>
          <cell r="V2571" t="str">
            <v>Sim</v>
          </cell>
          <cell r="X2571">
            <v>182.3</v>
          </cell>
          <cell r="Y2571">
            <v>161.32</v>
          </cell>
          <cell r="Z2571">
            <v>86.72</v>
          </cell>
          <cell r="AA2571">
            <v>40</v>
          </cell>
        </row>
        <row r="2572">
          <cell r="B2572" t="str">
            <v>São Paulo</v>
          </cell>
          <cell r="I2572" t="str">
            <v>2</v>
          </cell>
          <cell r="K2572">
            <v>81301</v>
          </cell>
          <cell r="Q2572">
            <v>24292</v>
          </cell>
          <cell r="S2572" t="str">
            <v>Sim</v>
          </cell>
          <cell r="T2572" t="str">
            <v>Sim</v>
          </cell>
          <cell r="V2572" t="str">
            <v>Sim</v>
          </cell>
          <cell r="X2572">
            <v>327</v>
          </cell>
          <cell r="Y2572">
            <v>232</v>
          </cell>
          <cell r="Z2572">
            <v>112</v>
          </cell>
          <cell r="AA2572">
            <v>490</v>
          </cell>
        </row>
        <row r="2573">
          <cell r="B2573" t="str">
            <v>São Paulo</v>
          </cell>
          <cell r="I2573" t="str">
            <v>2</v>
          </cell>
          <cell r="K2573">
            <v>27422</v>
          </cell>
          <cell r="Q2573">
            <v>10217</v>
          </cell>
          <cell r="S2573" t="str">
            <v>Nao</v>
          </cell>
          <cell r="T2573" t="str">
            <v>Nao</v>
          </cell>
          <cell r="V2573" t="str">
            <v>Sim</v>
          </cell>
          <cell r="X2573">
            <v>114.42</v>
          </cell>
          <cell r="Y2573">
            <v>114.42</v>
          </cell>
          <cell r="Z2573">
            <v>21.97</v>
          </cell>
          <cell r="AA2573">
            <v>671</v>
          </cell>
        </row>
        <row r="2574">
          <cell r="B2574" t="str">
            <v>São Paulo</v>
          </cell>
          <cell r="I2574" t="str">
            <v>1</v>
          </cell>
          <cell r="K2574">
            <v>12960</v>
          </cell>
          <cell r="Q2574">
            <v>4927</v>
          </cell>
          <cell r="S2574" t="str">
            <v>Sim</v>
          </cell>
          <cell r="T2574" t="str">
            <v>Sim</v>
          </cell>
          <cell r="V2574" t="str">
            <v>Sim</v>
          </cell>
          <cell r="X2574">
            <v>60</v>
          </cell>
          <cell r="Y2574">
            <v>57</v>
          </cell>
          <cell r="Z2574">
            <v>49</v>
          </cell>
          <cell r="AA2574">
            <v>2000</v>
          </cell>
        </row>
        <row r="2575">
          <cell r="B2575" t="str">
            <v>São Paulo</v>
          </cell>
          <cell r="I2575" t="str">
            <v>1</v>
          </cell>
          <cell r="K2575">
            <v>15500</v>
          </cell>
          <cell r="Q2575">
            <v>6297</v>
          </cell>
          <cell r="S2575" t="str">
            <v>Nao</v>
          </cell>
          <cell r="T2575" t="str">
            <v>Nao</v>
          </cell>
          <cell r="V2575" t="str">
            <v>Sim</v>
          </cell>
          <cell r="X2575">
            <v>91</v>
          </cell>
          <cell r="Y2575">
            <v>90</v>
          </cell>
          <cell r="Z2575">
            <v>18.87</v>
          </cell>
          <cell r="AA2575">
            <v>46</v>
          </cell>
        </row>
        <row r="2576">
          <cell r="B2576" t="str">
            <v>São Paulo</v>
          </cell>
          <cell r="I2576" t="str">
            <v>1</v>
          </cell>
          <cell r="K2576">
            <v>3414</v>
          </cell>
          <cell r="Q2576">
            <v>1000</v>
          </cell>
          <cell r="S2576" t="str">
            <v>Nao</v>
          </cell>
          <cell r="T2576" t="str">
            <v>Nao</v>
          </cell>
          <cell r="V2576" t="str">
            <v>Não</v>
          </cell>
          <cell r="X2576">
            <v>21</v>
          </cell>
          <cell r="Y2576">
            <v>21</v>
          </cell>
          <cell r="Z2576">
            <v>21</v>
          </cell>
          <cell r="AA2576">
            <v>0</v>
          </cell>
        </row>
        <row r="2577">
          <cell r="B2577" t="str">
            <v>São Paulo</v>
          </cell>
          <cell r="I2577" t="str">
            <v>3</v>
          </cell>
          <cell r="K2577">
            <v>100230</v>
          </cell>
          <cell r="Q2577">
            <v>24822</v>
          </cell>
          <cell r="S2577" t="str">
            <v>Nao</v>
          </cell>
          <cell r="T2577" t="str">
            <v>Nao</v>
          </cell>
          <cell r="V2577" t="str">
            <v>Sim</v>
          </cell>
          <cell r="X2577">
            <v>100</v>
          </cell>
          <cell r="Y2577">
            <v>100</v>
          </cell>
          <cell r="Z2577">
            <v>0</v>
          </cell>
          <cell r="AA2577">
            <v>0</v>
          </cell>
        </row>
        <row r="2578">
          <cell r="B2578" t="str">
            <v>São Paulo</v>
          </cell>
          <cell r="I2578" t="str">
            <v>1</v>
          </cell>
          <cell r="K2578">
            <v>2277</v>
          </cell>
          <cell r="Q2578">
            <v>1005</v>
          </cell>
          <cell r="S2578" t="str">
            <v>Sim</v>
          </cell>
          <cell r="T2578" t="str">
            <v>Sim</v>
          </cell>
          <cell r="V2578" t="str">
            <v>Sim</v>
          </cell>
          <cell r="X2578">
            <v>4.4000000000000004</v>
          </cell>
          <cell r="Y2578">
            <v>4.0199999999999996</v>
          </cell>
          <cell r="Z2578">
            <v>0</v>
          </cell>
          <cell r="AA2578">
            <v>0</v>
          </cell>
        </row>
        <row r="2579">
          <cell r="B2579" t="str">
            <v>São Paulo</v>
          </cell>
          <cell r="I2579" t="str">
            <v>2</v>
          </cell>
          <cell r="K2579">
            <v>76365</v>
          </cell>
          <cell r="Q2579">
            <v>19116</v>
          </cell>
          <cell r="S2579" t="str">
            <v>Nao</v>
          </cell>
          <cell r="T2579" t="str">
            <v>Nao</v>
          </cell>
          <cell r="V2579" t="str">
            <v>Sim</v>
          </cell>
          <cell r="X2579">
            <v>1545</v>
          </cell>
          <cell r="Y2579">
            <v>850</v>
          </cell>
          <cell r="Z2579">
            <v>1203.5999999999999</v>
          </cell>
          <cell r="AA2579">
            <v>500</v>
          </cell>
        </row>
        <row r="2580">
          <cell r="B2580" t="str">
            <v>São Paulo</v>
          </cell>
          <cell r="I2580" t="str">
            <v>1</v>
          </cell>
          <cell r="K2580">
            <v>20809</v>
          </cell>
          <cell r="Q2580">
            <v>8000</v>
          </cell>
          <cell r="S2580" t="str">
            <v>Sim</v>
          </cell>
          <cell r="T2580" t="str">
            <v>Sim</v>
          </cell>
          <cell r="V2580" t="str">
            <v>Sim</v>
          </cell>
          <cell r="X2580">
            <v>79.400000000000006</v>
          </cell>
          <cell r="Y2580">
            <v>68.12</v>
          </cell>
          <cell r="Z2580">
            <v>5.37</v>
          </cell>
          <cell r="AA2580">
            <v>1100</v>
          </cell>
        </row>
        <row r="2581">
          <cell r="B2581" t="str">
            <v>São Paulo</v>
          </cell>
          <cell r="I2581" t="str">
            <v>1</v>
          </cell>
          <cell r="K2581">
            <v>9907</v>
          </cell>
          <cell r="Q2581">
            <v>4500</v>
          </cell>
          <cell r="S2581" t="str">
            <v>Sim</v>
          </cell>
          <cell r="T2581" t="str">
            <v>Sim</v>
          </cell>
          <cell r="V2581" t="str">
            <v>Sim</v>
          </cell>
          <cell r="X2581">
            <v>46</v>
          </cell>
          <cell r="Y2581">
            <v>46</v>
          </cell>
          <cell r="Z2581">
            <v>1.5</v>
          </cell>
          <cell r="AA2581">
            <v>30</v>
          </cell>
        </row>
        <row r="2582">
          <cell r="B2582" t="str">
            <v>São Paulo</v>
          </cell>
          <cell r="I2582" t="str">
            <v>1</v>
          </cell>
          <cell r="K2582">
            <v>23484</v>
          </cell>
          <cell r="Q2582">
            <v>6874</v>
          </cell>
          <cell r="S2582" t="str">
            <v>Nao</v>
          </cell>
          <cell r="T2582" t="str">
            <v>Nao</v>
          </cell>
          <cell r="V2582" t="str">
            <v>Sim</v>
          </cell>
          <cell r="X2582">
            <v>73</v>
          </cell>
          <cell r="Y2582">
            <v>73</v>
          </cell>
          <cell r="Z2582">
            <v>72</v>
          </cell>
          <cell r="AA2582">
            <v>0</v>
          </cell>
        </row>
        <row r="2583">
          <cell r="B2583" t="str">
            <v>São Paulo</v>
          </cell>
          <cell r="I2583" t="str">
            <v>1</v>
          </cell>
          <cell r="K2583">
            <v>5125</v>
          </cell>
          <cell r="Q2583">
            <v>2443</v>
          </cell>
          <cell r="S2583" t="str">
            <v>Sim</v>
          </cell>
          <cell r="T2583" t="str">
            <v>Sim</v>
          </cell>
          <cell r="V2583" t="str">
            <v>Sim</v>
          </cell>
          <cell r="X2583">
            <v>85.89</v>
          </cell>
          <cell r="Y2583">
            <v>40</v>
          </cell>
          <cell r="Z2583">
            <v>20</v>
          </cell>
          <cell r="AA2583">
            <v>200</v>
          </cell>
        </row>
        <row r="2584">
          <cell r="B2584" t="str">
            <v>São Paulo</v>
          </cell>
          <cell r="I2584" t="str">
            <v>5</v>
          </cell>
          <cell r="K2584">
            <v>1192920</v>
          </cell>
          <cell r="Q2584">
            <v>343798</v>
          </cell>
          <cell r="S2584" t="str">
            <v>Nao</v>
          </cell>
          <cell r="T2584" t="str">
            <v>Sim</v>
          </cell>
          <cell r="V2584" t="str">
            <v>Sim</v>
          </cell>
          <cell r="X2584">
            <v>4496.43</v>
          </cell>
          <cell r="Y2584">
            <v>4375.75</v>
          </cell>
          <cell r="Z2584">
            <v>2592.6799999999998</v>
          </cell>
          <cell r="AA2584">
            <v>8285</v>
          </cell>
        </row>
        <row r="2585">
          <cell r="B2585" t="str">
            <v>São Paulo</v>
          </cell>
          <cell r="I2585" t="str">
            <v>2</v>
          </cell>
          <cell r="K2585">
            <v>85541</v>
          </cell>
          <cell r="Q2585">
            <v>19491</v>
          </cell>
          <cell r="S2585" t="str">
            <v>Nao</v>
          </cell>
          <cell r="T2585" t="str">
            <v>Nao</v>
          </cell>
          <cell r="V2585" t="str">
            <v>Sim</v>
          </cell>
          <cell r="X2585">
            <v>283.55</v>
          </cell>
          <cell r="Y2585">
            <v>204</v>
          </cell>
          <cell r="Z2585">
            <v>189.57</v>
          </cell>
          <cell r="AA2585">
            <v>78</v>
          </cell>
        </row>
        <row r="2586">
          <cell r="B2586" t="str">
            <v>São Paulo</v>
          </cell>
          <cell r="I2586" t="str">
            <v>2</v>
          </cell>
          <cell r="K2586">
            <v>52078</v>
          </cell>
          <cell r="Q2586">
            <v>12062</v>
          </cell>
          <cell r="S2586" t="str">
            <v>Sim</v>
          </cell>
          <cell r="T2586" t="str">
            <v>Sim</v>
          </cell>
          <cell r="V2586" t="str">
            <v>Sim</v>
          </cell>
          <cell r="X2586">
            <v>503</v>
          </cell>
          <cell r="Y2586">
            <v>231.71</v>
          </cell>
          <cell r="Z2586">
            <v>16.46</v>
          </cell>
          <cell r="AA2586">
            <v>456</v>
          </cell>
        </row>
        <row r="2587">
          <cell r="B2587" t="str">
            <v>São Paulo</v>
          </cell>
          <cell r="I2587" t="str">
            <v>1</v>
          </cell>
          <cell r="K2587">
            <v>10705</v>
          </cell>
          <cell r="Q2587">
            <v>3661</v>
          </cell>
          <cell r="S2587" t="str">
            <v>Nao</v>
          </cell>
          <cell r="T2587" t="str">
            <v>Nao</v>
          </cell>
          <cell r="V2587" t="str">
            <v>Sim</v>
          </cell>
          <cell r="X2587">
            <v>85.3</v>
          </cell>
          <cell r="Y2587">
            <v>79.400000000000006</v>
          </cell>
          <cell r="Z2587">
            <v>10.31</v>
          </cell>
          <cell r="AA2587">
            <v>100</v>
          </cell>
        </row>
        <row r="2588">
          <cell r="B2588" t="str">
            <v>São Paulo</v>
          </cell>
          <cell r="I2588" t="str">
            <v>1</v>
          </cell>
          <cell r="K2588">
            <v>4830</v>
          </cell>
          <cell r="Q2588">
            <v>1580</v>
          </cell>
          <cell r="S2588" t="str">
            <v>Nao</v>
          </cell>
          <cell r="T2588" t="str">
            <v>Sim</v>
          </cell>
          <cell r="V2588" t="str">
            <v>Sim</v>
          </cell>
          <cell r="X2588">
            <v>50.87</v>
          </cell>
          <cell r="Y2588">
            <v>23.5</v>
          </cell>
          <cell r="Z2588">
            <v>7.5</v>
          </cell>
          <cell r="AA2588">
            <v>7</v>
          </cell>
        </row>
        <row r="2589">
          <cell r="B2589" t="str">
            <v>São Paulo</v>
          </cell>
          <cell r="I2589" t="str">
            <v>2</v>
          </cell>
          <cell r="K2589">
            <v>29471</v>
          </cell>
          <cell r="Q2589">
            <v>9011</v>
          </cell>
          <cell r="S2589" t="str">
            <v>Sim</v>
          </cell>
          <cell r="T2589" t="str">
            <v>Sim</v>
          </cell>
          <cell r="V2589" t="str">
            <v>Sim</v>
          </cell>
          <cell r="X2589">
            <v>121</v>
          </cell>
          <cell r="Y2589">
            <v>121</v>
          </cell>
          <cell r="Z2589">
            <v>19.100000000000001</v>
          </cell>
          <cell r="AA2589">
            <v>0</v>
          </cell>
        </row>
        <row r="2590">
          <cell r="B2590" t="str">
            <v>São Paulo</v>
          </cell>
          <cell r="I2590" t="str">
            <v>1</v>
          </cell>
          <cell r="K2590">
            <v>2259</v>
          </cell>
          <cell r="Q2590">
            <v>1047</v>
          </cell>
          <cell r="S2590" t="str">
            <v>Sim</v>
          </cell>
          <cell r="T2590" t="str">
            <v>Sim</v>
          </cell>
          <cell r="V2590" t="str">
            <v>Sim</v>
          </cell>
          <cell r="X2590">
            <v>16.170000000000002</v>
          </cell>
          <cell r="Y2590">
            <v>16.170000000000002</v>
          </cell>
          <cell r="Z2590">
            <v>4.8</v>
          </cell>
          <cell r="AA2590">
            <v>0</v>
          </cell>
        </row>
        <row r="2591">
          <cell r="B2591" t="str">
            <v>São Paulo</v>
          </cell>
          <cell r="I2591" t="str">
            <v>1</v>
          </cell>
          <cell r="K2591">
            <v>5012</v>
          </cell>
          <cell r="Q2591">
            <v>1560</v>
          </cell>
          <cell r="S2591" t="str">
            <v>Nao</v>
          </cell>
          <cell r="T2591" t="str">
            <v>Nao</v>
          </cell>
          <cell r="V2591" t="str">
            <v>Sim</v>
          </cell>
          <cell r="X2591">
            <v>19</v>
          </cell>
          <cell r="Y2591">
            <v>18</v>
          </cell>
          <cell r="Z2591">
            <v>7</v>
          </cell>
          <cell r="AA2591">
            <v>0</v>
          </cell>
        </row>
        <row r="2592">
          <cell r="B2592" t="str">
            <v>São Paulo</v>
          </cell>
          <cell r="I2592" t="str">
            <v>2</v>
          </cell>
          <cell r="K2592">
            <v>38594</v>
          </cell>
          <cell r="Q2592">
            <v>12875</v>
          </cell>
          <cell r="S2592" t="str">
            <v>Sim</v>
          </cell>
          <cell r="T2592" t="str">
            <v>Sim</v>
          </cell>
          <cell r="V2592" t="str">
            <v>Sim</v>
          </cell>
          <cell r="X2592">
            <v>160.80000000000001</v>
          </cell>
          <cell r="Y2592">
            <v>160.80000000000001</v>
          </cell>
          <cell r="Z2592">
            <v>5.2</v>
          </cell>
          <cell r="AA2592">
            <v>20</v>
          </cell>
        </row>
        <row r="2593">
          <cell r="B2593" t="str">
            <v>São Paulo</v>
          </cell>
          <cell r="I2593" t="str">
            <v>1</v>
          </cell>
          <cell r="K2593">
            <v>17382</v>
          </cell>
          <cell r="Q2593">
            <v>6081</v>
          </cell>
          <cell r="S2593" t="str">
            <v>Sim</v>
          </cell>
          <cell r="T2593" t="str">
            <v>Sim</v>
          </cell>
          <cell r="V2593" t="str">
            <v>Sim</v>
          </cell>
          <cell r="X2593">
            <v>75</v>
          </cell>
          <cell r="Y2593">
            <v>59.45</v>
          </cell>
          <cell r="Z2593">
            <v>29.52</v>
          </cell>
          <cell r="AA2593">
            <v>0</v>
          </cell>
        </row>
        <row r="2594">
          <cell r="B2594" t="str">
            <v>São Paulo</v>
          </cell>
          <cell r="I2594" t="str">
            <v>3</v>
          </cell>
          <cell r="K2594">
            <v>118290</v>
          </cell>
          <cell r="Q2594">
            <v>56010</v>
          </cell>
          <cell r="S2594" t="str">
            <v>Sim</v>
          </cell>
          <cell r="T2594" t="str">
            <v>Sim</v>
          </cell>
          <cell r="V2594" t="str">
            <v>Sim</v>
          </cell>
          <cell r="X2594">
            <v>554</v>
          </cell>
          <cell r="Y2594">
            <v>316.16000000000003</v>
          </cell>
          <cell r="Z2594">
            <v>11.23</v>
          </cell>
          <cell r="AA2594">
            <v>0</v>
          </cell>
        </row>
        <row r="2595">
          <cell r="B2595" t="str">
            <v>São Paulo</v>
          </cell>
          <cell r="I2595" t="str">
            <v>4</v>
          </cell>
          <cell r="K2595">
            <v>403183</v>
          </cell>
          <cell r="Q2595">
            <v>108617</v>
          </cell>
          <cell r="S2595" t="str">
            <v>Nao</v>
          </cell>
          <cell r="T2595" t="str">
            <v>Nao</v>
          </cell>
          <cell r="V2595" t="str">
            <v>Sim</v>
          </cell>
          <cell r="X2595">
            <v>612.54999999999995</v>
          </cell>
          <cell r="Y2595">
            <v>593.5</v>
          </cell>
          <cell r="Z2595">
            <v>306.27</v>
          </cell>
          <cell r="AA2595">
            <v>8585</v>
          </cell>
        </row>
        <row r="2596">
          <cell r="B2596" t="str">
            <v>São Paulo</v>
          </cell>
          <cell r="I2596" t="str">
            <v>2</v>
          </cell>
          <cell r="K2596">
            <v>24964</v>
          </cell>
          <cell r="Q2596">
            <v>11500</v>
          </cell>
          <cell r="S2596" t="str">
            <v>Nao</v>
          </cell>
          <cell r="T2596" t="str">
            <v>Nao</v>
          </cell>
          <cell r="V2596" t="str">
            <v>Não</v>
          </cell>
          <cell r="X2596">
            <v>0.01</v>
          </cell>
          <cell r="Y2596">
            <v>0.01</v>
          </cell>
          <cell r="Z2596">
            <v>0</v>
          </cell>
          <cell r="AA2596">
            <v>40</v>
          </cell>
        </row>
        <row r="2597">
          <cell r="B2597" t="str">
            <v>São Paulo</v>
          </cell>
          <cell r="I2597" t="str">
            <v>1</v>
          </cell>
          <cell r="K2597">
            <v>1707</v>
          </cell>
          <cell r="Q2597">
            <v>710</v>
          </cell>
          <cell r="S2597" t="str">
            <v>Sim</v>
          </cell>
          <cell r="T2597" t="str">
            <v>Sim</v>
          </cell>
          <cell r="V2597" t="str">
            <v>Sim</v>
          </cell>
          <cell r="X2597">
            <v>23</v>
          </cell>
          <cell r="Y2597">
            <v>23</v>
          </cell>
          <cell r="Z2597">
            <v>15</v>
          </cell>
          <cell r="AA2597">
            <v>0</v>
          </cell>
        </row>
        <row r="2598">
          <cell r="B2598" t="str">
            <v>São Paulo</v>
          </cell>
          <cell r="I2598" t="str">
            <v>1</v>
          </cell>
          <cell r="K2598">
            <v>16049</v>
          </cell>
          <cell r="Q2598">
            <v>5641</v>
          </cell>
          <cell r="S2598" t="str">
            <v>Nao</v>
          </cell>
          <cell r="T2598" t="str">
            <v>Sim</v>
          </cell>
          <cell r="V2598" t="str">
            <v>Sim</v>
          </cell>
          <cell r="X2598">
            <v>80</v>
          </cell>
          <cell r="Y2598">
            <v>78</v>
          </cell>
          <cell r="Z2598">
            <v>15</v>
          </cell>
          <cell r="AA2598">
            <v>60</v>
          </cell>
        </row>
        <row r="2599">
          <cell r="B2599" t="str">
            <v>São Paulo</v>
          </cell>
          <cell r="I2599" t="str">
            <v>3</v>
          </cell>
          <cell r="K2599">
            <v>121513</v>
          </cell>
          <cell r="Q2599">
            <v>42492</v>
          </cell>
          <cell r="S2599" t="str">
            <v>Sim</v>
          </cell>
          <cell r="T2599" t="str">
            <v>Sim</v>
          </cell>
          <cell r="V2599" t="str">
            <v>Sim</v>
          </cell>
          <cell r="X2599">
            <v>1495</v>
          </cell>
          <cell r="Y2599">
            <v>1477.7</v>
          </cell>
          <cell r="Z2599">
            <v>36.24</v>
          </cell>
          <cell r="AA2599">
            <v>48</v>
          </cell>
        </row>
        <row r="2600">
          <cell r="B2600" t="str">
            <v>São Paulo</v>
          </cell>
          <cell r="I2600" t="str">
            <v>1</v>
          </cell>
          <cell r="K2600">
            <v>7240</v>
          </cell>
          <cell r="Q2600">
            <v>2500</v>
          </cell>
          <cell r="S2600" t="str">
            <v>Sim</v>
          </cell>
          <cell r="T2600" t="str">
            <v>Sim</v>
          </cell>
          <cell r="V2600" t="str">
            <v>Sim</v>
          </cell>
          <cell r="X2600">
            <v>28.93</v>
          </cell>
          <cell r="Y2600">
            <v>26.3</v>
          </cell>
          <cell r="Z2600">
            <v>5</v>
          </cell>
          <cell r="AA2600">
            <v>20</v>
          </cell>
        </row>
        <row r="2601">
          <cell r="B2601" t="str">
            <v>São Paulo</v>
          </cell>
          <cell r="I2601" t="str">
            <v>1</v>
          </cell>
          <cell r="K2601">
            <v>7394</v>
          </cell>
          <cell r="Q2601">
            <v>3450</v>
          </cell>
          <cell r="S2601" t="str">
            <v>Sim</v>
          </cell>
          <cell r="T2601" t="str">
            <v>Sim</v>
          </cell>
          <cell r="V2601" t="str">
            <v>Sim</v>
          </cell>
          <cell r="X2601">
            <v>102.1</v>
          </cell>
          <cell r="Y2601">
            <v>102.1</v>
          </cell>
          <cell r="Z2601">
            <v>80.25</v>
          </cell>
          <cell r="AA2601">
            <v>0</v>
          </cell>
        </row>
        <row r="2602">
          <cell r="B2602" t="str">
            <v>São Paulo</v>
          </cell>
          <cell r="I2602" t="str">
            <v>1</v>
          </cell>
          <cell r="K2602">
            <v>18100</v>
          </cell>
          <cell r="Q2602">
            <v>7727</v>
          </cell>
          <cell r="S2602" t="str">
            <v>Nao</v>
          </cell>
          <cell r="T2602" t="str">
            <v>Nao</v>
          </cell>
          <cell r="V2602" t="str">
            <v>Sim</v>
          </cell>
          <cell r="X2602">
            <v>95</v>
          </cell>
          <cell r="Y2602">
            <v>95</v>
          </cell>
          <cell r="Z2602">
            <v>30</v>
          </cell>
          <cell r="AA2602">
            <v>0</v>
          </cell>
        </row>
        <row r="2603">
          <cell r="B2603" t="str">
            <v>São Paulo</v>
          </cell>
          <cell r="I2603" t="str">
            <v>2</v>
          </cell>
          <cell r="K2603">
            <v>47225</v>
          </cell>
          <cell r="Q2603">
            <v>12830</v>
          </cell>
          <cell r="S2603" t="str">
            <v>Sim</v>
          </cell>
          <cell r="T2603" t="str">
            <v>Sim</v>
          </cell>
          <cell r="V2603" t="str">
            <v>Sim</v>
          </cell>
          <cell r="X2603">
            <v>226</v>
          </cell>
          <cell r="Y2603">
            <v>221</v>
          </cell>
          <cell r="Z2603">
            <v>35.5</v>
          </cell>
          <cell r="AA2603">
            <v>0</v>
          </cell>
        </row>
        <row r="2604">
          <cell r="B2604" t="str">
            <v>São Paulo</v>
          </cell>
          <cell r="I2604" t="str">
            <v>1</v>
          </cell>
          <cell r="K2604">
            <v>12406</v>
          </cell>
          <cell r="Q2604">
            <v>3713</v>
          </cell>
          <cell r="S2604" t="str">
            <v>Sim</v>
          </cell>
          <cell r="T2604" t="str">
            <v>Sim</v>
          </cell>
          <cell r="V2604" t="str">
            <v>Sim</v>
          </cell>
          <cell r="X2604">
            <v>96.49</v>
          </cell>
          <cell r="Y2604">
            <v>96.49</v>
          </cell>
          <cell r="Z2604">
            <v>9.66</v>
          </cell>
          <cell r="AA2604">
            <v>10</v>
          </cell>
        </row>
        <row r="2605">
          <cell r="B2605" t="str">
            <v>São Paulo</v>
          </cell>
          <cell r="I2605" t="str">
            <v>1</v>
          </cell>
          <cell r="K2605">
            <v>15756</v>
          </cell>
          <cell r="Q2605">
            <v>4986</v>
          </cell>
          <cell r="S2605" t="str">
            <v>Nao</v>
          </cell>
          <cell r="T2605" t="str">
            <v>Nao</v>
          </cell>
          <cell r="V2605" t="str">
            <v>Sim</v>
          </cell>
          <cell r="X2605">
            <v>85.5</v>
          </cell>
          <cell r="Y2605">
            <v>75</v>
          </cell>
          <cell r="Z2605">
            <v>50</v>
          </cell>
          <cell r="AA2605">
            <v>0</v>
          </cell>
        </row>
        <row r="2606">
          <cell r="B2606" t="str">
            <v>São Paulo</v>
          </cell>
          <cell r="I2606" t="str">
            <v>1</v>
          </cell>
          <cell r="K2606">
            <v>11419</v>
          </cell>
          <cell r="Q2606">
            <v>4115</v>
          </cell>
          <cell r="S2606" t="str">
            <v>Nao</v>
          </cell>
          <cell r="T2606" t="str">
            <v>Nao</v>
          </cell>
          <cell r="V2606" t="str">
            <v>Sim</v>
          </cell>
          <cell r="X2606">
            <v>100</v>
          </cell>
          <cell r="Y2606">
            <v>100</v>
          </cell>
          <cell r="Z2606">
            <v>22</v>
          </cell>
          <cell r="AA2606">
            <v>30</v>
          </cell>
        </row>
        <row r="2607">
          <cell r="B2607" t="str">
            <v>São Paulo</v>
          </cell>
          <cell r="I2607" t="str">
            <v>1</v>
          </cell>
          <cell r="K2607">
            <v>8347</v>
          </cell>
          <cell r="Q2607">
            <v>2160</v>
          </cell>
          <cell r="S2607" t="str">
            <v>Sim</v>
          </cell>
          <cell r="T2607" t="str">
            <v>Sim</v>
          </cell>
          <cell r="V2607" t="str">
            <v>Sim</v>
          </cell>
          <cell r="X2607">
            <v>25.6</v>
          </cell>
          <cell r="Y2607">
            <v>25.6</v>
          </cell>
          <cell r="Z2607">
            <v>2.17</v>
          </cell>
          <cell r="AA2607">
            <v>0</v>
          </cell>
        </row>
        <row r="2608">
          <cell r="B2608" t="str">
            <v>São Paulo</v>
          </cell>
          <cell r="I2608" t="str">
            <v>1</v>
          </cell>
          <cell r="K2608">
            <v>17310</v>
          </cell>
          <cell r="Q2608">
            <v>7226</v>
          </cell>
          <cell r="S2608" t="str">
            <v>Sim</v>
          </cell>
          <cell r="T2608" t="str">
            <v>Sim</v>
          </cell>
          <cell r="V2608" t="str">
            <v>Sim</v>
          </cell>
          <cell r="X2608">
            <v>100</v>
          </cell>
          <cell r="Y2608">
            <v>90</v>
          </cell>
          <cell r="Z2608">
            <v>10</v>
          </cell>
          <cell r="AA2608">
            <v>0</v>
          </cell>
        </row>
        <row r="2609">
          <cell r="B2609" t="str">
            <v>São Paulo</v>
          </cell>
          <cell r="I2609" t="str">
            <v>1</v>
          </cell>
          <cell r="K2609">
            <v>4492</v>
          </cell>
          <cell r="Q2609">
            <v>1724</v>
          </cell>
          <cell r="S2609" t="str">
            <v>Sim</v>
          </cell>
          <cell r="T2609" t="str">
            <v>Sim</v>
          </cell>
          <cell r="V2609" t="str">
            <v>Não</v>
          </cell>
          <cell r="X2609">
            <v>560</v>
          </cell>
          <cell r="Y2609">
            <v>560</v>
          </cell>
          <cell r="Z2609">
            <v>0</v>
          </cell>
          <cell r="AA2609">
            <v>0</v>
          </cell>
        </row>
        <row r="2610">
          <cell r="B2610" t="str">
            <v>São Paulo</v>
          </cell>
          <cell r="I2610" t="str">
            <v>1</v>
          </cell>
          <cell r="K2610">
            <v>14600</v>
          </cell>
          <cell r="Q2610">
            <v>4024</v>
          </cell>
          <cell r="S2610" t="str">
            <v>Nao</v>
          </cell>
          <cell r="T2610" t="str">
            <v>Nao</v>
          </cell>
          <cell r="V2610" t="str">
            <v>Sim</v>
          </cell>
          <cell r="X2610">
            <v>65</v>
          </cell>
          <cell r="Y2610">
            <v>60.87</v>
          </cell>
          <cell r="Z2610">
            <v>1</v>
          </cell>
          <cell r="AA2610">
            <v>7</v>
          </cell>
        </row>
        <row r="2611">
          <cell r="B2611" t="str">
            <v>São Paulo</v>
          </cell>
          <cell r="I2611" t="str">
            <v>1</v>
          </cell>
          <cell r="K2611">
            <v>22299</v>
          </cell>
          <cell r="Q2611">
            <v>5700</v>
          </cell>
          <cell r="S2611" t="str">
            <v>Sim</v>
          </cell>
          <cell r="T2611" t="str">
            <v>Sim</v>
          </cell>
          <cell r="V2611" t="str">
            <v>Sim</v>
          </cell>
          <cell r="X2611">
            <v>370</v>
          </cell>
          <cell r="Y2611">
            <v>305</v>
          </cell>
          <cell r="Z2611">
            <v>54</v>
          </cell>
          <cell r="AA2611">
            <v>0</v>
          </cell>
        </row>
        <row r="2612">
          <cell r="B2612" t="str">
            <v>São Paulo</v>
          </cell>
          <cell r="I2612" t="str">
            <v>1</v>
          </cell>
          <cell r="K2612">
            <v>4964</v>
          </cell>
          <cell r="Q2612">
            <v>1768</v>
          </cell>
          <cell r="S2612" t="str">
            <v>Nao</v>
          </cell>
          <cell r="T2612" t="str">
            <v>Sim</v>
          </cell>
          <cell r="V2612" t="str">
            <v>Sim</v>
          </cell>
          <cell r="X2612">
            <v>24.47</v>
          </cell>
          <cell r="Y2612">
            <v>24.47</v>
          </cell>
          <cell r="Z2612">
            <v>1.73</v>
          </cell>
          <cell r="AA2612">
            <v>0</v>
          </cell>
        </row>
        <row r="2613">
          <cell r="B2613" t="str">
            <v>São Paulo</v>
          </cell>
          <cell r="I2613" t="str">
            <v>1</v>
          </cell>
          <cell r="K2613">
            <v>3582</v>
          </cell>
          <cell r="Q2613">
            <v>1466</v>
          </cell>
          <cell r="S2613" t="str">
            <v>Nao</v>
          </cell>
          <cell r="T2613" t="str">
            <v>Nao</v>
          </cell>
          <cell r="V2613" t="str">
            <v>Sim</v>
          </cell>
          <cell r="X2613">
            <v>12</v>
          </cell>
          <cell r="Y2613">
            <v>12</v>
          </cell>
          <cell r="Z2613">
            <v>5</v>
          </cell>
          <cell r="AA2613">
            <v>0</v>
          </cell>
        </row>
        <row r="2614">
          <cell r="B2614" t="str">
            <v>São Paulo</v>
          </cell>
          <cell r="I2614" t="str">
            <v>1</v>
          </cell>
          <cell r="K2614">
            <v>2196</v>
          </cell>
          <cell r="Q2614">
            <v>932</v>
          </cell>
          <cell r="S2614" t="str">
            <v>Nao</v>
          </cell>
          <cell r="T2614" t="str">
            <v>Nao</v>
          </cell>
          <cell r="V2614" t="str">
            <v>Sim</v>
          </cell>
          <cell r="X2614">
            <v>20</v>
          </cell>
          <cell r="Y2614">
            <v>16</v>
          </cell>
          <cell r="Z2614">
            <v>3</v>
          </cell>
          <cell r="AA2614">
            <v>0</v>
          </cell>
        </row>
        <row r="2615">
          <cell r="B2615" t="str">
            <v>São Paulo</v>
          </cell>
          <cell r="I2615" t="str">
            <v>2</v>
          </cell>
          <cell r="K2615">
            <v>68237</v>
          </cell>
          <cell r="Q2615">
            <v>13653</v>
          </cell>
          <cell r="S2615" t="str">
            <v>Sim</v>
          </cell>
          <cell r="T2615" t="str">
            <v>Sim</v>
          </cell>
          <cell r="V2615" t="str">
            <v>Sim</v>
          </cell>
          <cell r="X2615">
            <v>178.9</v>
          </cell>
          <cell r="Y2615">
            <v>132.5</v>
          </cell>
          <cell r="Z2615">
            <v>120</v>
          </cell>
          <cell r="AA2615">
            <v>10</v>
          </cell>
        </row>
        <row r="2616">
          <cell r="B2616" t="str">
            <v>São Paulo</v>
          </cell>
          <cell r="I2616" t="str">
            <v>4</v>
          </cell>
          <cell r="K2616">
            <v>253608</v>
          </cell>
          <cell r="Q2616">
            <v>60161</v>
          </cell>
          <cell r="S2616" t="str">
            <v>Sim</v>
          </cell>
          <cell r="T2616" t="str">
            <v>Nao</v>
          </cell>
          <cell r="V2616" t="str">
            <v>Sim</v>
          </cell>
          <cell r="X2616">
            <v>400</v>
          </cell>
          <cell r="Y2616">
            <v>320</v>
          </cell>
          <cell r="Z2616">
            <v>60</v>
          </cell>
          <cell r="AA2616">
            <v>0</v>
          </cell>
        </row>
        <row r="2617">
          <cell r="B2617" t="str">
            <v>São Paulo</v>
          </cell>
          <cell r="I2617" t="str">
            <v>2</v>
          </cell>
          <cell r="K2617">
            <v>34693</v>
          </cell>
          <cell r="Q2617">
            <v>14500</v>
          </cell>
          <cell r="S2617" t="str">
            <v>Sim</v>
          </cell>
          <cell r="T2617" t="str">
            <v>Sim</v>
          </cell>
          <cell r="V2617" t="str">
            <v>Sim</v>
          </cell>
          <cell r="X2617">
            <v>865</v>
          </cell>
          <cell r="Y2617">
            <v>865</v>
          </cell>
          <cell r="Z2617">
            <v>40</v>
          </cell>
          <cell r="AA2617">
            <v>50</v>
          </cell>
        </row>
        <row r="2618">
          <cell r="B2618" t="str">
            <v>São Paulo</v>
          </cell>
          <cell r="I2618" t="str">
            <v>1</v>
          </cell>
          <cell r="K2618">
            <v>6351</v>
          </cell>
          <cell r="Q2618">
            <v>2750</v>
          </cell>
          <cell r="S2618" t="str">
            <v>Sim</v>
          </cell>
          <cell r="T2618" t="str">
            <v>Sim</v>
          </cell>
          <cell r="V2618" t="str">
            <v>Sim</v>
          </cell>
          <cell r="X2618">
            <v>33</v>
          </cell>
          <cell r="Y2618">
            <v>33</v>
          </cell>
          <cell r="Z2618">
            <v>8</v>
          </cell>
          <cell r="AA2618">
            <v>0</v>
          </cell>
        </row>
        <row r="2619">
          <cell r="B2619" t="str">
            <v>São Paulo</v>
          </cell>
          <cell r="I2619" t="str">
            <v>1</v>
          </cell>
          <cell r="K2619">
            <v>1359</v>
          </cell>
          <cell r="Q2619">
            <v>590</v>
          </cell>
          <cell r="S2619" t="str">
            <v>Sim</v>
          </cell>
          <cell r="T2619" t="str">
            <v>Sim</v>
          </cell>
          <cell r="V2619" t="str">
            <v>Sim</v>
          </cell>
          <cell r="X2619">
            <v>12.4</v>
          </cell>
          <cell r="Y2619">
            <v>12.4</v>
          </cell>
          <cell r="Z2619">
            <v>1</v>
          </cell>
          <cell r="AA2619">
            <v>0</v>
          </cell>
        </row>
        <row r="2620">
          <cell r="B2620" t="str">
            <v>São Paulo</v>
          </cell>
          <cell r="I2620" t="str">
            <v>2</v>
          </cell>
          <cell r="K2620">
            <v>80467</v>
          </cell>
          <cell r="Q2620">
            <v>22994</v>
          </cell>
          <cell r="S2620" t="str">
            <v>Nao</v>
          </cell>
          <cell r="T2620" t="str">
            <v>Sim</v>
          </cell>
          <cell r="V2620" t="str">
            <v>Sim</v>
          </cell>
          <cell r="X2620">
            <v>375</v>
          </cell>
          <cell r="Y2620">
            <v>334</v>
          </cell>
          <cell r="Z2620">
            <v>40.049999999999997</v>
          </cell>
          <cell r="AA2620">
            <v>170</v>
          </cell>
        </row>
        <row r="2621">
          <cell r="B2621" t="str">
            <v>São Paulo</v>
          </cell>
          <cell r="I2621" t="str">
            <v>3</v>
          </cell>
          <cell r="K2621">
            <v>131626</v>
          </cell>
          <cell r="Q2621">
            <v>38995</v>
          </cell>
          <cell r="S2621" t="str">
            <v>Nao</v>
          </cell>
          <cell r="T2621" t="str">
            <v>Sim</v>
          </cell>
          <cell r="V2621" t="str">
            <v>Sim</v>
          </cell>
          <cell r="X2621">
            <v>177</v>
          </cell>
          <cell r="Y2621">
            <v>163.69999999999999</v>
          </cell>
          <cell r="Z2621">
            <v>99</v>
          </cell>
          <cell r="AA2621">
            <v>925</v>
          </cell>
        </row>
        <row r="2622">
          <cell r="B2622" t="str">
            <v>São Paulo</v>
          </cell>
          <cell r="I2622" t="str">
            <v>1</v>
          </cell>
          <cell r="K2622">
            <v>11941</v>
          </cell>
          <cell r="Q2622">
            <v>4421</v>
          </cell>
          <cell r="S2622" t="str">
            <v>Nao</v>
          </cell>
          <cell r="T2622" t="str">
            <v>Nao</v>
          </cell>
          <cell r="V2622" t="str">
            <v>Sim</v>
          </cell>
          <cell r="X2622">
            <v>51</v>
          </cell>
          <cell r="Y2622">
            <v>45</v>
          </cell>
          <cell r="Z2622">
            <v>1.3</v>
          </cell>
          <cell r="AA2622">
            <v>50</v>
          </cell>
        </row>
        <row r="2623">
          <cell r="B2623" t="str">
            <v>São Paulo</v>
          </cell>
          <cell r="I2623" t="str">
            <v>2</v>
          </cell>
          <cell r="K2623">
            <v>30259</v>
          </cell>
          <cell r="Q2623">
            <v>11199</v>
          </cell>
          <cell r="S2623" t="str">
            <v>Nao</v>
          </cell>
          <cell r="T2623" t="str">
            <v>Nao</v>
          </cell>
          <cell r="V2623" t="str">
            <v>Sim</v>
          </cell>
          <cell r="X2623">
            <v>172.11</v>
          </cell>
          <cell r="Y2623">
            <v>172.11</v>
          </cell>
          <cell r="Z2623">
            <v>73.77</v>
          </cell>
          <cell r="AA2623">
            <v>4</v>
          </cell>
        </row>
        <row r="2624">
          <cell r="B2624" t="str">
            <v>São Paulo</v>
          </cell>
          <cell r="I2624" t="str">
            <v>4</v>
          </cell>
          <cell r="K2624">
            <v>426757</v>
          </cell>
          <cell r="Q2624">
            <v>97409</v>
          </cell>
          <cell r="S2624" t="str">
            <v>Sim</v>
          </cell>
          <cell r="T2624" t="str">
            <v>Sim</v>
          </cell>
          <cell r="V2624" t="str">
            <v>Sim</v>
          </cell>
          <cell r="X2624">
            <v>571.21</v>
          </cell>
          <cell r="Y2624">
            <v>571.21</v>
          </cell>
          <cell r="Z2624">
            <v>496</v>
          </cell>
          <cell r="AA2624">
            <v>300</v>
          </cell>
        </row>
        <row r="2625">
          <cell r="B2625" t="str">
            <v>São Paulo</v>
          </cell>
          <cell r="I2625" t="str">
            <v>1</v>
          </cell>
          <cell r="K2625">
            <v>1362</v>
          </cell>
          <cell r="Q2625">
            <v>640</v>
          </cell>
          <cell r="S2625" t="str">
            <v>Sim</v>
          </cell>
          <cell r="T2625" t="str">
            <v>Nao</v>
          </cell>
          <cell r="V2625" t="str">
            <v>Sim</v>
          </cell>
          <cell r="X2625">
            <v>10</v>
          </cell>
          <cell r="Y2625">
            <v>9</v>
          </cell>
          <cell r="Z2625">
            <v>1</v>
          </cell>
          <cell r="AA2625">
            <v>0</v>
          </cell>
        </row>
        <row r="2626">
          <cell r="B2626" t="str">
            <v>São Paulo</v>
          </cell>
          <cell r="I2626" t="str">
            <v>1</v>
          </cell>
          <cell r="K2626">
            <v>7418</v>
          </cell>
          <cell r="Q2626">
            <v>2932</v>
          </cell>
          <cell r="S2626" t="str">
            <v>Sim</v>
          </cell>
          <cell r="T2626" t="str">
            <v>Sim</v>
          </cell>
          <cell r="V2626" t="str">
            <v>Sim</v>
          </cell>
          <cell r="X2626">
            <v>36.6</v>
          </cell>
          <cell r="Y2626">
            <v>33.81</v>
          </cell>
          <cell r="Z2626">
            <v>14.68</v>
          </cell>
          <cell r="AA2626">
            <v>234</v>
          </cell>
        </row>
        <row r="2627">
          <cell r="B2627" t="str">
            <v>São Paulo</v>
          </cell>
          <cell r="I2627" t="str">
            <v>1</v>
          </cell>
          <cell r="K2627">
            <v>8809</v>
          </cell>
          <cell r="Q2627">
            <v>3591</v>
          </cell>
          <cell r="S2627" t="str">
            <v>Sim</v>
          </cell>
          <cell r="T2627" t="str">
            <v>Sim</v>
          </cell>
          <cell r="V2627" t="str">
            <v>Sim</v>
          </cell>
          <cell r="X2627">
            <v>43.82</v>
          </cell>
          <cell r="Y2627">
            <v>40.32</v>
          </cell>
          <cell r="Z2627">
            <v>15</v>
          </cell>
          <cell r="AA2627">
            <v>0</v>
          </cell>
        </row>
        <row r="2628">
          <cell r="B2628" t="str">
            <v>São Paulo</v>
          </cell>
          <cell r="I2628" t="str">
            <v>1</v>
          </cell>
          <cell r="K2628">
            <v>26051</v>
          </cell>
          <cell r="Q2628">
            <v>9865</v>
          </cell>
          <cell r="S2628" t="str">
            <v>Sim</v>
          </cell>
          <cell r="T2628" t="str">
            <v>Sim</v>
          </cell>
          <cell r="V2628" t="str">
            <v>Sim</v>
          </cell>
          <cell r="X2628">
            <v>155.31</v>
          </cell>
          <cell r="Y2628">
            <v>103.94</v>
          </cell>
          <cell r="Z2628">
            <v>15.84</v>
          </cell>
          <cell r="AA2628">
            <v>12</v>
          </cell>
        </row>
        <row r="2629">
          <cell r="B2629" t="str">
            <v>São Paulo</v>
          </cell>
          <cell r="I2629" t="str">
            <v>1</v>
          </cell>
          <cell r="K2629">
            <v>1964</v>
          </cell>
          <cell r="Q2629">
            <v>957</v>
          </cell>
          <cell r="S2629" t="str">
            <v>Nao</v>
          </cell>
          <cell r="T2629" t="str">
            <v>Nao</v>
          </cell>
          <cell r="V2629" t="str">
            <v>Sim</v>
          </cell>
          <cell r="X2629">
            <v>9.35</v>
          </cell>
          <cell r="Y2629">
            <v>9.31</v>
          </cell>
          <cell r="Z2629">
            <v>8.9</v>
          </cell>
          <cell r="AA2629">
            <v>0</v>
          </cell>
        </row>
        <row r="2630">
          <cell r="B2630" t="str">
            <v>São Paulo</v>
          </cell>
          <cell r="I2630" t="str">
            <v>1</v>
          </cell>
          <cell r="K2630">
            <v>8115</v>
          </cell>
          <cell r="Q2630">
            <v>2239</v>
          </cell>
          <cell r="S2630" t="str">
            <v>Nao</v>
          </cell>
          <cell r="T2630" t="str">
            <v>Nao</v>
          </cell>
          <cell r="V2630" t="str">
            <v>Sim</v>
          </cell>
          <cell r="X2630">
            <v>38.450000000000003</v>
          </cell>
          <cell r="Y2630">
            <v>38.450000000000003</v>
          </cell>
          <cell r="Z2630">
            <v>10</v>
          </cell>
          <cell r="AA2630">
            <v>70</v>
          </cell>
        </row>
        <row r="2631">
          <cell r="B2631" t="str">
            <v>São Paulo</v>
          </cell>
          <cell r="I2631" t="str">
            <v>2</v>
          </cell>
          <cell r="K2631">
            <v>43441</v>
          </cell>
          <cell r="Q2631">
            <v>16843</v>
          </cell>
          <cell r="S2631" t="str">
            <v>Sim</v>
          </cell>
          <cell r="T2631" t="str">
            <v>Nao</v>
          </cell>
          <cell r="V2631" t="str">
            <v>Sim</v>
          </cell>
          <cell r="X2631">
            <v>313</v>
          </cell>
          <cell r="Y2631">
            <v>304</v>
          </cell>
          <cell r="Z2631">
            <v>4.5199999999999996</v>
          </cell>
          <cell r="AA2631">
            <v>466</v>
          </cell>
        </row>
        <row r="2632">
          <cell r="B2632" t="str">
            <v>São Paulo</v>
          </cell>
          <cell r="I2632" t="str">
            <v>1</v>
          </cell>
          <cell r="K2632">
            <v>11160</v>
          </cell>
          <cell r="Q2632">
            <v>4872</v>
          </cell>
          <cell r="S2632" t="str">
            <v>Nao</v>
          </cell>
          <cell r="T2632" t="str">
            <v>Sim</v>
          </cell>
          <cell r="V2632" t="str">
            <v>Sim</v>
          </cell>
          <cell r="X2632">
            <v>49.71</v>
          </cell>
          <cell r="Y2632">
            <v>49.71</v>
          </cell>
          <cell r="Z2632">
            <v>17.22</v>
          </cell>
          <cell r="AA2632">
            <v>5</v>
          </cell>
        </row>
        <row r="2633">
          <cell r="B2633" t="str">
            <v>São Paulo</v>
          </cell>
          <cell r="I2633" t="str">
            <v>1</v>
          </cell>
          <cell r="K2633">
            <v>7649</v>
          </cell>
          <cell r="Q2633">
            <v>2203</v>
          </cell>
          <cell r="S2633" t="str">
            <v>Sim</v>
          </cell>
          <cell r="T2633" t="str">
            <v>Sim</v>
          </cell>
          <cell r="V2633" t="str">
            <v>Sim</v>
          </cell>
          <cell r="X2633">
            <v>22.3</v>
          </cell>
          <cell r="Y2633">
            <v>21.8</v>
          </cell>
          <cell r="Z2633">
            <v>20</v>
          </cell>
          <cell r="AA2633">
            <v>1542</v>
          </cell>
        </row>
        <row r="2634">
          <cell r="B2634" t="str">
            <v>São Paulo</v>
          </cell>
          <cell r="I2634" t="str">
            <v>1</v>
          </cell>
          <cell r="K2634">
            <v>14278</v>
          </cell>
          <cell r="Q2634">
            <v>6055</v>
          </cell>
          <cell r="S2634" t="str">
            <v>Sim</v>
          </cell>
          <cell r="T2634" t="str">
            <v>Sim</v>
          </cell>
          <cell r="V2634" t="str">
            <v>Sim</v>
          </cell>
          <cell r="X2634">
            <v>70.56</v>
          </cell>
          <cell r="Y2634">
            <v>70.56</v>
          </cell>
          <cell r="Z2634">
            <v>7.24</v>
          </cell>
          <cell r="AA2634">
            <v>8</v>
          </cell>
        </row>
        <row r="2635">
          <cell r="B2635" t="str">
            <v>São Paulo</v>
          </cell>
          <cell r="I2635" t="str">
            <v>1</v>
          </cell>
          <cell r="K2635">
            <v>3387</v>
          </cell>
          <cell r="Q2635">
            <v>1385</v>
          </cell>
          <cell r="S2635" t="str">
            <v>Sim</v>
          </cell>
          <cell r="T2635" t="str">
            <v>Sim</v>
          </cell>
          <cell r="V2635" t="str">
            <v>Sim</v>
          </cell>
          <cell r="X2635">
            <v>16.39</v>
          </cell>
          <cell r="Y2635">
            <v>16.100000000000001</v>
          </cell>
          <cell r="Z2635">
            <v>1.05</v>
          </cell>
          <cell r="AA2635">
            <v>0</v>
          </cell>
        </row>
        <row r="2636">
          <cell r="B2636" t="str">
            <v>São Paulo</v>
          </cell>
          <cell r="I2636" t="str">
            <v>1</v>
          </cell>
          <cell r="K2636">
            <v>2082</v>
          </cell>
          <cell r="Q2636">
            <v>400</v>
          </cell>
          <cell r="S2636" t="str">
            <v>Nao</v>
          </cell>
          <cell r="T2636" t="str">
            <v>Nao</v>
          </cell>
          <cell r="V2636" t="str">
            <v>Não</v>
          </cell>
          <cell r="X2636">
            <v>1</v>
          </cell>
          <cell r="Y2636">
            <v>1</v>
          </cell>
          <cell r="Z2636">
            <v>0</v>
          </cell>
          <cell r="AA2636">
            <v>0</v>
          </cell>
        </row>
        <row r="2637">
          <cell r="B2637" t="str">
            <v>São Paulo</v>
          </cell>
          <cell r="I2637" t="str">
            <v>4</v>
          </cell>
          <cell r="K2637">
            <v>276535</v>
          </cell>
          <cell r="Q2637">
            <v>20000</v>
          </cell>
          <cell r="S2637" t="str">
            <v>Sim</v>
          </cell>
          <cell r="T2637" t="str">
            <v>Sim</v>
          </cell>
          <cell r="V2637" t="str">
            <v>Sim</v>
          </cell>
          <cell r="X2637">
            <v>577.08000000000004</v>
          </cell>
          <cell r="Y2637">
            <v>350</v>
          </cell>
          <cell r="Z2637">
            <v>150</v>
          </cell>
          <cell r="AA2637">
            <v>300</v>
          </cell>
        </row>
        <row r="2638">
          <cell r="B2638" t="str">
            <v>São Paulo</v>
          </cell>
          <cell r="I2638" t="str">
            <v>2</v>
          </cell>
          <cell r="K2638">
            <v>68037</v>
          </cell>
          <cell r="Q2638">
            <v>24472</v>
          </cell>
          <cell r="S2638" t="str">
            <v>Nao</v>
          </cell>
          <cell r="T2638" t="str">
            <v>Nao</v>
          </cell>
          <cell r="V2638" t="str">
            <v>Sim</v>
          </cell>
          <cell r="X2638">
            <v>150</v>
          </cell>
          <cell r="Y2638">
            <v>125</v>
          </cell>
          <cell r="Z2638">
            <v>0.02</v>
          </cell>
          <cell r="AA2638">
            <v>1</v>
          </cell>
        </row>
        <row r="2639">
          <cell r="B2639" t="str">
            <v>São Paulo</v>
          </cell>
          <cell r="I2639" t="str">
            <v>1</v>
          </cell>
          <cell r="K2639">
            <v>2668</v>
          </cell>
          <cell r="Q2639">
            <v>1110</v>
          </cell>
          <cell r="S2639" t="str">
            <v>Nao</v>
          </cell>
          <cell r="T2639" t="str">
            <v>Sim</v>
          </cell>
          <cell r="V2639" t="str">
            <v>Sim</v>
          </cell>
          <cell r="X2639">
            <v>14.42</v>
          </cell>
          <cell r="Y2639">
            <v>14.42</v>
          </cell>
          <cell r="Z2639">
            <v>0.74</v>
          </cell>
          <cell r="AA2639">
            <v>0</v>
          </cell>
        </row>
        <row r="2640">
          <cell r="B2640" t="str">
            <v>São Paulo</v>
          </cell>
          <cell r="I2640" t="str">
            <v>1</v>
          </cell>
          <cell r="K2640">
            <v>15541</v>
          </cell>
          <cell r="Q2640">
            <v>7040</v>
          </cell>
          <cell r="S2640" t="str">
            <v>Sim</v>
          </cell>
          <cell r="T2640" t="str">
            <v>Sim</v>
          </cell>
          <cell r="V2640" t="str">
            <v>Sim</v>
          </cell>
          <cell r="X2640">
            <v>39</v>
          </cell>
          <cell r="Y2640">
            <v>37.5</v>
          </cell>
          <cell r="Z2640">
            <v>2.5</v>
          </cell>
          <cell r="AA2640">
            <v>0</v>
          </cell>
        </row>
        <row r="2641">
          <cell r="B2641" t="str">
            <v>São Paulo</v>
          </cell>
          <cell r="I2641" t="str">
            <v>2</v>
          </cell>
          <cell r="K2641">
            <v>39524</v>
          </cell>
          <cell r="Q2641">
            <v>13536</v>
          </cell>
          <cell r="S2641" t="str">
            <v>Sim</v>
          </cell>
          <cell r="T2641" t="str">
            <v>Sim</v>
          </cell>
          <cell r="V2641" t="str">
            <v>Sim</v>
          </cell>
          <cell r="X2641">
            <v>85</v>
          </cell>
          <cell r="Y2641">
            <v>70</v>
          </cell>
          <cell r="Z2641">
            <v>11.39</v>
          </cell>
          <cell r="AA2641">
            <v>460</v>
          </cell>
        </row>
        <row r="2642">
          <cell r="B2642" t="str">
            <v>São Paulo</v>
          </cell>
          <cell r="I2642" t="str">
            <v>1</v>
          </cell>
          <cell r="K2642">
            <v>4172</v>
          </cell>
          <cell r="Q2642">
            <v>1097</v>
          </cell>
          <cell r="S2642" t="str">
            <v>Sim</v>
          </cell>
          <cell r="T2642" t="str">
            <v>Sim</v>
          </cell>
          <cell r="V2642" t="str">
            <v>Sim</v>
          </cell>
          <cell r="X2642">
            <v>15.8</v>
          </cell>
          <cell r="Y2642">
            <v>10.17</v>
          </cell>
          <cell r="Z2642">
            <v>3.78</v>
          </cell>
          <cell r="AA2642">
            <v>0</v>
          </cell>
        </row>
        <row r="2643">
          <cell r="B2643" t="str">
            <v>São Paulo</v>
          </cell>
          <cell r="I2643" t="str">
            <v>1</v>
          </cell>
          <cell r="K2643">
            <v>9098</v>
          </cell>
          <cell r="Q2643">
            <v>3645</v>
          </cell>
          <cell r="S2643" t="str">
            <v>Nao</v>
          </cell>
          <cell r="T2643" t="str">
            <v>Nao</v>
          </cell>
          <cell r="V2643" t="str">
            <v>Sim</v>
          </cell>
          <cell r="X2643">
            <v>40</v>
          </cell>
          <cell r="Y2643">
            <v>40</v>
          </cell>
          <cell r="Z2643">
            <v>20</v>
          </cell>
          <cell r="AA2643">
            <v>0</v>
          </cell>
        </row>
        <row r="2644">
          <cell r="B2644" t="str">
            <v>São Paulo</v>
          </cell>
          <cell r="I2644" t="str">
            <v>1</v>
          </cell>
          <cell r="K2644">
            <v>2187</v>
          </cell>
          <cell r="Q2644">
            <v>516</v>
          </cell>
          <cell r="S2644" t="str">
            <v>Sim</v>
          </cell>
          <cell r="T2644" t="str">
            <v>Sim</v>
          </cell>
          <cell r="V2644" t="str">
            <v>Sim</v>
          </cell>
          <cell r="X2644">
            <v>8</v>
          </cell>
          <cell r="Y2644">
            <v>7.9</v>
          </cell>
          <cell r="Z2644">
            <v>3</v>
          </cell>
          <cell r="AA2644">
            <v>0</v>
          </cell>
        </row>
        <row r="2645">
          <cell r="B2645" t="str">
            <v>São Paulo</v>
          </cell>
          <cell r="I2645" t="str">
            <v>1</v>
          </cell>
          <cell r="K2645">
            <v>12837</v>
          </cell>
          <cell r="Q2645">
            <v>4733</v>
          </cell>
          <cell r="S2645" t="str">
            <v>Nao</v>
          </cell>
          <cell r="T2645" t="str">
            <v>Nao</v>
          </cell>
          <cell r="V2645" t="str">
            <v>Sim</v>
          </cell>
          <cell r="X2645">
            <v>70</v>
          </cell>
          <cell r="Y2645">
            <v>68</v>
          </cell>
          <cell r="Z2645">
            <v>1</v>
          </cell>
          <cell r="AA2645">
            <v>31</v>
          </cell>
        </row>
        <row r="2646">
          <cell r="B2646" t="str">
            <v>São Paulo</v>
          </cell>
          <cell r="I2646" t="str">
            <v>1</v>
          </cell>
          <cell r="K2646">
            <v>4919</v>
          </cell>
          <cell r="Q2646">
            <v>1854</v>
          </cell>
          <cell r="S2646" t="str">
            <v>Nao</v>
          </cell>
          <cell r="T2646" t="str">
            <v>Sim</v>
          </cell>
          <cell r="V2646" t="str">
            <v>Sim</v>
          </cell>
          <cell r="X2646">
            <v>37</v>
          </cell>
          <cell r="Y2646">
            <v>25</v>
          </cell>
          <cell r="Z2646">
            <v>12</v>
          </cell>
          <cell r="AA2646">
            <v>0</v>
          </cell>
        </row>
        <row r="2647">
          <cell r="B2647" t="str">
            <v>São Paulo</v>
          </cell>
          <cell r="I2647" t="str">
            <v>2</v>
          </cell>
          <cell r="K2647">
            <v>67276</v>
          </cell>
          <cell r="Q2647">
            <v>29841</v>
          </cell>
          <cell r="S2647" t="str">
            <v>Sim</v>
          </cell>
          <cell r="T2647" t="str">
            <v>Sim</v>
          </cell>
          <cell r="V2647" t="str">
            <v>Sim</v>
          </cell>
          <cell r="X2647">
            <v>476</v>
          </cell>
          <cell r="Y2647">
            <v>442.3</v>
          </cell>
          <cell r="Z2647">
            <v>33</v>
          </cell>
          <cell r="AA2647">
            <v>150</v>
          </cell>
        </row>
        <row r="2648">
          <cell r="B2648" t="str">
            <v>São Paulo</v>
          </cell>
          <cell r="I2648" t="str">
            <v>1</v>
          </cell>
          <cell r="K2648">
            <v>939</v>
          </cell>
          <cell r="Q2648">
            <v>435</v>
          </cell>
          <cell r="S2648" t="str">
            <v>Nao</v>
          </cell>
          <cell r="T2648" t="str">
            <v>Sim</v>
          </cell>
          <cell r="V2648" t="str">
            <v>Sim</v>
          </cell>
          <cell r="X2648">
            <v>9.11</v>
          </cell>
          <cell r="Y2648">
            <v>8.57</v>
          </cell>
          <cell r="Z2648">
            <v>1.78</v>
          </cell>
          <cell r="AA2648">
            <v>0</v>
          </cell>
        </row>
        <row r="2649">
          <cell r="B2649" t="str">
            <v>São Paulo</v>
          </cell>
          <cell r="I2649" t="str">
            <v>3</v>
          </cell>
          <cell r="K2649">
            <v>187683</v>
          </cell>
          <cell r="Q2649">
            <v>56545</v>
          </cell>
          <cell r="S2649" t="str">
            <v>Nao</v>
          </cell>
          <cell r="T2649" t="str">
            <v>Sim</v>
          </cell>
          <cell r="V2649" t="str">
            <v>Sim</v>
          </cell>
          <cell r="X2649">
            <v>150</v>
          </cell>
          <cell r="Y2649">
            <v>120</v>
          </cell>
          <cell r="Z2649">
            <v>25</v>
          </cell>
          <cell r="AA2649">
            <v>8500</v>
          </cell>
        </row>
        <row r="2650">
          <cell r="B2650" t="str">
            <v>São Paulo</v>
          </cell>
          <cell r="I2650" t="str">
            <v>1</v>
          </cell>
          <cell r="K2650">
            <v>2355</v>
          </cell>
          <cell r="Q2650">
            <v>1150</v>
          </cell>
          <cell r="S2650" t="str">
            <v>Nao</v>
          </cell>
          <cell r="T2650" t="str">
            <v>Sim</v>
          </cell>
          <cell r="V2650" t="str">
            <v>Sim</v>
          </cell>
          <cell r="X2650">
            <v>18.8</v>
          </cell>
          <cell r="Y2650">
            <v>18.8</v>
          </cell>
          <cell r="Z2650">
            <v>2</v>
          </cell>
          <cell r="AA2650">
            <v>5</v>
          </cell>
        </row>
        <row r="2651">
          <cell r="B2651" t="str">
            <v>São Paulo</v>
          </cell>
          <cell r="I2651" t="str">
            <v>1</v>
          </cell>
          <cell r="K2651">
            <v>11669</v>
          </cell>
          <cell r="Q2651">
            <v>3180</v>
          </cell>
          <cell r="S2651" t="str">
            <v>Sim</v>
          </cell>
          <cell r="T2651" t="str">
            <v>Sim</v>
          </cell>
          <cell r="V2651" t="str">
            <v>Sim</v>
          </cell>
          <cell r="X2651">
            <v>51</v>
          </cell>
          <cell r="Y2651">
            <v>45</v>
          </cell>
          <cell r="Z2651">
            <v>11</v>
          </cell>
          <cell r="AA2651">
            <v>0</v>
          </cell>
        </row>
        <row r="2652">
          <cell r="B2652" t="str">
            <v>São Paulo</v>
          </cell>
          <cell r="I2652" t="str">
            <v>1</v>
          </cell>
          <cell r="K2652">
            <v>2356</v>
          </cell>
          <cell r="Q2652">
            <v>842</v>
          </cell>
          <cell r="S2652" t="str">
            <v>Sim</v>
          </cell>
          <cell r="T2652" t="str">
            <v>Sim</v>
          </cell>
          <cell r="V2652" t="str">
            <v>Sim</v>
          </cell>
          <cell r="X2652">
            <v>16.309999999999999</v>
          </cell>
          <cell r="Y2652">
            <v>16.309999999999999</v>
          </cell>
          <cell r="Z2652">
            <v>1.2</v>
          </cell>
          <cell r="AA2652">
            <v>0</v>
          </cell>
        </row>
        <row r="2653">
          <cell r="B2653" t="str">
            <v>São Paulo</v>
          </cell>
          <cell r="I2653" t="str">
            <v>4</v>
          </cell>
          <cell r="K2653">
            <v>349653</v>
          </cell>
          <cell r="Q2653">
            <v>133605</v>
          </cell>
          <cell r="S2653" t="str">
            <v>Sim</v>
          </cell>
          <cell r="T2653" t="str">
            <v>Sim</v>
          </cell>
          <cell r="V2653" t="str">
            <v>Sim</v>
          </cell>
          <cell r="X2653">
            <v>1565</v>
          </cell>
          <cell r="Y2653">
            <v>1415</v>
          </cell>
          <cell r="Z2653">
            <v>1080</v>
          </cell>
          <cell r="AA2653">
            <v>30</v>
          </cell>
        </row>
        <row r="2654">
          <cell r="B2654" t="str">
            <v>São Paulo</v>
          </cell>
          <cell r="I2654" t="str">
            <v>3</v>
          </cell>
          <cell r="K2654">
            <v>177272</v>
          </cell>
          <cell r="Q2654">
            <v>33093</v>
          </cell>
          <cell r="S2654" t="str">
            <v>Nao</v>
          </cell>
          <cell r="T2654" t="str">
            <v>Nao</v>
          </cell>
          <cell r="V2654" t="str">
            <v>Sim</v>
          </cell>
          <cell r="X2654">
            <v>12.5</v>
          </cell>
          <cell r="Y2654">
            <v>12.5</v>
          </cell>
          <cell r="Z2654">
            <v>1</v>
          </cell>
          <cell r="AA2654">
            <v>15</v>
          </cell>
        </row>
        <row r="2655">
          <cell r="B2655" t="str">
            <v>São Paulo</v>
          </cell>
          <cell r="I2655" t="str">
            <v>3</v>
          </cell>
          <cell r="K2655">
            <v>144173</v>
          </cell>
          <cell r="Q2655">
            <v>42357</v>
          </cell>
          <cell r="S2655" t="str">
            <v>Nao</v>
          </cell>
          <cell r="T2655" t="str">
            <v>Nao</v>
          </cell>
          <cell r="V2655" t="str">
            <v>Sim</v>
          </cell>
          <cell r="X2655">
            <v>472</v>
          </cell>
          <cell r="Y2655">
            <v>350</v>
          </cell>
          <cell r="Z2655">
            <v>180</v>
          </cell>
          <cell r="AA2655">
            <v>594</v>
          </cell>
        </row>
        <row r="2656">
          <cell r="B2656" t="str">
            <v>São Paulo</v>
          </cell>
          <cell r="I2656" t="str">
            <v>1</v>
          </cell>
          <cell r="K2656">
            <v>2314</v>
          </cell>
          <cell r="Q2656">
            <v>1064</v>
          </cell>
          <cell r="S2656" t="str">
            <v>Sim</v>
          </cell>
          <cell r="T2656" t="str">
            <v>Sim</v>
          </cell>
          <cell r="V2656" t="str">
            <v>Sim</v>
          </cell>
          <cell r="X2656">
            <v>15.11</v>
          </cell>
          <cell r="Y2656">
            <v>14.38</v>
          </cell>
          <cell r="Z2656">
            <v>2.54</v>
          </cell>
          <cell r="AA2656">
            <v>0</v>
          </cell>
        </row>
        <row r="2657">
          <cell r="B2657" t="str">
            <v>São Paulo</v>
          </cell>
          <cell r="I2657" t="str">
            <v>1</v>
          </cell>
          <cell r="K2657">
            <v>4831</v>
          </cell>
          <cell r="Q2657">
            <v>2200</v>
          </cell>
          <cell r="S2657" t="str">
            <v>Nao</v>
          </cell>
          <cell r="T2657" t="str">
            <v>Nao</v>
          </cell>
          <cell r="V2657" t="str">
            <v>Sim</v>
          </cell>
          <cell r="X2657">
            <v>55</v>
          </cell>
          <cell r="Y2657">
            <v>55</v>
          </cell>
          <cell r="Z2657">
            <v>30</v>
          </cell>
          <cell r="AA2657">
            <v>6</v>
          </cell>
        </row>
        <row r="2658">
          <cell r="B2658" t="str">
            <v>São Paulo</v>
          </cell>
          <cell r="I2658" t="str">
            <v>2</v>
          </cell>
          <cell r="K2658">
            <v>40368</v>
          </cell>
          <cell r="Q2658">
            <v>11580</v>
          </cell>
          <cell r="S2658" t="str">
            <v>Nao</v>
          </cell>
          <cell r="T2658" t="str">
            <v>Sim</v>
          </cell>
          <cell r="V2658" t="str">
            <v>Sim</v>
          </cell>
          <cell r="X2658">
            <v>1</v>
          </cell>
          <cell r="Y2658">
            <v>1</v>
          </cell>
          <cell r="Z2658">
            <v>0.01</v>
          </cell>
          <cell r="AA2658">
            <v>0</v>
          </cell>
        </row>
        <row r="2659">
          <cell r="B2659" t="str">
            <v>São Paulo</v>
          </cell>
          <cell r="I2659" t="str">
            <v>1</v>
          </cell>
          <cell r="K2659">
            <v>4353</v>
          </cell>
          <cell r="Q2659">
            <v>1398</v>
          </cell>
          <cell r="S2659" t="str">
            <v>Nao</v>
          </cell>
          <cell r="T2659" t="str">
            <v>Nao</v>
          </cell>
          <cell r="V2659" t="str">
            <v>Sim</v>
          </cell>
          <cell r="X2659">
            <v>16</v>
          </cell>
          <cell r="Y2659">
            <v>16</v>
          </cell>
          <cell r="Z2659">
            <v>3</v>
          </cell>
          <cell r="AA2659">
            <v>0</v>
          </cell>
        </row>
        <row r="2660">
          <cell r="B2660" t="str">
            <v>São Paulo</v>
          </cell>
          <cell r="I2660" t="str">
            <v>1</v>
          </cell>
          <cell r="K2660">
            <v>3895</v>
          </cell>
          <cell r="Q2660">
            <v>1213</v>
          </cell>
          <cell r="S2660" t="str">
            <v>Nao</v>
          </cell>
          <cell r="T2660" t="str">
            <v>Sim</v>
          </cell>
          <cell r="V2660" t="str">
            <v>Sim</v>
          </cell>
          <cell r="X2660">
            <v>28.28</v>
          </cell>
          <cell r="Y2660">
            <v>28.28</v>
          </cell>
          <cell r="Z2660">
            <v>16.98</v>
          </cell>
          <cell r="AA2660">
            <v>0</v>
          </cell>
        </row>
        <row r="2661">
          <cell r="B2661" t="str">
            <v>São Paulo</v>
          </cell>
          <cell r="I2661" t="str">
            <v>1</v>
          </cell>
          <cell r="K2661">
            <v>9248</v>
          </cell>
          <cell r="Q2661">
            <v>3884</v>
          </cell>
          <cell r="S2661" t="str">
            <v>Sim</v>
          </cell>
          <cell r="T2661" t="str">
            <v>Sim</v>
          </cell>
          <cell r="V2661" t="str">
            <v>Sim</v>
          </cell>
          <cell r="X2661">
            <v>30</v>
          </cell>
          <cell r="Y2661">
            <v>22</v>
          </cell>
          <cell r="Z2661">
            <v>8</v>
          </cell>
          <cell r="AA2661">
            <v>10</v>
          </cell>
        </row>
        <row r="2662">
          <cell r="B2662" t="str">
            <v>São Paulo</v>
          </cell>
          <cell r="I2662" t="str">
            <v>1</v>
          </cell>
          <cell r="K2662">
            <v>8862</v>
          </cell>
          <cell r="Q2662">
            <v>3800</v>
          </cell>
          <cell r="S2662" t="str">
            <v>Nao</v>
          </cell>
          <cell r="T2662" t="str">
            <v>Nao</v>
          </cell>
          <cell r="V2662" t="str">
            <v>Sim</v>
          </cell>
          <cell r="X2662">
            <v>35.5</v>
          </cell>
          <cell r="Y2662">
            <v>35.5</v>
          </cell>
          <cell r="Z2662">
            <v>30</v>
          </cell>
          <cell r="AA2662">
            <v>15</v>
          </cell>
        </row>
        <row r="2663">
          <cell r="B2663" t="str">
            <v>São Paulo</v>
          </cell>
          <cell r="I2663" t="str">
            <v>1</v>
          </cell>
          <cell r="K2663">
            <v>3556</v>
          </cell>
          <cell r="Q2663">
            <v>1614</v>
          </cell>
          <cell r="S2663" t="str">
            <v>Nao</v>
          </cell>
          <cell r="T2663" t="str">
            <v>Nao</v>
          </cell>
          <cell r="V2663" t="str">
            <v>Sim</v>
          </cell>
          <cell r="X2663">
            <v>26.03</v>
          </cell>
          <cell r="Y2663">
            <v>24.16</v>
          </cell>
          <cell r="Z2663">
            <v>0.28000000000000003</v>
          </cell>
          <cell r="AA2663">
            <v>0</v>
          </cell>
        </row>
        <row r="2664">
          <cell r="B2664" t="str">
            <v>São Paulo</v>
          </cell>
          <cell r="I2664" t="str">
            <v>1</v>
          </cell>
          <cell r="K2664">
            <v>11169</v>
          </cell>
          <cell r="Q2664">
            <v>3951</v>
          </cell>
          <cell r="S2664" t="str">
            <v>Sim</v>
          </cell>
          <cell r="T2664" t="str">
            <v>Sim</v>
          </cell>
          <cell r="V2664" t="str">
            <v>Sim</v>
          </cell>
          <cell r="X2664">
            <v>62.53</v>
          </cell>
          <cell r="Y2664">
            <v>34.25</v>
          </cell>
          <cell r="Z2664">
            <v>15.25</v>
          </cell>
          <cell r="AA2664">
            <v>0</v>
          </cell>
        </row>
        <row r="2665">
          <cell r="B2665" t="str">
            <v>São Paulo</v>
          </cell>
          <cell r="I2665" t="str">
            <v>1</v>
          </cell>
          <cell r="K2665">
            <v>5055</v>
          </cell>
          <cell r="Q2665">
            <v>1805</v>
          </cell>
          <cell r="S2665" t="str">
            <v>Nao</v>
          </cell>
          <cell r="T2665" t="str">
            <v>Nao</v>
          </cell>
          <cell r="V2665" t="str">
            <v>Sim</v>
          </cell>
          <cell r="X2665">
            <v>30</v>
          </cell>
          <cell r="Y2665">
            <v>28</v>
          </cell>
          <cell r="Z2665">
            <v>21</v>
          </cell>
          <cell r="AA2665">
            <v>0</v>
          </cell>
        </row>
        <row r="2666">
          <cell r="B2666" t="str">
            <v>São Paulo</v>
          </cell>
          <cell r="I2666" t="str">
            <v>2</v>
          </cell>
          <cell r="K2666">
            <v>39564</v>
          </cell>
          <cell r="Q2666">
            <v>14283</v>
          </cell>
          <cell r="S2666" t="str">
            <v>Sim</v>
          </cell>
          <cell r="T2666" t="str">
            <v>Sim</v>
          </cell>
          <cell r="V2666" t="str">
            <v>Sim</v>
          </cell>
          <cell r="X2666">
            <v>379</v>
          </cell>
          <cell r="Y2666">
            <v>379</v>
          </cell>
          <cell r="Z2666">
            <v>210.05</v>
          </cell>
          <cell r="AA2666">
            <v>0</v>
          </cell>
        </row>
        <row r="2667">
          <cell r="B2667" t="str">
            <v>São Paulo</v>
          </cell>
          <cell r="I2667" t="str">
            <v>1</v>
          </cell>
          <cell r="K2667">
            <v>19260</v>
          </cell>
          <cell r="Q2667">
            <v>7608</v>
          </cell>
          <cell r="S2667" t="str">
            <v>Sim</v>
          </cell>
          <cell r="T2667" t="str">
            <v>Sim</v>
          </cell>
          <cell r="V2667" t="str">
            <v>Sim</v>
          </cell>
          <cell r="X2667">
            <v>105</v>
          </cell>
          <cell r="Y2667">
            <v>75</v>
          </cell>
          <cell r="Z2667">
            <v>3.9</v>
          </cell>
          <cell r="AA2667">
            <v>2</v>
          </cell>
        </row>
        <row r="2668">
          <cell r="B2668" t="str">
            <v>São Paulo</v>
          </cell>
          <cell r="I2668" t="str">
            <v>1</v>
          </cell>
          <cell r="K2668">
            <v>6842</v>
          </cell>
          <cell r="Q2668">
            <v>1970</v>
          </cell>
          <cell r="S2668" t="str">
            <v>Nao</v>
          </cell>
          <cell r="T2668" t="str">
            <v>Nao</v>
          </cell>
          <cell r="V2668" t="str">
            <v>Sim</v>
          </cell>
          <cell r="X2668">
            <v>26.7</v>
          </cell>
          <cell r="Y2668">
            <v>26.7</v>
          </cell>
          <cell r="Z2668">
            <v>1.5</v>
          </cell>
          <cell r="AA2668">
            <v>0</v>
          </cell>
        </row>
        <row r="2669">
          <cell r="B2669" t="str">
            <v>São Paulo</v>
          </cell>
          <cell r="I2669" t="str">
            <v>1</v>
          </cell>
          <cell r="K2669">
            <v>20627</v>
          </cell>
          <cell r="Q2669">
            <v>5727</v>
          </cell>
          <cell r="S2669" t="str">
            <v>Nao</v>
          </cell>
          <cell r="T2669" t="str">
            <v>Nao</v>
          </cell>
          <cell r="V2669" t="str">
            <v>Não</v>
          </cell>
          <cell r="X2669">
            <v>1</v>
          </cell>
          <cell r="Y2669">
            <v>1</v>
          </cell>
          <cell r="Z2669">
            <v>1</v>
          </cell>
          <cell r="AA2669">
            <v>0</v>
          </cell>
        </row>
        <row r="2670">
          <cell r="B2670" t="str">
            <v>São Paulo</v>
          </cell>
          <cell r="I2670" t="str">
            <v>1</v>
          </cell>
          <cell r="K2670">
            <v>6540</v>
          </cell>
          <cell r="Q2670">
            <v>3250</v>
          </cell>
          <cell r="S2670" t="str">
            <v>Sim</v>
          </cell>
          <cell r="T2670" t="str">
            <v>Sim</v>
          </cell>
          <cell r="V2670" t="str">
            <v>Sim</v>
          </cell>
          <cell r="X2670">
            <v>30</v>
          </cell>
          <cell r="Y2670">
            <v>30</v>
          </cell>
          <cell r="Z2670">
            <v>30</v>
          </cell>
          <cell r="AA2670">
            <v>10</v>
          </cell>
        </row>
        <row r="2671">
          <cell r="B2671" t="str">
            <v>São Paulo</v>
          </cell>
          <cell r="I2671" t="str">
            <v>1</v>
          </cell>
          <cell r="K2671">
            <v>10100</v>
          </cell>
          <cell r="Q2671">
            <v>4534</v>
          </cell>
          <cell r="S2671" t="str">
            <v>Nao</v>
          </cell>
          <cell r="T2671" t="str">
            <v>Sim</v>
          </cell>
          <cell r="V2671" t="str">
            <v>Sim</v>
          </cell>
          <cell r="X2671">
            <v>81.209999999999994</v>
          </cell>
          <cell r="Y2671">
            <v>60.55</v>
          </cell>
          <cell r="Z2671">
            <v>15.31</v>
          </cell>
          <cell r="AA2671">
            <v>0</v>
          </cell>
        </row>
        <row r="2672">
          <cell r="B2672" t="str">
            <v>São Paulo</v>
          </cell>
          <cell r="I2672" t="str">
            <v>1</v>
          </cell>
          <cell r="K2672">
            <v>1760</v>
          </cell>
          <cell r="Q2672">
            <v>804</v>
          </cell>
          <cell r="S2672" t="str">
            <v>Nao</v>
          </cell>
          <cell r="T2672" t="str">
            <v>Nao</v>
          </cell>
          <cell r="V2672" t="str">
            <v>Sim</v>
          </cell>
          <cell r="X2672">
            <v>12.45</v>
          </cell>
          <cell r="Y2672">
            <v>12.45</v>
          </cell>
          <cell r="Z2672">
            <v>2.4300000000000002</v>
          </cell>
          <cell r="AA2672">
            <v>3</v>
          </cell>
        </row>
        <row r="2673">
          <cell r="B2673" t="str">
            <v>São Paulo</v>
          </cell>
          <cell r="I2673" t="str">
            <v>1</v>
          </cell>
          <cell r="K2673">
            <v>5693</v>
          </cell>
          <cell r="Q2673">
            <v>2087</v>
          </cell>
          <cell r="S2673" t="str">
            <v>Sim</v>
          </cell>
          <cell r="T2673" t="str">
            <v>Sim</v>
          </cell>
          <cell r="V2673" t="str">
            <v>Sim</v>
          </cell>
          <cell r="X2673">
            <v>9</v>
          </cell>
          <cell r="Y2673">
            <v>9</v>
          </cell>
          <cell r="Z2673">
            <v>9</v>
          </cell>
          <cell r="AA2673">
            <v>9</v>
          </cell>
        </row>
        <row r="2674">
          <cell r="B2674" t="str">
            <v>São Paulo</v>
          </cell>
          <cell r="I2674" t="str">
            <v>2</v>
          </cell>
          <cell r="K2674">
            <v>30635</v>
          </cell>
          <cell r="Q2674">
            <v>10978</v>
          </cell>
          <cell r="S2674" t="str">
            <v>Sim</v>
          </cell>
          <cell r="T2674" t="str">
            <v>Sim</v>
          </cell>
          <cell r="V2674" t="str">
            <v>Sim</v>
          </cell>
          <cell r="X2674">
            <v>80</v>
          </cell>
          <cell r="Y2674">
            <v>80</v>
          </cell>
          <cell r="Z2674">
            <v>15</v>
          </cell>
          <cell r="AA2674">
            <v>0</v>
          </cell>
        </row>
        <row r="2675">
          <cell r="B2675" t="str">
            <v>São Paulo</v>
          </cell>
          <cell r="I2675" t="str">
            <v>2</v>
          </cell>
          <cell r="K2675">
            <v>25933</v>
          </cell>
          <cell r="Q2675">
            <v>8232</v>
          </cell>
          <cell r="S2675" t="str">
            <v>Nao</v>
          </cell>
          <cell r="T2675" t="str">
            <v>Sim</v>
          </cell>
          <cell r="V2675" t="str">
            <v>Sim</v>
          </cell>
          <cell r="X2675">
            <v>266.97000000000003</v>
          </cell>
          <cell r="Y2675">
            <v>152.03</v>
          </cell>
          <cell r="Z2675">
            <v>30.12</v>
          </cell>
          <cell r="AA2675">
            <v>70</v>
          </cell>
        </row>
        <row r="2676">
          <cell r="B2676" t="str">
            <v>São Paulo</v>
          </cell>
          <cell r="I2676" t="str">
            <v>3</v>
          </cell>
          <cell r="K2676">
            <v>116701</v>
          </cell>
          <cell r="Q2676">
            <v>40550</v>
          </cell>
          <cell r="S2676" t="str">
            <v>Nao</v>
          </cell>
          <cell r="T2676" t="str">
            <v>Nao</v>
          </cell>
          <cell r="V2676" t="str">
            <v>Sim</v>
          </cell>
          <cell r="X2676">
            <v>992.16</v>
          </cell>
          <cell r="Y2676">
            <v>769.03</v>
          </cell>
          <cell r="Z2676">
            <v>769.03</v>
          </cell>
          <cell r="AA2676">
            <v>500</v>
          </cell>
        </row>
        <row r="2677">
          <cell r="B2677" t="str">
            <v>São Paulo</v>
          </cell>
          <cell r="I2677" t="str">
            <v>1</v>
          </cell>
          <cell r="K2677">
            <v>10909</v>
          </cell>
          <cell r="Q2677">
            <v>4580</v>
          </cell>
          <cell r="S2677" t="str">
            <v>Sim</v>
          </cell>
          <cell r="T2677" t="str">
            <v>Sim</v>
          </cell>
          <cell r="V2677" t="str">
            <v>Sim</v>
          </cell>
          <cell r="X2677">
            <v>47.8</v>
          </cell>
          <cell r="Y2677">
            <v>39</v>
          </cell>
          <cell r="Z2677">
            <v>25</v>
          </cell>
          <cell r="AA2677">
            <v>500</v>
          </cell>
        </row>
        <row r="2678">
          <cell r="B2678" t="str">
            <v>São Paulo</v>
          </cell>
          <cell r="I2678" t="str">
            <v>2</v>
          </cell>
          <cell r="K2678">
            <v>39645</v>
          </cell>
          <cell r="Q2678">
            <v>13600</v>
          </cell>
          <cell r="S2678" t="str">
            <v>Sim</v>
          </cell>
          <cell r="T2678" t="str">
            <v>Sim</v>
          </cell>
          <cell r="V2678" t="str">
            <v>Sim</v>
          </cell>
          <cell r="X2678">
            <v>497</v>
          </cell>
          <cell r="Y2678">
            <v>497</v>
          </cell>
          <cell r="Z2678">
            <v>190</v>
          </cell>
          <cell r="AA2678">
            <v>0</v>
          </cell>
        </row>
        <row r="2679">
          <cell r="B2679" t="str">
            <v>São Paulo</v>
          </cell>
          <cell r="I2679" t="str">
            <v>4</v>
          </cell>
          <cell r="K2679">
            <v>322688</v>
          </cell>
          <cell r="Q2679">
            <v>92825</v>
          </cell>
          <cell r="S2679" t="str">
            <v>Sim</v>
          </cell>
          <cell r="T2679" t="str">
            <v>Sim</v>
          </cell>
          <cell r="V2679" t="str">
            <v>Sim</v>
          </cell>
          <cell r="X2679">
            <v>781.34</v>
          </cell>
          <cell r="Y2679">
            <v>597.97</v>
          </cell>
          <cell r="Z2679">
            <v>471.69</v>
          </cell>
          <cell r="AA2679">
            <v>42054</v>
          </cell>
        </row>
        <row r="2680">
          <cell r="B2680" t="str">
            <v>São Paulo</v>
          </cell>
          <cell r="I2680" t="str">
            <v>5</v>
          </cell>
          <cell r="K2680">
            <v>1392121</v>
          </cell>
          <cell r="Q2680">
            <v>402942</v>
          </cell>
          <cell r="S2680" t="str">
            <v>Sim</v>
          </cell>
          <cell r="T2680" t="str">
            <v>Sim</v>
          </cell>
          <cell r="V2680" t="str">
            <v>Sim</v>
          </cell>
          <cell r="X2680">
            <v>3500</v>
          </cell>
          <cell r="Y2680">
            <v>2050</v>
          </cell>
          <cell r="Z2680">
            <v>7</v>
          </cell>
          <cell r="AA2680">
            <v>11835</v>
          </cell>
        </row>
        <row r="2681">
          <cell r="B2681" t="str">
            <v>São Paulo</v>
          </cell>
          <cell r="I2681" t="str">
            <v>1</v>
          </cell>
          <cell r="K2681">
            <v>5662</v>
          </cell>
          <cell r="Q2681">
            <v>2830</v>
          </cell>
          <cell r="S2681" t="str">
            <v>Sim</v>
          </cell>
          <cell r="T2681" t="str">
            <v>Sim</v>
          </cell>
          <cell r="V2681" t="str">
            <v>Sim</v>
          </cell>
          <cell r="X2681">
            <v>41</v>
          </cell>
          <cell r="Y2681">
            <v>39</v>
          </cell>
          <cell r="Z2681">
            <v>9.1999999999999993</v>
          </cell>
          <cell r="AA2681">
            <v>0</v>
          </cell>
        </row>
        <row r="2682">
          <cell r="B2682" t="str">
            <v>São Paulo</v>
          </cell>
          <cell r="I2682" t="str">
            <v>1</v>
          </cell>
          <cell r="K2682">
            <v>4489</v>
          </cell>
          <cell r="Q2682">
            <v>1975</v>
          </cell>
          <cell r="S2682" t="str">
            <v>Sim</v>
          </cell>
          <cell r="T2682" t="str">
            <v>Sim</v>
          </cell>
          <cell r="V2682" t="str">
            <v>Sim</v>
          </cell>
          <cell r="X2682">
            <v>5</v>
          </cell>
          <cell r="Y2682">
            <v>5</v>
          </cell>
          <cell r="Z2682">
            <v>2.5</v>
          </cell>
          <cell r="AA2682">
            <v>0</v>
          </cell>
        </row>
        <row r="2683">
          <cell r="B2683" t="str">
            <v>São Paulo</v>
          </cell>
          <cell r="I2683" t="str">
            <v>1</v>
          </cell>
          <cell r="K2683">
            <v>8734</v>
          </cell>
          <cell r="Q2683">
            <v>3004</v>
          </cell>
          <cell r="S2683" t="str">
            <v>Sim</v>
          </cell>
          <cell r="T2683" t="str">
            <v>Sim</v>
          </cell>
          <cell r="V2683" t="str">
            <v>Sim</v>
          </cell>
          <cell r="X2683">
            <v>53.5</v>
          </cell>
          <cell r="Y2683">
            <v>40.56</v>
          </cell>
          <cell r="Z2683">
            <v>7.8</v>
          </cell>
          <cell r="AA2683">
            <v>5</v>
          </cell>
        </row>
        <row r="2684">
          <cell r="B2684" t="str">
            <v>São Paulo</v>
          </cell>
          <cell r="I2684" t="str">
            <v>1</v>
          </cell>
          <cell r="K2684">
            <v>11062</v>
          </cell>
          <cell r="Q2684">
            <v>3500</v>
          </cell>
          <cell r="S2684" t="str">
            <v>Sim</v>
          </cell>
          <cell r="T2684" t="str">
            <v>Sim</v>
          </cell>
          <cell r="V2684" t="str">
            <v>Sim</v>
          </cell>
          <cell r="X2684">
            <v>70.25</v>
          </cell>
          <cell r="Y2684">
            <v>70.25</v>
          </cell>
          <cell r="Z2684">
            <v>28.5</v>
          </cell>
          <cell r="AA2684">
            <v>25</v>
          </cell>
        </row>
        <row r="2685">
          <cell r="B2685" t="str">
            <v>São Paulo</v>
          </cell>
          <cell r="I2685" t="str">
            <v>3</v>
          </cell>
          <cell r="K2685">
            <v>234259</v>
          </cell>
          <cell r="Q2685">
            <v>56900</v>
          </cell>
          <cell r="S2685" t="str">
            <v>Nao</v>
          </cell>
          <cell r="T2685" t="str">
            <v>Sim</v>
          </cell>
          <cell r="V2685" t="str">
            <v>Sim</v>
          </cell>
          <cell r="X2685">
            <v>532</v>
          </cell>
          <cell r="Y2685">
            <v>513.16</v>
          </cell>
          <cell r="Z2685">
            <v>170.91</v>
          </cell>
          <cell r="AA2685">
            <v>0</v>
          </cell>
        </row>
        <row r="2686">
          <cell r="B2686" t="str">
            <v>São Paulo</v>
          </cell>
          <cell r="I2686" t="str">
            <v>1</v>
          </cell>
          <cell r="K2686">
            <v>10334</v>
          </cell>
          <cell r="Q2686">
            <v>4483</v>
          </cell>
          <cell r="S2686" t="str">
            <v>Sim</v>
          </cell>
          <cell r="T2686" t="str">
            <v>Sim</v>
          </cell>
          <cell r="V2686" t="str">
            <v>Sim</v>
          </cell>
          <cell r="X2686">
            <v>44</v>
          </cell>
          <cell r="Y2686">
            <v>42</v>
          </cell>
          <cell r="Z2686">
            <v>13.8</v>
          </cell>
          <cell r="AA2686">
            <v>0</v>
          </cell>
        </row>
        <row r="2687">
          <cell r="B2687" t="str">
            <v>São Paulo</v>
          </cell>
          <cell r="I2687" t="str">
            <v>1</v>
          </cell>
          <cell r="K2687">
            <v>4952</v>
          </cell>
          <cell r="Q2687">
            <v>1680</v>
          </cell>
          <cell r="S2687" t="str">
            <v>Sim</v>
          </cell>
          <cell r="T2687" t="str">
            <v>Sim</v>
          </cell>
          <cell r="V2687" t="str">
            <v>Sim</v>
          </cell>
          <cell r="X2687">
            <v>33.549999999999997</v>
          </cell>
          <cell r="Y2687">
            <v>33.549999999999997</v>
          </cell>
          <cell r="Z2687">
            <v>5.4</v>
          </cell>
          <cell r="AA2687">
            <v>0</v>
          </cell>
        </row>
        <row r="2688">
          <cell r="B2688" t="str">
            <v>São Paulo</v>
          </cell>
          <cell r="I2688" t="str">
            <v>1</v>
          </cell>
          <cell r="K2688">
            <v>4235</v>
          </cell>
          <cell r="Q2688">
            <v>691</v>
          </cell>
          <cell r="S2688" t="str">
            <v>Nao</v>
          </cell>
          <cell r="T2688" t="str">
            <v>Sim</v>
          </cell>
          <cell r="V2688" t="str">
            <v>Sim</v>
          </cell>
          <cell r="X2688">
            <v>22.64</v>
          </cell>
          <cell r="Y2688">
            <v>14.48</v>
          </cell>
          <cell r="Z2688">
            <v>2.72</v>
          </cell>
          <cell r="AA2688">
            <v>0</v>
          </cell>
        </row>
        <row r="2689">
          <cell r="B2689" t="str">
            <v>São Paulo</v>
          </cell>
          <cell r="I2689" t="str">
            <v>2</v>
          </cell>
          <cell r="K2689">
            <v>34057</v>
          </cell>
          <cell r="Q2689">
            <v>10530</v>
          </cell>
          <cell r="S2689" t="str">
            <v>Nao</v>
          </cell>
          <cell r="T2689" t="str">
            <v>Nao</v>
          </cell>
          <cell r="V2689" t="str">
            <v>Sim</v>
          </cell>
          <cell r="X2689">
            <v>1026.8</v>
          </cell>
          <cell r="Y2689">
            <v>1026.8</v>
          </cell>
          <cell r="Z2689">
            <v>1000.2</v>
          </cell>
          <cell r="AA2689">
            <v>0</v>
          </cell>
        </row>
        <row r="2690">
          <cell r="B2690" t="str">
            <v>São Paulo</v>
          </cell>
          <cell r="I2690" t="str">
            <v>1</v>
          </cell>
          <cell r="K2690">
            <v>11540</v>
          </cell>
          <cell r="Q2690">
            <v>4857</v>
          </cell>
          <cell r="S2690" t="str">
            <v>Nao</v>
          </cell>
          <cell r="T2690" t="str">
            <v>Nao</v>
          </cell>
          <cell r="V2690" t="str">
            <v>Sim</v>
          </cell>
          <cell r="X2690">
            <v>70.150000000000006</v>
          </cell>
          <cell r="Y2690">
            <v>56.12</v>
          </cell>
          <cell r="Z2690">
            <v>5.24</v>
          </cell>
          <cell r="AA2690">
            <v>12</v>
          </cell>
        </row>
        <row r="2691">
          <cell r="B2691" t="str">
            <v>São Paulo</v>
          </cell>
          <cell r="I2691" t="str">
            <v>1</v>
          </cell>
          <cell r="K2691">
            <v>7243</v>
          </cell>
          <cell r="Q2691">
            <v>2700</v>
          </cell>
          <cell r="S2691" t="str">
            <v>Sim</v>
          </cell>
          <cell r="T2691" t="str">
            <v>Sim</v>
          </cell>
          <cell r="V2691" t="str">
            <v>Sim</v>
          </cell>
          <cell r="X2691">
            <v>33.96</v>
          </cell>
          <cell r="Y2691">
            <v>33.96</v>
          </cell>
          <cell r="Z2691">
            <v>0.87</v>
          </cell>
          <cell r="AA2691">
            <v>10</v>
          </cell>
        </row>
        <row r="2692">
          <cell r="B2692" t="str">
            <v>São Paulo</v>
          </cell>
          <cell r="I2692" t="str">
            <v>2</v>
          </cell>
          <cell r="K2692">
            <v>58205</v>
          </cell>
          <cell r="Q2692">
            <v>25336</v>
          </cell>
          <cell r="S2692" t="str">
            <v>Sim</v>
          </cell>
          <cell r="T2692" t="str">
            <v>Sim</v>
          </cell>
          <cell r="V2692" t="str">
            <v>Sim</v>
          </cell>
          <cell r="X2692">
            <v>305.39999999999998</v>
          </cell>
          <cell r="Y2692">
            <v>305.39999999999998</v>
          </cell>
          <cell r="Z2692">
            <v>41</v>
          </cell>
          <cell r="AA2692">
            <v>0</v>
          </cell>
        </row>
        <row r="2693">
          <cell r="B2693" t="str">
            <v>São Paulo</v>
          </cell>
          <cell r="I2693" t="str">
            <v>1</v>
          </cell>
          <cell r="K2693">
            <v>7127</v>
          </cell>
          <cell r="Q2693">
            <v>2657</v>
          </cell>
          <cell r="S2693" t="str">
            <v>Sim</v>
          </cell>
          <cell r="T2693" t="str">
            <v>Sim</v>
          </cell>
          <cell r="V2693" t="str">
            <v>Sim</v>
          </cell>
          <cell r="X2693">
            <v>21.6</v>
          </cell>
          <cell r="Y2693">
            <v>2.16</v>
          </cell>
          <cell r="Z2693">
            <v>0.17</v>
          </cell>
          <cell r="AA2693">
            <v>8</v>
          </cell>
        </row>
        <row r="2694">
          <cell r="B2694" t="str">
            <v>São Paulo</v>
          </cell>
          <cell r="I2694" t="str">
            <v>1</v>
          </cell>
          <cell r="K2694">
            <v>24607</v>
          </cell>
          <cell r="Q2694">
            <v>9388</v>
          </cell>
          <cell r="S2694" t="str">
            <v>Nao</v>
          </cell>
          <cell r="T2694" t="str">
            <v>Nao</v>
          </cell>
          <cell r="V2694" t="str">
            <v>Não</v>
          </cell>
          <cell r="X2694">
            <v>0.01</v>
          </cell>
          <cell r="Y2694">
            <v>0.01</v>
          </cell>
          <cell r="Z2694">
            <v>0</v>
          </cell>
          <cell r="AA2694">
            <v>10</v>
          </cell>
        </row>
        <row r="2695">
          <cell r="B2695" t="str">
            <v>São Paulo</v>
          </cell>
          <cell r="I2695" t="str">
            <v>2</v>
          </cell>
          <cell r="K2695">
            <v>28873</v>
          </cell>
          <cell r="Q2695">
            <v>8311</v>
          </cell>
          <cell r="S2695" t="str">
            <v>Sim</v>
          </cell>
          <cell r="T2695" t="str">
            <v>Sim</v>
          </cell>
          <cell r="V2695" t="str">
            <v>Sim</v>
          </cell>
          <cell r="X2695">
            <v>410.22</v>
          </cell>
          <cell r="Y2695">
            <v>405.11</v>
          </cell>
          <cell r="Z2695">
            <v>405.1</v>
          </cell>
          <cell r="AA2695">
            <v>30</v>
          </cell>
        </row>
        <row r="2696">
          <cell r="B2696" t="str">
            <v>São Paulo</v>
          </cell>
          <cell r="I2696" t="str">
            <v>1</v>
          </cell>
          <cell r="K2696">
            <v>7602</v>
          </cell>
          <cell r="Q2696">
            <v>2656</v>
          </cell>
          <cell r="S2696" t="str">
            <v>Nao</v>
          </cell>
          <cell r="T2696" t="str">
            <v>Nao</v>
          </cell>
          <cell r="V2696" t="str">
            <v>Sim</v>
          </cell>
          <cell r="X2696">
            <v>95</v>
          </cell>
          <cell r="Y2696">
            <v>60</v>
          </cell>
          <cell r="Z2696">
            <v>21</v>
          </cell>
          <cell r="AA2696">
            <v>0</v>
          </cell>
        </row>
        <row r="2697">
          <cell r="B2697" t="str">
            <v>São Paulo</v>
          </cell>
          <cell r="I2697" t="str">
            <v>2</v>
          </cell>
          <cell r="K2697">
            <v>26526</v>
          </cell>
          <cell r="Q2697">
            <v>12005</v>
          </cell>
          <cell r="S2697" t="str">
            <v>Nao</v>
          </cell>
          <cell r="T2697" t="str">
            <v>Sim</v>
          </cell>
          <cell r="V2697" t="str">
            <v>Sim</v>
          </cell>
          <cell r="X2697">
            <v>125</v>
          </cell>
          <cell r="Y2697">
            <v>125</v>
          </cell>
          <cell r="Z2697">
            <v>11.12</v>
          </cell>
          <cell r="AA2697">
            <v>447</v>
          </cell>
        </row>
        <row r="2698">
          <cell r="B2698" t="str">
            <v>São Paulo</v>
          </cell>
          <cell r="I2698" t="str">
            <v>1</v>
          </cell>
          <cell r="K2698">
            <v>25138</v>
          </cell>
          <cell r="Q2698">
            <v>11775</v>
          </cell>
          <cell r="S2698" t="str">
            <v>Sim</v>
          </cell>
          <cell r="T2698" t="str">
            <v>Sim</v>
          </cell>
          <cell r="V2698" t="str">
            <v>Sim</v>
          </cell>
          <cell r="X2698">
            <v>156.97999999999999</v>
          </cell>
          <cell r="Y2698">
            <v>127.96</v>
          </cell>
          <cell r="Z2698">
            <v>62.9</v>
          </cell>
          <cell r="AA2698">
            <v>10</v>
          </cell>
        </row>
        <row r="2699">
          <cell r="B2699" t="str">
            <v>São Paulo</v>
          </cell>
          <cell r="I2699" t="str">
            <v>2</v>
          </cell>
          <cell r="K2699">
            <v>35346</v>
          </cell>
          <cell r="Q2699">
            <v>13246</v>
          </cell>
          <cell r="S2699" t="str">
            <v>Nao</v>
          </cell>
          <cell r="T2699" t="str">
            <v>Nao</v>
          </cell>
          <cell r="V2699" t="str">
            <v>Sim</v>
          </cell>
          <cell r="X2699">
            <v>158.09</v>
          </cell>
          <cell r="Y2699">
            <v>115</v>
          </cell>
          <cell r="Z2699">
            <v>6.16</v>
          </cell>
          <cell r="AA2699">
            <v>25</v>
          </cell>
        </row>
        <row r="2700">
          <cell r="B2700" t="str">
            <v>São Paulo</v>
          </cell>
          <cell r="I2700" t="str">
            <v>4</v>
          </cell>
          <cell r="K2700">
            <v>253647</v>
          </cell>
          <cell r="Q2700">
            <v>93228</v>
          </cell>
          <cell r="S2700" t="str">
            <v>Nao</v>
          </cell>
          <cell r="T2700" t="str">
            <v>Nao</v>
          </cell>
          <cell r="V2700" t="str">
            <v>Sim</v>
          </cell>
          <cell r="X2700">
            <v>1302.78</v>
          </cell>
          <cell r="Y2700">
            <v>937.09</v>
          </cell>
          <cell r="Z2700">
            <v>782.45</v>
          </cell>
          <cell r="AA2700">
            <v>0</v>
          </cell>
        </row>
        <row r="2701">
          <cell r="B2701" t="str">
            <v>São Paulo</v>
          </cell>
          <cell r="I2701" t="str">
            <v>1</v>
          </cell>
          <cell r="K2701">
            <v>4173</v>
          </cell>
          <cell r="Q2701">
            <v>1378</v>
          </cell>
          <cell r="S2701" t="str">
            <v>Nao</v>
          </cell>
          <cell r="T2701" t="str">
            <v>Nao</v>
          </cell>
          <cell r="V2701" t="str">
            <v>Sim</v>
          </cell>
          <cell r="X2701">
            <v>26.42</v>
          </cell>
          <cell r="Y2701">
            <v>22.18</v>
          </cell>
          <cell r="Z2701">
            <v>12.48</v>
          </cell>
          <cell r="AA2701">
            <v>0</v>
          </cell>
        </row>
        <row r="2702">
          <cell r="B2702" t="str">
            <v>São Paulo</v>
          </cell>
          <cell r="I2702" t="str">
            <v>1</v>
          </cell>
          <cell r="K2702">
            <v>3364</v>
          </cell>
          <cell r="Q2702">
            <v>1550</v>
          </cell>
          <cell r="S2702" t="str">
            <v>Sim</v>
          </cell>
          <cell r="T2702" t="str">
            <v>Sim</v>
          </cell>
          <cell r="V2702" t="str">
            <v>Sim</v>
          </cell>
          <cell r="X2702">
            <v>24.52</v>
          </cell>
          <cell r="Y2702">
            <v>24.52</v>
          </cell>
          <cell r="Z2702">
            <v>8.14</v>
          </cell>
          <cell r="AA2702">
            <v>0</v>
          </cell>
        </row>
        <row r="2703">
          <cell r="B2703" t="str">
            <v>São Paulo</v>
          </cell>
          <cell r="I2703" t="str">
            <v>1</v>
          </cell>
          <cell r="K2703">
            <v>3517</v>
          </cell>
          <cell r="Q2703">
            <v>1214</v>
          </cell>
          <cell r="S2703" t="str">
            <v>Sim</v>
          </cell>
          <cell r="T2703" t="str">
            <v>Sim</v>
          </cell>
          <cell r="V2703" t="str">
            <v>Sim</v>
          </cell>
          <cell r="X2703">
            <v>19</v>
          </cell>
          <cell r="Y2703">
            <v>17.75</v>
          </cell>
          <cell r="Z2703">
            <v>3.1</v>
          </cell>
          <cell r="AA2703">
            <v>50</v>
          </cell>
        </row>
        <row r="2704">
          <cell r="B2704" t="str">
            <v>São Paulo</v>
          </cell>
          <cell r="I2704" t="str">
            <v>1</v>
          </cell>
          <cell r="K2704">
            <v>13883</v>
          </cell>
          <cell r="Q2704">
            <v>4366</v>
          </cell>
          <cell r="S2704" t="str">
            <v>Nao</v>
          </cell>
          <cell r="T2704" t="str">
            <v>Nao</v>
          </cell>
          <cell r="V2704" t="str">
            <v>Sim</v>
          </cell>
          <cell r="X2704">
            <v>71</v>
          </cell>
          <cell r="Y2704">
            <v>71</v>
          </cell>
          <cell r="Z2704">
            <v>68.78</v>
          </cell>
          <cell r="AA2704">
            <v>20</v>
          </cell>
        </row>
        <row r="2705">
          <cell r="B2705" t="str">
            <v>São Paulo</v>
          </cell>
          <cell r="I2705" t="str">
            <v>2</v>
          </cell>
          <cell r="K2705">
            <v>23426</v>
          </cell>
          <cell r="Q2705">
            <v>5282</v>
          </cell>
          <cell r="S2705" t="str">
            <v>Nao</v>
          </cell>
          <cell r="T2705" t="str">
            <v>Sim</v>
          </cell>
          <cell r="V2705" t="str">
            <v>Sim</v>
          </cell>
          <cell r="X2705">
            <v>96</v>
          </cell>
          <cell r="Y2705">
            <v>86</v>
          </cell>
          <cell r="Z2705">
            <v>3.05</v>
          </cell>
          <cell r="AA2705">
            <v>14</v>
          </cell>
        </row>
        <row r="2706">
          <cell r="B2706" t="str">
            <v>São Paulo</v>
          </cell>
          <cell r="I2706" t="str">
            <v>1</v>
          </cell>
          <cell r="K2706">
            <v>6616</v>
          </cell>
          <cell r="Q2706">
            <v>2910</v>
          </cell>
          <cell r="S2706" t="str">
            <v>Sim</v>
          </cell>
          <cell r="T2706" t="str">
            <v>Nao</v>
          </cell>
          <cell r="V2706" t="str">
            <v>Sim</v>
          </cell>
          <cell r="X2706">
            <v>58.38</v>
          </cell>
          <cell r="Y2706">
            <v>37.28</v>
          </cell>
          <cell r="Z2706">
            <v>11.19</v>
          </cell>
          <cell r="AA2706">
            <v>0</v>
          </cell>
        </row>
        <row r="2707">
          <cell r="B2707" t="str">
            <v>São Paulo</v>
          </cell>
          <cell r="I2707" t="str">
            <v>1</v>
          </cell>
          <cell r="K2707">
            <v>3309</v>
          </cell>
          <cell r="Q2707">
            <v>1109</v>
          </cell>
          <cell r="S2707" t="str">
            <v>Sim</v>
          </cell>
          <cell r="T2707" t="str">
            <v>Sim</v>
          </cell>
          <cell r="V2707" t="str">
            <v>Sim</v>
          </cell>
          <cell r="X2707">
            <v>27</v>
          </cell>
          <cell r="Y2707">
            <v>27</v>
          </cell>
          <cell r="Z2707">
            <v>6</v>
          </cell>
          <cell r="AA2707">
            <v>4</v>
          </cell>
        </row>
        <row r="2708">
          <cell r="B2708" t="str">
            <v>São Paulo</v>
          </cell>
          <cell r="I2708" t="str">
            <v>1</v>
          </cell>
          <cell r="K2708">
            <v>2345</v>
          </cell>
          <cell r="Q2708">
            <v>1058</v>
          </cell>
          <cell r="S2708" t="str">
            <v>Nao</v>
          </cell>
          <cell r="T2708" t="str">
            <v>Nao</v>
          </cell>
          <cell r="V2708" t="str">
            <v>Sim</v>
          </cell>
          <cell r="X2708">
            <v>13.03</v>
          </cell>
          <cell r="Y2708">
            <v>9.27</v>
          </cell>
          <cell r="Z2708">
            <v>2.4</v>
          </cell>
          <cell r="AA2708">
            <v>150</v>
          </cell>
        </row>
        <row r="2709">
          <cell r="B2709" t="str">
            <v>São Paulo</v>
          </cell>
          <cell r="I2709" t="str">
            <v>1</v>
          </cell>
          <cell r="K2709">
            <v>15916</v>
          </cell>
          <cell r="Q2709">
            <v>5310</v>
          </cell>
          <cell r="S2709" t="str">
            <v>Nao</v>
          </cell>
          <cell r="T2709" t="str">
            <v>Sim</v>
          </cell>
          <cell r="V2709" t="str">
            <v>Sim</v>
          </cell>
          <cell r="X2709">
            <v>80</v>
          </cell>
          <cell r="Y2709">
            <v>80</v>
          </cell>
          <cell r="Z2709">
            <v>3.2</v>
          </cell>
          <cell r="AA2709">
            <v>0</v>
          </cell>
        </row>
        <row r="2710">
          <cell r="B2710" t="str">
            <v>São Paulo</v>
          </cell>
          <cell r="I2710" t="str">
            <v>1</v>
          </cell>
          <cell r="K2710">
            <v>24106</v>
          </cell>
          <cell r="Q2710">
            <v>5214</v>
          </cell>
          <cell r="S2710" t="str">
            <v>Nao</v>
          </cell>
          <cell r="T2710" t="str">
            <v>Sim</v>
          </cell>
          <cell r="V2710" t="str">
            <v>Sim</v>
          </cell>
          <cell r="X2710">
            <v>114</v>
          </cell>
          <cell r="Y2710">
            <v>110</v>
          </cell>
          <cell r="Z2710">
            <v>5</v>
          </cell>
          <cell r="AA2710">
            <v>0</v>
          </cell>
        </row>
        <row r="2711">
          <cell r="B2711" t="str">
            <v>São Paulo</v>
          </cell>
          <cell r="I2711" t="str">
            <v>1</v>
          </cell>
          <cell r="K2711">
            <v>7178</v>
          </cell>
          <cell r="Q2711">
            <v>2248</v>
          </cell>
          <cell r="S2711" t="str">
            <v>Sim</v>
          </cell>
          <cell r="T2711" t="str">
            <v>Sim</v>
          </cell>
          <cell r="V2711" t="str">
            <v>Sim</v>
          </cell>
          <cell r="X2711">
            <v>70</v>
          </cell>
          <cell r="Y2711">
            <v>70</v>
          </cell>
          <cell r="Z2711">
            <v>24</v>
          </cell>
          <cell r="AA2711">
            <v>0</v>
          </cell>
        </row>
        <row r="2712">
          <cell r="B2712" t="str">
            <v>São Paulo</v>
          </cell>
          <cell r="I2712" t="str">
            <v>1</v>
          </cell>
          <cell r="K2712">
            <v>5886</v>
          </cell>
          <cell r="Q2712">
            <v>2825</v>
          </cell>
          <cell r="S2712" t="str">
            <v>Nao</v>
          </cell>
          <cell r="T2712" t="str">
            <v>Nao</v>
          </cell>
          <cell r="V2712" t="str">
            <v>Sim</v>
          </cell>
          <cell r="X2712">
            <v>38.61</v>
          </cell>
          <cell r="Y2712">
            <v>29.82</v>
          </cell>
          <cell r="Z2712">
            <v>0.87</v>
          </cell>
          <cell r="AA2712">
            <v>5</v>
          </cell>
        </row>
        <row r="2713">
          <cell r="B2713" t="str">
            <v>São Paulo</v>
          </cell>
          <cell r="I2713" t="str">
            <v>1</v>
          </cell>
          <cell r="K2713">
            <v>11882</v>
          </cell>
          <cell r="Q2713">
            <v>5800</v>
          </cell>
          <cell r="S2713" t="str">
            <v>Sim</v>
          </cell>
          <cell r="T2713" t="str">
            <v>Sim</v>
          </cell>
          <cell r="V2713" t="str">
            <v>Sim</v>
          </cell>
          <cell r="X2713">
            <v>120</v>
          </cell>
          <cell r="Y2713">
            <v>120</v>
          </cell>
          <cell r="Z2713">
            <v>120</v>
          </cell>
          <cell r="AA2713">
            <v>200</v>
          </cell>
        </row>
        <row r="2714">
          <cell r="B2714" t="str">
            <v>São Paulo</v>
          </cell>
          <cell r="I2714" t="str">
            <v>1</v>
          </cell>
          <cell r="K2714">
            <v>21501</v>
          </cell>
          <cell r="Q2714">
            <v>7438</v>
          </cell>
          <cell r="S2714" t="str">
            <v>Sim</v>
          </cell>
          <cell r="T2714" t="str">
            <v>Sim</v>
          </cell>
          <cell r="V2714" t="str">
            <v>Sim</v>
          </cell>
          <cell r="X2714">
            <v>320.7</v>
          </cell>
          <cell r="Y2714">
            <v>158.63</v>
          </cell>
          <cell r="Z2714">
            <v>8.73</v>
          </cell>
          <cell r="AA2714">
            <v>135</v>
          </cell>
        </row>
        <row r="2715">
          <cell r="B2715" t="str">
            <v>São Paulo</v>
          </cell>
          <cell r="I2715" t="str">
            <v>1</v>
          </cell>
          <cell r="K2715">
            <v>12760</v>
          </cell>
          <cell r="Q2715">
            <v>6145</v>
          </cell>
          <cell r="S2715" t="str">
            <v>Sim</v>
          </cell>
          <cell r="T2715" t="str">
            <v>Sim</v>
          </cell>
          <cell r="V2715" t="str">
            <v>Sim</v>
          </cell>
          <cell r="X2715">
            <v>65</v>
          </cell>
          <cell r="Y2715">
            <v>65</v>
          </cell>
          <cell r="Z2715">
            <v>6</v>
          </cell>
          <cell r="AA2715">
            <v>19</v>
          </cell>
        </row>
        <row r="2716">
          <cell r="B2716" t="str">
            <v>São Paulo</v>
          </cell>
          <cell r="I2716" t="str">
            <v>1</v>
          </cell>
          <cell r="K2716">
            <v>2827</v>
          </cell>
          <cell r="Q2716">
            <v>900</v>
          </cell>
          <cell r="S2716" t="str">
            <v>Sim</v>
          </cell>
          <cell r="T2716" t="str">
            <v>Sim</v>
          </cell>
          <cell r="V2716" t="str">
            <v>Sim</v>
          </cell>
          <cell r="X2716">
            <v>20.16</v>
          </cell>
          <cell r="Y2716">
            <v>4.7699999999999996</v>
          </cell>
          <cell r="Z2716">
            <v>1.2</v>
          </cell>
          <cell r="AA2716">
            <v>0</v>
          </cell>
        </row>
        <row r="2717">
          <cell r="B2717" t="str">
            <v>São Paulo</v>
          </cell>
          <cell r="I2717" t="str">
            <v>3</v>
          </cell>
          <cell r="K2717">
            <v>102137</v>
          </cell>
          <cell r="Q2717">
            <v>51000</v>
          </cell>
          <cell r="S2717" t="str">
            <v>Sim</v>
          </cell>
          <cell r="T2717" t="str">
            <v>Sim</v>
          </cell>
          <cell r="V2717" t="str">
            <v>Sim</v>
          </cell>
          <cell r="X2717">
            <v>576</v>
          </cell>
          <cell r="Y2717">
            <v>512.69000000000005</v>
          </cell>
          <cell r="Z2717">
            <v>0</v>
          </cell>
          <cell r="AA2717">
            <v>0</v>
          </cell>
        </row>
        <row r="2718">
          <cell r="B2718" t="str">
            <v>São Paulo</v>
          </cell>
          <cell r="I2718" t="str">
            <v>1</v>
          </cell>
          <cell r="K2718">
            <v>1816</v>
          </cell>
          <cell r="Q2718">
            <v>672</v>
          </cell>
          <cell r="S2718" t="str">
            <v>Nao</v>
          </cell>
          <cell r="T2718" t="str">
            <v>Nao</v>
          </cell>
          <cell r="V2718" t="str">
            <v>Sim</v>
          </cell>
          <cell r="X2718">
            <v>10</v>
          </cell>
          <cell r="Y2718">
            <v>6.5</v>
          </cell>
          <cell r="Z2718">
            <v>2</v>
          </cell>
          <cell r="AA2718">
            <v>0</v>
          </cell>
        </row>
        <row r="2719">
          <cell r="B2719" t="str">
            <v>São Paulo</v>
          </cell>
          <cell r="I2719" t="str">
            <v>3</v>
          </cell>
          <cell r="K2719">
            <v>176189</v>
          </cell>
          <cell r="Q2719">
            <v>41500</v>
          </cell>
          <cell r="S2719" t="str">
            <v>Nao</v>
          </cell>
          <cell r="T2719" t="str">
            <v>Nao</v>
          </cell>
          <cell r="V2719" t="str">
            <v>Sim</v>
          </cell>
          <cell r="X2719">
            <v>755</v>
          </cell>
          <cell r="Y2719">
            <v>606.45000000000005</v>
          </cell>
          <cell r="Z2719">
            <v>350</v>
          </cell>
          <cell r="AA2719">
            <v>258</v>
          </cell>
        </row>
        <row r="2720">
          <cell r="B2720" t="str">
            <v>São Paulo</v>
          </cell>
          <cell r="I2720" t="str">
            <v>3</v>
          </cell>
          <cell r="K2720">
            <v>150247</v>
          </cell>
          <cell r="Q2720">
            <v>49092</v>
          </cell>
          <cell r="S2720" t="str">
            <v>Sim</v>
          </cell>
          <cell r="T2720" t="str">
            <v>Sim</v>
          </cell>
          <cell r="V2720" t="str">
            <v>Sim</v>
          </cell>
          <cell r="X2720">
            <v>350</v>
          </cell>
          <cell r="Y2720">
            <v>270.39999999999998</v>
          </cell>
          <cell r="Z2720">
            <v>136</v>
          </cell>
          <cell r="AA2720">
            <v>0</v>
          </cell>
        </row>
        <row r="2721">
          <cell r="B2721" t="str">
            <v>São Paulo</v>
          </cell>
          <cell r="I2721" t="str">
            <v>2</v>
          </cell>
          <cell r="K2721">
            <v>79898</v>
          </cell>
          <cell r="Q2721">
            <v>29651</v>
          </cell>
          <cell r="S2721" t="str">
            <v>Sim</v>
          </cell>
          <cell r="T2721" t="str">
            <v>Sim</v>
          </cell>
          <cell r="V2721" t="str">
            <v>Sim</v>
          </cell>
          <cell r="X2721">
            <v>500</v>
          </cell>
          <cell r="Y2721">
            <v>300</v>
          </cell>
          <cell r="Z2721">
            <v>100.5</v>
          </cell>
          <cell r="AA2721">
            <v>65</v>
          </cell>
        </row>
        <row r="2722">
          <cell r="B2722" t="str">
            <v>São Paulo</v>
          </cell>
          <cell r="I2722" t="str">
            <v>3</v>
          </cell>
          <cell r="K2722">
            <v>240961</v>
          </cell>
          <cell r="Q2722">
            <v>56395</v>
          </cell>
          <cell r="S2722" t="str">
            <v>Nao</v>
          </cell>
          <cell r="T2722" t="str">
            <v>Nao</v>
          </cell>
          <cell r="V2722" t="str">
            <v>Sim</v>
          </cell>
          <cell r="X2722">
            <v>288.60000000000002</v>
          </cell>
          <cell r="Y2722">
            <v>288.60000000000002</v>
          </cell>
          <cell r="Z2722">
            <v>175</v>
          </cell>
          <cell r="AA2722">
            <v>3000</v>
          </cell>
        </row>
        <row r="2723">
          <cell r="B2723" t="str">
            <v>São Paulo</v>
          </cell>
          <cell r="I2723" t="str">
            <v>2</v>
          </cell>
          <cell r="K2723">
            <v>69788</v>
          </cell>
          <cell r="Q2723">
            <v>26030</v>
          </cell>
          <cell r="S2723" t="str">
            <v>Nao</v>
          </cell>
          <cell r="T2723" t="str">
            <v>Nao</v>
          </cell>
          <cell r="V2723" t="str">
            <v>Sim</v>
          </cell>
          <cell r="X2723">
            <v>307</v>
          </cell>
          <cell r="Y2723">
            <v>307</v>
          </cell>
          <cell r="Z2723">
            <v>128.5</v>
          </cell>
          <cell r="AA2723">
            <v>0</v>
          </cell>
        </row>
        <row r="2724">
          <cell r="B2724" t="str">
            <v>São Paulo</v>
          </cell>
          <cell r="I2724" t="str">
            <v>1</v>
          </cell>
          <cell r="K2724">
            <v>2081</v>
          </cell>
          <cell r="Q2724">
            <v>920</v>
          </cell>
          <cell r="S2724" t="str">
            <v>Nao</v>
          </cell>
          <cell r="T2724" t="str">
            <v>Nao</v>
          </cell>
          <cell r="V2724" t="str">
            <v>Não</v>
          </cell>
          <cell r="X2724">
            <v>8.5</v>
          </cell>
          <cell r="Y2724">
            <v>5</v>
          </cell>
          <cell r="Z2724">
            <v>0</v>
          </cell>
          <cell r="AA2724">
            <v>150</v>
          </cell>
        </row>
        <row r="2725">
          <cell r="B2725" t="str">
            <v>São Paulo</v>
          </cell>
          <cell r="I2725" t="str">
            <v>2</v>
          </cell>
          <cell r="K2725">
            <v>39300</v>
          </cell>
          <cell r="Q2725">
            <v>12290</v>
          </cell>
          <cell r="S2725" t="str">
            <v>Nao</v>
          </cell>
          <cell r="T2725" t="str">
            <v>Nao</v>
          </cell>
          <cell r="V2725" t="str">
            <v>Sim</v>
          </cell>
          <cell r="X2725">
            <v>228</v>
          </cell>
          <cell r="Y2725">
            <v>228</v>
          </cell>
          <cell r="Z2725">
            <v>15.5</v>
          </cell>
          <cell r="AA2725">
            <v>8</v>
          </cell>
        </row>
        <row r="2726">
          <cell r="B2726" t="str">
            <v>São Paulo</v>
          </cell>
          <cell r="I2726" t="str">
            <v>1</v>
          </cell>
          <cell r="K2726">
            <v>11506</v>
          </cell>
          <cell r="Q2726">
            <v>4000</v>
          </cell>
          <cell r="S2726" t="str">
            <v>Nao</v>
          </cell>
          <cell r="T2726" t="str">
            <v>Nao</v>
          </cell>
          <cell r="V2726" t="str">
            <v>Sim</v>
          </cell>
          <cell r="X2726">
            <v>25.2</v>
          </cell>
          <cell r="Y2726">
            <v>22.08</v>
          </cell>
          <cell r="Z2726">
            <v>16.5</v>
          </cell>
          <cell r="AA2726">
            <v>0</v>
          </cell>
        </row>
        <row r="2727">
          <cell r="B2727" t="str">
            <v>São Paulo</v>
          </cell>
          <cell r="I2727" t="str">
            <v>1</v>
          </cell>
          <cell r="K2727">
            <v>3957</v>
          </cell>
          <cell r="Q2727">
            <v>1767</v>
          </cell>
          <cell r="S2727" t="str">
            <v>Nao</v>
          </cell>
          <cell r="T2727" t="str">
            <v>Sim</v>
          </cell>
          <cell r="V2727" t="str">
            <v>Sim</v>
          </cell>
          <cell r="X2727">
            <v>45</v>
          </cell>
          <cell r="Y2727">
            <v>40</v>
          </cell>
          <cell r="Z2727">
            <v>3.1</v>
          </cell>
          <cell r="AA2727">
            <v>0</v>
          </cell>
        </row>
        <row r="2728">
          <cell r="B2728" t="str">
            <v>São Paulo</v>
          </cell>
          <cell r="I2728" t="str">
            <v>4</v>
          </cell>
          <cell r="K2728">
            <v>375011</v>
          </cell>
          <cell r="Q2728">
            <v>80652</v>
          </cell>
          <cell r="S2728" t="str">
            <v>Nao</v>
          </cell>
          <cell r="T2728" t="str">
            <v>Nao</v>
          </cell>
          <cell r="V2728" t="str">
            <v>Sim</v>
          </cell>
          <cell r="X2728">
            <v>376</v>
          </cell>
          <cell r="Y2728">
            <v>300</v>
          </cell>
          <cell r="Z2728">
            <v>0.38</v>
          </cell>
          <cell r="AA2728">
            <v>1200</v>
          </cell>
        </row>
        <row r="2729">
          <cell r="B2729" t="str">
            <v>São Paulo</v>
          </cell>
          <cell r="I2729" t="str">
            <v>2</v>
          </cell>
          <cell r="K2729">
            <v>46771</v>
          </cell>
          <cell r="Q2729">
            <v>16000</v>
          </cell>
          <cell r="S2729" t="str">
            <v>Nao</v>
          </cell>
          <cell r="T2729" t="str">
            <v>Sim</v>
          </cell>
          <cell r="V2729" t="str">
            <v>Sim</v>
          </cell>
          <cell r="X2729">
            <v>160</v>
          </cell>
          <cell r="Y2729">
            <v>100</v>
          </cell>
          <cell r="Z2729">
            <v>100</v>
          </cell>
          <cell r="AA2729">
            <v>200</v>
          </cell>
        </row>
        <row r="2730">
          <cell r="B2730" t="str">
            <v>São Paulo</v>
          </cell>
          <cell r="I2730" t="str">
            <v>1</v>
          </cell>
          <cell r="K2730">
            <v>11237</v>
          </cell>
          <cell r="Q2730">
            <v>3377</v>
          </cell>
          <cell r="S2730" t="str">
            <v>Nao</v>
          </cell>
          <cell r="T2730" t="str">
            <v>Nao</v>
          </cell>
          <cell r="V2730" t="str">
            <v>Sim</v>
          </cell>
          <cell r="X2730">
            <v>70</v>
          </cell>
          <cell r="Y2730">
            <v>44.33</v>
          </cell>
          <cell r="Z2730">
            <v>0.59</v>
          </cell>
          <cell r="AA2730">
            <v>0</v>
          </cell>
        </row>
        <row r="2731">
          <cell r="B2731" t="str">
            <v>São Paulo</v>
          </cell>
          <cell r="I2731" t="str">
            <v>3</v>
          </cell>
          <cell r="K2731">
            <v>103488</v>
          </cell>
          <cell r="Q2731">
            <v>35365</v>
          </cell>
          <cell r="S2731" t="str">
            <v>Nao</v>
          </cell>
          <cell r="T2731" t="str">
            <v>Sim</v>
          </cell>
          <cell r="V2731" t="str">
            <v>Sim</v>
          </cell>
          <cell r="X2731">
            <v>1652.87</v>
          </cell>
          <cell r="Y2731">
            <v>459.27</v>
          </cell>
          <cell r="Z2731">
            <v>34.270000000000003</v>
          </cell>
          <cell r="AA2731">
            <v>317</v>
          </cell>
        </row>
        <row r="2732">
          <cell r="B2732" t="str">
            <v>São Paulo</v>
          </cell>
          <cell r="I2732" t="str">
            <v>1</v>
          </cell>
          <cell r="K2732">
            <v>19030</v>
          </cell>
          <cell r="Q2732">
            <v>4800</v>
          </cell>
          <cell r="S2732" t="str">
            <v>Nao</v>
          </cell>
          <cell r="T2732" t="str">
            <v>Nao</v>
          </cell>
          <cell r="V2732" t="str">
            <v>Sim</v>
          </cell>
          <cell r="X2732">
            <v>75</v>
          </cell>
          <cell r="Y2732">
            <v>75</v>
          </cell>
          <cell r="Z2732">
            <v>75</v>
          </cell>
          <cell r="AA2732">
            <v>0</v>
          </cell>
        </row>
        <row r="2733">
          <cell r="B2733" t="str">
            <v>São Paulo</v>
          </cell>
          <cell r="I2733" t="str">
            <v>1</v>
          </cell>
          <cell r="K2733">
            <v>16583</v>
          </cell>
          <cell r="Q2733">
            <v>4725</v>
          </cell>
          <cell r="S2733" t="str">
            <v>Sim</v>
          </cell>
          <cell r="T2733" t="str">
            <v>Sim</v>
          </cell>
          <cell r="V2733" t="str">
            <v>Sim</v>
          </cell>
          <cell r="X2733">
            <v>106.14</v>
          </cell>
          <cell r="Y2733">
            <v>43.34</v>
          </cell>
          <cell r="Z2733">
            <v>17.55</v>
          </cell>
          <cell r="AA2733">
            <v>0</v>
          </cell>
        </row>
        <row r="2734">
          <cell r="B2734" t="str">
            <v>São Paulo</v>
          </cell>
          <cell r="I2734" t="str">
            <v>1</v>
          </cell>
          <cell r="K2734">
            <v>7076</v>
          </cell>
          <cell r="Q2734">
            <v>2116</v>
          </cell>
          <cell r="S2734" t="str">
            <v>Nao</v>
          </cell>
          <cell r="T2734" t="str">
            <v>Nao</v>
          </cell>
          <cell r="V2734" t="str">
            <v>Sim</v>
          </cell>
          <cell r="X2734">
            <v>29</v>
          </cell>
          <cell r="Y2734">
            <v>23.48</v>
          </cell>
          <cell r="Z2734">
            <v>15</v>
          </cell>
          <cell r="AA2734">
            <v>0</v>
          </cell>
        </row>
        <row r="2735">
          <cell r="B2735" t="str">
            <v>São Paulo</v>
          </cell>
          <cell r="I2735" t="str">
            <v>3</v>
          </cell>
          <cell r="K2735">
            <v>164317</v>
          </cell>
          <cell r="Q2735">
            <v>58081</v>
          </cell>
          <cell r="S2735" t="str">
            <v>Nao</v>
          </cell>
          <cell r="T2735" t="str">
            <v>Sim</v>
          </cell>
          <cell r="V2735" t="str">
            <v>Sim</v>
          </cell>
          <cell r="X2735">
            <v>1023.5</v>
          </cell>
          <cell r="Y2735">
            <v>956.64</v>
          </cell>
          <cell r="Z2735">
            <v>122.84</v>
          </cell>
          <cell r="AA2735">
            <v>25</v>
          </cell>
        </row>
        <row r="2736">
          <cell r="B2736" t="str">
            <v>São Paulo</v>
          </cell>
          <cell r="I2736" t="str">
            <v>2</v>
          </cell>
          <cell r="K2736">
            <v>54546</v>
          </cell>
          <cell r="Q2736">
            <v>16687</v>
          </cell>
          <cell r="S2736" t="str">
            <v>Sim</v>
          </cell>
          <cell r="T2736" t="str">
            <v>Nao</v>
          </cell>
          <cell r="V2736" t="str">
            <v>Sim</v>
          </cell>
          <cell r="X2736">
            <v>448</v>
          </cell>
          <cell r="Y2736">
            <v>1</v>
          </cell>
          <cell r="Z2736">
            <v>1</v>
          </cell>
          <cell r="AA2736">
            <v>1500</v>
          </cell>
        </row>
        <row r="2737">
          <cell r="B2737" t="str">
            <v>São Paulo</v>
          </cell>
          <cell r="I2737" t="str">
            <v>2</v>
          </cell>
          <cell r="K2737">
            <v>39584</v>
          </cell>
          <cell r="Q2737">
            <v>13871</v>
          </cell>
          <cell r="S2737" t="str">
            <v>Sim</v>
          </cell>
          <cell r="T2737" t="str">
            <v>Sim</v>
          </cell>
          <cell r="V2737" t="str">
            <v>Sim</v>
          </cell>
          <cell r="X2737">
            <v>100</v>
          </cell>
          <cell r="Y2737">
            <v>100</v>
          </cell>
          <cell r="Z2737">
            <v>10</v>
          </cell>
          <cell r="AA2737">
            <v>0</v>
          </cell>
        </row>
        <row r="2738">
          <cell r="B2738" t="str">
            <v>São Paulo</v>
          </cell>
          <cell r="I2738" t="str">
            <v>1</v>
          </cell>
          <cell r="K2738">
            <v>6497</v>
          </cell>
          <cell r="Q2738">
            <v>2265</v>
          </cell>
          <cell r="S2738" t="str">
            <v>Sim</v>
          </cell>
          <cell r="T2738" t="str">
            <v>Nao</v>
          </cell>
          <cell r="V2738" t="str">
            <v>Sim</v>
          </cell>
          <cell r="X2738">
            <v>30.3</v>
          </cell>
          <cell r="Y2738">
            <v>29.65</v>
          </cell>
          <cell r="Z2738">
            <v>7.6</v>
          </cell>
          <cell r="AA2738">
            <v>22</v>
          </cell>
        </row>
        <row r="2739">
          <cell r="B2739" t="str">
            <v>São Paulo</v>
          </cell>
          <cell r="I2739" t="str">
            <v>2</v>
          </cell>
          <cell r="K2739">
            <v>75339</v>
          </cell>
          <cell r="Q2739">
            <v>29831</v>
          </cell>
          <cell r="S2739" t="str">
            <v>Nao</v>
          </cell>
          <cell r="T2739" t="str">
            <v>Nao</v>
          </cell>
          <cell r="V2739" t="str">
            <v>Sim</v>
          </cell>
          <cell r="X2739">
            <v>383.21</v>
          </cell>
          <cell r="Y2739">
            <v>372.38</v>
          </cell>
          <cell r="Z2739">
            <v>100</v>
          </cell>
          <cell r="AA2739">
            <v>10</v>
          </cell>
        </row>
        <row r="2740">
          <cell r="B2740" t="str">
            <v>São Paulo</v>
          </cell>
          <cell r="I2740" t="str">
            <v>3</v>
          </cell>
          <cell r="K2740">
            <v>232165</v>
          </cell>
          <cell r="Q2740">
            <v>73489</v>
          </cell>
          <cell r="S2740" t="str">
            <v>Sim</v>
          </cell>
          <cell r="T2740" t="str">
            <v>Sim</v>
          </cell>
          <cell r="V2740" t="str">
            <v>Sim</v>
          </cell>
          <cell r="X2740">
            <v>446.2</v>
          </cell>
          <cell r="Y2740">
            <v>431.2</v>
          </cell>
          <cell r="Z2740">
            <v>115</v>
          </cell>
          <cell r="AA2740">
            <v>3600</v>
          </cell>
        </row>
        <row r="2741">
          <cell r="B2741" t="str">
            <v>São Paulo</v>
          </cell>
          <cell r="I2741" t="str">
            <v>1</v>
          </cell>
          <cell r="K2741">
            <v>6196</v>
          </cell>
          <cell r="Q2741">
            <v>2335</v>
          </cell>
          <cell r="S2741" t="str">
            <v>Sim</v>
          </cell>
          <cell r="T2741" t="str">
            <v>Sim</v>
          </cell>
          <cell r="V2741" t="str">
            <v>Sim</v>
          </cell>
          <cell r="X2741">
            <v>99</v>
          </cell>
          <cell r="Y2741">
            <v>50</v>
          </cell>
          <cell r="Z2741">
            <v>11</v>
          </cell>
          <cell r="AA2741">
            <v>0</v>
          </cell>
        </row>
        <row r="2742">
          <cell r="B2742" t="str">
            <v>São Paulo</v>
          </cell>
          <cell r="I2742" t="str">
            <v>1</v>
          </cell>
          <cell r="K2742">
            <v>9740</v>
          </cell>
          <cell r="Q2742">
            <v>3500</v>
          </cell>
          <cell r="S2742" t="str">
            <v>Nao</v>
          </cell>
          <cell r="T2742" t="str">
            <v>Nao</v>
          </cell>
          <cell r="V2742" t="str">
            <v>Sim</v>
          </cell>
          <cell r="X2742">
            <v>60</v>
          </cell>
          <cell r="Y2742">
            <v>15</v>
          </cell>
          <cell r="Z2742">
            <v>5</v>
          </cell>
          <cell r="AA2742">
            <v>500</v>
          </cell>
        </row>
        <row r="2743">
          <cell r="B2743" t="str">
            <v>São Paulo</v>
          </cell>
          <cell r="I2743" t="str">
            <v>2</v>
          </cell>
          <cell r="K2743">
            <v>57028</v>
          </cell>
          <cell r="Q2743">
            <v>18392</v>
          </cell>
          <cell r="S2743" t="str">
            <v>Nao</v>
          </cell>
          <cell r="T2743" t="str">
            <v>Sim</v>
          </cell>
          <cell r="V2743" t="str">
            <v>Sim</v>
          </cell>
          <cell r="X2743">
            <v>144.88999999999999</v>
          </cell>
          <cell r="Y2743">
            <v>144.38999999999999</v>
          </cell>
          <cell r="Z2743">
            <v>10</v>
          </cell>
          <cell r="AA2743">
            <v>100</v>
          </cell>
        </row>
        <row r="2744">
          <cell r="B2744" t="str">
            <v>São Paulo</v>
          </cell>
          <cell r="I2744" t="str">
            <v>2</v>
          </cell>
          <cell r="K2744">
            <v>46299</v>
          </cell>
          <cell r="Q2744">
            <v>22238</v>
          </cell>
          <cell r="S2744" t="str">
            <v>Nao</v>
          </cell>
          <cell r="T2744" t="str">
            <v>Sim</v>
          </cell>
          <cell r="V2744" t="str">
            <v>Sim</v>
          </cell>
          <cell r="X2744">
            <v>158.5</v>
          </cell>
          <cell r="Y2744">
            <v>158.5</v>
          </cell>
          <cell r="Z2744">
            <v>50</v>
          </cell>
          <cell r="AA2744">
            <v>0</v>
          </cell>
        </row>
        <row r="2745">
          <cell r="B2745" t="str">
            <v>São Paulo</v>
          </cell>
          <cell r="I2745" t="str">
            <v>1</v>
          </cell>
          <cell r="K2745">
            <v>3216</v>
          </cell>
          <cell r="Q2745">
            <v>1180</v>
          </cell>
          <cell r="S2745" t="str">
            <v>Sim</v>
          </cell>
          <cell r="T2745" t="str">
            <v>Sim</v>
          </cell>
          <cell r="V2745" t="str">
            <v>Sim</v>
          </cell>
          <cell r="X2745">
            <v>11.08</v>
          </cell>
          <cell r="Y2745">
            <v>9.1999999999999993</v>
          </cell>
          <cell r="Z2745">
            <v>3</v>
          </cell>
          <cell r="AA2745">
            <v>0</v>
          </cell>
        </row>
        <row r="2746">
          <cell r="B2746" t="str">
            <v>São Paulo</v>
          </cell>
          <cell r="I2746" t="str">
            <v>3</v>
          </cell>
          <cell r="K2746">
            <v>126356</v>
          </cell>
          <cell r="Q2746">
            <v>44174</v>
          </cell>
          <cell r="S2746" t="str">
            <v>Sim</v>
          </cell>
          <cell r="T2746" t="str">
            <v>Sim</v>
          </cell>
          <cell r="V2746" t="str">
            <v>Sim</v>
          </cell>
          <cell r="X2746">
            <v>237</v>
          </cell>
          <cell r="Y2746">
            <v>237</v>
          </cell>
          <cell r="Z2746">
            <v>0.5</v>
          </cell>
          <cell r="AA2746">
            <v>100</v>
          </cell>
        </row>
        <row r="2747">
          <cell r="B2747" t="str">
            <v>São Paulo</v>
          </cell>
          <cell r="I2747" t="str">
            <v>2</v>
          </cell>
          <cell r="K2747">
            <v>43155</v>
          </cell>
          <cell r="Q2747">
            <v>15125</v>
          </cell>
          <cell r="S2747" t="str">
            <v>Nao</v>
          </cell>
          <cell r="T2747" t="str">
            <v>Nao</v>
          </cell>
          <cell r="V2747" t="str">
            <v>Sim</v>
          </cell>
          <cell r="X2747">
            <v>160</v>
          </cell>
          <cell r="Y2747">
            <v>160</v>
          </cell>
          <cell r="Z2747">
            <v>0.45</v>
          </cell>
          <cell r="AA2747">
            <v>0</v>
          </cell>
        </row>
        <row r="2748">
          <cell r="B2748" t="str">
            <v>São Paulo</v>
          </cell>
          <cell r="I2748" t="str">
            <v>2</v>
          </cell>
          <cell r="K2748">
            <v>23661</v>
          </cell>
          <cell r="Q2748">
            <v>7013</v>
          </cell>
          <cell r="S2748" t="str">
            <v>Nao</v>
          </cell>
          <cell r="T2748" t="str">
            <v>Nao</v>
          </cell>
          <cell r="V2748" t="str">
            <v>Sim</v>
          </cell>
          <cell r="X2748">
            <v>353.95</v>
          </cell>
          <cell r="Y2748">
            <v>105.13</v>
          </cell>
          <cell r="Z2748">
            <v>31.33</v>
          </cell>
          <cell r="AA2748">
            <v>0</v>
          </cell>
        </row>
        <row r="2749">
          <cell r="B2749" t="str">
            <v>São Paulo</v>
          </cell>
          <cell r="I2749" t="str">
            <v>3</v>
          </cell>
          <cell r="K2749">
            <v>147132</v>
          </cell>
          <cell r="Q2749">
            <v>52746</v>
          </cell>
          <cell r="S2749" t="str">
            <v>Sim</v>
          </cell>
          <cell r="T2749" t="str">
            <v>Nao</v>
          </cell>
          <cell r="V2749" t="str">
            <v>Sim</v>
          </cell>
          <cell r="X2749">
            <v>650</v>
          </cell>
          <cell r="Y2749">
            <v>650</v>
          </cell>
          <cell r="Z2749">
            <v>2</v>
          </cell>
          <cell r="AA2749">
            <v>30</v>
          </cell>
        </row>
        <row r="2750">
          <cell r="B2750" t="str">
            <v>São Paulo</v>
          </cell>
          <cell r="I2750" t="str">
            <v>1</v>
          </cell>
          <cell r="K2750">
            <v>2599</v>
          </cell>
          <cell r="Q2750">
            <v>800</v>
          </cell>
          <cell r="S2750" t="str">
            <v>Sim</v>
          </cell>
          <cell r="T2750" t="str">
            <v>Sim</v>
          </cell>
          <cell r="V2750" t="str">
            <v>Sim</v>
          </cell>
          <cell r="X2750">
            <v>15.7</v>
          </cell>
          <cell r="Y2750">
            <v>15.7</v>
          </cell>
          <cell r="Z2750">
            <v>11</v>
          </cell>
          <cell r="AA2750">
            <v>30</v>
          </cell>
        </row>
        <row r="2751">
          <cell r="B2751" t="str">
            <v>São Paulo</v>
          </cell>
          <cell r="I2751" t="str">
            <v>1</v>
          </cell>
          <cell r="K2751">
            <v>3885</v>
          </cell>
          <cell r="Q2751">
            <v>1213</v>
          </cell>
          <cell r="S2751" t="str">
            <v>Sim</v>
          </cell>
          <cell r="T2751" t="str">
            <v>Sim</v>
          </cell>
          <cell r="V2751" t="str">
            <v>Sim</v>
          </cell>
          <cell r="X2751">
            <v>30</v>
          </cell>
          <cell r="Y2751">
            <v>30</v>
          </cell>
          <cell r="Z2751">
            <v>18</v>
          </cell>
          <cell r="AA2751">
            <v>0</v>
          </cell>
        </row>
        <row r="2752">
          <cell r="B2752" t="str">
            <v>São Paulo</v>
          </cell>
          <cell r="I2752" t="str">
            <v>2</v>
          </cell>
          <cell r="K2752">
            <v>33854</v>
          </cell>
          <cell r="Q2752">
            <v>8750</v>
          </cell>
          <cell r="S2752" t="str">
            <v>Nao</v>
          </cell>
          <cell r="T2752" t="str">
            <v>Nao</v>
          </cell>
          <cell r="V2752" t="str">
            <v>Sim</v>
          </cell>
          <cell r="X2752">
            <v>38.36</v>
          </cell>
          <cell r="Y2752">
            <v>28.36</v>
          </cell>
          <cell r="Z2752">
            <v>3</v>
          </cell>
          <cell r="AA2752">
            <v>10</v>
          </cell>
        </row>
        <row r="2753">
          <cell r="B2753" t="str">
            <v>São Paulo</v>
          </cell>
          <cell r="I2753" t="str">
            <v>1</v>
          </cell>
          <cell r="K2753">
            <v>4566</v>
          </cell>
          <cell r="Q2753">
            <v>1023</v>
          </cell>
          <cell r="S2753" t="str">
            <v>Sim</v>
          </cell>
          <cell r="T2753" t="str">
            <v>Sim</v>
          </cell>
          <cell r="V2753" t="str">
            <v>Sim</v>
          </cell>
          <cell r="X2753">
            <v>24.5</v>
          </cell>
          <cell r="Y2753">
            <v>19.5</v>
          </cell>
          <cell r="Z2753">
            <v>3.62</v>
          </cell>
          <cell r="AA2753">
            <v>0</v>
          </cell>
        </row>
        <row r="2754">
          <cell r="B2754" t="str">
            <v>São Paulo</v>
          </cell>
          <cell r="I2754" t="str">
            <v>1</v>
          </cell>
          <cell r="K2754">
            <v>1983</v>
          </cell>
          <cell r="Q2754">
            <v>700</v>
          </cell>
          <cell r="S2754" t="str">
            <v>Nao</v>
          </cell>
          <cell r="T2754" t="str">
            <v>Nao</v>
          </cell>
          <cell r="V2754" t="str">
            <v>Sim</v>
          </cell>
          <cell r="X2754">
            <v>12</v>
          </cell>
          <cell r="Y2754">
            <v>12</v>
          </cell>
          <cell r="Z2754">
            <v>10</v>
          </cell>
          <cell r="AA2754">
            <v>0</v>
          </cell>
        </row>
        <row r="2755">
          <cell r="B2755" t="str">
            <v>São Paulo</v>
          </cell>
          <cell r="I2755" t="str">
            <v>4</v>
          </cell>
          <cell r="K2755">
            <v>404809</v>
          </cell>
          <cell r="Q2755">
            <v>138764</v>
          </cell>
          <cell r="S2755" t="str">
            <v>Sim</v>
          </cell>
          <cell r="T2755" t="str">
            <v>Sim</v>
          </cell>
          <cell r="V2755" t="str">
            <v>Sim</v>
          </cell>
          <cell r="X2755">
            <v>787.5</v>
          </cell>
          <cell r="Y2755">
            <v>787.5</v>
          </cell>
          <cell r="Z2755">
            <v>262.5</v>
          </cell>
          <cell r="AA2755">
            <v>64</v>
          </cell>
        </row>
        <row r="2756">
          <cell r="B2756" t="str">
            <v>São Paulo</v>
          </cell>
          <cell r="I2756" t="str">
            <v>1</v>
          </cell>
          <cell r="K2756">
            <v>17130</v>
          </cell>
          <cell r="Q2756">
            <v>7808</v>
          </cell>
          <cell r="S2756" t="str">
            <v>Nao</v>
          </cell>
          <cell r="T2756" t="str">
            <v>Nao</v>
          </cell>
          <cell r="V2756" t="str">
            <v>Sim</v>
          </cell>
          <cell r="X2756">
            <v>162</v>
          </cell>
          <cell r="Y2756">
            <v>0</v>
          </cell>
          <cell r="Z2756">
            <v>2.8</v>
          </cell>
          <cell r="AA2756">
            <v>0</v>
          </cell>
        </row>
        <row r="2757">
          <cell r="B2757" t="str">
            <v>São Paulo</v>
          </cell>
          <cell r="I2757" t="str">
            <v>1</v>
          </cell>
          <cell r="K2757">
            <v>11806</v>
          </cell>
          <cell r="Q2757">
            <v>3493</v>
          </cell>
          <cell r="S2757" t="str">
            <v>Nao</v>
          </cell>
          <cell r="T2757" t="str">
            <v>Nao</v>
          </cell>
          <cell r="V2757" t="str">
            <v>Sim</v>
          </cell>
          <cell r="X2757">
            <v>48.43</v>
          </cell>
          <cell r="Y2757">
            <v>39.619999999999997</v>
          </cell>
          <cell r="Z2757">
            <v>7.35</v>
          </cell>
          <cell r="AA2757">
            <v>20</v>
          </cell>
        </row>
        <row r="2758">
          <cell r="B2758" t="str">
            <v>São Paulo</v>
          </cell>
          <cell r="I2758" t="str">
            <v>1</v>
          </cell>
          <cell r="K2758">
            <v>3169</v>
          </cell>
          <cell r="Q2758">
            <v>1415</v>
          </cell>
          <cell r="S2758" t="str">
            <v>Sim</v>
          </cell>
          <cell r="T2758" t="str">
            <v>Sim</v>
          </cell>
          <cell r="V2758" t="str">
            <v>Sim</v>
          </cell>
          <cell r="X2758">
            <v>15</v>
          </cell>
          <cell r="Y2758">
            <v>15</v>
          </cell>
          <cell r="Z2758">
            <v>0</v>
          </cell>
          <cell r="AA2758">
            <v>0</v>
          </cell>
        </row>
        <row r="2759">
          <cell r="B2759" t="str">
            <v>São Paulo</v>
          </cell>
          <cell r="I2759" t="str">
            <v>1</v>
          </cell>
          <cell r="K2759">
            <v>25777</v>
          </cell>
          <cell r="Q2759">
            <v>10032</v>
          </cell>
          <cell r="S2759" t="str">
            <v>Nao</v>
          </cell>
          <cell r="T2759" t="str">
            <v>Nao</v>
          </cell>
          <cell r="V2759" t="str">
            <v>Sim</v>
          </cell>
          <cell r="X2759">
            <v>1350</v>
          </cell>
          <cell r="Y2759">
            <v>300</v>
          </cell>
          <cell r="Z2759">
            <v>200</v>
          </cell>
          <cell r="AA2759">
            <v>200</v>
          </cell>
        </row>
        <row r="2760">
          <cell r="B2760" t="str">
            <v>São Paulo</v>
          </cell>
          <cell r="I2760" t="str">
            <v>1</v>
          </cell>
          <cell r="K2760">
            <v>5996</v>
          </cell>
          <cell r="Q2760">
            <v>2285</v>
          </cell>
          <cell r="S2760" t="str">
            <v>Sim</v>
          </cell>
          <cell r="T2760" t="str">
            <v>Sim</v>
          </cell>
          <cell r="V2760" t="str">
            <v>Sim</v>
          </cell>
          <cell r="X2760">
            <v>26.1</v>
          </cell>
          <cell r="Y2760">
            <v>23.05</v>
          </cell>
          <cell r="Z2760">
            <v>4.6500000000000004</v>
          </cell>
          <cell r="AA2760">
            <v>30</v>
          </cell>
        </row>
        <row r="2761">
          <cell r="B2761" t="str">
            <v>São Paulo</v>
          </cell>
          <cell r="I2761" t="str">
            <v>3</v>
          </cell>
          <cell r="K2761">
            <v>102192</v>
          </cell>
          <cell r="Q2761">
            <v>34084</v>
          </cell>
          <cell r="S2761" t="str">
            <v>Nao</v>
          </cell>
          <cell r="T2761" t="str">
            <v>Nao</v>
          </cell>
          <cell r="V2761" t="str">
            <v>Sim</v>
          </cell>
          <cell r="X2761">
            <v>454</v>
          </cell>
          <cell r="Y2761">
            <v>454</v>
          </cell>
          <cell r="Z2761">
            <v>116</v>
          </cell>
          <cell r="AA2761">
            <v>20</v>
          </cell>
        </row>
        <row r="2762">
          <cell r="B2762" t="str">
            <v>São Paulo</v>
          </cell>
          <cell r="I2762" t="str">
            <v>2</v>
          </cell>
          <cell r="K2762">
            <v>67443</v>
          </cell>
          <cell r="Q2762">
            <v>21705</v>
          </cell>
          <cell r="S2762" t="str">
            <v>Nao</v>
          </cell>
          <cell r="T2762" t="str">
            <v>Sim</v>
          </cell>
          <cell r="V2762" t="str">
            <v>Sim</v>
          </cell>
          <cell r="X2762">
            <v>293.97000000000003</v>
          </cell>
          <cell r="Y2762">
            <v>184.46</v>
          </cell>
          <cell r="Z2762">
            <v>155.22999999999999</v>
          </cell>
          <cell r="AA2762">
            <v>690</v>
          </cell>
        </row>
        <row r="2763">
          <cell r="B2763" t="str">
            <v>São Paulo</v>
          </cell>
          <cell r="I2763" t="str">
            <v>4</v>
          </cell>
          <cell r="K2763">
            <v>299276</v>
          </cell>
          <cell r="Q2763">
            <v>100527</v>
          </cell>
          <cell r="S2763" t="str">
            <v>Sim</v>
          </cell>
          <cell r="T2763" t="str">
            <v>Sim</v>
          </cell>
          <cell r="V2763" t="str">
            <v>Sim</v>
          </cell>
          <cell r="X2763">
            <v>1205.31</v>
          </cell>
          <cell r="Y2763">
            <v>1203.1600000000001</v>
          </cell>
          <cell r="Z2763">
            <v>322.77999999999997</v>
          </cell>
          <cell r="AA2763">
            <v>10</v>
          </cell>
        </row>
        <row r="2764">
          <cell r="B2764" t="str">
            <v>São Paulo</v>
          </cell>
          <cell r="I2764" t="str">
            <v>1</v>
          </cell>
          <cell r="K2764">
            <v>8092</v>
          </cell>
          <cell r="Q2764">
            <v>2914</v>
          </cell>
          <cell r="S2764" t="str">
            <v>Nao</v>
          </cell>
          <cell r="T2764" t="str">
            <v>Nao</v>
          </cell>
          <cell r="V2764" t="str">
            <v>Sim</v>
          </cell>
          <cell r="X2764">
            <v>20</v>
          </cell>
          <cell r="Y2764">
            <v>20</v>
          </cell>
          <cell r="Z2764">
            <v>10</v>
          </cell>
          <cell r="AA2764">
            <v>30</v>
          </cell>
        </row>
        <row r="2765">
          <cell r="B2765" t="str">
            <v>São Paulo</v>
          </cell>
          <cell r="I2765" t="str">
            <v>2</v>
          </cell>
          <cell r="K2765">
            <v>77585</v>
          </cell>
          <cell r="Q2765">
            <v>22100</v>
          </cell>
          <cell r="S2765" t="str">
            <v>Sim</v>
          </cell>
          <cell r="T2765" t="str">
            <v>Sim</v>
          </cell>
          <cell r="V2765" t="str">
            <v>Sim</v>
          </cell>
          <cell r="X2765">
            <v>553.47</v>
          </cell>
          <cell r="Y2765">
            <v>530</v>
          </cell>
          <cell r="Z2765">
            <v>85</v>
          </cell>
          <cell r="AA2765">
            <v>150</v>
          </cell>
        </row>
        <row r="2766">
          <cell r="B2766" t="str">
            <v>São Paulo</v>
          </cell>
          <cell r="I2766" t="str">
            <v>2</v>
          </cell>
          <cell r="K2766">
            <v>86572</v>
          </cell>
          <cell r="Q2766">
            <v>22166</v>
          </cell>
          <cell r="S2766" t="str">
            <v>Nao</v>
          </cell>
          <cell r="T2766" t="str">
            <v>Nao</v>
          </cell>
          <cell r="V2766" t="str">
            <v>Sim</v>
          </cell>
          <cell r="X2766">
            <v>272</v>
          </cell>
          <cell r="Y2766">
            <v>251</v>
          </cell>
          <cell r="Z2766">
            <v>106.03</v>
          </cell>
          <cell r="AA2766">
            <v>313</v>
          </cell>
        </row>
        <row r="2767">
          <cell r="B2767" t="str">
            <v>São Paulo</v>
          </cell>
          <cell r="I2767" t="str">
            <v>1</v>
          </cell>
          <cell r="K2767">
            <v>1885</v>
          </cell>
          <cell r="Q2767">
            <v>854</v>
          </cell>
          <cell r="S2767" t="str">
            <v>Sim</v>
          </cell>
          <cell r="T2767" t="str">
            <v>Sim</v>
          </cell>
          <cell r="V2767" t="str">
            <v>Sim</v>
          </cell>
          <cell r="X2767">
            <v>11.68</v>
          </cell>
          <cell r="Y2767">
            <v>11.68</v>
          </cell>
          <cell r="Z2767">
            <v>2.21</v>
          </cell>
          <cell r="AA2767">
            <v>0</v>
          </cell>
        </row>
        <row r="2768">
          <cell r="B2768" t="str">
            <v>São Paulo</v>
          </cell>
          <cell r="I2768" t="str">
            <v>2</v>
          </cell>
          <cell r="K2768">
            <v>48067</v>
          </cell>
          <cell r="Q2768">
            <v>12811</v>
          </cell>
          <cell r="S2768" t="str">
            <v>Nao</v>
          </cell>
          <cell r="T2768" t="str">
            <v>Nao</v>
          </cell>
          <cell r="V2768" t="str">
            <v>Sim</v>
          </cell>
          <cell r="X2768">
            <v>246.29</v>
          </cell>
          <cell r="Y2768">
            <v>225.35</v>
          </cell>
          <cell r="Z2768">
            <v>77.38</v>
          </cell>
          <cell r="AA2768">
            <v>600</v>
          </cell>
        </row>
        <row r="2769">
          <cell r="B2769" t="str">
            <v>São Paulo</v>
          </cell>
          <cell r="I2769" t="str">
            <v>1</v>
          </cell>
          <cell r="K2769">
            <v>18955</v>
          </cell>
          <cell r="Q2769">
            <v>4000</v>
          </cell>
          <cell r="S2769" t="str">
            <v>Sim</v>
          </cell>
          <cell r="T2769" t="str">
            <v>Sim</v>
          </cell>
          <cell r="V2769" t="str">
            <v>Sim</v>
          </cell>
          <cell r="X2769">
            <v>450</v>
          </cell>
          <cell r="Y2769">
            <v>450</v>
          </cell>
          <cell r="Z2769">
            <v>180</v>
          </cell>
          <cell r="AA2769">
            <v>35</v>
          </cell>
        </row>
        <row r="2770">
          <cell r="B2770" t="str">
            <v>São Paulo</v>
          </cell>
          <cell r="I2770" t="str">
            <v>1</v>
          </cell>
          <cell r="K2770">
            <v>1902</v>
          </cell>
          <cell r="Q2770">
            <v>748</v>
          </cell>
          <cell r="S2770" t="str">
            <v>Sim</v>
          </cell>
          <cell r="T2770" t="str">
            <v>Sim</v>
          </cell>
          <cell r="V2770" t="str">
            <v>Sim</v>
          </cell>
          <cell r="X2770">
            <v>8.5</v>
          </cell>
          <cell r="Y2770">
            <v>8.5</v>
          </cell>
          <cell r="Z2770">
            <v>6</v>
          </cell>
          <cell r="AA2770">
            <v>0</v>
          </cell>
        </row>
        <row r="2771">
          <cell r="B2771" t="str">
            <v>São Paulo</v>
          </cell>
          <cell r="I2771" t="str">
            <v>1</v>
          </cell>
          <cell r="K2771">
            <v>14770</v>
          </cell>
          <cell r="Q2771">
            <v>4250</v>
          </cell>
          <cell r="S2771" t="str">
            <v>Sim</v>
          </cell>
          <cell r="T2771" t="str">
            <v>Sim</v>
          </cell>
          <cell r="V2771" t="str">
            <v>Sim</v>
          </cell>
          <cell r="X2771">
            <v>75</v>
          </cell>
          <cell r="Y2771">
            <v>73</v>
          </cell>
          <cell r="Z2771">
            <v>0.02</v>
          </cell>
          <cell r="AA2771">
            <v>0</v>
          </cell>
        </row>
        <row r="2772">
          <cell r="B2772" t="str">
            <v>São Paulo</v>
          </cell>
          <cell r="I2772" t="str">
            <v>1</v>
          </cell>
          <cell r="K2772">
            <v>5367</v>
          </cell>
          <cell r="Q2772">
            <v>1568</v>
          </cell>
          <cell r="S2772" t="str">
            <v>Sim</v>
          </cell>
          <cell r="T2772" t="str">
            <v>Sim</v>
          </cell>
          <cell r="V2772" t="str">
            <v>Sim</v>
          </cell>
          <cell r="X2772">
            <v>2.5</v>
          </cell>
          <cell r="Y2772">
            <v>2.16</v>
          </cell>
          <cell r="Z2772">
            <v>1.89</v>
          </cell>
          <cell r="AA2772">
            <v>0</v>
          </cell>
        </row>
        <row r="2773">
          <cell r="B2773" t="str">
            <v>São Paulo</v>
          </cell>
          <cell r="I2773" t="str">
            <v>1</v>
          </cell>
          <cell r="K2773">
            <v>4081</v>
          </cell>
          <cell r="Q2773">
            <v>1800</v>
          </cell>
          <cell r="S2773" t="str">
            <v>Sim</v>
          </cell>
          <cell r="T2773" t="str">
            <v>Sim</v>
          </cell>
          <cell r="V2773" t="str">
            <v>Sim</v>
          </cell>
          <cell r="X2773">
            <v>18.88</v>
          </cell>
          <cell r="Y2773">
            <v>18.88</v>
          </cell>
          <cell r="Z2773">
            <v>6</v>
          </cell>
          <cell r="AA2773">
            <v>0</v>
          </cell>
        </row>
        <row r="2774">
          <cell r="B2774" t="str">
            <v>São Paulo</v>
          </cell>
          <cell r="I2774" t="str">
            <v>1</v>
          </cell>
          <cell r="K2774">
            <v>2096</v>
          </cell>
          <cell r="Q2774">
            <v>825</v>
          </cell>
          <cell r="S2774" t="str">
            <v>Sim</v>
          </cell>
          <cell r="T2774" t="str">
            <v>Nao</v>
          </cell>
          <cell r="V2774" t="str">
            <v>Sim</v>
          </cell>
          <cell r="X2774">
            <v>11.86</v>
          </cell>
          <cell r="Y2774">
            <v>11.86</v>
          </cell>
          <cell r="Z2774">
            <v>1.73</v>
          </cell>
          <cell r="AA2774">
            <v>0</v>
          </cell>
        </row>
        <row r="2775">
          <cell r="B2775" t="str">
            <v>São Paulo</v>
          </cell>
          <cell r="I2775" t="str">
            <v>1</v>
          </cell>
          <cell r="K2775">
            <v>16703</v>
          </cell>
          <cell r="Q2775">
            <v>5168</v>
          </cell>
          <cell r="S2775" t="str">
            <v>Sim</v>
          </cell>
          <cell r="T2775" t="str">
            <v>Sim</v>
          </cell>
          <cell r="V2775" t="str">
            <v>Sim</v>
          </cell>
          <cell r="X2775">
            <v>107</v>
          </cell>
          <cell r="Y2775">
            <v>103.55</v>
          </cell>
          <cell r="Z2775">
            <v>12.4</v>
          </cell>
          <cell r="AA2775">
            <v>0</v>
          </cell>
        </row>
        <row r="2776">
          <cell r="B2776" t="str">
            <v>São Paulo</v>
          </cell>
          <cell r="I2776" t="str">
            <v>1</v>
          </cell>
          <cell r="K2776">
            <v>7201</v>
          </cell>
          <cell r="Q2776">
            <v>3002</v>
          </cell>
          <cell r="S2776" t="str">
            <v>Sim</v>
          </cell>
          <cell r="T2776" t="str">
            <v>Sim</v>
          </cell>
          <cell r="V2776" t="str">
            <v>Sim</v>
          </cell>
          <cell r="X2776">
            <v>40</v>
          </cell>
          <cell r="Y2776">
            <v>38</v>
          </cell>
          <cell r="Z2776">
            <v>2</v>
          </cell>
          <cell r="AA2776">
            <v>0</v>
          </cell>
        </row>
        <row r="2777">
          <cell r="B2777" t="str">
            <v>São Paulo</v>
          </cell>
          <cell r="I2777" t="str">
            <v>1</v>
          </cell>
          <cell r="K2777">
            <v>2798</v>
          </cell>
          <cell r="Q2777">
            <v>900</v>
          </cell>
          <cell r="S2777" t="str">
            <v>Sim</v>
          </cell>
          <cell r="T2777" t="str">
            <v>Nao</v>
          </cell>
          <cell r="V2777" t="str">
            <v>Sim</v>
          </cell>
          <cell r="X2777">
            <v>20</v>
          </cell>
          <cell r="Y2777">
            <v>20</v>
          </cell>
          <cell r="Z2777">
            <v>3</v>
          </cell>
          <cell r="AA2777">
            <v>0</v>
          </cell>
        </row>
        <row r="2778">
          <cell r="B2778" t="str">
            <v>São Paulo</v>
          </cell>
          <cell r="I2778" t="str">
            <v>2</v>
          </cell>
          <cell r="K2778">
            <v>38075</v>
          </cell>
          <cell r="Q2778">
            <v>16418</v>
          </cell>
          <cell r="S2778" t="str">
            <v>Nao</v>
          </cell>
          <cell r="T2778" t="str">
            <v>Nao</v>
          </cell>
          <cell r="V2778" t="str">
            <v>Sim</v>
          </cell>
          <cell r="X2778">
            <v>720</v>
          </cell>
          <cell r="Y2778">
            <v>350</v>
          </cell>
          <cell r="Z2778">
            <v>175</v>
          </cell>
          <cell r="AA2778">
            <v>264</v>
          </cell>
        </row>
        <row r="2779">
          <cell r="B2779" t="str">
            <v>São Paulo</v>
          </cell>
          <cell r="I2779" t="str">
            <v>3</v>
          </cell>
          <cell r="K2779">
            <v>89086</v>
          </cell>
          <cell r="Q2779">
            <v>26424</v>
          </cell>
          <cell r="S2779" t="str">
            <v>Nao</v>
          </cell>
          <cell r="T2779" t="str">
            <v>Nao</v>
          </cell>
          <cell r="V2779" t="str">
            <v>Sim</v>
          </cell>
          <cell r="X2779">
            <v>1236.6199999999999</v>
          </cell>
          <cell r="Y2779">
            <v>250</v>
          </cell>
          <cell r="Z2779">
            <v>62.5</v>
          </cell>
          <cell r="AA2779">
            <v>4</v>
          </cell>
        </row>
        <row r="2780">
          <cell r="B2780" t="str">
            <v>São Paulo</v>
          </cell>
          <cell r="I2780" t="str">
            <v>1</v>
          </cell>
          <cell r="K2780">
            <v>8572</v>
          </cell>
          <cell r="Q2780">
            <v>3768</v>
          </cell>
          <cell r="S2780" t="str">
            <v>Nao</v>
          </cell>
          <cell r="T2780" t="str">
            <v>Sim</v>
          </cell>
          <cell r="V2780" t="str">
            <v>Sim</v>
          </cell>
          <cell r="X2780">
            <v>61.56</v>
          </cell>
          <cell r="Y2780">
            <v>61.56</v>
          </cell>
          <cell r="Z2780">
            <v>9.86</v>
          </cell>
          <cell r="AA2780">
            <v>0</v>
          </cell>
        </row>
        <row r="2781">
          <cell r="B2781" t="str">
            <v>São Paulo</v>
          </cell>
          <cell r="I2781" t="str">
            <v>1</v>
          </cell>
          <cell r="K2781">
            <v>2648</v>
          </cell>
          <cell r="Q2781">
            <v>845</v>
          </cell>
          <cell r="S2781" t="str">
            <v>Sim</v>
          </cell>
          <cell r="T2781" t="str">
            <v>Sim</v>
          </cell>
          <cell r="V2781" t="str">
            <v>Sim</v>
          </cell>
          <cell r="X2781">
            <v>150.9</v>
          </cell>
          <cell r="Y2781">
            <v>68</v>
          </cell>
          <cell r="Z2781">
            <v>45</v>
          </cell>
          <cell r="AA2781">
            <v>0</v>
          </cell>
        </row>
        <row r="2782">
          <cell r="B2782" t="str">
            <v>São Paulo</v>
          </cell>
          <cell r="I2782" t="str">
            <v>1</v>
          </cell>
          <cell r="K2782">
            <v>12723</v>
          </cell>
          <cell r="Q2782">
            <v>4948</v>
          </cell>
          <cell r="S2782" t="str">
            <v>Sim</v>
          </cell>
          <cell r="T2782" t="str">
            <v>Sim</v>
          </cell>
          <cell r="V2782" t="str">
            <v>Sim</v>
          </cell>
          <cell r="X2782">
            <v>56.47</v>
          </cell>
          <cell r="Y2782">
            <v>53.2</v>
          </cell>
          <cell r="Z2782">
            <v>3.45</v>
          </cell>
          <cell r="AA2782">
            <v>60</v>
          </cell>
        </row>
        <row r="2783">
          <cell r="B2783" t="str">
            <v>São Paulo</v>
          </cell>
          <cell r="I2783" t="str">
            <v>1</v>
          </cell>
          <cell r="K2783">
            <v>2559</v>
          </cell>
          <cell r="Q2783">
            <v>900</v>
          </cell>
          <cell r="S2783" t="str">
            <v>Sim</v>
          </cell>
          <cell r="T2783" t="str">
            <v>Sim</v>
          </cell>
          <cell r="V2783" t="str">
            <v>Sim</v>
          </cell>
          <cell r="X2783">
            <v>3.06</v>
          </cell>
          <cell r="Y2783">
            <v>3.05</v>
          </cell>
          <cell r="Z2783">
            <v>0.05</v>
          </cell>
          <cell r="AA2783">
            <v>0</v>
          </cell>
        </row>
        <row r="2784">
          <cell r="B2784" t="str">
            <v>São Paulo</v>
          </cell>
          <cell r="I2784" t="str">
            <v>1</v>
          </cell>
          <cell r="K2784">
            <v>3277</v>
          </cell>
          <cell r="Q2784">
            <v>1167</v>
          </cell>
          <cell r="S2784" t="str">
            <v>Nao</v>
          </cell>
          <cell r="T2784" t="str">
            <v>Sim</v>
          </cell>
          <cell r="V2784" t="str">
            <v>Sim</v>
          </cell>
          <cell r="X2784">
            <v>19</v>
          </cell>
          <cell r="Y2784">
            <v>16.28</v>
          </cell>
          <cell r="Z2784">
            <v>3.11</v>
          </cell>
          <cell r="AA2784">
            <v>0</v>
          </cell>
        </row>
        <row r="2785">
          <cell r="B2785" t="str">
            <v>São Paulo</v>
          </cell>
          <cell r="I2785" t="str">
            <v>3</v>
          </cell>
          <cell r="K2785">
            <v>229796</v>
          </cell>
          <cell r="Q2785">
            <v>92949</v>
          </cell>
          <cell r="S2785" t="str">
            <v>Nao</v>
          </cell>
          <cell r="T2785" t="str">
            <v>Nao</v>
          </cell>
          <cell r="V2785" t="str">
            <v>Sim</v>
          </cell>
          <cell r="X2785">
            <v>545</v>
          </cell>
          <cell r="Y2785">
            <v>518</v>
          </cell>
          <cell r="Z2785">
            <v>329</v>
          </cell>
          <cell r="AA2785">
            <v>0</v>
          </cell>
        </row>
        <row r="2786">
          <cell r="B2786" t="str">
            <v>São Paulo</v>
          </cell>
          <cell r="I2786" t="str">
            <v>1</v>
          </cell>
          <cell r="K2786">
            <v>1665</v>
          </cell>
          <cell r="Q2786">
            <v>694</v>
          </cell>
          <cell r="S2786" t="str">
            <v>Nao</v>
          </cell>
          <cell r="T2786" t="str">
            <v>Sim</v>
          </cell>
          <cell r="V2786" t="str">
            <v>Sim</v>
          </cell>
          <cell r="X2786">
            <v>8.83</v>
          </cell>
          <cell r="Y2786">
            <v>8.83</v>
          </cell>
          <cell r="Z2786">
            <v>0.1</v>
          </cell>
          <cell r="AA2786">
            <v>0</v>
          </cell>
        </row>
        <row r="2787">
          <cell r="B2787" t="str">
            <v>São Paulo</v>
          </cell>
          <cell r="I2787" t="str">
            <v>1</v>
          </cell>
          <cell r="K2787">
            <v>22364</v>
          </cell>
          <cell r="Q2787">
            <v>8340</v>
          </cell>
          <cell r="S2787" t="str">
            <v>Sim</v>
          </cell>
          <cell r="T2787" t="str">
            <v>Sim</v>
          </cell>
          <cell r="V2787" t="str">
            <v>Sim</v>
          </cell>
          <cell r="X2787">
            <v>462.88</v>
          </cell>
          <cell r="Y2787">
            <v>57.4</v>
          </cell>
          <cell r="Z2787">
            <v>6.9</v>
          </cell>
          <cell r="AA2787">
            <v>0</v>
          </cell>
        </row>
        <row r="2788">
          <cell r="B2788" t="str">
            <v>São Paulo</v>
          </cell>
          <cell r="I2788" t="str">
            <v>2</v>
          </cell>
          <cell r="K2788">
            <v>82091</v>
          </cell>
          <cell r="Q2788">
            <v>25252</v>
          </cell>
          <cell r="S2788" t="str">
            <v>Sim</v>
          </cell>
          <cell r="T2788" t="str">
            <v>Sim</v>
          </cell>
          <cell r="V2788" t="str">
            <v>Sim</v>
          </cell>
          <cell r="X2788">
            <v>292</v>
          </cell>
          <cell r="Y2788">
            <v>292</v>
          </cell>
          <cell r="Z2788">
            <v>170</v>
          </cell>
          <cell r="AA2788">
            <v>50</v>
          </cell>
        </row>
        <row r="2789">
          <cell r="B2789" t="str">
            <v>São Paulo</v>
          </cell>
          <cell r="I2789" t="str">
            <v>4</v>
          </cell>
          <cell r="K2789">
            <v>477552</v>
          </cell>
          <cell r="Q2789">
            <v>120000</v>
          </cell>
          <cell r="S2789" t="str">
            <v>Sim</v>
          </cell>
          <cell r="T2789" t="str">
            <v>Sim</v>
          </cell>
          <cell r="V2789" t="str">
            <v>Sim</v>
          </cell>
          <cell r="X2789">
            <v>490</v>
          </cell>
          <cell r="Y2789">
            <v>450</v>
          </cell>
          <cell r="Z2789">
            <v>54</v>
          </cell>
          <cell r="AA2789">
            <v>100</v>
          </cell>
        </row>
        <row r="2790">
          <cell r="B2790" t="str">
            <v>São Paulo</v>
          </cell>
          <cell r="I2790" t="str">
            <v>1</v>
          </cell>
          <cell r="K2790">
            <v>4549</v>
          </cell>
          <cell r="Q2790">
            <v>2200</v>
          </cell>
          <cell r="S2790" t="str">
            <v>Nao</v>
          </cell>
          <cell r="T2790" t="str">
            <v>Nao</v>
          </cell>
          <cell r="V2790" t="str">
            <v>Sim</v>
          </cell>
          <cell r="X2790">
            <v>50</v>
          </cell>
          <cell r="Y2790">
            <v>50</v>
          </cell>
          <cell r="Z2790">
            <v>20</v>
          </cell>
          <cell r="AA2790">
            <v>0</v>
          </cell>
        </row>
        <row r="2791">
          <cell r="B2791" t="str">
            <v>São Paulo</v>
          </cell>
          <cell r="I2791" t="str">
            <v>1</v>
          </cell>
          <cell r="K2791">
            <v>2652</v>
          </cell>
          <cell r="Q2791">
            <v>1000</v>
          </cell>
          <cell r="S2791" t="str">
            <v>Nao</v>
          </cell>
          <cell r="T2791" t="str">
            <v>Nao</v>
          </cell>
          <cell r="V2791" t="str">
            <v>Sim</v>
          </cell>
          <cell r="X2791">
            <v>12.5</v>
          </cell>
          <cell r="Y2791">
            <v>12.5</v>
          </cell>
          <cell r="Z2791">
            <v>7.2</v>
          </cell>
          <cell r="AA2791">
            <v>7</v>
          </cell>
        </row>
        <row r="2792">
          <cell r="B2792" t="str">
            <v>São Paulo</v>
          </cell>
          <cell r="I2792" t="str">
            <v>1</v>
          </cell>
          <cell r="K2792">
            <v>21059</v>
          </cell>
          <cell r="Q2792">
            <v>7100</v>
          </cell>
          <cell r="S2792" t="str">
            <v>Nao</v>
          </cell>
          <cell r="T2792" t="str">
            <v>Sim</v>
          </cell>
          <cell r="V2792" t="str">
            <v>Sim</v>
          </cell>
          <cell r="X2792">
            <v>50</v>
          </cell>
          <cell r="Y2792">
            <v>48</v>
          </cell>
          <cell r="Z2792">
            <v>10</v>
          </cell>
          <cell r="AA2792">
            <v>20</v>
          </cell>
        </row>
        <row r="2793">
          <cell r="B2793" t="str">
            <v>São Paulo</v>
          </cell>
          <cell r="I2793" t="str">
            <v>1</v>
          </cell>
          <cell r="K2793">
            <v>2072</v>
          </cell>
          <cell r="Q2793">
            <v>1027</v>
          </cell>
          <cell r="S2793" t="str">
            <v>Sim</v>
          </cell>
          <cell r="T2793" t="str">
            <v>Sim</v>
          </cell>
          <cell r="V2793" t="str">
            <v>Sim</v>
          </cell>
          <cell r="X2793">
            <v>13.18</v>
          </cell>
          <cell r="Y2793">
            <v>13.18</v>
          </cell>
          <cell r="Z2793">
            <v>3.37</v>
          </cell>
          <cell r="AA2793">
            <v>0</v>
          </cell>
        </row>
        <row r="2794">
          <cell r="B2794" t="str">
            <v>São Paulo</v>
          </cell>
          <cell r="I2794" t="str">
            <v>1</v>
          </cell>
          <cell r="K2794">
            <v>10098</v>
          </cell>
          <cell r="Q2794">
            <v>3846</v>
          </cell>
          <cell r="S2794" t="str">
            <v>Nao</v>
          </cell>
          <cell r="T2794" t="str">
            <v>Nao</v>
          </cell>
          <cell r="V2794" t="str">
            <v>Sim</v>
          </cell>
          <cell r="X2794">
            <v>50</v>
          </cell>
          <cell r="Y2794">
            <v>30</v>
          </cell>
          <cell r="Z2794">
            <v>0</v>
          </cell>
          <cell r="AA2794">
            <v>100</v>
          </cell>
        </row>
        <row r="2795">
          <cell r="B2795" t="str">
            <v>São Paulo</v>
          </cell>
          <cell r="I2795" t="str">
            <v>1</v>
          </cell>
          <cell r="K2795">
            <v>26433</v>
          </cell>
          <cell r="Q2795">
            <v>8273</v>
          </cell>
          <cell r="S2795" t="str">
            <v>Sim</v>
          </cell>
          <cell r="T2795" t="str">
            <v>Sim</v>
          </cell>
          <cell r="V2795" t="str">
            <v>Sim</v>
          </cell>
          <cell r="X2795">
            <v>132.80000000000001</v>
          </cell>
          <cell r="Y2795">
            <v>129.80000000000001</v>
          </cell>
          <cell r="Z2795">
            <v>104.11</v>
          </cell>
          <cell r="AA2795">
            <v>500</v>
          </cell>
        </row>
        <row r="2796">
          <cell r="B2796" t="str">
            <v>São Paulo</v>
          </cell>
          <cell r="I2796" t="str">
            <v>1</v>
          </cell>
          <cell r="K2796">
            <v>10798</v>
          </cell>
          <cell r="Q2796">
            <v>4327</v>
          </cell>
          <cell r="S2796" t="str">
            <v>Sim</v>
          </cell>
          <cell r="T2796" t="str">
            <v>Sim</v>
          </cell>
          <cell r="V2796" t="str">
            <v>Sim</v>
          </cell>
          <cell r="X2796">
            <v>160</v>
          </cell>
          <cell r="Y2796">
            <v>160</v>
          </cell>
          <cell r="Z2796">
            <v>0</v>
          </cell>
          <cell r="AA2796">
            <v>0</v>
          </cell>
        </row>
        <row r="2797">
          <cell r="B2797" t="str">
            <v>São Paulo</v>
          </cell>
          <cell r="I2797" t="str">
            <v>2</v>
          </cell>
          <cell r="K2797">
            <v>58780</v>
          </cell>
          <cell r="Q2797">
            <v>26000</v>
          </cell>
          <cell r="S2797" t="str">
            <v>Nao</v>
          </cell>
          <cell r="T2797" t="str">
            <v>Nao</v>
          </cell>
          <cell r="V2797" t="str">
            <v>Sim</v>
          </cell>
          <cell r="X2797">
            <v>720</v>
          </cell>
          <cell r="Y2797">
            <v>440</v>
          </cell>
          <cell r="Z2797">
            <v>130</v>
          </cell>
          <cell r="AA2797">
            <v>6</v>
          </cell>
        </row>
        <row r="2798">
          <cell r="B2798" t="str">
            <v>São Paulo</v>
          </cell>
          <cell r="I2798" t="str">
            <v>1</v>
          </cell>
          <cell r="K2798">
            <v>3999</v>
          </cell>
          <cell r="Q2798">
            <v>1607</v>
          </cell>
          <cell r="S2798" t="str">
            <v>Nao</v>
          </cell>
          <cell r="T2798" t="str">
            <v>Nao</v>
          </cell>
          <cell r="V2798" t="str">
            <v>Não</v>
          </cell>
          <cell r="X2798">
            <v>0.2</v>
          </cell>
          <cell r="Y2798">
            <v>0.2</v>
          </cell>
          <cell r="Z2798">
            <v>0</v>
          </cell>
          <cell r="AA2798">
            <v>0</v>
          </cell>
        </row>
        <row r="2799">
          <cell r="B2799" t="str">
            <v>São Paulo</v>
          </cell>
          <cell r="I2799" t="str">
            <v>2</v>
          </cell>
          <cell r="K2799">
            <v>63630</v>
          </cell>
          <cell r="Q2799">
            <v>22729</v>
          </cell>
          <cell r="S2799" t="str">
            <v>Sim</v>
          </cell>
          <cell r="T2799" t="str">
            <v>Sim</v>
          </cell>
          <cell r="V2799" t="str">
            <v>Sim</v>
          </cell>
          <cell r="X2799">
            <v>458</v>
          </cell>
          <cell r="Y2799">
            <v>440</v>
          </cell>
          <cell r="Z2799">
            <v>310</v>
          </cell>
          <cell r="AA2799">
            <v>100</v>
          </cell>
        </row>
        <row r="2800">
          <cell r="B2800" t="str">
            <v>São Paulo</v>
          </cell>
          <cell r="I2800" t="str">
            <v>4</v>
          </cell>
          <cell r="K2800">
            <v>415369</v>
          </cell>
          <cell r="Q2800">
            <v>122788</v>
          </cell>
          <cell r="S2800" t="str">
            <v>Sim</v>
          </cell>
          <cell r="T2800" t="str">
            <v>Sim</v>
          </cell>
          <cell r="V2800" t="str">
            <v>Sim</v>
          </cell>
          <cell r="X2800">
            <v>1150</v>
          </cell>
          <cell r="Y2800">
            <v>1046</v>
          </cell>
          <cell r="Z2800">
            <v>104.6</v>
          </cell>
          <cell r="AA2800">
            <v>22382</v>
          </cell>
        </row>
        <row r="2801">
          <cell r="B2801" t="str">
            <v>São Paulo</v>
          </cell>
          <cell r="I2801" t="str">
            <v>3</v>
          </cell>
          <cell r="K2801">
            <v>145284</v>
          </cell>
          <cell r="Q2801">
            <v>55794</v>
          </cell>
          <cell r="S2801" t="str">
            <v>Sim</v>
          </cell>
          <cell r="T2801" t="str">
            <v>Sim</v>
          </cell>
          <cell r="V2801" t="str">
            <v>Sim</v>
          </cell>
          <cell r="X2801">
            <v>615</v>
          </cell>
          <cell r="Y2801">
            <v>613</v>
          </cell>
          <cell r="Z2801">
            <v>530</v>
          </cell>
          <cell r="AA2801">
            <v>2000</v>
          </cell>
        </row>
        <row r="2802">
          <cell r="B2802" t="str">
            <v>São Paulo</v>
          </cell>
          <cell r="I2802" t="str">
            <v>2</v>
          </cell>
          <cell r="K2802">
            <v>87631</v>
          </cell>
          <cell r="Q2802">
            <v>34135</v>
          </cell>
          <cell r="S2802" t="str">
            <v>Nao</v>
          </cell>
          <cell r="T2802" t="str">
            <v>Sim</v>
          </cell>
          <cell r="V2802" t="str">
            <v>Sim</v>
          </cell>
          <cell r="X2802">
            <v>582.87</v>
          </cell>
          <cell r="Y2802">
            <v>542.82000000000005</v>
          </cell>
          <cell r="Z2802">
            <v>325.69</v>
          </cell>
          <cell r="AA2802">
            <v>20</v>
          </cell>
        </row>
        <row r="2803">
          <cell r="B2803" t="str">
            <v>São Paulo</v>
          </cell>
          <cell r="I2803" t="str">
            <v>1</v>
          </cell>
          <cell r="K2803">
            <v>2884</v>
          </cell>
          <cell r="Q2803">
            <v>1115</v>
          </cell>
          <cell r="S2803" t="str">
            <v>Nao</v>
          </cell>
          <cell r="T2803" t="str">
            <v>Nao</v>
          </cell>
          <cell r="V2803" t="str">
            <v>Sim</v>
          </cell>
          <cell r="X2803">
            <v>59</v>
          </cell>
          <cell r="Y2803">
            <v>47</v>
          </cell>
          <cell r="Z2803">
            <v>32</v>
          </cell>
          <cell r="AA2803">
            <v>15</v>
          </cell>
        </row>
        <row r="2804">
          <cell r="B2804" t="str">
            <v>São Paulo</v>
          </cell>
          <cell r="I2804" t="str">
            <v>1</v>
          </cell>
          <cell r="K2804">
            <v>1952</v>
          </cell>
          <cell r="Q2804">
            <v>826</v>
          </cell>
          <cell r="S2804" t="str">
            <v>Sim</v>
          </cell>
          <cell r="T2804" t="str">
            <v>Sim</v>
          </cell>
          <cell r="V2804" t="str">
            <v>Sim</v>
          </cell>
          <cell r="X2804">
            <v>36</v>
          </cell>
          <cell r="Y2804">
            <v>36</v>
          </cell>
          <cell r="Z2804">
            <v>12</v>
          </cell>
          <cell r="AA2804">
            <v>5</v>
          </cell>
        </row>
        <row r="2805">
          <cell r="B2805" t="str">
            <v>São Paulo</v>
          </cell>
          <cell r="I2805" t="str">
            <v>2</v>
          </cell>
          <cell r="K2805">
            <v>57396</v>
          </cell>
          <cell r="Q2805">
            <v>14516</v>
          </cell>
          <cell r="S2805" t="str">
            <v>Sim</v>
          </cell>
          <cell r="T2805" t="str">
            <v>Sim</v>
          </cell>
          <cell r="V2805" t="str">
            <v>Sim</v>
          </cell>
          <cell r="X2805">
            <v>300</v>
          </cell>
          <cell r="Y2805">
            <v>198</v>
          </cell>
          <cell r="Z2805">
            <v>5.05</v>
          </cell>
          <cell r="AA2805">
            <v>600</v>
          </cell>
        </row>
        <row r="2806">
          <cell r="B2806" t="str">
            <v>São Paulo</v>
          </cell>
          <cell r="I2806" t="str">
            <v>1</v>
          </cell>
          <cell r="K2806">
            <v>4640</v>
          </cell>
          <cell r="Q2806">
            <v>1793</v>
          </cell>
          <cell r="S2806" t="str">
            <v>Nao</v>
          </cell>
          <cell r="T2806" t="str">
            <v>Nao</v>
          </cell>
          <cell r="V2806" t="str">
            <v>Sim</v>
          </cell>
          <cell r="X2806">
            <v>49.82</v>
          </cell>
          <cell r="Y2806">
            <v>49</v>
          </cell>
          <cell r="Z2806">
            <v>49</v>
          </cell>
          <cell r="AA2806">
            <v>12</v>
          </cell>
        </row>
        <row r="2807">
          <cell r="B2807" t="str">
            <v>São Paulo</v>
          </cell>
          <cell r="I2807" t="str">
            <v>2</v>
          </cell>
          <cell r="K2807">
            <v>48487</v>
          </cell>
          <cell r="Q2807">
            <v>22500</v>
          </cell>
          <cell r="S2807" t="str">
            <v>Sim</v>
          </cell>
          <cell r="T2807" t="str">
            <v>Sim</v>
          </cell>
          <cell r="V2807" t="str">
            <v>Sim</v>
          </cell>
          <cell r="X2807">
            <v>158.16</v>
          </cell>
          <cell r="Y2807">
            <v>158.16</v>
          </cell>
          <cell r="Z2807">
            <v>78.599999999999994</v>
          </cell>
          <cell r="AA2807">
            <v>0</v>
          </cell>
        </row>
        <row r="2808">
          <cell r="B2808" t="str">
            <v>São Paulo</v>
          </cell>
          <cell r="I2808" t="str">
            <v>1</v>
          </cell>
          <cell r="K2808">
            <v>23106</v>
          </cell>
          <cell r="Q2808">
            <v>9580</v>
          </cell>
          <cell r="S2808" t="str">
            <v>Nao</v>
          </cell>
          <cell r="T2808" t="str">
            <v>Nao</v>
          </cell>
          <cell r="V2808" t="str">
            <v>Sim</v>
          </cell>
          <cell r="X2808">
            <v>109</v>
          </cell>
          <cell r="Y2808">
            <v>107.9</v>
          </cell>
          <cell r="Z2808">
            <v>43.64</v>
          </cell>
          <cell r="AA2808">
            <v>0</v>
          </cell>
        </row>
        <row r="2809">
          <cell r="B2809" t="str">
            <v>São Paulo</v>
          </cell>
          <cell r="I2809" t="str">
            <v>1</v>
          </cell>
          <cell r="K2809">
            <v>17748</v>
          </cell>
          <cell r="Q2809">
            <v>5818</v>
          </cell>
          <cell r="S2809" t="str">
            <v>Sim</v>
          </cell>
          <cell r="T2809" t="str">
            <v>Sim</v>
          </cell>
          <cell r="V2809" t="str">
            <v>Sim</v>
          </cell>
          <cell r="X2809">
            <v>103.57</v>
          </cell>
          <cell r="Y2809">
            <v>103.57</v>
          </cell>
          <cell r="Z2809">
            <v>13.15</v>
          </cell>
          <cell r="AA2809">
            <v>15</v>
          </cell>
        </row>
        <row r="2810">
          <cell r="B2810" t="str">
            <v>São Paulo</v>
          </cell>
          <cell r="I2810" t="str">
            <v>2</v>
          </cell>
          <cell r="K2810">
            <v>57066</v>
          </cell>
          <cell r="Q2810">
            <v>19745</v>
          </cell>
          <cell r="S2810" t="str">
            <v>Sim</v>
          </cell>
          <cell r="T2810" t="str">
            <v>Sim</v>
          </cell>
          <cell r="V2810" t="str">
            <v>Sim</v>
          </cell>
          <cell r="X2810">
            <v>350</v>
          </cell>
          <cell r="Y2810">
            <v>270</v>
          </cell>
          <cell r="Z2810">
            <v>16</v>
          </cell>
          <cell r="AA2810">
            <v>80</v>
          </cell>
        </row>
        <row r="2811">
          <cell r="B2811" t="str">
            <v>São Paulo</v>
          </cell>
          <cell r="I2811" t="str">
            <v>1</v>
          </cell>
          <cell r="K2811">
            <v>2027</v>
          </cell>
          <cell r="Q2811">
            <v>830</v>
          </cell>
          <cell r="S2811" t="str">
            <v>Sim</v>
          </cell>
          <cell r="T2811" t="str">
            <v>Sim</v>
          </cell>
          <cell r="V2811" t="str">
            <v>Sim</v>
          </cell>
          <cell r="X2811">
            <v>8.52</v>
          </cell>
          <cell r="Y2811">
            <v>8</v>
          </cell>
          <cell r="Z2811">
            <v>7</v>
          </cell>
          <cell r="AA2811">
            <v>0</v>
          </cell>
        </row>
        <row r="2812">
          <cell r="B2812" t="str">
            <v>São Paulo</v>
          </cell>
          <cell r="I2812" t="str">
            <v>2</v>
          </cell>
          <cell r="K2812">
            <v>31906</v>
          </cell>
          <cell r="Q2812">
            <v>10367</v>
          </cell>
          <cell r="S2812" t="str">
            <v>Nao</v>
          </cell>
          <cell r="T2812" t="str">
            <v>Nao</v>
          </cell>
          <cell r="V2812" t="str">
            <v>Sim</v>
          </cell>
          <cell r="X2812">
            <v>1309.3399999999999</v>
          </cell>
          <cell r="Y2812">
            <v>1309.3399999999999</v>
          </cell>
          <cell r="Z2812">
            <v>0</v>
          </cell>
          <cell r="AA2812">
            <v>216</v>
          </cell>
        </row>
        <row r="2813">
          <cell r="B2813" t="str">
            <v>São Paulo</v>
          </cell>
          <cell r="I2813" t="str">
            <v>1</v>
          </cell>
          <cell r="K2813">
            <v>11769</v>
          </cell>
          <cell r="Q2813">
            <v>2765</v>
          </cell>
          <cell r="S2813" t="str">
            <v>Nao</v>
          </cell>
          <cell r="T2813" t="str">
            <v>Nao</v>
          </cell>
          <cell r="V2813" t="str">
            <v>Sim</v>
          </cell>
          <cell r="X2813">
            <v>44.4</v>
          </cell>
          <cell r="Y2813">
            <v>44.4</v>
          </cell>
          <cell r="Z2813">
            <v>9</v>
          </cell>
          <cell r="AA2813">
            <v>20</v>
          </cell>
        </row>
        <row r="2814">
          <cell r="B2814" t="str">
            <v>São Paulo</v>
          </cell>
          <cell r="I2814" t="str">
            <v>1</v>
          </cell>
          <cell r="K2814">
            <v>3474</v>
          </cell>
          <cell r="Q2814">
            <v>1350</v>
          </cell>
          <cell r="S2814" t="str">
            <v>Nao</v>
          </cell>
          <cell r="T2814" t="str">
            <v>Nao</v>
          </cell>
          <cell r="V2814" t="str">
            <v>Sim</v>
          </cell>
          <cell r="X2814">
            <v>19.39</v>
          </cell>
          <cell r="Y2814">
            <v>19.39</v>
          </cell>
          <cell r="Z2814">
            <v>1.25</v>
          </cell>
          <cell r="AA2814">
            <v>0</v>
          </cell>
        </row>
        <row r="2815">
          <cell r="B2815" t="str">
            <v>São Paulo</v>
          </cell>
          <cell r="I2815" t="str">
            <v>1</v>
          </cell>
          <cell r="K2815">
            <v>2770</v>
          </cell>
          <cell r="Q2815">
            <v>1283</v>
          </cell>
          <cell r="S2815" t="str">
            <v>Sim</v>
          </cell>
          <cell r="T2815" t="str">
            <v>Sim</v>
          </cell>
          <cell r="V2815" t="str">
            <v>Sim</v>
          </cell>
          <cell r="X2815">
            <v>17.34</v>
          </cell>
          <cell r="Y2815">
            <v>17.34</v>
          </cell>
          <cell r="Z2815">
            <v>3.97</v>
          </cell>
          <cell r="AA2815">
            <v>5</v>
          </cell>
        </row>
        <row r="2816">
          <cell r="B2816" t="str">
            <v>São Paulo</v>
          </cell>
          <cell r="I2816" t="str">
            <v>1</v>
          </cell>
          <cell r="K2816">
            <v>2855</v>
          </cell>
          <cell r="Q2816">
            <v>980</v>
          </cell>
          <cell r="S2816" t="str">
            <v>Sim</v>
          </cell>
          <cell r="T2816" t="str">
            <v>Nao</v>
          </cell>
          <cell r="V2816" t="str">
            <v>Sim</v>
          </cell>
          <cell r="X2816">
            <v>12</v>
          </cell>
          <cell r="Y2816">
            <v>9</v>
          </cell>
          <cell r="Z2816">
            <v>7</v>
          </cell>
          <cell r="AA2816">
            <v>0</v>
          </cell>
        </row>
        <row r="2817">
          <cell r="B2817" t="str">
            <v>São Paulo</v>
          </cell>
          <cell r="I2817" t="str">
            <v>1</v>
          </cell>
          <cell r="K2817">
            <v>3551</v>
          </cell>
          <cell r="Q2817">
            <v>1130</v>
          </cell>
          <cell r="S2817" t="str">
            <v>Nao</v>
          </cell>
          <cell r="T2817" t="str">
            <v>Nao</v>
          </cell>
          <cell r="V2817" t="str">
            <v>Sim</v>
          </cell>
          <cell r="X2817">
            <v>15</v>
          </cell>
          <cell r="Y2817">
            <v>15</v>
          </cell>
          <cell r="Z2817">
            <v>5</v>
          </cell>
          <cell r="AA2817">
            <v>0</v>
          </cell>
        </row>
        <row r="2818">
          <cell r="B2818" t="str">
            <v>São Paulo</v>
          </cell>
          <cell r="I2818" t="str">
            <v>1</v>
          </cell>
          <cell r="K2818">
            <v>15847</v>
          </cell>
          <cell r="Q2818">
            <v>5287</v>
          </cell>
          <cell r="S2818" t="str">
            <v>Nao</v>
          </cell>
          <cell r="T2818" t="str">
            <v>Nao</v>
          </cell>
          <cell r="V2818" t="str">
            <v>Sim</v>
          </cell>
          <cell r="X2818">
            <v>170</v>
          </cell>
          <cell r="Y2818">
            <v>110</v>
          </cell>
          <cell r="Z2818">
            <v>20</v>
          </cell>
          <cell r="AA2818">
            <v>0</v>
          </cell>
        </row>
        <row r="2819">
          <cell r="B2819" t="str">
            <v>São Paulo</v>
          </cell>
          <cell r="I2819" t="str">
            <v>1</v>
          </cell>
          <cell r="K2819">
            <v>8052</v>
          </cell>
          <cell r="Q2819">
            <v>3788</v>
          </cell>
          <cell r="S2819" t="str">
            <v>Nao</v>
          </cell>
          <cell r="T2819" t="str">
            <v>Nao</v>
          </cell>
          <cell r="V2819" t="str">
            <v>Sim</v>
          </cell>
          <cell r="X2819">
            <v>51</v>
          </cell>
          <cell r="Y2819">
            <v>51</v>
          </cell>
          <cell r="Z2819">
            <v>1.2</v>
          </cell>
          <cell r="AA2819">
            <v>0</v>
          </cell>
        </row>
        <row r="2820">
          <cell r="B2820" t="str">
            <v>São Paulo</v>
          </cell>
          <cell r="I2820" t="str">
            <v>1</v>
          </cell>
          <cell r="K2820">
            <v>9338</v>
          </cell>
          <cell r="Q2820">
            <v>3590</v>
          </cell>
          <cell r="S2820" t="str">
            <v>Sim</v>
          </cell>
          <cell r="T2820" t="str">
            <v>Sim</v>
          </cell>
          <cell r="V2820" t="str">
            <v>Sim</v>
          </cell>
          <cell r="X2820">
            <v>3.5</v>
          </cell>
          <cell r="Y2820">
            <v>3.4</v>
          </cell>
          <cell r="Z2820">
            <v>1</v>
          </cell>
          <cell r="AA2820">
            <v>0</v>
          </cell>
        </row>
        <row r="2821">
          <cell r="B2821" t="str">
            <v>São Paulo</v>
          </cell>
          <cell r="I2821" t="str">
            <v>1</v>
          </cell>
          <cell r="K2821">
            <v>4707</v>
          </cell>
          <cell r="Q2821">
            <v>1720</v>
          </cell>
          <cell r="S2821" t="str">
            <v>Nao</v>
          </cell>
          <cell r="T2821" t="str">
            <v>Nao</v>
          </cell>
          <cell r="V2821" t="str">
            <v>Sim</v>
          </cell>
          <cell r="X2821">
            <v>8.1999999999999993</v>
          </cell>
          <cell r="Y2821">
            <v>8.1999999999999993</v>
          </cell>
          <cell r="Z2821">
            <v>3.05</v>
          </cell>
          <cell r="AA2821">
            <v>0</v>
          </cell>
        </row>
        <row r="2822">
          <cell r="B2822" t="str">
            <v>São Paulo</v>
          </cell>
          <cell r="I2822" t="str">
            <v>1</v>
          </cell>
          <cell r="K2822">
            <v>5856</v>
          </cell>
          <cell r="Q2822">
            <v>2422</v>
          </cell>
          <cell r="S2822" t="str">
            <v>Sim</v>
          </cell>
          <cell r="T2822" t="str">
            <v>Sim</v>
          </cell>
          <cell r="V2822" t="str">
            <v>Sim</v>
          </cell>
          <cell r="X2822">
            <v>32.29</v>
          </cell>
          <cell r="Y2822">
            <v>32.29</v>
          </cell>
          <cell r="Z2822">
            <v>6</v>
          </cell>
          <cell r="AA2822">
            <v>0</v>
          </cell>
        </row>
        <row r="2823">
          <cell r="B2823" t="str">
            <v>São Paulo</v>
          </cell>
          <cell r="I2823" t="str">
            <v>1</v>
          </cell>
          <cell r="K2823">
            <v>6672</v>
          </cell>
          <cell r="Q2823">
            <v>1743</v>
          </cell>
          <cell r="S2823" t="str">
            <v>Sim</v>
          </cell>
          <cell r="T2823" t="str">
            <v>Sim</v>
          </cell>
          <cell r="V2823" t="str">
            <v>Sim</v>
          </cell>
          <cell r="X2823">
            <v>6.2</v>
          </cell>
          <cell r="Y2823">
            <v>6.2</v>
          </cell>
          <cell r="Z2823">
            <v>2.5</v>
          </cell>
          <cell r="AA2823">
            <v>30</v>
          </cell>
        </row>
        <row r="2824">
          <cell r="B2824" t="str">
            <v>São Paulo</v>
          </cell>
          <cell r="I2824" t="str">
            <v>1</v>
          </cell>
          <cell r="K2824">
            <v>771</v>
          </cell>
          <cell r="Q2824">
            <v>225</v>
          </cell>
          <cell r="S2824" t="str">
            <v>Sim</v>
          </cell>
          <cell r="T2824" t="str">
            <v>Sim</v>
          </cell>
          <cell r="V2824" t="str">
            <v>Sim</v>
          </cell>
          <cell r="X2824">
            <v>12</v>
          </cell>
          <cell r="Y2824">
            <v>11.75</v>
          </cell>
          <cell r="Z2824">
            <v>1</v>
          </cell>
          <cell r="AA2824">
            <v>0</v>
          </cell>
        </row>
        <row r="2825">
          <cell r="B2825" t="str">
            <v>São Paulo</v>
          </cell>
          <cell r="I2825" t="str">
            <v>1</v>
          </cell>
          <cell r="K2825">
            <v>10531</v>
          </cell>
          <cell r="Q2825">
            <v>2846</v>
          </cell>
          <cell r="S2825" t="str">
            <v>Nao</v>
          </cell>
          <cell r="T2825" t="str">
            <v>Nao</v>
          </cell>
          <cell r="V2825" t="str">
            <v>Sim</v>
          </cell>
          <cell r="X2825">
            <v>30</v>
          </cell>
          <cell r="Y2825">
            <v>30</v>
          </cell>
          <cell r="Z2825">
            <v>1.5</v>
          </cell>
          <cell r="AA2825">
            <v>0</v>
          </cell>
        </row>
        <row r="2826">
          <cell r="B2826" t="str">
            <v>São Paulo</v>
          </cell>
          <cell r="I2826" t="str">
            <v>1</v>
          </cell>
          <cell r="K2826">
            <v>20100</v>
          </cell>
          <cell r="Q2826">
            <v>7930</v>
          </cell>
          <cell r="S2826" t="str">
            <v>Nao</v>
          </cell>
          <cell r="T2826" t="str">
            <v>Nao</v>
          </cell>
          <cell r="V2826" t="str">
            <v>Sim</v>
          </cell>
          <cell r="X2826">
            <v>133</v>
          </cell>
          <cell r="Y2826">
            <v>118</v>
          </cell>
          <cell r="Z2826">
            <v>40</v>
          </cell>
          <cell r="AA2826">
            <v>0</v>
          </cell>
        </row>
        <row r="2827">
          <cell r="B2827" t="str">
            <v>São Paulo</v>
          </cell>
          <cell r="I2827" t="str">
            <v>1</v>
          </cell>
          <cell r="K2827">
            <v>2018</v>
          </cell>
          <cell r="Q2827">
            <v>1006</v>
          </cell>
          <cell r="S2827" t="str">
            <v>Nao</v>
          </cell>
          <cell r="T2827" t="str">
            <v>Nao</v>
          </cell>
          <cell r="V2827" t="str">
            <v>Sim</v>
          </cell>
          <cell r="X2827">
            <v>12.7</v>
          </cell>
          <cell r="Y2827">
            <v>12.7</v>
          </cell>
          <cell r="Z2827">
            <v>10</v>
          </cell>
          <cell r="AA2827">
            <v>8</v>
          </cell>
        </row>
        <row r="2828">
          <cell r="B2828" t="str">
            <v>São Paulo</v>
          </cell>
          <cell r="I2828" t="str">
            <v>1</v>
          </cell>
          <cell r="K2828">
            <v>3231</v>
          </cell>
          <cell r="Q2828">
            <v>1580</v>
          </cell>
          <cell r="S2828" t="str">
            <v>Sim</v>
          </cell>
          <cell r="T2828" t="str">
            <v>Sim</v>
          </cell>
          <cell r="V2828" t="str">
            <v>Sim</v>
          </cell>
          <cell r="X2828">
            <v>20.5</v>
          </cell>
          <cell r="Y2828">
            <v>20.5</v>
          </cell>
          <cell r="Z2828">
            <v>3.5</v>
          </cell>
          <cell r="AA2828">
            <v>0</v>
          </cell>
        </row>
        <row r="2829">
          <cell r="B2829" t="str">
            <v>São Paulo</v>
          </cell>
          <cell r="I2829" t="str">
            <v>1</v>
          </cell>
          <cell r="K2829">
            <v>3732</v>
          </cell>
          <cell r="Q2829">
            <v>1134</v>
          </cell>
          <cell r="S2829" t="str">
            <v>Sim</v>
          </cell>
          <cell r="T2829" t="str">
            <v>Sim</v>
          </cell>
          <cell r="V2829" t="str">
            <v>Sim</v>
          </cell>
          <cell r="X2829">
            <v>10</v>
          </cell>
          <cell r="Y2829">
            <v>10</v>
          </cell>
          <cell r="Z2829">
            <v>2.7</v>
          </cell>
          <cell r="AA2829">
            <v>0</v>
          </cell>
        </row>
        <row r="2830">
          <cell r="B2830" t="str">
            <v>São Paulo</v>
          </cell>
          <cell r="I2830" t="str">
            <v>2</v>
          </cell>
          <cell r="K2830">
            <v>59963</v>
          </cell>
          <cell r="Q2830">
            <v>29196</v>
          </cell>
          <cell r="S2830" t="str">
            <v>Nao</v>
          </cell>
          <cell r="T2830" t="str">
            <v>Sim</v>
          </cell>
          <cell r="V2830" t="str">
            <v>Sim</v>
          </cell>
          <cell r="X2830">
            <v>282</v>
          </cell>
          <cell r="Y2830">
            <v>272</v>
          </cell>
          <cell r="Z2830">
            <v>190</v>
          </cell>
          <cell r="AA2830">
            <v>70</v>
          </cell>
        </row>
        <row r="2831">
          <cell r="B2831" t="str">
            <v>São Paulo</v>
          </cell>
          <cell r="I2831" t="str">
            <v>1</v>
          </cell>
          <cell r="K2831">
            <v>5413</v>
          </cell>
          <cell r="Q2831">
            <v>1453</v>
          </cell>
          <cell r="S2831" t="str">
            <v>Nao</v>
          </cell>
          <cell r="T2831" t="str">
            <v>Nao</v>
          </cell>
          <cell r="V2831" t="str">
            <v>Sim</v>
          </cell>
          <cell r="X2831">
            <v>18.2</v>
          </cell>
          <cell r="Y2831">
            <v>18.2</v>
          </cell>
          <cell r="Z2831">
            <v>5</v>
          </cell>
          <cell r="AA2831">
            <v>0</v>
          </cell>
        </row>
        <row r="2832">
          <cell r="B2832" t="str">
            <v>São Paulo</v>
          </cell>
          <cell r="I2832" t="str">
            <v>2</v>
          </cell>
          <cell r="K2832">
            <v>38534</v>
          </cell>
          <cell r="Q2832">
            <v>11056</v>
          </cell>
          <cell r="S2832" t="str">
            <v>Sim</v>
          </cell>
          <cell r="T2832" t="str">
            <v>Sim</v>
          </cell>
          <cell r="V2832" t="str">
            <v>Sim</v>
          </cell>
          <cell r="X2832">
            <v>177</v>
          </cell>
          <cell r="Y2832">
            <v>177</v>
          </cell>
          <cell r="Z2832">
            <v>0.01</v>
          </cell>
          <cell r="AA2832">
            <v>0</v>
          </cell>
        </row>
        <row r="2833">
          <cell r="B2833" t="str">
            <v>São Paulo</v>
          </cell>
          <cell r="I2833" t="str">
            <v>1</v>
          </cell>
          <cell r="K2833">
            <v>3426</v>
          </cell>
          <cell r="Q2833">
            <v>1369</v>
          </cell>
          <cell r="S2833" t="str">
            <v>Nao</v>
          </cell>
          <cell r="T2833" t="str">
            <v>Sim</v>
          </cell>
          <cell r="V2833" t="str">
            <v>Sim</v>
          </cell>
          <cell r="X2833">
            <v>19.2</v>
          </cell>
          <cell r="Y2833">
            <v>18.03</v>
          </cell>
          <cell r="Z2833">
            <v>12.6</v>
          </cell>
          <cell r="AA2833">
            <v>0</v>
          </cell>
        </row>
        <row r="2834">
          <cell r="B2834" t="str">
            <v>São Paulo</v>
          </cell>
          <cell r="I2834" t="str">
            <v>2</v>
          </cell>
          <cell r="K2834">
            <v>52066</v>
          </cell>
          <cell r="Q2834">
            <v>41225</v>
          </cell>
          <cell r="S2834" t="str">
            <v>Sim</v>
          </cell>
          <cell r="T2834" t="str">
            <v>Sim</v>
          </cell>
          <cell r="V2834" t="str">
            <v>Sim</v>
          </cell>
          <cell r="X2834">
            <v>326.12</v>
          </cell>
          <cell r="Y2834">
            <v>325.07</v>
          </cell>
          <cell r="Z2834">
            <v>115.63</v>
          </cell>
          <cell r="AA2834">
            <v>10</v>
          </cell>
        </row>
        <row r="2835">
          <cell r="B2835" t="str">
            <v>São Paulo</v>
          </cell>
          <cell r="I2835" t="str">
            <v>1</v>
          </cell>
          <cell r="K2835">
            <v>3465</v>
          </cell>
          <cell r="Q2835">
            <v>1324</v>
          </cell>
          <cell r="S2835" t="str">
            <v>Nao</v>
          </cell>
          <cell r="T2835" t="str">
            <v>Nao</v>
          </cell>
          <cell r="V2835" t="str">
            <v>Sim</v>
          </cell>
          <cell r="X2835">
            <v>15</v>
          </cell>
          <cell r="Y2835">
            <v>15</v>
          </cell>
          <cell r="Z2835">
            <v>11</v>
          </cell>
          <cell r="AA2835">
            <v>0</v>
          </cell>
        </row>
        <row r="2836">
          <cell r="B2836" t="str">
            <v>São Paulo</v>
          </cell>
          <cell r="I2836" t="str">
            <v>1</v>
          </cell>
          <cell r="K2836">
            <v>6621</v>
          </cell>
          <cell r="Q2836">
            <v>1985</v>
          </cell>
          <cell r="S2836" t="str">
            <v>Sim</v>
          </cell>
          <cell r="T2836" t="str">
            <v>Nao</v>
          </cell>
          <cell r="V2836" t="str">
            <v>Sim</v>
          </cell>
          <cell r="X2836">
            <v>20.72</v>
          </cell>
          <cell r="Y2836">
            <v>20.72</v>
          </cell>
          <cell r="Z2836">
            <v>7.2</v>
          </cell>
          <cell r="AA2836">
            <v>0</v>
          </cell>
        </row>
        <row r="2837">
          <cell r="B2837" t="str">
            <v>São Paulo</v>
          </cell>
          <cell r="I2837" t="str">
            <v>2</v>
          </cell>
          <cell r="K2837">
            <v>43217</v>
          </cell>
          <cell r="Q2837">
            <v>13701</v>
          </cell>
          <cell r="S2837" t="str">
            <v>Nao</v>
          </cell>
          <cell r="T2837" t="str">
            <v>Nao</v>
          </cell>
          <cell r="V2837" t="str">
            <v>Sim</v>
          </cell>
          <cell r="X2837">
            <v>452.8</v>
          </cell>
          <cell r="Y2837">
            <v>452.8</v>
          </cell>
          <cell r="Z2837">
            <v>113.2</v>
          </cell>
          <cell r="AA2837">
            <v>0</v>
          </cell>
        </row>
        <row r="2838">
          <cell r="B2838" t="str">
            <v>São Paulo</v>
          </cell>
          <cell r="I2838" t="str">
            <v>4</v>
          </cell>
          <cell r="K2838">
            <v>699944</v>
          </cell>
          <cell r="Q2838">
            <v>201894</v>
          </cell>
          <cell r="S2838" t="str">
            <v>Sim</v>
          </cell>
          <cell r="T2838" t="str">
            <v>Sim</v>
          </cell>
          <cell r="V2838" t="str">
            <v>Sim</v>
          </cell>
          <cell r="X2838">
            <v>1950</v>
          </cell>
          <cell r="Y2838">
            <v>1710</v>
          </cell>
          <cell r="Z2838">
            <v>8</v>
          </cell>
          <cell r="AA2838">
            <v>10095</v>
          </cell>
        </row>
        <row r="2839">
          <cell r="B2839" t="str">
            <v>São Paulo</v>
          </cell>
          <cell r="I2839" t="str">
            <v>1</v>
          </cell>
          <cell r="K2839">
            <v>2154</v>
          </cell>
          <cell r="Q2839">
            <v>1013</v>
          </cell>
          <cell r="S2839" t="str">
            <v>Sim</v>
          </cell>
          <cell r="T2839" t="str">
            <v>Sim</v>
          </cell>
          <cell r="V2839" t="str">
            <v>Sim</v>
          </cell>
          <cell r="X2839">
            <v>14.01</v>
          </cell>
          <cell r="Y2839">
            <v>12.86</v>
          </cell>
          <cell r="Z2839">
            <v>3.76</v>
          </cell>
          <cell r="AA2839">
            <v>0</v>
          </cell>
        </row>
        <row r="2840">
          <cell r="B2840" t="str">
            <v>São Paulo</v>
          </cell>
          <cell r="I2840" t="str">
            <v>2</v>
          </cell>
          <cell r="K2840">
            <v>29654</v>
          </cell>
          <cell r="Q2840">
            <v>11360</v>
          </cell>
          <cell r="S2840" t="str">
            <v>Sim</v>
          </cell>
          <cell r="T2840" t="str">
            <v>Sim</v>
          </cell>
          <cell r="V2840" t="str">
            <v>Sim</v>
          </cell>
          <cell r="X2840">
            <v>80</v>
          </cell>
          <cell r="Y2840">
            <v>40</v>
          </cell>
          <cell r="Z2840">
            <v>80</v>
          </cell>
          <cell r="AA2840">
            <v>100</v>
          </cell>
        </row>
        <row r="2841">
          <cell r="B2841" t="str">
            <v>São Paulo</v>
          </cell>
          <cell r="I2841" t="str">
            <v>3</v>
          </cell>
          <cell r="K2841">
            <v>111399</v>
          </cell>
          <cell r="Q2841">
            <v>51026</v>
          </cell>
          <cell r="S2841" t="str">
            <v>Nao</v>
          </cell>
          <cell r="T2841" t="str">
            <v>Sim</v>
          </cell>
          <cell r="V2841" t="str">
            <v>Sim</v>
          </cell>
          <cell r="X2841">
            <v>450</v>
          </cell>
          <cell r="Y2841">
            <v>430</v>
          </cell>
          <cell r="Z2841">
            <v>300</v>
          </cell>
          <cell r="AA2841">
            <v>20</v>
          </cell>
        </row>
        <row r="2842">
          <cell r="B2842" t="str">
            <v>São Paulo</v>
          </cell>
          <cell r="I2842" t="str">
            <v>1</v>
          </cell>
          <cell r="K2842">
            <v>7930</v>
          </cell>
          <cell r="Q2842">
            <v>2941</v>
          </cell>
          <cell r="S2842" t="str">
            <v>Nao</v>
          </cell>
          <cell r="T2842" t="str">
            <v>Sim</v>
          </cell>
          <cell r="V2842" t="str">
            <v>Sim</v>
          </cell>
          <cell r="X2842">
            <v>46.55</v>
          </cell>
          <cell r="Y2842">
            <v>44.15</v>
          </cell>
          <cell r="Z2842">
            <v>6.8</v>
          </cell>
          <cell r="AA2842">
            <v>0</v>
          </cell>
        </row>
        <row r="2843">
          <cell r="B2843" t="str">
            <v>São Paulo</v>
          </cell>
          <cell r="I2843" t="str">
            <v>1</v>
          </cell>
          <cell r="K2843">
            <v>9462</v>
          </cell>
          <cell r="Q2843">
            <v>3992</v>
          </cell>
          <cell r="S2843" t="str">
            <v>Nao</v>
          </cell>
          <cell r="T2843" t="str">
            <v>Nao</v>
          </cell>
          <cell r="V2843" t="str">
            <v>Sim</v>
          </cell>
          <cell r="X2843">
            <v>53.21</v>
          </cell>
          <cell r="Y2843">
            <v>53.21</v>
          </cell>
          <cell r="Z2843">
            <v>12.12</v>
          </cell>
          <cell r="AA2843">
            <v>0</v>
          </cell>
        </row>
        <row r="2844">
          <cell r="B2844" t="str">
            <v>São Paulo</v>
          </cell>
          <cell r="I2844" t="str">
            <v>1</v>
          </cell>
          <cell r="K2844">
            <v>10509</v>
          </cell>
          <cell r="Q2844">
            <v>2595</v>
          </cell>
          <cell r="S2844" t="str">
            <v>Nao</v>
          </cell>
          <cell r="T2844" t="str">
            <v>Sim</v>
          </cell>
          <cell r="V2844" t="str">
            <v>Sim</v>
          </cell>
          <cell r="X2844">
            <v>55.15</v>
          </cell>
          <cell r="Y2844">
            <v>51.08</v>
          </cell>
          <cell r="Z2844">
            <v>18</v>
          </cell>
          <cell r="AA2844">
            <v>10</v>
          </cell>
        </row>
        <row r="2845">
          <cell r="B2845" t="str">
            <v>São Paulo</v>
          </cell>
          <cell r="I2845" t="str">
            <v>1</v>
          </cell>
          <cell r="K2845">
            <v>10911</v>
          </cell>
          <cell r="Q2845">
            <v>3237</v>
          </cell>
          <cell r="S2845" t="str">
            <v>Sim</v>
          </cell>
          <cell r="T2845" t="str">
            <v>Sim</v>
          </cell>
          <cell r="V2845" t="str">
            <v>Sim</v>
          </cell>
          <cell r="X2845">
            <v>77</v>
          </cell>
          <cell r="Y2845">
            <v>74</v>
          </cell>
          <cell r="Z2845">
            <v>36.299999999999997</v>
          </cell>
          <cell r="AA2845">
            <v>0</v>
          </cell>
        </row>
        <row r="2846">
          <cell r="B2846" t="str">
            <v>São Paulo</v>
          </cell>
          <cell r="I2846" t="str">
            <v>1</v>
          </cell>
          <cell r="K2846">
            <v>13097</v>
          </cell>
          <cell r="Q2846">
            <v>2787</v>
          </cell>
          <cell r="S2846" t="str">
            <v>Nao</v>
          </cell>
          <cell r="T2846" t="str">
            <v>Nao</v>
          </cell>
          <cell r="V2846" t="str">
            <v>Sim</v>
          </cell>
          <cell r="X2846">
            <v>31</v>
          </cell>
          <cell r="Y2846">
            <v>31</v>
          </cell>
          <cell r="Z2846">
            <v>2.2400000000000002</v>
          </cell>
          <cell r="AA2846">
            <v>20</v>
          </cell>
        </row>
        <row r="2847">
          <cell r="B2847" t="str">
            <v>São Paulo</v>
          </cell>
          <cell r="I2847" t="str">
            <v>1</v>
          </cell>
          <cell r="K2847">
            <v>6997</v>
          </cell>
          <cell r="Q2847">
            <v>1290</v>
          </cell>
          <cell r="S2847" t="str">
            <v>Nao</v>
          </cell>
          <cell r="T2847" t="str">
            <v>Nao</v>
          </cell>
          <cell r="V2847" t="str">
            <v>Não</v>
          </cell>
          <cell r="X2847">
            <v>380</v>
          </cell>
          <cell r="Y2847">
            <v>250</v>
          </cell>
          <cell r="Z2847">
            <v>200</v>
          </cell>
          <cell r="AA2847">
            <v>0</v>
          </cell>
        </row>
        <row r="2848">
          <cell r="B2848" t="str">
            <v>São Paulo</v>
          </cell>
          <cell r="I2848" t="str">
            <v>1</v>
          </cell>
          <cell r="K2848">
            <v>20423</v>
          </cell>
          <cell r="Q2848">
            <v>7204</v>
          </cell>
          <cell r="S2848" t="str">
            <v>Sim</v>
          </cell>
          <cell r="T2848" t="str">
            <v>Sim</v>
          </cell>
          <cell r="V2848" t="str">
            <v>Sim</v>
          </cell>
          <cell r="X2848">
            <v>91.66</v>
          </cell>
          <cell r="Y2848">
            <v>91.66</v>
          </cell>
          <cell r="Z2848">
            <v>16.760000000000002</v>
          </cell>
          <cell r="AA2848">
            <v>0</v>
          </cell>
        </row>
        <row r="2849">
          <cell r="B2849" t="str">
            <v>São Paulo</v>
          </cell>
          <cell r="I2849" t="str">
            <v>1</v>
          </cell>
          <cell r="K2849">
            <v>15407</v>
          </cell>
          <cell r="Q2849">
            <v>5369</v>
          </cell>
          <cell r="S2849" t="str">
            <v>Nao</v>
          </cell>
          <cell r="T2849" t="str">
            <v>Sim</v>
          </cell>
          <cell r="V2849" t="str">
            <v>Sim</v>
          </cell>
          <cell r="X2849">
            <v>85</v>
          </cell>
          <cell r="Y2849">
            <v>76.5</v>
          </cell>
          <cell r="Z2849">
            <v>6.5</v>
          </cell>
          <cell r="AA2849">
            <v>0</v>
          </cell>
        </row>
        <row r="2850">
          <cell r="B2850" t="str">
            <v>São Paulo</v>
          </cell>
          <cell r="I2850" t="str">
            <v>2</v>
          </cell>
          <cell r="K2850">
            <v>41637</v>
          </cell>
          <cell r="Q2850">
            <v>13320</v>
          </cell>
          <cell r="S2850" t="str">
            <v>Nao</v>
          </cell>
          <cell r="T2850" t="str">
            <v>Nao</v>
          </cell>
          <cell r="V2850" t="str">
            <v>Sim</v>
          </cell>
          <cell r="X2850">
            <v>185</v>
          </cell>
          <cell r="Y2850">
            <v>150</v>
          </cell>
          <cell r="Z2850">
            <v>30</v>
          </cell>
          <cell r="AA2850">
            <v>20</v>
          </cell>
        </row>
        <row r="2851">
          <cell r="B2851" t="str">
            <v>São Paulo</v>
          </cell>
          <cell r="I2851" t="str">
            <v>1</v>
          </cell>
          <cell r="K2851">
            <v>5506</v>
          </cell>
          <cell r="Q2851">
            <v>2750</v>
          </cell>
          <cell r="S2851" t="str">
            <v>Nao</v>
          </cell>
          <cell r="T2851" t="str">
            <v>Nao</v>
          </cell>
          <cell r="V2851" t="str">
            <v>Sim</v>
          </cell>
          <cell r="X2851">
            <v>30.43</v>
          </cell>
          <cell r="Y2851">
            <v>26.29</v>
          </cell>
          <cell r="Z2851">
            <v>2</v>
          </cell>
          <cell r="AA2851">
            <v>150</v>
          </cell>
        </row>
        <row r="2852">
          <cell r="B2852" t="str">
            <v>São Paulo</v>
          </cell>
          <cell r="I2852" t="str">
            <v>1</v>
          </cell>
          <cell r="K2852">
            <v>5714</v>
          </cell>
          <cell r="Q2852">
            <v>2250</v>
          </cell>
          <cell r="S2852" t="str">
            <v>Nao</v>
          </cell>
          <cell r="T2852" t="str">
            <v>Nao</v>
          </cell>
          <cell r="V2852" t="str">
            <v>Sim</v>
          </cell>
          <cell r="X2852">
            <v>25.5</v>
          </cell>
          <cell r="Y2852">
            <v>24.7</v>
          </cell>
          <cell r="Z2852">
            <v>2.5</v>
          </cell>
          <cell r="AA2852">
            <v>0</v>
          </cell>
        </row>
        <row r="2853">
          <cell r="B2853" t="str">
            <v>São Paulo</v>
          </cell>
          <cell r="I2853" t="str">
            <v>1</v>
          </cell>
          <cell r="K2853">
            <v>16580</v>
          </cell>
          <cell r="Q2853">
            <v>5426</v>
          </cell>
          <cell r="S2853" t="str">
            <v>Nao</v>
          </cell>
          <cell r="T2853" t="str">
            <v>Nao</v>
          </cell>
          <cell r="V2853" t="str">
            <v>Sim</v>
          </cell>
          <cell r="X2853">
            <v>51.23</v>
          </cell>
          <cell r="Y2853">
            <v>49.37</v>
          </cell>
          <cell r="Z2853">
            <v>33.869999999999997</v>
          </cell>
          <cell r="AA2853">
            <v>32</v>
          </cell>
        </row>
        <row r="2854">
          <cell r="B2854" t="str">
            <v>São Paulo</v>
          </cell>
          <cell r="I2854" t="str">
            <v>1</v>
          </cell>
          <cell r="K2854">
            <v>3643</v>
          </cell>
          <cell r="Q2854">
            <v>1306</v>
          </cell>
          <cell r="S2854" t="str">
            <v>Nao</v>
          </cell>
          <cell r="T2854" t="str">
            <v>Sim</v>
          </cell>
          <cell r="V2854" t="str">
            <v>Sim</v>
          </cell>
          <cell r="X2854">
            <v>28.71</v>
          </cell>
          <cell r="Y2854">
            <v>21.25</v>
          </cell>
          <cell r="Z2854">
            <v>3.18</v>
          </cell>
          <cell r="AA2854">
            <v>0</v>
          </cell>
        </row>
        <row r="2855">
          <cell r="B2855" t="str">
            <v>São Paulo</v>
          </cell>
          <cell r="I2855" t="str">
            <v>1</v>
          </cell>
          <cell r="K2855">
            <v>8982</v>
          </cell>
          <cell r="Q2855">
            <v>4300</v>
          </cell>
          <cell r="S2855" t="str">
            <v>Sim</v>
          </cell>
          <cell r="T2855" t="str">
            <v>Sim</v>
          </cell>
          <cell r="V2855" t="str">
            <v>Sim</v>
          </cell>
          <cell r="X2855">
            <v>8</v>
          </cell>
          <cell r="Y2855">
            <v>8</v>
          </cell>
          <cell r="Z2855">
            <v>1.6</v>
          </cell>
          <cell r="AA2855">
            <v>45</v>
          </cell>
        </row>
        <row r="2856">
          <cell r="B2856" t="str">
            <v>São Paulo</v>
          </cell>
          <cell r="I2856" t="str">
            <v>1</v>
          </cell>
          <cell r="K2856">
            <v>5117</v>
          </cell>
          <cell r="Q2856">
            <v>2440</v>
          </cell>
          <cell r="S2856" t="str">
            <v>Nao</v>
          </cell>
          <cell r="T2856" t="str">
            <v>Nao</v>
          </cell>
          <cell r="V2856" t="str">
            <v>Sim</v>
          </cell>
          <cell r="X2856">
            <v>17.5</v>
          </cell>
          <cell r="Y2856">
            <v>17.5</v>
          </cell>
          <cell r="Z2856">
            <v>16.2</v>
          </cell>
          <cell r="AA2856">
            <v>35</v>
          </cell>
        </row>
        <row r="2857">
          <cell r="B2857" t="str">
            <v>São Paulo</v>
          </cell>
          <cell r="I2857" t="str">
            <v>1</v>
          </cell>
          <cell r="K2857">
            <v>13538</v>
          </cell>
          <cell r="Q2857">
            <v>5591</v>
          </cell>
          <cell r="S2857" t="str">
            <v>Sim</v>
          </cell>
          <cell r="T2857" t="str">
            <v>Sim</v>
          </cell>
          <cell r="V2857" t="str">
            <v>Sim</v>
          </cell>
          <cell r="X2857">
            <v>98</v>
          </cell>
          <cell r="Y2857">
            <v>45</v>
          </cell>
          <cell r="Z2857">
            <v>21</v>
          </cell>
          <cell r="AA2857">
            <v>1151</v>
          </cell>
        </row>
        <row r="2858">
          <cell r="B2858" t="str">
            <v>São Paulo</v>
          </cell>
          <cell r="I2858" t="str">
            <v>1</v>
          </cell>
          <cell r="K2858">
            <v>1754</v>
          </cell>
          <cell r="Q2858">
            <v>877</v>
          </cell>
          <cell r="S2858" t="str">
            <v>Sim</v>
          </cell>
          <cell r="T2858" t="str">
            <v>Sim</v>
          </cell>
          <cell r="V2858" t="str">
            <v>Sim</v>
          </cell>
          <cell r="X2858">
            <v>14.79</v>
          </cell>
          <cell r="Y2858">
            <v>14.49</v>
          </cell>
          <cell r="Z2858">
            <v>5.62</v>
          </cell>
          <cell r="AA2858">
            <v>0</v>
          </cell>
        </row>
        <row r="2859">
          <cell r="B2859" t="str">
            <v>São Paulo</v>
          </cell>
          <cell r="I2859" t="str">
            <v>1</v>
          </cell>
          <cell r="K2859">
            <v>11958</v>
          </cell>
          <cell r="Q2859">
            <v>5222</v>
          </cell>
          <cell r="S2859" t="str">
            <v>Sim</v>
          </cell>
          <cell r="T2859" t="str">
            <v>Sim</v>
          </cell>
          <cell r="V2859" t="str">
            <v>Sim</v>
          </cell>
          <cell r="X2859">
            <v>50.56</v>
          </cell>
          <cell r="Y2859">
            <v>50.56</v>
          </cell>
          <cell r="Z2859">
            <v>30</v>
          </cell>
          <cell r="AA2859">
            <v>38</v>
          </cell>
        </row>
        <row r="2860">
          <cell r="B2860" t="str">
            <v>São Paulo</v>
          </cell>
          <cell r="I2860" t="str">
            <v>1</v>
          </cell>
          <cell r="K2860">
            <v>6197</v>
          </cell>
          <cell r="Q2860">
            <v>2100</v>
          </cell>
          <cell r="S2860" t="str">
            <v>Nao</v>
          </cell>
          <cell r="T2860" t="str">
            <v>Nao</v>
          </cell>
          <cell r="V2860" t="str">
            <v>Sim</v>
          </cell>
          <cell r="X2860">
            <v>97.65</v>
          </cell>
          <cell r="Y2860">
            <v>51.38</v>
          </cell>
          <cell r="Z2860">
            <v>0</v>
          </cell>
          <cell r="AA2860">
            <v>0</v>
          </cell>
        </row>
        <row r="2861">
          <cell r="B2861" t="str">
            <v>São Paulo</v>
          </cell>
          <cell r="I2861" t="str">
            <v>3</v>
          </cell>
          <cell r="K2861">
            <v>111899</v>
          </cell>
          <cell r="Q2861">
            <v>31644</v>
          </cell>
          <cell r="S2861" t="str">
            <v>Nao</v>
          </cell>
          <cell r="T2861" t="str">
            <v>Sim</v>
          </cell>
          <cell r="V2861" t="str">
            <v>Sim</v>
          </cell>
          <cell r="X2861">
            <v>402.5</v>
          </cell>
          <cell r="Y2861">
            <v>362.25</v>
          </cell>
          <cell r="Z2861">
            <v>226.6</v>
          </cell>
          <cell r="AA2861">
            <v>30</v>
          </cell>
        </row>
        <row r="2862">
          <cell r="B2862" t="str">
            <v>São Paulo</v>
          </cell>
          <cell r="I2862" t="str">
            <v>1</v>
          </cell>
          <cell r="K2862">
            <v>1249</v>
          </cell>
          <cell r="Q2862">
            <v>500</v>
          </cell>
          <cell r="S2862" t="str">
            <v>Sim</v>
          </cell>
          <cell r="T2862" t="str">
            <v>Sim</v>
          </cell>
          <cell r="V2862" t="str">
            <v>Sim</v>
          </cell>
          <cell r="X2862">
            <v>12</v>
          </cell>
          <cell r="Y2862">
            <v>12</v>
          </cell>
          <cell r="Z2862">
            <v>0.08</v>
          </cell>
          <cell r="AA2862">
            <v>0</v>
          </cell>
        </row>
        <row r="2863">
          <cell r="B2863" t="str">
            <v>São Paulo</v>
          </cell>
          <cell r="I2863" t="str">
            <v>1</v>
          </cell>
          <cell r="K2863">
            <v>8084</v>
          </cell>
          <cell r="Q2863">
            <v>3620</v>
          </cell>
          <cell r="S2863" t="str">
            <v>Nao</v>
          </cell>
          <cell r="T2863" t="str">
            <v>Nao</v>
          </cell>
          <cell r="V2863" t="str">
            <v>Sim</v>
          </cell>
          <cell r="X2863">
            <v>27.88</v>
          </cell>
          <cell r="Y2863">
            <v>27.88</v>
          </cell>
          <cell r="Z2863">
            <v>18</v>
          </cell>
          <cell r="AA2863">
            <v>0</v>
          </cell>
        </row>
        <row r="2864">
          <cell r="B2864" t="str">
            <v>São Paulo</v>
          </cell>
          <cell r="I2864" t="str">
            <v>2</v>
          </cell>
          <cell r="K2864">
            <v>43813</v>
          </cell>
          <cell r="Q2864">
            <v>15294</v>
          </cell>
          <cell r="S2864" t="str">
            <v>Sim</v>
          </cell>
          <cell r="T2864" t="str">
            <v>Sim</v>
          </cell>
          <cell r="V2864" t="str">
            <v>Sim</v>
          </cell>
          <cell r="X2864">
            <v>235</v>
          </cell>
          <cell r="Y2864">
            <v>220</v>
          </cell>
          <cell r="Z2864">
            <v>16.600000000000001</v>
          </cell>
          <cell r="AA2864">
            <v>178</v>
          </cell>
        </row>
        <row r="2865">
          <cell r="B2865" t="str">
            <v>São Paulo</v>
          </cell>
          <cell r="I2865" t="str">
            <v>1</v>
          </cell>
          <cell r="K2865">
            <v>1522</v>
          </cell>
          <cell r="Q2865">
            <v>507</v>
          </cell>
          <cell r="S2865" t="str">
            <v>Nao</v>
          </cell>
          <cell r="T2865" t="str">
            <v>Nao</v>
          </cell>
          <cell r="V2865" t="str">
            <v>Sim</v>
          </cell>
          <cell r="X2865">
            <v>12</v>
          </cell>
          <cell r="Y2865">
            <v>12</v>
          </cell>
          <cell r="Z2865">
            <v>8.5</v>
          </cell>
          <cell r="AA2865">
            <v>50</v>
          </cell>
        </row>
        <row r="2866">
          <cell r="B2866" t="str">
            <v>São Paulo</v>
          </cell>
          <cell r="I2866" t="str">
            <v>1</v>
          </cell>
          <cell r="K2866">
            <v>1543</v>
          </cell>
          <cell r="Q2866">
            <v>701</v>
          </cell>
          <cell r="S2866" t="str">
            <v>Sim</v>
          </cell>
          <cell r="T2866" t="str">
            <v>Sim</v>
          </cell>
          <cell r="V2866" t="str">
            <v>Sim</v>
          </cell>
          <cell r="X2866">
            <v>15</v>
          </cell>
          <cell r="Y2866">
            <v>15</v>
          </cell>
          <cell r="Z2866">
            <v>1</v>
          </cell>
          <cell r="AA2866">
            <v>0</v>
          </cell>
        </row>
        <row r="2867">
          <cell r="B2867" t="str">
            <v>São Paulo</v>
          </cell>
          <cell r="I2867" t="str">
            <v>2</v>
          </cell>
          <cell r="K2867">
            <v>48056</v>
          </cell>
          <cell r="Q2867">
            <v>13350</v>
          </cell>
          <cell r="S2867" t="str">
            <v>Nao</v>
          </cell>
          <cell r="T2867" t="str">
            <v>Sim</v>
          </cell>
          <cell r="V2867" t="str">
            <v>Sim</v>
          </cell>
          <cell r="X2867">
            <v>160.79</v>
          </cell>
          <cell r="Y2867">
            <v>152.88</v>
          </cell>
          <cell r="Z2867">
            <v>88.8</v>
          </cell>
          <cell r="AA2867">
            <v>1000</v>
          </cell>
        </row>
        <row r="2868">
          <cell r="B2868" t="str">
            <v>São Paulo</v>
          </cell>
          <cell r="I2868" t="str">
            <v>1</v>
          </cell>
          <cell r="K2868">
            <v>2616</v>
          </cell>
          <cell r="Q2868">
            <v>1048</v>
          </cell>
          <cell r="S2868" t="str">
            <v>Sim</v>
          </cell>
          <cell r="T2868" t="str">
            <v>Sim</v>
          </cell>
          <cell r="V2868" t="str">
            <v>Sim</v>
          </cell>
          <cell r="X2868">
            <v>26</v>
          </cell>
          <cell r="Y2868">
            <v>26</v>
          </cell>
          <cell r="Z2868">
            <v>15</v>
          </cell>
          <cell r="AA2868">
            <v>0</v>
          </cell>
        </row>
        <row r="2869">
          <cell r="B2869" t="str">
            <v>São Paulo</v>
          </cell>
          <cell r="I2869" t="str">
            <v>1</v>
          </cell>
          <cell r="K2869">
            <v>7872</v>
          </cell>
          <cell r="Q2869">
            <v>3500</v>
          </cell>
          <cell r="S2869" t="str">
            <v>Nao</v>
          </cell>
          <cell r="T2869" t="str">
            <v>Nao</v>
          </cell>
          <cell r="V2869" t="str">
            <v>Sim</v>
          </cell>
          <cell r="X2869">
            <v>100</v>
          </cell>
          <cell r="Y2869">
            <v>70</v>
          </cell>
          <cell r="Z2869">
            <v>8.5</v>
          </cell>
          <cell r="AA2869">
            <v>150</v>
          </cell>
        </row>
        <row r="2870">
          <cell r="B2870" t="str">
            <v>São Paulo</v>
          </cell>
          <cell r="I2870" t="str">
            <v>2</v>
          </cell>
          <cell r="K2870">
            <v>60893</v>
          </cell>
          <cell r="Q2870">
            <v>28301</v>
          </cell>
          <cell r="S2870" t="str">
            <v>Nao</v>
          </cell>
          <cell r="T2870" t="str">
            <v>Sim</v>
          </cell>
          <cell r="V2870" t="str">
            <v>Sim</v>
          </cell>
          <cell r="X2870">
            <v>274</v>
          </cell>
          <cell r="Y2870">
            <v>274</v>
          </cell>
          <cell r="Z2870">
            <v>21</v>
          </cell>
          <cell r="AA2870">
            <v>10</v>
          </cell>
        </row>
        <row r="2871">
          <cell r="B2871" t="str">
            <v>São Paulo</v>
          </cell>
          <cell r="I2871" t="str">
            <v>1</v>
          </cell>
          <cell r="K2871">
            <v>5859</v>
          </cell>
          <cell r="Q2871">
            <v>2400</v>
          </cell>
          <cell r="S2871" t="str">
            <v>Nao</v>
          </cell>
          <cell r="T2871" t="str">
            <v>Sim</v>
          </cell>
          <cell r="V2871" t="str">
            <v>Sim</v>
          </cell>
          <cell r="X2871">
            <v>12.8</v>
          </cell>
          <cell r="Y2871">
            <v>11.52</v>
          </cell>
          <cell r="Z2871">
            <v>0</v>
          </cell>
          <cell r="AA2871">
            <v>5</v>
          </cell>
        </row>
        <row r="2872">
          <cell r="B2872" t="str">
            <v>São Paulo</v>
          </cell>
          <cell r="I2872" t="str">
            <v>2</v>
          </cell>
          <cell r="K2872">
            <v>68230</v>
          </cell>
          <cell r="Q2872">
            <v>19060</v>
          </cell>
          <cell r="S2872" t="str">
            <v>Sim</v>
          </cell>
          <cell r="T2872" t="str">
            <v>Nao</v>
          </cell>
          <cell r="V2872" t="str">
            <v>Sim</v>
          </cell>
          <cell r="X2872">
            <v>672.5</v>
          </cell>
          <cell r="Y2872">
            <v>360</v>
          </cell>
          <cell r="Z2872">
            <v>37.79</v>
          </cell>
          <cell r="AA2872">
            <v>5000</v>
          </cell>
        </row>
        <row r="2873">
          <cell r="B2873" t="str">
            <v>São Paulo</v>
          </cell>
          <cell r="I2873" t="str">
            <v>1</v>
          </cell>
          <cell r="K2873">
            <v>5325</v>
          </cell>
          <cell r="Q2873">
            <v>2500</v>
          </cell>
          <cell r="S2873" t="str">
            <v>Sim</v>
          </cell>
          <cell r="T2873" t="str">
            <v>Nao</v>
          </cell>
          <cell r="V2873" t="str">
            <v>Sim</v>
          </cell>
          <cell r="X2873">
            <v>25</v>
          </cell>
          <cell r="Y2873">
            <v>25</v>
          </cell>
          <cell r="Z2873">
            <v>8</v>
          </cell>
          <cell r="AA2873">
            <v>0</v>
          </cell>
        </row>
        <row r="2874">
          <cell r="B2874" t="str">
            <v>São Paulo</v>
          </cell>
          <cell r="I2874" t="str">
            <v>2</v>
          </cell>
          <cell r="K2874">
            <v>25309</v>
          </cell>
          <cell r="Q2874">
            <v>8355</v>
          </cell>
          <cell r="S2874" t="str">
            <v>Nao</v>
          </cell>
          <cell r="T2874" t="str">
            <v>Nao</v>
          </cell>
          <cell r="V2874" t="str">
            <v>Sim</v>
          </cell>
          <cell r="X2874">
            <v>45.29</v>
          </cell>
          <cell r="Y2874">
            <v>29.82</v>
          </cell>
          <cell r="Z2874">
            <v>4.4000000000000004</v>
          </cell>
          <cell r="AA2874">
            <v>0</v>
          </cell>
        </row>
        <row r="2875">
          <cell r="B2875" t="str">
            <v>São Paulo</v>
          </cell>
          <cell r="I2875" t="str">
            <v>1</v>
          </cell>
          <cell r="K2875">
            <v>23102</v>
          </cell>
          <cell r="Q2875">
            <v>6739</v>
          </cell>
          <cell r="S2875" t="str">
            <v>Sim</v>
          </cell>
          <cell r="T2875" t="str">
            <v>Sim</v>
          </cell>
          <cell r="V2875" t="str">
            <v>Sim</v>
          </cell>
          <cell r="X2875">
            <v>12.8</v>
          </cell>
          <cell r="Y2875">
            <v>10</v>
          </cell>
          <cell r="Z2875">
            <v>0</v>
          </cell>
          <cell r="AA2875">
            <v>80</v>
          </cell>
        </row>
        <row r="2876">
          <cell r="B2876" t="str">
            <v>São Paulo</v>
          </cell>
          <cell r="I2876" t="str">
            <v>3</v>
          </cell>
          <cell r="K2876">
            <v>164013</v>
          </cell>
          <cell r="Q2876">
            <v>54560</v>
          </cell>
          <cell r="S2876" t="str">
            <v>Nao</v>
          </cell>
          <cell r="T2876" t="str">
            <v>Nao</v>
          </cell>
          <cell r="V2876" t="str">
            <v>Sim</v>
          </cell>
          <cell r="X2876">
            <v>765</v>
          </cell>
          <cell r="Y2876">
            <v>765</v>
          </cell>
          <cell r="Z2876">
            <v>65</v>
          </cell>
          <cell r="AA2876">
            <v>0</v>
          </cell>
        </row>
        <row r="2877">
          <cell r="B2877" t="str">
            <v>São Paulo</v>
          </cell>
          <cell r="I2877" t="str">
            <v>1</v>
          </cell>
          <cell r="K2877">
            <v>16296</v>
          </cell>
          <cell r="Q2877">
            <v>5466</v>
          </cell>
          <cell r="S2877" t="str">
            <v>Nao</v>
          </cell>
          <cell r="T2877" t="str">
            <v>Nao</v>
          </cell>
          <cell r="V2877" t="str">
            <v>Sim</v>
          </cell>
          <cell r="X2877">
            <v>82.68</v>
          </cell>
          <cell r="Y2877">
            <v>71.400000000000006</v>
          </cell>
          <cell r="Z2877">
            <v>30</v>
          </cell>
          <cell r="AA2877">
            <v>30</v>
          </cell>
        </row>
        <row r="2878">
          <cell r="B2878" t="str">
            <v>São Paulo</v>
          </cell>
          <cell r="I2878" t="str">
            <v>1</v>
          </cell>
          <cell r="K2878">
            <v>7580</v>
          </cell>
          <cell r="Q2878">
            <v>2997</v>
          </cell>
          <cell r="S2878" t="str">
            <v>Nao</v>
          </cell>
          <cell r="T2878" t="str">
            <v>Nao</v>
          </cell>
          <cell r="V2878" t="str">
            <v>Sim</v>
          </cell>
          <cell r="X2878">
            <v>36</v>
          </cell>
          <cell r="Y2878">
            <v>36</v>
          </cell>
          <cell r="Z2878">
            <v>32</v>
          </cell>
          <cell r="AA2878">
            <v>0</v>
          </cell>
        </row>
        <row r="2879">
          <cell r="B2879" t="str">
            <v>São Paulo</v>
          </cell>
          <cell r="I2879" t="str">
            <v>1</v>
          </cell>
          <cell r="K2879">
            <v>2791</v>
          </cell>
          <cell r="Q2879">
            <v>1064</v>
          </cell>
          <cell r="S2879" t="str">
            <v>Sim</v>
          </cell>
          <cell r="T2879" t="str">
            <v>Sim</v>
          </cell>
          <cell r="V2879" t="str">
            <v>Sim</v>
          </cell>
          <cell r="X2879">
            <v>18</v>
          </cell>
          <cell r="Y2879">
            <v>17.7</v>
          </cell>
          <cell r="Z2879">
            <v>7</v>
          </cell>
          <cell r="AA2879">
            <v>0</v>
          </cell>
        </row>
        <row r="2880">
          <cell r="B2880" t="str">
            <v>São Paulo</v>
          </cell>
          <cell r="I2880" t="str">
            <v>1</v>
          </cell>
          <cell r="K2880">
            <v>12714</v>
          </cell>
          <cell r="Q2880">
            <v>5333</v>
          </cell>
          <cell r="S2880" t="str">
            <v>Nao</v>
          </cell>
          <cell r="T2880" t="str">
            <v>Sim</v>
          </cell>
          <cell r="V2880" t="str">
            <v>Sim</v>
          </cell>
          <cell r="X2880">
            <v>45</v>
          </cell>
          <cell r="Y2880">
            <v>45</v>
          </cell>
          <cell r="Z2880">
            <v>24</v>
          </cell>
          <cell r="AA2880">
            <v>890</v>
          </cell>
        </row>
        <row r="2881">
          <cell r="B2881" t="str">
            <v>São Paulo</v>
          </cell>
          <cell r="I2881" t="str">
            <v>1</v>
          </cell>
          <cell r="K2881">
            <v>27462</v>
          </cell>
          <cell r="Q2881">
            <v>10800</v>
          </cell>
          <cell r="S2881" t="str">
            <v>Sim</v>
          </cell>
          <cell r="T2881" t="str">
            <v>Sim</v>
          </cell>
          <cell r="V2881" t="str">
            <v>Sim</v>
          </cell>
          <cell r="X2881">
            <v>54.96</v>
          </cell>
          <cell r="Y2881">
            <v>45</v>
          </cell>
          <cell r="Z2881">
            <v>14.5</v>
          </cell>
          <cell r="AA2881">
            <v>5</v>
          </cell>
        </row>
        <row r="2882">
          <cell r="B2882" t="str">
            <v>São Paulo</v>
          </cell>
          <cell r="I2882" t="str">
            <v>4</v>
          </cell>
          <cell r="K2882">
            <v>398508</v>
          </cell>
          <cell r="Q2882">
            <v>113439</v>
          </cell>
          <cell r="S2882" t="str">
            <v>Nao</v>
          </cell>
          <cell r="T2882" t="str">
            <v>Nao</v>
          </cell>
          <cell r="V2882" t="str">
            <v>Sim</v>
          </cell>
          <cell r="X2882">
            <v>1960</v>
          </cell>
          <cell r="Y2882">
            <v>1373</v>
          </cell>
          <cell r="Z2882">
            <v>15</v>
          </cell>
          <cell r="AA2882">
            <v>5000</v>
          </cell>
        </row>
        <row r="2883">
          <cell r="B2883" t="str">
            <v>São Paulo</v>
          </cell>
          <cell r="I2883" t="str">
            <v>1</v>
          </cell>
          <cell r="K2883">
            <v>26857</v>
          </cell>
          <cell r="Q2883">
            <v>10546</v>
          </cell>
          <cell r="S2883" t="str">
            <v>Sim</v>
          </cell>
          <cell r="T2883" t="str">
            <v>Sim</v>
          </cell>
          <cell r="V2883" t="str">
            <v>Sim</v>
          </cell>
          <cell r="X2883">
            <v>136</v>
          </cell>
          <cell r="Y2883">
            <v>136</v>
          </cell>
          <cell r="Z2883">
            <v>0.01</v>
          </cell>
          <cell r="AA2883">
            <v>50</v>
          </cell>
        </row>
        <row r="2884">
          <cell r="B2884" t="str">
            <v>São Paulo</v>
          </cell>
          <cell r="I2884" t="str">
            <v>1</v>
          </cell>
          <cell r="K2884">
            <v>20958</v>
          </cell>
          <cell r="Q2884">
            <v>6683</v>
          </cell>
          <cell r="S2884" t="str">
            <v>Sim</v>
          </cell>
          <cell r="T2884" t="str">
            <v>Sim</v>
          </cell>
          <cell r="V2884" t="str">
            <v>Sim</v>
          </cell>
          <cell r="X2884">
            <v>119.7</v>
          </cell>
          <cell r="Y2884">
            <v>90</v>
          </cell>
          <cell r="Z2884">
            <v>49.16</v>
          </cell>
          <cell r="AA2884">
            <v>60</v>
          </cell>
        </row>
        <row r="2885">
          <cell r="B2885" t="str">
            <v>São Paulo</v>
          </cell>
          <cell r="I2885" t="str">
            <v>1</v>
          </cell>
          <cell r="K2885">
            <v>10289</v>
          </cell>
          <cell r="Q2885">
            <v>4780</v>
          </cell>
          <cell r="S2885" t="str">
            <v>Sim</v>
          </cell>
          <cell r="T2885" t="str">
            <v>Sim</v>
          </cell>
          <cell r="V2885" t="str">
            <v>Sim</v>
          </cell>
          <cell r="X2885">
            <v>55.98</v>
          </cell>
          <cell r="Y2885">
            <v>55.73</v>
          </cell>
          <cell r="Z2885">
            <v>12.5</v>
          </cell>
          <cell r="AA2885">
            <v>0</v>
          </cell>
        </row>
        <row r="2886">
          <cell r="B2886" t="str">
            <v>São Paulo</v>
          </cell>
          <cell r="I2886" t="str">
            <v>1</v>
          </cell>
          <cell r="K2886">
            <v>26369</v>
          </cell>
          <cell r="Q2886">
            <v>9680</v>
          </cell>
          <cell r="S2886" t="str">
            <v>Sim</v>
          </cell>
          <cell r="T2886" t="str">
            <v>Sim</v>
          </cell>
          <cell r="V2886" t="str">
            <v>Sim</v>
          </cell>
          <cell r="X2886">
            <v>110</v>
          </cell>
          <cell r="Y2886">
            <v>105</v>
          </cell>
          <cell r="Z2886">
            <v>1.3</v>
          </cell>
          <cell r="AA2886">
            <v>0</v>
          </cell>
        </row>
        <row r="2887">
          <cell r="B2887" t="str">
            <v>São Paulo</v>
          </cell>
          <cell r="I2887" t="str">
            <v>2</v>
          </cell>
          <cell r="K2887">
            <v>70443</v>
          </cell>
          <cell r="Q2887">
            <v>27735</v>
          </cell>
          <cell r="S2887" t="str">
            <v>Sim</v>
          </cell>
          <cell r="T2887" t="str">
            <v>Sim</v>
          </cell>
          <cell r="V2887" t="str">
            <v>Sim</v>
          </cell>
          <cell r="X2887">
            <v>248</v>
          </cell>
          <cell r="Y2887">
            <v>248</v>
          </cell>
          <cell r="Z2887">
            <v>66</v>
          </cell>
          <cell r="AA2887">
            <v>27</v>
          </cell>
        </row>
        <row r="2888">
          <cell r="B2888" t="str">
            <v>São Paulo</v>
          </cell>
          <cell r="I2888" t="str">
            <v>1</v>
          </cell>
          <cell r="K2888">
            <v>11804</v>
          </cell>
          <cell r="Q2888">
            <v>4394</v>
          </cell>
          <cell r="S2888" t="str">
            <v>Sim</v>
          </cell>
          <cell r="T2888" t="str">
            <v>Nao</v>
          </cell>
          <cell r="V2888" t="str">
            <v>Sim</v>
          </cell>
          <cell r="X2888">
            <v>51.5</v>
          </cell>
          <cell r="Y2888">
            <v>51.5</v>
          </cell>
          <cell r="Z2888">
            <v>2</v>
          </cell>
          <cell r="AA2888">
            <v>0</v>
          </cell>
        </row>
        <row r="2889">
          <cell r="B2889" t="str">
            <v>São Paulo</v>
          </cell>
          <cell r="I2889" t="str">
            <v>2</v>
          </cell>
          <cell r="K2889">
            <v>38537</v>
          </cell>
          <cell r="Q2889">
            <v>10287</v>
          </cell>
          <cell r="S2889" t="str">
            <v>Nao</v>
          </cell>
          <cell r="T2889" t="str">
            <v>Sim</v>
          </cell>
          <cell r="V2889" t="str">
            <v>Sim</v>
          </cell>
          <cell r="X2889">
            <v>125.5</v>
          </cell>
          <cell r="Y2889">
            <v>125.5</v>
          </cell>
          <cell r="Z2889">
            <v>50.2</v>
          </cell>
          <cell r="AA2889">
            <v>0</v>
          </cell>
        </row>
        <row r="2890">
          <cell r="B2890" t="str">
            <v>São Paulo</v>
          </cell>
          <cell r="I2890" t="str">
            <v>1</v>
          </cell>
          <cell r="K2890">
            <v>4476</v>
          </cell>
          <cell r="Q2890">
            <v>1707</v>
          </cell>
          <cell r="S2890" t="str">
            <v>Sim</v>
          </cell>
          <cell r="T2890" t="str">
            <v>Sim</v>
          </cell>
          <cell r="V2890" t="str">
            <v>Sim</v>
          </cell>
          <cell r="X2890">
            <v>22.04</v>
          </cell>
          <cell r="Y2890">
            <v>10</v>
          </cell>
          <cell r="Z2890">
            <v>9</v>
          </cell>
          <cell r="AA2890">
            <v>0</v>
          </cell>
        </row>
        <row r="2891">
          <cell r="B2891" t="str">
            <v>São Paulo</v>
          </cell>
          <cell r="I2891" t="str">
            <v>1</v>
          </cell>
          <cell r="K2891">
            <v>2817</v>
          </cell>
          <cell r="Q2891">
            <v>1007</v>
          </cell>
          <cell r="S2891" t="str">
            <v>Sim</v>
          </cell>
          <cell r="T2891" t="str">
            <v>Sim</v>
          </cell>
          <cell r="V2891" t="str">
            <v>Sim</v>
          </cell>
          <cell r="X2891">
            <v>17.100000000000001</v>
          </cell>
          <cell r="Y2891">
            <v>17.100000000000001</v>
          </cell>
          <cell r="Z2891">
            <v>3.41</v>
          </cell>
          <cell r="AA2891">
            <v>0</v>
          </cell>
        </row>
        <row r="2892">
          <cell r="B2892" t="str">
            <v>São Paulo</v>
          </cell>
          <cell r="I2892" t="str">
            <v>3</v>
          </cell>
          <cell r="K2892">
            <v>116479</v>
          </cell>
          <cell r="Q2892">
            <v>30086</v>
          </cell>
          <cell r="S2892" t="str">
            <v>Sim</v>
          </cell>
          <cell r="T2892" t="str">
            <v>Sim</v>
          </cell>
          <cell r="V2892" t="str">
            <v>Sim</v>
          </cell>
          <cell r="X2892">
            <v>170</v>
          </cell>
          <cell r="Y2892">
            <v>165</v>
          </cell>
          <cell r="Z2892">
            <v>45</v>
          </cell>
          <cell r="AA2892">
            <v>714</v>
          </cell>
        </row>
        <row r="2893">
          <cell r="B2893" t="str">
            <v>São Paulo</v>
          </cell>
          <cell r="I2893" t="str">
            <v>1</v>
          </cell>
          <cell r="K2893">
            <v>5441</v>
          </cell>
          <cell r="Q2893">
            <v>2466</v>
          </cell>
          <cell r="S2893" t="str">
            <v>Sim</v>
          </cell>
          <cell r="T2893" t="str">
            <v>Sim</v>
          </cell>
          <cell r="V2893" t="str">
            <v>Sim</v>
          </cell>
          <cell r="X2893">
            <v>45</v>
          </cell>
          <cell r="Y2893">
            <v>44.5</v>
          </cell>
          <cell r="Z2893">
            <v>3</v>
          </cell>
          <cell r="AA2893">
            <v>0</v>
          </cell>
        </row>
        <row r="2894">
          <cell r="B2894" t="str">
            <v>São Paulo</v>
          </cell>
          <cell r="I2894" t="str">
            <v>1</v>
          </cell>
          <cell r="K2894">
            <v>20628</v>
          </cell>
          <cell r="Q2894">
            <v>7280</v>
          </cell>
          <cell r="S2894" t="str">
            <v>Nao</v>
          </cell>
          <cell r="T2894" t="str">
            <v>Sim</v>
          </cell>
          <cell r="V2894" t="str">
            <v>Sim</v>
          </cell>
          <cell r="X2894">
            <v>150</v>
          </cell>
          <cell r="Y2894">
            <v>110</v>
          </cell>
          <cell r="Z2894">
            <v>45</v>
          </cell>
          <cell r="AA2894">
            <v>0</v>
          </cell>
        </row>
        <row r="2895">
          <cell r="B2895" t="str">
            <v>São Paulo</v>
          </cell>
          <cell r="I2895" t="str">
            <v>1</v>
          </cell>
          <cell r="K2895">
            <v>2857</v>
          </cell>
          <cell r="Q2895">
            <v>1325</v>
          </cell>
          <cell r="S2895" t="str">
            <v>Nao</v>
          </cell>
          <cell r="T2895" t="str">
            <v>Nao</v>
          </cell>
          <cell r="V2895" t="str">
            <v>Sim</v>
          </cell>
          <cell r="X2895">
            <v>17.350000000000001</v>
          </cell>
          <cell r="Y2895">
            <v>16.5</v>
          </cell>
          <cell r="Z2895">
            <v>2</v>
          </cell>
          <cell r="AA2895">
            <v>5</v>
          </cell>
        </row>
        <row r="2896">
          <cell r="B2896" t="str">
            <v>São Paulo</v>
          </cell>
          <cell r="I2896" t="str">
            <v>2</v>
          </cell>
          <cell r="K2896">
            <v>49902</v>
          </cell>
          <cell r="Q2896">
            <v>12696</v>
          </cell>
          <cell r="S2896" t="str">
            <v>Nao</v>
          </cell>
          <cell r="T2896" t="str">
            <v>Nao</v>
          </cell>
          <cell r="V2896" t="str">
            <v>Sim</v>
          </cell>
          <cell r="X2896">
            <v>97.86</v>
          </cell>
          <cell r="Y2896">
            <v>97.86</v>
          </cell>
          <cell r="Z2896">
            <v>17.23</v>
          </cell>
          <cell r="AA2896">
            <v>0</v>
          </cell>
        </row>
        <row r="2897">
          <cell r="B2897" t="str">
            <v>São Paulo</v>
          </cell>
          <cell r="I2897" t="str">
            <v>1</v>
          </cell>
          <cell r="K2897">
            <v>3879</v>
          </cell>
          <cell r="Q2897">
            <v>1379</v>
          </cell>
          <cell r="S2897" t="str">
            <v>Sim</v>
          </cell>
          <cell r="T2897" t="str">
            <v>Sim</v>
          </cell>
          <cell r="V2897" t="str">
            <v>Sim</v>
          </cell>
          <cell r="X2897">
            <v>15.16</v>
          </cell>
          <cell r="Y2897">
            <v>15.16</v>
          </cell>
          <cell r="Z2897">
            <v>3.52</v>
          </cell>
          <cell r="AA2897">
            <v>0</v>
          </cell>
        </row>
        <row r="2898">
          <cell r="B2898" t="str">
            <v>São Paulo</v>
          </cell>
          <cell r="I2898" t="str">
            <v>1</v>
          </cell>
          <cell r="K2898">
            <v>2173</v>
          </cell>
          <cell r="Q2898">
            <v>1065</v>
          </cell>
          <cell r="S2898" t="str">
            <v>Nao</v>
          </cell>
          <cell r="T2898" t="str">
            <v>Nao</v>
          </cell>
          <cell r="V2898" t="str">
            <v>Sim</v>
          </cell>
          <cell r="X2898">
            <v>15.04</v>
          </cell>
          <cell r="Y2898">
            <v>14.79</v>
          </cell>
          <cell r="Z2898">
            <v>0.55000000000000004</v>
          </cell>
          <cell r="AA2898">
            <v>0</v>
          </cell>
        </row>
        <row r="2899">
          <cell r="B2899" t="str">
            <v>São Paulo</v>
          </cell>
          <cell r="I2899" t="str">
            <v>1</v>
          </cell>
          <cell r="K2899">
            <v>3355</v>
          </cell>
          <cell r="Q2899">
            <v>1660</v>
          </cell>
          <cell r="S2899" t="str">
            <v>Nao</v>
          </cell>
          <cell r="T2899" t="str">
            <v>Nao</v>
          </cell>
          <cell r="V2899" t="str">
            <v>Sim</v>
          </cell>
          <cell r="X2899">
            <v>19.29</v>
          </cell>
          <cell r="Y2899">
            <v>19.29</v>
          </cell>
          <cell r="Z2899">
            <v>1.65</v>
          </cell>
          <cell r="AA2899">
            <v>0</v>
          </cell>
        </row>
        <row r="2900">
          <cell r="B2900" t="str">
            <v>São Paulo</v>
          </cell>
          <cell r="I2900" t="str">
            <v>1</v>
          </cell>
          <cell r="K2900">
            <v>4861</v>
          </cell>
          <cell r="Q2900">
            <v>2400</v>
          </cell>
          <cell r="S2900" t="str">
            <v>Nao</v>
          </cell>
          <cell r="T2900" t="str">
            <v>Nao</v>
          </cell>
          <cell r="V2900" t="str">
            <v>Sim</v>
          </cell>
          <cell r="X2900">
            <v>41.9</v>
          </cell>
          <cell r="Y2900">
            <v>39</v>
          </cell>
          <cell r="Z2900">
            <v>1</v>
          </cell>
          <cell r="AA2900">
            <v>80</v>
          </cell>
        </row>
        <row r="2901">
          <cell r="B2901" t="str">
            <v>São Paulo</v>
          </cell>
          <cell r="I2901" t="str">
            <v>2</v>
          </cell>
          <cell r="K2901">
            <v>44886</v>
          </cell>
          <cell r="Q2901">
            <v>14621</v>
          </cell>
          <cell r="S2901" t="str">
            <v>Nao</v>
          </cell>
          <cell r="T2901" t="str">
            <v>Nao</v>
          </cell>
          <cell r="V2901" t="str">
            <v>Sim</v>
          </cell>
          <cell r="X2901">
            <v>281.92</v>
          </cell>
          <cell r="Y2901">
            <v>261</v>
          </cell>
          <cell r="Z2901">
            <v>37.21</v>
          </cell>
          <cell r="AA2901">
            <v>480</v>
          </cell>
        </row>
        <row r="2902">
          <cell r="B2902" t="str">
            <v>São Paulo</v>
          </cell>
          <cell r="I2902" t="str">
            <v>2</v>
          </cell>
          <cell r="K2902">
            <v>55490</v>
          </cell>
          <cell r="Q2902">
            <v>17600</v>
          </cell>
          <cell r="S2902" t="str">
            <v>Sim</v>
          </cell>
          <cell r="T2902" t="str">
            <v>Sim</v>
          </cell>
          <cell r="V2902" t="str">
            <v>Sim</v>
          </cell>
          <cell r="X2902">
            <v>275.2</v>
          </cell>
          <cell r="Y2902">
            <v>275.2</v>
          </cell>
          <cell r="Z2902">
            <v>233.65</v>
          </cell>
          <cell r="AA2902">
            <v>990</v>
          </cell>
        </row>
        <row r="2903">
          <cell r="B2903" t="str">
            <v>São Paulo</v>
          </cell>
          <cell r="I2903" t="str">
            <v>1</v>
          </cell>
          <cell r="K2903">
            <v>19056</v>
          </cell>
          <cell r="Q2903">
            <v>5695</v>
          </cell>
          <cell r="S2903" t="str">
            <v>Sim</v>
          </cell>
          <cell r="T2903" t="str">
            <v>Sim</v>
          </cell>
          <cell r="V2903" t="str">
            <v>Sim</v>
          </cell>
          <cell r="X2903">
            <v>94.75</v>
          </cell>
          <cell r="Y2903">
            <v>94.75</v>
          </cell>
          <cell r="Z2903">
            <v>21</v>
          </cell>
          <cell r="AA2903">
            <v>10</v>
          </cell>
        </row>
        <row r="2904">
          <cell r="B2904" t="str">
            <v>São Paulo</v>
          </cell>
          <cell r="I2904" t="str">
            <v>1</v>
          </cell>
          <cell r="K2904">
            <v>15742</v>
          </cell>
          <cell r="Q2904">
            <v>6557</v>
          </cell>
          <cell r="S2904" t="str">
            <v>Nao</v>
          </cell>
          <cell r="T2904" t="str">
            <v>Nao</v>
          </cell>
          <cell r="V2904" t="str">
            <v>Sim</v>
          </cell>
          <cell r="X2904">
            <v>84.43</v>
          </cell>
          <cell r="Y2904">
            <v>84.43</v>
          </cell>
          <cell r="Z2904">
            <v>14.63</v>
          </cell>
          <cell r="AA2904">
            <v>0</v>
          </cell>
        </row>
        <row r="2905">
          <cell r="B2905" t="str">
            <v>São Paulo</v>
          </cell>
          <cell r="I2905" t="str">
            <v>1</v>
          </cell>
          <cell r="K2905">
            <v>2018</v>
          </cell>
          <cell r="Q2905">
            <v>576</v>
          </cell>
          <cell r="S2905" t="str">
            <v>Nao</v>
          </cell>
          <cell r="T2905" t="str">
            <v>Nao</v>
          </cell>
          <cell r="V2905" t="str">
            <v>Sim</v>
          </cell>
          <cell r="X2905">
            <v>9.17</v>
          </cell>
          <cell r="Y2905">
            <v>9.17</v>
          </cell>
          <cell r="Z2905">
            <v>2.21</v>
          </cell>
          <cell r="AA2905">
            <v>0</v>
          </cell>
        </row>
        <row r="2906">
          <cell r="B2906" t="str">
            <v>São Paulo</v>
          </cell>
          <cell r="I2906" t="str">
            <v>1</v>
          </cell>
          <cell r="K2906">
            <v>20266</v>
          </cell>
          <cell r="Q2906">
            <v>6108</v>
          </cell>
          <cell r="S2906" t="str">
            <v>Nao</v>
          </cell>
          <cell r="T2906" t="str">
            <v>Nao</v>
          </cell>
          <cell r="V2906" t="str">
            <v>Sim</v>
          </cell>
          <cell r="X2906">
            <v>60</v>
          </cell>
          <cell r="Y2906">
            <v>60</v>
          </cell>
          <cell r="Z2906">
            <v>40</v>
          </cell>
          <cell r="AA2906">
            <v>0</v>
          </cell>
        </row>
        <row r="2907">
          <cell r="B2907" t="str">
            <v>São Paulo</v>
          </cell>
          <cell r="I2907" t="str">
            <v>4</v>
          </cell>
          <cell r="K2907">
            <v>330845</v>
          </cell>
          <cell r="Q2907">
            <v>133262</v>
          </cell>
          <cell r="S2907" t="str">
            <v>Nao</v>
          </cell>
          <cell r="T2907" t="str">
            <v>Sim</v>
          </cell>
          <cell r="V2907" t="str">
            <v>Sim</v>
          </cell>
          <cell r="X2907">
            <v>807.29</v>
          </cell>
          <cell r="Y2907">
            <v>796.04</v>
          </cell>
          <cell r="Z2907">
            <v>16.16</v>
          </cell>
          <cell r="AA2907">
            <v>546</v>
          </cell>
        </row>
        <row r="2908">
          <cell r="B2908" t="str">
            <v>São Paulo</v>
          </cell>
          <cell r="I2908" t="str">
            <v>1</v>
          </cell>
          <cell r="K2908">
            <v>4029</v>
          </cell>
          <cell r="Q2908">
            <v>1800</v>
          </cell>
          <cell r="S2908" t="str">
            <v>Sim</v>
          </cell>
          <cell r="T2908" t="str">
            <v>Nao</v>
          </cell>
          <cell r="V2908" t="str">
            <v>Sim</v>
          </cell>
          <cell r="X2908">
            <v>20.149999999999999</v>
          </cell>
          <cell r="Y2908">
            <v>17.84</v>
          </cell>
          <cell r="Z2908">
            <v>2</v>
          </cell>
          <cell r="AA2908">
            <v>30</v>
          </cell>
        </row>
        <row r="2909">
          <cell r="B2909" t="str">
            <v>São Paulo</v>
          </cell>
          <cell r="I2909" t="str">
            <v>1</v>
          </cell>
          <cell r="K2909">
            <v>3395</v>
          </cell>
          <cell r="Q2909">
            <v>1689</v>
          </cell>
          <cell r="S2909" t="str">
            <v>Sim</v>
          </cell>
          <cell r="T2909" t="str">
            <v>Sim</v>
          </cell>
          <cell r="V2909" t="str">
            <v>Sim</v>
          </cell>
          <cell r="X2909">
            <v>20.87</v>
          </cell>
          <cell r="Y2909">
            <v>20.87</v>
          </cell>
          <cell r="Z2909">
            <v>1.74</v>
          </cell>
          <cell r="AA2909">
            <v>0</v>
          </cell>
        </row>
        <row r="2910">
          <cell r="B2910" t="str">
            <v>São Paulo</v>
          </cell>
          <cell r="I2910" t="str">
            <v>1</v>
          </cell>
          <cell r="K2910">
            <v>10077</v>
          </cell>
          <cell r="Q2910">
            <v>2500</v>
          </cell>
          <cell r="S2910" t="str">
            <v>Nao</v>
          </cell>
          <cell r="T2910" t="str">
            <v>Nao</v>
          </cell>
          <cell r="V2910" t="str">
            <v>Sim</v>
          </cell>
          <cell r="X2910">
            <v>1000</v>
          </cell>
          <cell r="Y2910">
            <v>10</v>
          </cell>
          <cell r="Z2910">
            <v>5</v>
          </cell>
          <cell r="AA2910">
            <v>20</v>
          </cell>
        </row>
        <row r="2911">
          <cell r="B2911" t="str">
            <v>São Paulo</v>
          </cell>
          <cell r="I2911" t="str">
            <v>3</v>
          </cell>
          <cell r="K2911">
            <v>225672</v>
          </cell>
          <cell r="Q2911">
            <v>112835</v>
          </cell>
          <cell r="S2911" t="str">
            <v>Sim</v>
          </cell>
          <cell r="T2911" t="str">
            <v>Sim</v>
          </cell>
          <cell r="V2911" t="str">
            <v>Sim</v>
          </cell>
          <cell r="X2911">
            <v>966</v>
          </cell>
          <cell r="Y2911">
            <v>960</v>
          </cell>
          <cell r="Z2911">
            <v>524</v>
          </cell>
          <cell r="AA2911">
            <v>0</v>
          </cell>
        </row>
        <row r="2912">
          <cell r="B2912" t="str">
            <v>São Paulo</v>
          </cell>
          <cell r="I2912" t="str">
            <v>2</v>
          </cell>
          <cell r="K2912">
            <v>37873</v>
          </cell>
          <cell r="Q2912">
            <v>12957</v>
          </cell>
          <cell r="S2912" t="str">
            <v>Sim</v>
          </cell>
          <cell r="T2912" t="str">
            <v>Sim</v>
          </cell>
          <cell r="V2912" t="str">
            <v>Sim</v>
          </cell>
          <cell r="X2912">
            <v>350</v>
          </cell>
          <cell r="Y2912">
            <v>150</v>
          </cell>
          <cell r="Z2912">
            <v>130</v>
          </cell>
          <cell r="AA2912">
            <v>0</v>
          </cell>
        </row>
        <row r="2913">
          <cell r="B2913" t="str">
            <v>São Paulo</v>
          </cell>
          <cell r="I2913" t="str">
            <v>2</v>
          </cell>
          <cell r="K2913">
            <v>34414</v>
          </cell>
          <cell r="Q2913">
            <v>11800</v>
          </cell>
          <cell r="S2913" t="str">
            <v>Sim</v>
          </cell>
          <cell r="T2913" t="str">
            <v>Sim</v>
          </cell>
          <cell r="V2913" t="str">
            <v>Sim</v>
          </cell>
          <cell r="X2913">
            <v>95</v>
          </cell>
          <cell r="Y2913">
            <v>90</v>
          </cell>
          <cell r="Z2913">
            <v>5.55</v>
          </cell>
          <cell r="AA2913">
            <v>60</v>
          </cell>
        </row>
        <row r="2914">
          <cell r="B2914" t="str">
            <v>São Paulo</v>
          </cell>
          <cell r="I2914" t="str">
            <v>1</v>
          </cell>
          <cell r="K2914">
            <v>986</v>
          </cell>
          <cell r="Q2914">
            <v>350</v>
          </cell>
          <cell r="S2914" t="str">
            <v>Nao</v>
          </cell>
          <cell r="T2914" t="str">
            <v>Nao</v>
          </cell>
          <cell r="V2914" t="str">
            <v>Sim</v>
          </cell>
          <cell r="X2914">
            <v>42.69</v>
          </cell>
          <cell r="Y2914">
            <v>35</v>
          </cell>
          <cell r="Z2914">
            <v>2.2999999999999998</v>
          </cell>
          <cell r="AA2914">
            <v>0</v>
          </cell>
        </row>
        <row r="2915">
          <cell r="B2915" t="str">
            <v>São Paulo</v>
          </cell>
          <cell r="I2915" t="str">
            <v>1</v>
          </cell>
          <cell r="K2915">
            <v>2939</v>
          </cell>
          <cell r="Q2915">
            <v>1100</v>
          </cell>
          <cell r="S2915" t="str">
            <v>Nao</v>
          </cell>
          <cell r="T2915" t="str">
            <v>Nao</v>
          </cell>
          <cell r="V2915" t="str">
            <v>Sim</v>
          </cell>
          <cell r="X2915">
            <v>20</v>
          </cell>
          <cell r="Y2915">
            <v>19.5</v>
          </cell>
          <cell r="Z2915">
            <v>6.49</v>
          </cell>
          <cell r="AA2915">
            <v>0</v>
          </cell>
        </row>
        <row r="2916">
          <cell r="B2916" t="str">
            <v>São Paulo</v>
          </cell>
          <cell r="I2916" t="str">
            <v>1</v>
          </cell>
          <cell r="K2916">
            <v>11159</v>
          </cell>
          <cell r="Q2916">
            <v>2976</v>
          </cell>
          <cell r="S2916" t="str">
            <v>Nao</v>
          </cell>
          <cell r="T2916" t="str">
            <v>Nao</v>
          </cell>
          <cell r="V2916" t="str">
            <v>Sim</v>
          </cell>
          <cell r="X2916">
            <v>36</v>
          </cell>
          <cell r="Y2916">
            <v>30</v>
          </cell>
          <cell r="Z2916">
            <v>18.2</v>
          </cell>
          <cell r="AA2916">
            <v>466</v>
          </cell>
        </row>
        <row r="2917">
          <cell r="B2917" t="str">
            <v>São Paulo</v>
          </cell>
          <cell r="I2917" t="str">
            <v>1</v>
          </cell>
          <cell r="K2917">
            <v>6120</v>
          </cell>
          <cell r="Q2917">
            <v>2259</v>
          </cell>
          <cell r="S2917" t="str">
            <v>Sim</v>
          </cell>
          <cell r="T2917" t="str">
            <v>Sim</v>
          </cell>
          <cell r="V2917" t="str">
            <v>Sim</v>
          </cell>
          <cell r="X2917">
            <v>32</v>
          </cell>
          <cell r="Y2917">
            <v>32</v>
          </cell>
          <cell r="Z2917">
            <v>5</v>
          </cell>
          <cell r="AA2917">
            <v>0</v>
          </cell>
        </row>
        <row r="2918">
          <cell r="B2918" t="str">
            <v>São Paulo</v>
          </cell>
          <cell r="I2918" t="str">
            <v>1</v>
          </cell>
          <cell r="K2918">
            <v>8022</v>
          </cell>
          <cell r="Q2918">
            <v>3320</v>
          </cell>
          <cell r="S2918" t="str">
            <v>Nao</v>
          </cell>
          <cell r="T2918" t="str">
            <v>Nao</v>
          </cell>
          <cell r="V2918" t="str">
            <v>Sim</v>
          </cell>
          <cell r="X2918">
            <v>31.86</v>
          </cell>
          <cell r="Y2918">
            <v>31.86</v>
          </cell>
          <cell r="Z2918">
            <v>6.14</v>
          </cell>
          <cell r="AA2918">
            <v>12</v>
          </cell>
        </row>
        <row r="2919">
          <cell r="B2919" t="str">
            <v>São Paulo</v>
          </cell>
          <cell r="I2919" t="str">
            <v>1</v>
          </cell>
          <cell r="K2919">
            <v>26655</v>
          </cell>
          <cell r="Q2919">
            <v>8600</v>
          </cell>
          <cell r="S2919" t="str">
            <v>Sim</v>
          </cell>
          <cell r="T2919" t="str">
            <v>Sim</v>
          </cell>
          <cell r="V2919" t="str">
            <v>Sim</v>
          </cell>
          <cell r="X2919">
            <v>85.2</v>
          </cell>
          <cell r="Y2919">
            <v>81</v>
          </cell>
          <cell r="Z2919">
            <v>25</v>
          </cell>
          <cell r="AA2919">
            <v>5</v>
          </cell>
        </row>
        <row r="2920">
          <cell r="B2920" t="str">
            <v>São Paulo</v>
          </cell>
          <cell r="I2920" t="str">
            <v>1</v>
          </cell>
          <cell r="K2920">
            <v>2194</v>
          </cell>
          <cell r="Q2920">
            <v>1009</v>
          </cell>
          <cell r="S2920" t="str">
            <v>Nao</v>
          </cell>
          <cell r="T2920" t="str">
            <v>Nao</v>
          </cell>
          <cell r="V2920" t="str">
            <v>Sim</v>
          </cell>
          <cell r="X2920">
            <v>12</v>
          </cell>
          <cell r="Y2920">
            <v>10</v>
          </cell>
          <cell r="Z2920">
            <v>3.55</v>
          </cell>
          <cell r="AA2920">
            <v>3</v>
          </cell>
        </row>
        <row r="2921">
          <cell r="B2921" t="str">
            <v>São Paulo</v>
          </cell>
          <cell r="I2921" t="str">
            <v>1</v>
          </cell>
          <cell r="K2921">
            <v>18801</v>
          </cell>
          <cell r="Q2921">
            <v>6990</v>
          </cell>
          <cell r="S2921" t="str">
            <v>Sim</v>
          </cell>
          <cell r="T2921" t="str">
            <v>Sim</v>
          </cell>
          <cell r="V2921" t="str">
            <v>Sim</v>
          </cell>
          <cell r="X2921">
            <v>106.75</v>
          </cell>
          <cell r="Y2921">
            <v>101.9</v>
          </cell>
          <cell r="Z2921">
            <v>50.09</v>
          </cell>
          <cell r="AA2921">
            <v>0</v>
          </cell>
        </row>
        <row r="2922">
          <cell r="B2922" t="str">
            <v>São Paulo</v>
          </cell>
          <cell r="I2922" t="str">
            <v>2</v>
          </cell>
          <cell r="K2922">
            <v>50062</v>
          </cell>
          <cell r="Q2922">
            <v>18843</v>
          </cell>
          <cell r="S2922" t="str">
            <v>Nao</v>
          </cell>
          <cell r="T2922" t="str">
            <v>Nao</v>
          </cell>
          <cell r="V2922" t="str">
            <v>Sim</v>
          </cell>
          <cell r="X2922">
            <v>220</v>
          </cell>
          <cell r="Y2922">
            <v>180</v>
          </cell>
          <cell r="Z2922">
            <v>180</v>
          </cell>
          <cell r="AA2922">
            <v>250</v>
          </cell>
        </row>
        <row r="2923">
          <cell r="B2923" t="str">
            <v>São Paulo</v>
          </cell>
          <cell r="I2923" t="str">
            <v>1</v>
          </cell>
          <cell r="K2923">
            <v>6038</v>
          </cell>
          <cell r="Q2923">
            <v>2245</v>
          </cell>
          <cell r="S2923" t="str">
            <v>Nao</v>
          </cell>
          <cell r="T2923" t="str">
            <v>Nao</v>
          </cell>
          <cell r="V2923" t="str">
            <v>Sim</v>
          </cell>
          <cell r="X2923">
            <v>23.5</v>
          </cell>
          <cell r="Y2923">
            <v>23.5</v>
          </cell>
          <cell r="Z2923">
            <v>2.8</v>
          </cell>
          <cell r="AA2923">
            <v>0</v>
          </cell>
        </row>
        <row r="2924">
          <cell r="B2924" t="str">
            <v>São Paulo</v>
          </cell>
          <cell r="I2924" t="str">
            <v>1</v>
          </cell>
          <cell r="K2924">
            <v>1226</v>
          </cell>
          <cell r="Q2924">
            <v>392</v>
          </cell>
          <cell r="S2924" t="str">
            <v>Nao</v>
          </cell>
          <cell r="T2924" t="str">
            <v>Nao</v>
          </cell>
          <cell r="V2924" t="str">
            <v>Sim</v>
          </cell>
          <cell r="X2924">
            <v>7.48</v>
          </cell>
          <cell r="Y2924">
            <v>7</v>
          </cell>
          <cell r="Z2924">
            <v>1.4</v>
          </cell>
          <cell r="AA2924">
            <v>100</v>
          </cell>
        </row>
        <row r="2925">
          <cell r="B2925" t="str">
            <v>São Paulo</v>
          </cell>
          <cell r="I2925" t="str">
            <v>1</v>
          </cell>
          <cell r="K2925">
            <v>8246</v>
          </cell>
          <cell r="Q2925">
            <v>2260</v>
          </cell>
          <cell r="S2925" t="str">
            <v>Nao</v>
          </cell>
          <cell r="T2925" t="str">
            <v>Nao</v>
          </cell>
          <cell r="V2925" t="str">
            <v>Sim</v>
          </cell>
          <cell r="X2925">
            <v>39.909999999999997</v>
          </cell>
          <cell r="Y2925">
            <v>32.409999999999997</v>
          </cell>
          <cell r="Z2925">
            <v>35</v>
          </cell>
          <cell r="AA2925">
            <v>0</v>
          </cell>
        </row>
        <row r="2926">
          <cell r="B2926" t="str">
            <v>São Paulo</v>
          </cell>
          <cell r="I2926" t="str">
            <v>1</v>
          </cell>
          <cell r="K2926">
            <v>3778</v>
          </cell>
          <cell r="Q2926">
            <v>1789</v>
          </cell>
          <cell r="S2926" t="str">
            <v>Nao</v>
          </cell>
          <cell r="T2926" t="str">
            <v>Nao</v>
          </cell>
          <cell r="V2926" t="str">
            <v>Sim</v>
          </cell>
          <cell r="X2926">
            <v>22</v>
          </cell>
          <cell r="Y2926">
            <v>20</v>
          </cell>
          <cell r="Z2926">
            <v>11</v>
          </cell>
          <cell r="AA2926">
            <v>0</v>
          </cell>
        </row>
        <row r="2927">
          <cell r="B2927" t="str">
            <v>São Paulo</v>
          </cell>
          <cell r="I2927" t="str">
            <v>1</v>
          </cell>
          <cell r="K2927">
            <v>3364</v>
          </cell>
          <cell r="Q2927">
            <v>1600</v>
          </cell>
          <cell r="S2927" t="str">
            <v>Nao</v>
          </cell>
          <cell r="T2927" t="str">
            <v>Sim</v>
          </cell>
          <cell r="V2927" t="str">
            <v>Sim</v>
          </cell>
          <cell r="X2927">
            <v>25</v>
          </cell>
          <cell r="Y2927">
            <v>20</v>
          </cell>
          <cell r="Z2927">
            <v>5</v>
          </cell>
          <cell r="AA2927">
            <v>0</v>
          </cell>
        </row>
        <row r="2928">
          <cell r="B2928" t="str">
            <v>São Paulo</v>
          </cell>
          <cell r="I2928" t="str">
            <v>1</v>
          </cell>
          <cell r="K2928">
            <v>2425</v>
          </cell>
          <cell r="Q2928">
            <v>485</v>
          </cell>
          <cell r="S2928" t="str">
            <v>Nao</v>
          </cell>
          <cell r="T2928" t="str">
            <v>Sim</v>
          </cell>
          <cell r="V2928" t="str">
            <v>Sim</v>
          </cell>
          <cell r="X2928">
            <v>25</v>
          </cell>
          <cell r="Y2928">
            <v>22</v>
          </cell>
          <cell r="Z2928">
            <v>3</v>
          </cell>
          <cell r="AA2928">
            <v>50</v>
          </cell>
        </row>
        <row r="2929">
          <cell r="B2929" t="str">
            <v>São Paulo</v>
          </cell>
          <cell r="I2929" t="str">
            <v>3</v>
          </cell>
          <cell r="K2929">
            <v>124159</v>
          </cell>
          <cell r="Q2929">
            <v>25300</v>
          </cell>
          <cell r="S2929" t="str">
            <v>Nao</v>
          </cell>
          <cell r="T2929" t="str">
            <v>Nao</v>
          </cell>
          <cell r="V2929" t="str">
            <v>Sim</v>
          </cell>
          <cell r="X2929">
            <v>40</v>
          </cell>
          <cell r="Y2929">
            <v>30</v>
          </cell>
          <cell r="Z2929">
            <v>3</v>
          </cell>
          <cell r="AA2929">
            <v>2500</v>
          </cell>
        </row>
        <row r="2930">
          <cell r="B2930" t="str">
            <v>São Paulo</v>
          </cell>
          <cell r="I2930" t="str">
            <v>4</v>
          </cell>
          <cell r="K2930">
            <v>709805</v>
          </cell>
          <cell r="Q2930">
            <v>292276</v>
          </cell>
          <cell r="S2930" t="str">
            <v>Sim</v>
          </cell>
          <cell r="T2930" t="str">
            <v>Sim</v>
          </cell>
          <cell r="V2930" t="str">
            <v>Sim</v>
          </cell>
          <cell r="X2930">
            <v>1775.9</v>
          </cell>
          <cell r="Y2930">
            <v>1775.9</v>
          </cell>
          <cell r="Z2930">
            <v>1771.9</v>
          </cell>
          <cell r="AA2930">
            <v>50</v>
          </cell>
        </row>
        <row r="2931">
          <cell r="B2931" t="str">
            <v>São Paulo</v>
          </cell>
          <cell r="I2931" t="str">
            <v>1</v>
          </cell>
          <cell r="K2931">
            <v>3187</v>
          </cell>
          <cell r="Q2931">
            <v>1435</v>
          </cell>
          <cell r="S2931" t="str">
            <v>Sim</v>
          </cell>
          <cell r="T2931" t="str">
            <v>Sim</v>
          </cell>
          <cell r="V2931" t="str">
            <v>Sim</v>
          </cell>
          <cell r="X2931">
            <v>280</v>
          </cell>
          <cell r="Y2931">
            <v>120</v>
          </cell>
          <cell r="Z2931">
            <v>10</v>
          </cell>
          <cell r="AA2931">
            <v>0</v>
          </cell>
        </row>
        <row r="2932">
          <cell r="B2932" t="str">
            <v>São Paulo</v>
          </cell>
          <cell r="I2932" t="str">
            <v>1</v>
          </cell>
          <cell r="K2932">
            <v>8783</v>
          </cell>
          <cell r="Q2932">
            <v>2798</v>
          </cell>
          <cell r="S2932" t="str">
            <v>Nao</v>
          </cell>
          <cell r="T2932" t="str">
            <v>Nao</v>
          </cell>
          <cell r="V2932" t="str">
            <v>Sim</v>
          </cell>
          <cell r="X2932">
            <v>44</v>
          </cell>
          <cell r="Y2932">
            <v>44</v>
          </cell>
          <cell r="Z2932">
            <v>27</v>
          </cell>
          <cell r="AA2932">
            <v>2</v>
          </cell>
        </row>
        <row r="2933">
          <cell r="B2933" t="str">
            <v>São Paulo</v>
          </cell>
          <cell r="I2933" t="str">
            <v>1</v>
          </cell>
          <cell r="K2933">
            <v>8659</v>
          </cell>
          <cell r="Q2933">
            <v>3395</v>
          </cell>
          <cell r="S2933" t="str">
            <v>Sim</v>
          </cell>
          <cell r="T2933" t="str">
            <v>Sim</v>
          </cell>
          <cell r="V2933" t="str">
            <v>Sim</v>
          </cell>
          <cell r="X2933">
            <v>45.7</v>
          </cell>
          <cell r="Y2933">
            <v>44.95</v>
          </cell>
          <cell r="Z2933">
            <v>1.5</v>
          </cell>
          <cell r="AA2933">
            <v>0</v>
          </cell>
        </row>
        <row r="2934">
          <cell r="B2934" t="str">
            <v>São Paulo</v>
          </cell>
          <cell r="I2934" t="str">
            <v>3</v>
          </cell>
          <cell r="K2934">
            <v>202946</v>
          </cell>
          <cell r="Q2934">
            <v>75726</v>
          </cell>
          <cell r="S2934" t="str">
            <v>Sim</v>
          </cell>
          <cell r="T2934" t="str">
            <v>Sim</v>
          </cell>
          <cell r="V2934" t="str">
            <v>Sim</v>
          </cell>
          <cell r="X2934">
            <v>867</v>
          </cell>
          <cell r="Y2934">
            <v>855.97</v>
          </cell>
          <cell r="Z2934">
            <v>27.81</v>
          </cell>
          <cell r="AA2934">
            <v>480</v>
          </cell>
        </row>
        <row r="2935">
          <cell r="B2935" t="str">
            <v>São Paulo</v>
          </cell>
          <cell r="I2935" t="str">
            <v>2</v>
          </cell>
          <cell r="K2935">
            <v>34600</v>
          </cell>
          <cell r="Q2935">
            <v>10000</v>
          </cell>
          <cell r="S2935" t="str">
            <v>Nao</v>
          </cell>
          <cell r="T2935" t="str">
            <v>Nao</v>
          </cell>
          <cell r="V2935" t="str">
            <v>Sim</v>
          </cell>
          <cell r="X2935">
            <v>119.29</v>
          </cell>
          <cell r="Y2935">
            <v>119.29</v>
          </cell>
          <cell r="Z2935">
            <v>30</v>
          </cell>
          <cell r="AA2935">
            <v>10</v>
          </cell>
        </row>
        <row r="2936">
          <cell r="B2936" t="str">
            <v>São Paulo</v>
          </cell>
          <cell r="I2936" t="str">
            <v>2</v>
          </cell>
          <cell r="K2936">
            <v>51436</v>
          </cell>
          <cell r="Q2936">
            <v>11095</v>
          </cell>
          <cell r="S2936" t="str">
            <v>Sim</v>
          </cell>
          <cell r="T2936" t="str">
            <v>Sim</v>
          </cell>
          <cell r="V2936" t="str">
            <v>Sim</v>
          </cell>
          <cell r="X2936">
            <v>121.59</v>
          </cell>
          <cell r="Y2936">
            <v>74.489999999999995</v>
          </cell>
          <cell r="Z2936">
            <v>11</v>
          </cell>
          <cell r="AA2936">
            <v>0</v>
          </cell>
        </row>
        <row r="2937">
          <cell r="B2937" t="str">
            <v>São Paulo</v>
          </cell>
          <cell r="I2937" t="str">
            <v>1</v>
          </cell>
          <cell r="K2937">
            <v>10038</v>
          </cell>
          <cell r="Q2937">
            <v>3266</v>
          </cell>
          <cell r="S2937" t="str">
            <v>Nao</v>
          </cell>
          <cell r="T2937" t="str">
            <v>Nao</v>
          </cell>
          <cell r="V2937" t="str">
            <v>Sim</v>
          </cell>
          <cell r="X2937">
            <v>49.4</v>
          </cell>
          <cell r="Y2937">
            <v>44.49</v>
          </cell>
          <cell r="Z2937">
            <v>44.49</v>
          </cell>
          <cell r="AA2937">
            <v>0</v>
          </cell>
        </row>
        <row r="2938">
          <cell r="B2938" t="str">
            <v>São Paulo</v>
          </cell>
          <cell r="I2938" t="str">
            <v>1</v>
          </cell>
          <cell r="K2938">
            <v>3967</v>
          </cell>
          <cell r="Q2938">
            <v>1500</v>
          </cell>
          <cell r="S2938" t="str">
            <v>Sim</v>
          </cell>
          <cell r="T2938" t="str">
            <v>Sim</v>
          </cell>
          <cell r="V2938" t="str">
            <v>Sim</v>
          </cell>
          <cell r="X2938">
            <v>11</v>
          </cell>
          <cell r="Y2938">
            <v>9</v>
          </cell>
          <cell r="Z2938">
            <v>0.02</v>
          </cell>
          <cell r="AA2938">
            <v>50</v>
          </cell>
        </row>
        <row r="2939">
          <cell r="B2939" t="str">
            <v>São Paulo</v>
          </cell>
          <cell r="I2939" t="str">
            <v>1</v>
          </cell>
          <cell r="K2939">
            <v>13112</v>
          </cell>
          <cell r="Q2939">
            <v>5400</v>
          </cell>
          <cell r="S2939" t="str">
            <v>Nao</v>
          </cell>
          <cell r="T2939" t="str">
            <v>Nao</v>
          </cell>
          <cell r="V2939" t="str">
            <v>Sim</v>
          </cell>
          <cell r="X2939">
            <v>210</v>
          </cell>
          <cell r="Y2939">
            <v>170</v>
          </cell>
          <cell r="Z2939">
            <v>150</v>
          </cell>
          <cell r="AA2939">
            <v>165</v>
          </cell>
        </row>
        <row r="2940">
          <cell r="B2940" t="str">
            <v>São Paulo</v>
          </cell>
          <cell r="I2940" t="str">
            <v>1</v>
          </cell>
          <cell r="K2940">
            <v>10258</v>
          </cell>
          <cell r="Q2940">
            <v>3348</v>
          </cell>
          <cell r="S2940" t="str">
            <v>Nao</v>
          </cell>
          <cell r="T2940" t="str">
            <v>Nao</v>
          </cell>
          <cell r="V2940" t="str">
            <v>Sim</v>
          </cell>
          <cell r="X2940">
            <v>45</v>
          </cell>
          <cell r="Y2940">
            <v>42</v>
          </cell>
          <cell r="Z2940">
            <v>9</v>
          </cell>
          <cell r="AA2940">
            <v>0</v>
          </cell>
        </row>
        <row r="2941">
          <cell r="B2941" t="str">
            <v>São Paulo</v>
          </cell>
          <cell r="I2941" t="str">
            <v>1</v>
          </cell>
          <cell r="K2941">
            <v>1811</v>
          </cell>
          <cell r="Q2941">
            <v>862</v>
          </cell>
          <cell r="S2941" t="str">
            <v>Sim</v>
          </cell>
          <cell r="T2941" t="str">
            <v>Sim</v>
          </cell>
          <cell r="V2941" t="str">
            <v>Sim</v>
          </cell>
          <cell r="X2941">
            <v>6.71</v>
          </cell>
          <cell r="Y2941">
            <v>4.71</v>
          </cell>
          <cell r="Z2941">
            <v>3.21</v>
          </cell>
          <cell r="AA2941">
            <v>3</v>
          </cell>
        </row>
        <row r="2942">
          <cell r="B2942" t="str">
            <v>São Paulo</v>
          </cell>
          <cell r="I2942" t="str">
            <v>1</v>
          </cell>
          <cell r="K2942">
            <v>2608</v>
          </cell>
          <cell r="Q2942">
            <v>1001</v>
          </cell>
          <cell r="S2942" t="str">
            <v>Sim</v>
          </cell>
          <cell r="T2942" t="str">
            <v>Sim</v>
          </cell>
          <cell r="V2942" t="str">
            <v>Sim</v>
          </cell>
          <cell r="X2942">
            <v>49.6</v>
          </cell>
          <cell r="Y2942">
            <v>2.1</v>
          </cell>
          <cell r="Z2942">
            <v>1.2</v>
          </cell>
          <cell r="AA2942">
            <v>7</v>
          </cell>
        </row>
        <row r="2943">
          <cell r="B2943" t="str">
            <v>São Paulo</v>
          </cell>
          <cell r="I2943" t="str">
            <v>1</v>
          </cell>
          <cell r="K2943">
            <v>4923</v>
          </cell>
          <cell r="Q2943">
            <v>2278</v>
          </cell>
          <cell r="S2943" t="str">
            <v>Sim</v>
          </cell>
          <cell r="T2943" t="str">
            <v>Sim</v>
          </cell>
          <cell r="V2943" t="str">
            <v>Sim</v>
          </cell>
          <cell r="X2943">
            <v>25.83</v>
          </cell>
          <cell r="Y2943">
            <v>21.07</v>
          </cell>
          <cell r="Z2943">
            <v>3.37</v>
          </cell>
          <cell r="AA2943">
            <v>0</v>
          </cell>
        </row>
        <row r="2944">
          <cell r="B2944" t="str">
            <v>São Paulo</v>
          </cell>
          <cell r="I2944" t="str">
            <v>1</v>
          </cell>
          <cell r="K2944">
            <v>1846</v>
          </cell>
          <cell r="Q2944">
            <v>799</v>
          </cell>
          <cell r="S2944" t="str">
            <v>Nao</v>
          </cell>
          <cell r="T2944" t="str">
            <v>Sim</v>
          </cell>
          <cell r="V2944" t="str">
            <v>Sim</v>
          </cell>
          <cell r="X2944">
            <v>14</v>
          </cell>
          <cell r="Y2944">
            <v>10</v>
          </cell>
          <cell r="Z2944">
            <v>0.5</v>
          </cell>
          <cell r="AA2944">
            <v>0</v>
          </cell>
        </row>
        <row r="2945">
          <cell r="B2945" t="str">
            <v>São Paulo</v>
          </cell>
          <cell r="I2945" t="str">
            <v>1</v>
          </cell>
          <cell r="K2945">
            <v>5768</v>
          </cell>
          <cell r="Q2945">
            <v>2400</v>
          </cell>
          <cell r="S2945" t="str">
            <v>Sim</v>
          </cell>
          <cell r="T2945" t="str">
            <v>Nao</v>
          </cell>
          <cell r="V2945" t="str">
            <v>Sim</v>
          </cell>
          <cell r="X2945">
            <v>120</v>
          </cell>
          <cell r="Y2945">
            <v>90</v>
          </cell>
          <cell r="Z2945">
            <v>60</v>
          </cell>
          <cell r="AA2945">
            <v>0</v>
          </cell>
        </row>
        <row r="2946">
          <cell r="B2946" t="str">
            <v>São Paulo</v>
          </cell>
          <cell r="I2946" t="str">
            <v>1</v>
          </cell>
          <cell r="K2946">
            <v>10864</v>
          </cell>
          <cell r="Q2946">
            <v>4800</v>
          </cell>
          <cell r="S2946" t="str">
            <v>Nao</v>
          </cell>
          <cell r="T2946" t="str">
            <v>Nao</v>
          </cell>
          <cell r="V2946" t="str">
            <v>Sim</v>
          </cell>
          <cell r="X2946">
            <v>102.51</v>
          </cell>
          <cell r="Y2946">
            <v>98.26</v>
          </cell>
          <cell r="Z2946">
            <v>25.71</v>
          </cell>
          <cell r="AA2946">
            <v>0</v>
          </cell>
        </row>
        <row r="2947">
          <cell r="B2947" t="str">
            <v>São Paulo</v>
          </cell>
          <cell r="I2947" t="str">
            <v>1</v>
          </cell>
          <cell r="K2947">
            <v>10983</v>
          </cell>
          <cell r="Q2947">
            <v>3600</v>
          </cell>
          <cell r="S2947" t="str">
            <v>Sim</v>
          </cell>
          <cell r="T2947" t="str">
            <v>Sim</v>
          </cell>
          <cell r="V2947" t="str">
            <v>Sim</v>
          </cell>
          <cell r="X2947">
            <v>35.92</v>
          </cell>
          <cell r="Y2947">
            <v>35.92</v>
          </cell>
          <cell r="Z2947">
            <v>2.35</v>
          </cell>
          <cell r="AA2947">
            <v>140</v>
          </cell>
        </row>
        <row r="2948">
          <cell r="B2948" t="str">
            <v>São Paulo</v>
          </cell>
          <cell r="I2948" t="str">
            <v>1</v>
          </cell>
          <cell r="K2948">
            <v>7004</v>
          </cell>
          <cell r="Q2948">
            <v>2602</v>
          </cell>
          <cell r="S2948" t="str">
            <v>Nao</v>
          </cell>
          <cell r="T2948" t="str">
            <v>Nao</v>
          </cell>
          <cell r="V2948" t="str">
            <v>Sim</v>
          </cell>
          <cell r="X2948">
            <v>149.84</v>
          </cell>
          <cell r="Y2948">
            <v>33.74</v>
          </cell>
          <cell r="Z2948">
            <v>5.2</v>
          </cell>
          <cell r="AA2948">
            <v>5</v>
          </cell>
        </row>
        <row r="2949">
          <cell r="B2949" t="str">
            <v>São Paulo</v>
          </cell>
          <cell r="I2949" t="str">
            <v>3</v>
          </cell>
          <cell r="K2949">
            <v>118894</v>
          </cell>
          <cell r="Q2949">
            <v>49646</v>
          </cell>
          <cell r="S2949" t="str">
            <v>Nao</v>
          </cell>
          <cell r="T2949" t="str">
            <v>Nao</v>
          </cell>
          <cell r="V2949" t="str">
            <v>Sim</v>
          </cell>
          <cell r="X2949">
            <v>591.72</v>
          </cell>
          <cell r="Y2949">
            <v>557.12</v>
          </cell>
          <cell r="Z2949">
            <v>313.54000000000002</v>
          </cell>
          <cell r="AA2949">
            <v>128</v>
          </cell>
        </row>
        <row r="2950">
          <cell r="B2950" t="str">
            <v>São Paulo</v>
          </cell>
          <cell r="I2950" t="str">
            <v>2</v>
          </cell>
          <cell r="K2950">
            <v>35954</v>
          </cell>
          <cell r="Q2950">
            <v>11291</v>
          </cell>
          <cell r="S2950" t="str">
            <v>Nao</v>
          </cell>
          <cell r="T2950" t="str">
            <v>Nao</v>
          </cell>
          <cell r="V2950" t="str">
            <v>Sim</v>
          </cell>
          <cell r="X2950">
            <v>23.63</v>
          </cell>
          <cell r="Y2950">
            <v>23.63</v>
          </cell>
          <cell r="Z2950">
            <v>10</v>
          </cell>
          <cell r="AA2950">
            <v>12</v>
          </cell>
        </row>
        <row r="2951">
          <cell r="B2951" t="str">
            <v>São Paulo</v>
          </cell>
          <cell r="I2951" t="str">
            <v>1</v>
          </cell>
          <cell r="K2951">
            <v>8454</v>
          </cell>
          <cell r="Q2951">
            <v>3698</v>
          </cell>
          <cell r="S2951" t="str">
            <v>Sim</v>
          </cell>
          <cell r="T2951" t="str">
            <v>Sim</v>
          </cell>
          <cell r="V2951" t="str">
            <v>Sim</v>
          </cell>
          <cell r="X2951">
            <v>100</v>
          </cell>
          <cell r="Y2951">
            <v>60</v>
          </cell>
          <cell r="Z2951">
            <v>40</v>
          </cell>
          <cell r="AA2951">
            <v>0</v>
          </cell>
        </row>
        <row r="2952">
          <cell r="B2952" t="str">
            <v>São Paulo</v>
          </cell>
          <cell r="I2952" t="str">
            <v>1</v>
          </cell>
          <cell r="K2952">
            <v>3038</v>
          </cell>
          <cell r="Q2952">
            <v>836</v>
          </cell>
          <cell r="S2952" t="str">
            <v>Sim</v>
          </cell>
          <cell r="T2952" t="str">
            <v>Sim</v>
          </cell>
          <cell r="V2952" t="str">
            <v>Sim</v>
          </cell>
          <cell r="X2952">
            <v>13.8</v>
          </cell>
          <cell r="Y2952">
            <v>12.9</v>
          </cell>
          <cell r="Z2952">
            <v>0.3</v>
          </cell>
          <cell r="AA2952">
            <v>0</v>
          </cell>
        </row>
        <row r="2953">
          <cell r="B2953" t="str">
            <v>São Paulo</v>
          </cell>
          <cell r="I2953" t="str">
            <v>3</v>
          </cell>
          <cell r="K2953">
            <v>192864</v>
          </cell>
          <cell r="Q2953">
            <v>60809</v>
          </cell>
          <cell r="S2953" t="str">
            <v>Sim</v>
          </cell>
          <cell r="T2953" t="str">
            <v>Sim</v>
          </cell>
          <cell r="V2953" t="str">
            <v>Sim</v>
          </cell>
          <cell r="X2953">
            <v>564.95000000000005</v>
          </cell>
          <cell r="Y2953">
            <v>520.19000000000005</v>
          </cell>
          <cell r="Z2953">
            <v>88.45</v>
          </cell>
          <cell r="AA2953">
            <v>850</v>
          </cell>
        </row>
        <row r="2954">
          <cell r="B2954" t="str">
            <v>São Paulo</v>
          </cell>
          <cell r="I2954" t="str">
            <v>1</v>
          </cell>
          <cell r="K2954">
            <v>13105</v>
          </cell>
          <cell r="Q2954">
            <v>4242</v>
          </cell>
          <cell r="S2954" t="str">
            <v>Nao</v>
          </cell>
          <cell r="T2954" t="str">
            <v>Sim</v>
          </cell>
          <cell r="V2954" t="str">
            <v>Sim</v>
          </cell>
          <cell r="X2954">
            <v>99.99</v>
          </cell>
          <cell r="Y2954">
            <v>62.4</v>
          </cell>
          <cell r="Z2954">
            <v>27.33</v>
          </cell>
          <cell r="AA2954">
            <v>308</v>
          </cell>
        </row>
        <row r="2955">
          <cell r="B2955" t="str">
            <v>São Paulo</v>
          </cell>
          <cell r="I2955" t="str">
            <v>1</v>
          </cell>
          <cell r="K2955">
            <v>1593</v>
          </cell>
          <cell r="Q2955">
            <v>760</v>
          </cell>
          <cell r="S2955" t="str">
            <v>Sim</v>
          </cell>
          <cell r="T2955" t="str">
            <v>Sim</v>
          </cell>
          <cell r="V2955" t="str">
            <v>Sim</v>
          </cell>
          <cell r="X2955">
            <v>27.82</v>
          </cell>
          <cell r="Y2955">
            <v>27.82</v>
          </cell>
          <cell r="Z2955">
            <v>1.63</v>
          </cell>
          <cell r="AA2955">
            <v>0</v>
          </cell>
        </row>
        <row r="2956">
          <cell r="B2956" t="str">
            <v>São Paulo</v>
          </cell>
          <cell r="I2956" t="str">
            <v>1</v>
          </cell>
          <cell r="K2956">
            <v>3075</v>
          </cell>
          <cell r="Q2956">
            <v>1100</v>
          </cell>
          <cell r="S2956" t="str">
            <v>Sim</v>
          </cell>
          <cell r="T2956" t="str">
            <v>Sim</v>
          </cell>
          <cell r="V2956" t="str">
            <v>Sim</v>
          </cell>
          <cell r="X2956">
            <v>32</v>
          </cell>
          <cell r="Y2956">
            <v>32</v>
          </cell>
          <cell r="Z2956">
            <v>0.17</v>
          </cell>
          <cell r="AA2956">
            <v>0</v>
          </cell>
        </row>
        <row r="2957">
          <cell r="B2957" t="str">
            <v>São Paulo</v>
          </cell>
          <cell r="I2957" t="str">
            <v>1</v>
          </cell>
          <cell r="K2957">
            <v>1458</v>
          </cell>
          <cell r="Q2957">
            <v>600</v>
          </cell>
          <cell r="S2957" t="str">
            <v>Sim</v>
          </cell>
          <cell r="T2957" t="str">
            <v>Sim</v>
          </cell>
          <cell r="V2957" t="str">
            <v>Sim</v>
          </cell>
          <cell r="X2957">
            <v>9.09</v>
          </cell>
          <cell r="Y2957">
            <v>9.09</v>
          </cell>
          <cell r="Z2957">
            <v>4.92</v>
          </cell>
          <cell r="AA2957">
            <v>0</v>
          </cell>
        </row>
        <row r="2958">
          <cell r="B2958" t="str">
            <v>São Paulo</v>
          </cell>
          <cell r="I2958" t="str">
            <v>2</v>
          </cell>
          <cell r="K2958">
            <v>33655</v>
          </cell>
          <cell r="Q2958">
            <v>9643</v>
          </cell>
          <cell r="S2958" t="str">
            <v>Sim</v>
          </cell>
          <cell r="T2958" t="str">
            <v>Sim</v>
          </cell>
          <cell r="V2958" t="str">
            <v>Sim</v>
          </cell>
          <cell r="X2958">
            <v>219.25</v>
          </cell>
          <cell r="Y2958">
            <v>219.25</v>
          </cell>
          <cell r="Z2958">
            <v>109.5</v>
          </cell>
          <cell r="AA2958">
            <v>0</v>
          </cell>
        </row>
        <row r="2959">
          <cell r="B2959" t="str">
            <v>São Paulo</v>
          </cell>
          <cell r="I2959" t="str">
            <v>2</v>
          </cell>
          <cell r="K2959">
            <v>43831</v>
          </cell>
          <cell r="Q2959">
            <v>13202</v>
          </cell>
          <cell r="S2959" t="str">
            <v>Sim</v>
          </cell>
          <cell r="T2959" t="str">
            <v>Sim</v>
          </cell>
          <cell r="V2959" t="str">
            <v>Sim</v>
          </cell>
          <cell r="X2959">
            <v>279.08999999999997</v>
          </cell>
          <cell r="Y2959">
            <v>279.08999999999997</v>
          </cell>
          <cell r="Z2959">
            <v>200</v>
          </cell>
          <cell r="AA2959">
            <v>25</v>
          </cell>
        </row>
        <row r="2960">
          <cell r="B2960" t="str">
            <v>São Paulo</v>
          </cell>
          <cell r="I2960" t="str">
            <v>1</v>
          </cell>
          <cell r="K2960">
            <v>5163</v>
          </cell>
          <cell r="Q2960">
            <v>1200</v>
          </cell>
          <cell r="S2960" t="str">
            <v>Sim</v>
          </cell>
          <cell r="T2960" t="str">
            <v>Sim</v>
          </cell>
          <cell r="V2960" t="str">
            <v>Sim</v>
          </cell>
          <cell r="X2960">
            <v>23.5</v>
          </cell>
          <cell r="Y2960">
            <v>23.5</v>
          </cell>
          <cell r="Z2960">
            <v>6</v>
          </cell>
          <cell r="AA2960">
            <v>0</v>
          </cell>
        </row>
        <row r="2961">
          <cell r="B2961" t="str">
            <v>São Paulo</v>
          </cell>
          <cell r="I2961" t="str">
            <v>2</v>
          </cell>
          <cell r="K2961">
            <v>31281</v>
          </cell>
          <cell r="Q2961">
            <v>11300</v>
          </cell>
          <cell r="S2961" t="str">
            <v>Sim</v>
          </cell>
          <cell r="T2961" t="str">
            <v>Sim</v>
          </cell>
          <cell r="V2961" t="str">
            <v>Não</v>
          </cell>
          <cell r="X2961">
            <v>218.9</v>
          </cell>
          <cell r="Y2961">
            <v>218.9</v>
          </cell>
          <cell r="Z2961">
            <v>35</v>
          </cell>
          <cell r="AA2961">
            <v>250</v>
          </cell>
        </row>
        <row r="2962">
          <cell r="B2962" t="str">
            <v>São Paulo</v>
          </cell>
          <cell r="I2962" t="str">
            <v>1</v>
          </cell>
          <cell r="K2962">
            <v>27090</v>
          </cell>
          <cell r="Q2962">
            <v>6683</v>
          </cell>
          <cell r="S2962" t="str">
            <v>Sim</v>
          </cell>
          <cell r="T2962" t="str">
            <v>Sim</v>
          </cell>
          <cell r="V2962" t="str">
            <v>Sim</v>
          </cell>
          <cell r="X2962">
            <v>66.14</v>
          </cell>
          <cell r="Y2962">
            <v>66.14</v>
          </cell>
          <cell r="Z2962">
            <v>15.05</v>
          </cell>
          <cell r="AA2962">
            <v>30</v>
          </cell>
        </row>
        <row r="2963">
          <cell r="B2963" t="str">
            <v>São Paulo</v>
          </cell>
          <cell r="I2963" t="str">
            <v>2</v>
          </cell>
          <cell r="K2963">
            <v>45487</v>
          </cell>
          <cell r="Q2963">
            <v>14009</v>
          </cell>
          <cell r="S2963" t="str">
            <v>Sim</v>
          </cell>
          <cell r="T2963" t="str">
            <v>Sim</v>
          </cell>
          <cell r="V2963" t="str">
            <v>Sim</v>
          </cell>
          <cell r="X2963">
            <v>42.2</v>
          </cell>
          <cell r="Y2963">
            <v>26</v>
          </cell>
          <cell r="Z2963">
            <v>25</v>
          </cell>
          <cell r="AA2963">
            <v>0</v>
          </cell>
        </row>
        <row r="2964">
          <cell r="B2964" t="str">
            <v>São Paulo</v>
          </cell>
          <cell r="I2964" t="str">
            <v>1</v>
          </cell>
          <cell r="K2964">
            <v>8324</v>
          </cell>
          <cell r="Q2964">
            <v>2380</v>
          </cell>
          <cell r="S2964" t="str">
            <v>Nao</v>
          </cell>
          <cell r="T2964" t="str">
            <v>Nao</v>
          </cell>
          <cell r="V2964" t="str">
            <v>Sim</v>
          </cell>
          <cell r="X2964">
            <v>35</v>
          </cell>
          <cell r="Y2964">
            <v>30</v>
          </cell>
          <cell r="Z2964">
            <v>30</v>
          </cell>
          <cell r="AA2964">
            <v>0</v>
          </cell>
        </row>
        <row r="2965">
          <cell r="B2965" t="str">
            <v>São Paulo</v>
          </cell>
          <cell r="I2965" t="str">
            <v>1</v>
          </cell>
          <cell r="K2965">
            <v>5498</v>
          </cell>
          <cell r="Q2965">
            <v>1589</v>
          </cell>
          <cell r="S2965" t="str">
            <v>Sim</v>
          </cell>
          <cell r="T2965" t="str">
            <v>Sim</v>
          </cell>
          <cell r="V2965" t="str">
            <v>Sim</v>
          </cell>
          <cell r="X2965">
            <v>25</v>
          </cell>
          <cell r="Y2965">
            <v>23</v>
          </cell>
          <cell r="Z2965">
            <v>3</v>
          </cell>
          <cell r="AA2965">
            <v>0</v>
          </cell>
        </row>
        <row r="2966">
          <cell r="B2966" t="str">
            <v>São Paulo</v>
          </cell>
          <cell r="I2966" t="str">
            <v>1</v>
          </cell>
          <cell r="K2966">
            <v>2555</v>
          </cell>
          <cell r="Q2966">
            <v>912</v>
          </cell>
          <cell r="S2966" t="str">
            <v>Nao</v>
          </cell>
          <cell r="T2966" t="str">
            <v>Nao</v>
          </cell>
          <cell r="V2966" t="str">
            <v>Não</v>
          </cell>
          <cell r="X2966">
            <v>26.75</v>
          </cell>
          <cell r="Y2966">
            <v>26.75</v>
          </cell>
          <cell r="Z2966">
            <v>0</v>
          </cell>
          <cell r="AA2966">
            <v>6</v>
          </cell>
        </row>
        <row r="2967">
          <cell r="B2967" t="str">
            <v>São Paulo</v>
          </cell>
          <cell r="I2967" t="str">
            <v>1</v>
          </cell>
          <cell r="K2967">
            <v>1734</v>
          </cell>
          <cell r="Q2967">
            <v>812</v>
          </cell>
          <cell r="S2967" t="str">
            <v>Nao</v>
          </cell>
          <cell r="T2967" t="str">
            <v>Nao</v>
          </cell>
          <cell r="V2967" t="str">
            <v>Sim</v>
          </cell>
          <cell r="X2967">
            <v>13</v>
          </cell>
          <cell r="Y2967">
            <v>13</v>
          </cell>
          <cell r="Z2967">
            <v>10</v>
          </cell>
          <cell r="AA2967">
            <v>0</v>
          </cell>
        </row>
        <row r="2968">
          <cell r="B2968" t="str">
            <v>São Paulo</v>
          </cell>
          <cell r="I2968" t="str">
            <v>1</v>
          </cell>
          <cell r="K2968">
            <v>24705</v>
          </cell>
          <cell r="Q2968">
            <v>7875</v>
          </cell>
          <cell r="S2968" t="str">
            <v>Sim</v>
          </cell>
          <cell r="T2968" t="str">
            <v>Sim</v>
          </cell>
          <cell r="V2968" t="str">
            <v>Sim</v>
          </cell>
          <cell r="X2968">
            <v>176</v>
          </cell>
          <cell r="Y2968">
            <v>150</v>
          </cell>
          <cell r="Z2968">
            <v>1.5</v>
          </cell>
          <cell r="AA2968">
            <v>10</v>
          </cell>
        </row>
        <row r="2969">
          <cell r="B2969" t="str">
            <v>São Paulo</v>
          </cell>
          <cell r="I2969" t="str">
            <v>1</v>
          </cell>
          <cell r="K2969">
            <v>25503</v>
          </cell>
          <cell r="Q2969">
            <v>9573</v>
          </cell>
          <cell r="S2969" t="str">
            <v>Sim</v>
          </cell>
          <cell r="T2969" t="str">
            <v>Sim</v>
          </cell>
          <cell r="V2969" t="str">
            <v>Sim</v>
          </cell>
          <cell r="X2969">
            <v>300</v>
          </cell>
          <cell r="Y2969">
            <v>300</v>
          </cell>
          <cell r="Z2969">
            <v>40</v>
          </cell>
          <cell r="AA2969">
            <v>4</v>
          </cell>
        </row>
        <row r="2970">
          <cell r="B2970" t="str">
            <v>São Paulo</v>
          </cell>
          <cell r="I2970" t="str">
            <v>1</v>
          </cell>
          <cell r="K2970">
            <v>981</v>
          </cell>
          <cell r="Q2970">
            <v>470</v>
          </cell>
          <cell r="S2970" t="str">
            <v>Nao</v>
          </cell>
          <cell r="T2970" t="str">
            <v>Nao</v>
          </cell>
          <cell r="V2970" t="str">
            <v>Sim</v>
          </cell>
          <cell r="X2970">
            <v>10</v>
          </cell>
          <cell r="Y2970">
            <v>10</v>
          </cell>
          <cell r="Z2970">
            <v>2</v>
          </cell>
          <cell r="AA2970">
            <v>0</v>
          </cell>
        </row>
        <row r="2971">
          <cell r="B2971" t="str">
            <v>São Paulo</v>
          </cell>
          <cell r="I2971" t="str">
            <v>3</v>
          </cell>
          <cell r="K2971">
            <v>142301</v>
          </cell>
          <cell r="Q2971">
            <v>35575</v>
          </cell>
          <cell r="S2971" t="str">
            <v>Nao</v>
          </cell>
          <cell r="T2971" t="str">
            <v>Sim</v>
          </cell>
          <cell r="V2971" t="str">
            <v>Sim</v>
          </cell>
          <cell r="X2971">
            <v>894.23</v>
          </cell>
          <cell r="Y2971">
            <v>752.16</v>
          </cell>
          <cell r="Z2971">
            <v>48.02</v>
          </cell>
          <cell r="AA2971">
            <v>50</v>
          </cell>
        </row>
        <row r="2972">
          <cell r="B2972" t="str">
            <v>São Paulo</v>
          </cell>
          <cell r="I2972" t="str">
            <v>1</v>
          </cell>
          <cell r="K2972">
            <v>19444</v>
          </cell>
          <cell r="Q2972">
            <v>6474</v>
          </cell>
          <cell r="S2972" t="str">
            <v>Sim</v>
          </cell>
          <cell r="T2972" t="str">
            <v>Sim</v>
          </cell>
          <cell r="V2972" t="str">
            <v>Sim</v>
          </cell>
          <cell r="X2972">
            <v>77</v>
          </cell>
          <cell r="Y2972">
            <v>77</v>
          </cell>
          <cell r="Z2972">
            <v>28.42</v>
          </cell>
          <cell r="AA2972">
            <v>12</v>
          </cell>
        </row>
        <row r="2973">
          <cell r="B2973" t="str">
            <v>São Paulo</v>
          </cell>
          <cell r="I2973" t="str">
            <v>4</v>
          </cell>
          <cell r="K2973">
            <v>721368</v>
          </cell>
          <cell r="Q2973">
            <v>204187</v>
          </cell>
          <cell r="S2973" t="str">
            <v>Sim</v>
          </cell>
          <cell r="T2973" t="str">
            <v>Sim</v>
          </cell>
          <cell r="V2973" t="str">
            <v>Sim</v>
          </cell>
          <cell r="X2973">
            <v>993.12</v>
          </cell>
          <cell r="Y2973">
            <v>993.12</v>
          </cell>
          <cell r="Z2973">
            <v>448.73</v>
          </cell>
          <cell r="AA2973">
            <v>1633</v>
          </cell>
        </row>
        <row r="2974">
          <cell r="B2974" t="str">
            <v>São Paulo</v>
          </cell>
          <cell r="I2974" t="str">
            <v>1</v>
          </cell>
          <cell r="K2974">
            <v>5167</v>
          </cell>
          <cell r="Q2974">
            <v>2241</v>
          </cell>
          <cell r="S2974" t="str">
            <v>Nao</v>
          </cell>
          <cell r="T2974" t="str">
            <v>Nao</v>
          </cell>
          <cell r="V2974" t="str">
            <v>Sim</v>
          </cell>
          <cell r="X2974">
            <v>2000</v>
          </cell>
          <cell r="Y2974">
            <v>2000</v>
          </cell>
          <cell r="Z2974">
            <v>0</v>
          </cell>
          <cell r="AA2974">
            <v>0</v>
          </cell>
        </row>
        <row r="2975">
          <cell r="B2975" t="str">
            <v>São Paulo</v>
          </cell>
          <cell r="I2975" t="str">
            <v>1</v>
          </cell>
          <cell r="K2975">
            <v>21460</v>
          </cell>
          <cell r="Q2975">
            <v>7630</v>
          </cell>
          <cell r="S2975" t="str">
            <v>Nao</v>
          </cell>
          <cell r="T2975" t="str">
            <v>Sim</v>
          </cell>
          <cell r="V2975" t="str">
            <v>Sim</v>
          </cell>
          <cell r="X2975">
            <v>74</v>
          </cell>
          <cell r="Y2975">
            <v>74</v>
          </cell>
          <cell r="Z2975">
            <v>4</v>
          </cell>
          <cell r="AA2975">
            <v>0</v>
          </cell>
        </row>
        <row r="2976">
          <cell r="B2976" t="str">
            <v>São Paulo</v>
          </cell>
          <cell r="I2976" t="str">
            <v>1</v>
          </cell>
          <cell r="K2976">
            <v>6640</v>
          </cell>
          <cell r="Q2976">
            <v>3200</v>
          </cell>
          <cell r="S2976" t="str">
            <v>Nao</v>
          </cell>
          <cell r="T2976" t="str">
            <v>Sim</v>
          </cell>
          <cell r="V2976" t="str">
            <v>Sim</v>
          </cell>
          <cell r="X2976">
            <v>80</v>
          </cell>
          <cell r="Y2976">
            <v>40</v>
          </cell>
          <cell r="Z2976">
            <v>4.5</v>
          </cell>
          <cell r="AA2976">
            <v>0</v>
          </cell>
        </row>
        <row r="2977">
          <cell r="B2977" t="str">
            <v>São Paulo</v>
          </cell>
          <cell r="I2977" t="str">
            <v>1</v>
          </cell>
          <cell r="K2977">
            <v>4058</v>
          </cell>
          <cell r="Q2977">
            <v>1818</v>
          </cell>
          <cell r="S2977" t="str">
            <v>Nao</v>
          </cell>
          <cell r="T2977" t="str">
            <v>Nao</v>
          </cell>
          <cell r="V2977" t="str">
            <v>Sim</v>
          </cell>
          <cell r="X2977">
            <v>42</v>
          </cell>
          <cell r="Y2977">
            <v>21</v>
          </cell>
          <cell r="Z2977">
            <v>15</v>
          </cell>
          <cell r="AA2977">
            <v>50</v>
          </cell>
        </row>
        <row r="2978">
          <cell r="B2978" t="str">
            <v>São Paulo</v>
          </cell>
          <cell r="I2978" t="str">
            <v>1</v>
          </cell>
          <cell r="K2978">
            <v>2772</v>
          </cell>
          <cell r="Q2978">
            <v>1265</v>
          </cell>
          <cell r="S2978" t="str">
            <v>Sim</v>
          </cell>
          <cell r="T2978" t="str">
            <v>Sim</v>
          </cell>
          <cell r="V2978" t="str">
            <v>Sim</v>
          </cell>
          <cell r="X2978">
            <v>23.5</v>
          </cell>
          <cell r="Y2978">
            <v>23.3</v>
          </cell>
          <cell r="Z2978">
            <v>5.7</v>
          </cell>
          <cell r="AA2978">
            <v>0</v>
          </cell>
        </row>
        <row r="2979">
          <cell r="B2979" t="str">
            <v>São Paulo</v>
          </cell>
          <cell r="I2979" t="str">
            <v>1</v>
          </cell>
          <cell r="K2979">
            <v>4655</v>
          </cell>
          <cell r="Q2979">
            <v>1356</v>
          </cell>
          <cell r="S2979" t="str">
            <v>Nao</v>
          </cell>
          <cell r="T2979" t="str">
            <v>Nao</v>
          </cell>
          <cell r="V2979" t="str">
            <v>Sim</v>
          </cell>
          <cell r="X2979">
            <v>9.6</v>
          </cell>
          <cell r="Y2979">
            <v>9.6</v>
          </cell>
          <cell r="Z2979">
            <v>8.34</v>
          </cell>
          <cell r="AA2979">
            <v>0</v>
          </cell>
        </row>
        <row r="2980">
          <cell r="B2980" t="str">
            <v>São Paulo</v>
          </cell>
          <cell r="I2980" t="str">
            <v>4</v>
          </cell>
          <cell r="K2980">
            <v>433331</v>
          </cell>
          <cell r="Q2980">
            <v>177030</v>
          </cell>
          <cell r="S2980" t="str">
            <v>Nao</v>
          </cell>
          <cell r="T2980" t="str">
            <v>Sim</v>
          </cell>
          <cell r="V2980" t="str">
            <v>Sim</v>
          </cell>
          <cell r="X2980">
            <v>713.33</v>
          </cell>
          <cell r="Y2980">
            <v>685.54</v>
          </cell>
          <cell r="Z2980">
            <v>0</v>
          </cell>
          <cell r="AA2980">
            <v>9300</v>
          </cell>
        </row>
        <row r="2981">
          <cell r="B2981" t="str">
            <v>São Paulo</v>
          </cell>
          <cell r="I2981" t="str">
            <v>1</v>
          </cell>
          <cell r="K2981">
            <v>5245</v>
          </cell>
          <cell r="Q2981">
            <v>2600</v>
          </cell>
          <cell r="S2981" t="str">
            <v>Sim</v>
          </cell>
          <cell r="T2981" t="str">
            <v>Sim</v>
          </cell>
          <cell r="V2981" t="str">
            <v>Sim</v>
          </cell>
          <cell r="X2981">
            <v>317</v>
          </cell>
          <cell r="Y2981">
            <v>265</v>
          </cell>
          <cell r="Z2981">
            <v>5</v>
          </cell>
          <cell r="AA2981">
            <v>300</v>
          </cell>
        </row>
        <row r="2982">
          <cell r="B2982" t="str">
            <v>São Paulo</v>
          </cell>
          <cell r="I2982" t="str">
            <v>4</v>
          </cell>
          <cell r="K2982">
            <v>830356</v>
          </cell>
          <cell r="Q2982">
            <v>239174</v>
          </cell>
          <cell r="S2982" t="str">
            <v>Sim</v>
          </cell>
          <cell r="T2982" t="str">
            <v>Sim</v>
          </cell>
          <cell r="V2982" t="str">
            <v>Sim</v>
          </cell>
          <cell r="X2982">
            <v>1351.96</v>
          </cell>
          <cell r="Y2982">
            <v>1255.6500000000001</v>
          </cell>
          <cell r="Z2982">
            <v>481.82</v>
          </cell>
          <cell r="AA2982">
            <v>376</v>
          </cell>
        </row>
        <row r="2983">
          <cell r="B2983" t="str">
            <v>São Paulo</v>
          </cell>
          <cell r="I2983" t="str">
            <v>3</v>
          </cell>
          <cell r="K2983">
            <v>161957</v>
          </cell>
          <cell r="Q2983">
            <v>72808</v>
          </cell>
          <cell r="S2983" t="str">
            <v>Sim</v>
          </cell>
          <cell r="T2983" t="str">
            <v>Sim</v>
          </cell>
          <cell r="V2983" t="str">
            <v>Sim</v>
          </cell>
          <cell r="X2983">
            <v>250</v>
          </cell>
          <cell r="Y2983">
            <v>250</v>
          </cell>
          <cell r="Z2983">
            <v>120</v>
          </cell>
          <cell r="AA2983">
            <v>2500</v>
          </cell>
        </row>
        <row r="2984">
          <cell r="B2984" t="str">
            <v>São Paulo</v>
          </cell>
          <cell r="I2984" t="str">
            <v>4</v>
          </cell>
          <cell r="K2984">
            <v>244292</v>
          </cell>
          <cell r="Q2984">
            <v>68927</v>
          </cell>
          <cell r="S2984" t="str">
            <v>Nao</v>
          </cell>
          <cell r="T2984" t="str">
            <v>Nao</v>
          </cell>
          <cell r="V2984" t="str">
            <v>Sim</v>
          </cell>
          <cell r="X2984">
            <v>980</v>
          </cell>
          <cell r="Y2984">
            <v>795</v>
          </cell>
          <cell r="Z2984">
            <v>74.5</v>
          </cell>
          <cell r="AA2984">
            <v>750</v>
          </cell>
        </row>
        <row r="2985">
          <cell r="B2985" t="str">
            <v>São Paulo</v>
          </cell>
          <cell r="I2985" t="str">
            <v>1</v>
          </cell>
          <cell r="K2985">
            <v>2186</v>
          </cell>
          <cell r="Q2985">
            <v>1093</v>
          </cell>
          <cell r="S2985" t="str">
            <v>Sim</v>
          </cell>
          <cell r="T2985" t="str">
            <v>Sim</v>
          </cell>
          <cell r="V2985" t="str">
            <v>Sim</v>
          </cell>
          <cell r="X2985">
            <v>14.4</v>
          </cell>
          <cell r="Y2985">
            <v>14.4</v>
          </cell>
          <cell r="Z2985">
            <v>2.5</v>
          </cell>
          <cell r="AA2985">
            <v>40</v>
          </cell>
        </row>
        <row r="2986">
          <cell r="B2986" t="str">
            <v>São Paulo</v>
          </cell>
          <cell r="I2986" t="str">
            <v>2</v>
          </cell>
          <cell r="K2986">
            <v>88110</v>
          </cell>
          <cell r="Q2986">
            <v>35570</v>
          </cell>
          <cell r="S2986" t="str">
            <v>Sim</v>
          </cell>
          <cell r="T2986" t="str">
            <v>Sim</v>
          </cell>
          <cell r="V2986" t="str">
            <v>Sim</v>
          </cell>
          <cell r="X2986">
            <v>384.21</v>
          </cell>
          <cell r="Y2986">
            <v>384.21</v>
          </cell>
          <cell r="Z2986">
            <v>189.32</v>
          </cell>
          <cell r="AA2986">
            <v>126</v>
          </cell>
        </row>
        <row r="2987">
          <cell r="B2987" t="str">
            <v>São Paulo</v>
          </cell>
          <cell r="I2987" t="str">
            <v>1</v>
          </cell>
          <cell r="K2987">
            <v>1957</v>
          </cell>
          <cell r="Q2987">
            <v>921</v>
          </cell>
          <cell r="S2987" t="str">
            <v>Sim</v>
          </cell>
          <cell r="T2987" t="str">
            <v>Sim</v>
          </cell>
          <cell r="V2987" t="str">
            <v>Sim</v>
          </cell>
          <cell r="X2987">
            <v>16.7</v>
          </cell>
          <cell r="Y2987">
            <v>15.02</v>
          </cell>
          <cell r="Z2987">
            <v>4.8499999999999996</v>
          </cell>
          <cell r="AA2987">
            <v>0</v>
          </cell>
        </row>
        <row r="2988">
          <cell r="B2988" t="str">
            <v>São Paulo</v>
          </cell>
          <cell r="I2988" t="str">
            <v>1</v>
          </cell>
          <cell r="K2988">
            <v>1576</v>
          </cell>
          <cell r="Q2988">
            <v>500</v>
          </cell>
          <cell r="S2988" t="str">
            <v>Nao</v>
          </cell>
          <cell r="T2988" t="str">
            <v>Nao</v>
          </cell>
          <cell r="V2988" t="str">
            <v>Sim</v>
          </cell>
          <cell r="X2988">
            <v>4</v>
          </cell>
          <cell r="Y2988">
            <v>4</v>
          </cell>
          <cell r="Z2988">
            <v>4</v>
          </cell>
          <cell r="AA2988">
            <v>0</v>
          </cell>
        </row>
        <row r="2989">
          <cell r="B2989" t="str">
            <v>São Paulo</v>
          </cell>
          <cell r="I2989" t="str">
            <v>1</v>
          </cell>
          <cell r="K2989">
            <v>1703</v>
          </cell>
          <cell r="Q2989">
            <v>700</v>
          </cell>
          <cell r="S2989" t="str">
            <v>Sim</v>
          </cell>
          <cell r="T2989" t="str">
            <v>Sim</v>
          </cell>
          <cell r="V2989" t="str">
            <v>Sim</v>
          </cell>
          <cell r="X2989">
            <v>15</v>
          </cell>
          <cell r="Y2989">
            <v>15</v>
          </cell>
          <cell r="Z2989">
            <v>0.4</v>
          </cell>
          <cell r="AA2989">
            <v>15</v>
          </cell>
        </row>
        <row r="2990">
          <cell r="B2990" t="str">
            <v>São Paulo</v>
          </cell>
          <cell r="I2990" t="str">
            <v>2</v>
          </cell>
          <cell r="K2990">
            <v>51381</v>
          </cell>
          <cell r="Q2990">
            <v>17000</v>
          </cell>
          <cell r="S2990" t="str">
            <v>Nao</v>
          </cell>
          <cell r="T2990" t="str">
            <v>Sim</v>
          </cell>
          <cell r="V2990" t="str">
            <v>Sim</v>
          </cell>
          <cell r="X2990">
            <v>384</v>
          </cell>
          <cell r="Y2990">
            <v>384</v>
          </cell>
          <cell r="Z2990">
            <v>7</v>
          </cell>
          <cell r="AA2990">
            <v>400</v>
          </cell>
        </row>
        <row r="2991">
          <cell r="B2991" t="str">
            <v>São Paulo</v>
          </cell>
          <cell r="I2991" t="str">
            <v>1</v>
          </cell>
          <cell r="K2991">
            <v>7978</v>
          </cell>
          <cell r="Q2991">
            <v>3090</v>
          </cell>
          <cell r="S2991" t="str">
            <v>Nao</v>
          </cell>
          <cell r="T2991" t="str">
            <v>Nao</v>
          </cell>
          <cell r="V2991" t="str">
            <v>Sim</v>
          </cell>
          <cell r="X2991">
            <v>30</v>
          </cell>
          <cell r="Y2991">
            <v>27</v>
          </cell>
          <cell r="Z2991">
            <v>15</v>
          </cell>
          <cell r="AA2991">
            <v>0</v>
          </cell>
        </row>
        <row r="2992">
          <cell r="B2992" t="str">
            <v>São Paulo</v>
          </cell>
          <cell r="I2992" t="str">
            <v>1</v>
          </cell>
          <cell r="K2992">
            <v>2916</v>
          </cell>
          <cell r="Q2992">
            <v>1110</v>
          </cell>
          <cell r="S2992" t="str">
            <v>Nao</v>
          </cell>
          <cell r="T2992" t="str">
            <v>Nao</v>
          </cell>
          <cell r="V2992" t="str">
            <v>Sim</v>
          </cell>
          <cell r="X2992">
            <v>12</v>
          </cell>
          <cell r="Y2992">
            <v>11.5</v>
          </cell>
          <cell r="Z2992">
            <v>0</v>
          </cell>
          <cell r="AA2992">
            <v>5</v>
          </cell>
        </row>
        <row r="2993">
          <cell r="B2993" t="str">
            <v>São Paulo</v>
          </cell>
          <cell r="I2993" t="str">
            <v>4</v>
          </cell>
          <cell r="K2993">
            <v>436774</v>
          </cell>
          <cell r="Q2993">
            <v>165694</v>
          </cell>
          <cell r="S2993" t="str">
            <v>Sim</v>
          </cell>
          <cell r="T2993" t="str">
            <v>Sim</v>
          </cell>
          <cell r="V2993" t="str">
            <v>Sim</v>
          </cell>
          <cell r="X2993">
            <v>2440</v>
          </cell>
          <cell r="Y2993">
            <v>2200</v>
          </cell>
          <cell r="Z2993">
            <v>345</v>
          </cell>
          <cell r="AA2993">
            <v>0</v>
          </cell>
        </row>
        <row r="2994">
          <cell r="B2994" t="str">
            <v>São Paulo</v>
          </cell>
          <cell r="I2994" t="str">
            <v>4</v>
          </cell>
          <cell r="K2994">
            <v>714891</v>
          </cell>
          <cell r="Q2994">
            <v>236595</v>
          </cell>
          <cell r="S2994" t="str">
            <v>Sim</v>
          </cell>
          <cell r="T2994" t="str">
            <v>Sim</v>
          </cell>
          <cell r="V2994" t="str">
            <v>Sim</v>
          </cell>
          <cell r="X2994">
            <v>2541</v>
          </cell>
          <cell r="Y2994">
            <v>2541</v>
          </cell>
          <cell r="Z2994">
            <v>1250</v>
          </cell>
          <cell r="AA2994">
            <v>632</v>
          </cell>
        </row>
        <row r="2995">
          <cell r="B2995" t="str">
            <v>São Paulo</v>
          </cell>
          <cell r="I2995" t="str">
            <v>1</v>
          </cell>
          <cell r="K2995">
            <v>6354</v>
          </cell>
          <cell r="Q2995">
            <v>2574</v>
          </cell>
          <cell r="S2995" t="str">
            <v>Nao</v>
          </cell>
          <cell r="T2995" t="str">
            <v>Nao</v>
          </cell>
          <cell r="V2995" t="str">
            <v>Sim</v>
          </cell>
          <cell r="X2995">
            <v>30</v>
          </cell>
          <cell r="Y2995">
            <v>22.8</v>
          </cell>
          <cell r="Z2995">
            <v>10</v>
          </cell>
          <cell r="AA2995">
            <v>100</v>
          </cell>
        </row>
        <row r="2996">
          <cell r="B2996" t="str">
            <v>São Paulo</v>
          </cell>
          <cell r="I2996" t="str">
            <v>2</v>
          </cell>
          <cell r="K2996">
            <v>40127</v>
          </cell>
          <cell r="Q2996">
            <v>11622</v>
          </cell>
          <cell r="S2996" t="str">
            <v>Sim</v>
          </cell>
          <cell r="T2996" t="str">
            <v>Sim</v>
          </cell>
          <cell r="V2996" t="str">
            <v>Sim</v>
          </cell>
          <cell r="X2996">
            <v>233.3</v>
          </cell>
          <cell r="Y2996">
            <v>223</v>
          </cell>
          <cell r="Z2996">
            <v>51</v>
          </cell>
          <cell r="AA2996">
            <v>291</v>
          </cell>
        </row>
        <row r="2997">
          <cell r="B2997" t="str">
            <v>São Paulo</v>
          </cell>
          <cell r="I2997" t="str">
            <v>2</v>
          </cell>
          <cell r="K2997">
            <v>22563</v>
          </cell>
          <cell r="Q2997">
            <v>6887</v>
          </cell>
          <cell r="S2997" t="str">
            <v>Sim</v>
          </cell>
          <cell r="T2997" t="str">
            <v>Sim</v>
          </cell>
          <cell r="V2997" t="str">
            <v>Sim</v>
          </cell>
          <cell r="X2997">
            <v>69</v>
          </cell>
          <cell r="Y2997">
            <v>4.5</v>
          </cell>
          <cell r="Z2997">
            <v>4</v>
          </cell>
          <cell r="AA2997">
            <v>5</v>
          </cell>
        </row>
        <row r="2998">
          <cell r="B2998" t="str">
            <v>São Paulo</v>
          </cell>
          <cell r="I2998" t="str">
            <v>6</v>
          </cell>
          <cell r="K2998">
            <v>12214439</v>
          </cell>
          <cell r="Q2998">
            <v>2576854</v>
          </cell>
          <cell r="S2998" t="str">
            <v>Sim</v>
          </cell>
          <cell r="T2998" t="str">
            <v>Sim</v>
          </cell>
          <cell r="V2998" t="str">
            <v>Sim</v>
          </cell>
          <cell r="X2998">
            <v>18030</v>
          </cell>
          <cell r="Y2998">
            <v>17100</v>
          </cell>
          <cell r="Z2998">
            <v>3608.03</v>
          </cell>
          <cell r="AA2998">
            <v>41567</v>
          </cell>
        </row>
        <row r="2999">
          <cell r="B2999" t="str">
            <v>São Paulo</v>
          </cell>
          <cell r="I2999" t="str">
            <v>1</v>
          </cell>
          <cell r="K2999">
            <v>5506</v>
          </cell>
          <cell r="Q2999">
            <v>2500</v>
          </cell>
          <cell r="S2999" t="str">
            <v>Sim</v>
          </cell>
          <cell r="T2999" t="str">
            <v>Sim</v>
          </cell>
          <cell r="V2999" t="str">
            <v>Sim</v>
          </cell>
          <cell r="X2999">
            <v>25</v>
          </cell>
          <cell r="Y2999">
            <v>25</v>
          </cell>
          <cell r="Z2999">
            <v>15</v>
          </cell>
          <cell r="AA2999">
            <v>0</v>
          </cell>
        </row>
        <row r="3000">
          <cell r="B3000" t="str">
            <v>São Paulo</v>
          </cell>
          <cell r="I3000" t="str">
            <v>2</v>
          </cell>
          <cell r="K3000">
            <v>83495</v>
          </cell>
          <cell r="Q3000">
            <v>28052</v>
          </cell>
          <cell r="S3000" t="str">
            <v>Sim</v>
          </cell>
          <cell r="T3000" t="str">
            <v>Nao</v>
          </cell>
          <cell r="V3000" t="str">
            <v>Sim</v>
          </cell>
          <cell r="X3000">
            <v>155.19999999999999</v>
          </cell>
          <cell r="Y3000">
            <v>120.69</v>
          </cell>
          <cell r="Z3000">
            <v>100</v>
          </cell>
          <cell r="AA3000">
            <v>500</v>
          </cell>
        </row>
        <row r="3001">
          <cell r="B3001" t="str">
            <v>São Paulo</v>
          </cell>
          <cell r="I3001" t="str">
            <v>2</v>
          </cell>
          <cell r="K3001">
            <v>89310</v>
          </cell>
          <cell r="Q3001">
            <v>40000</v>
          </cell>
          <cell r="S3001" t="str">
            <v>Sim</v>
          </cell>
          <cell r="T3001" t="str">
            <v>Sim</v>
          </cell>
          <cell r="V3001" t="str">
            <v>Sim</v>
          </cell>
          <cell r="X3001">
            <v>353.29</v>
          </cell>
          <cell r="Y3001">
            <v>219</v>
          </cell>
          <cell r="Z3001">
            <v>200</v>
          </cell>
          <cell r="AA3001">
            <v>3038</v>
          </cell>
        </row>
        <row r="3002">
          <cell r="B3002" t="str">
            <v>São Paulo</v>
          </cell>
          <cell r="I3002" t="str">
            <v>1</v>
          </cell>
          <cell r="K3002">
            <v>8011</v>
          </cell>
          <cell r="Q3002">
            <v>3569</v>
          </cell>
          <cell r="S3002" t="str">
            <v>Sim</v>
          </cell>
          <cell r="T3002" t="str">
            <v>Sim</v>
          </cell>
          <cell r="V3002" t="str">
            <v>Sim</v>
          </cell>
          <cell r="X3002">
            <v>40</v>
          </cell>
          <cell r="Y3002">
            <v>38.5</v>
          </cell>
          <cell r="Z3002">
            <v>36</v>
          </cell>
          <cell r="AA3002">
            <v>0</v>
          </cell>
        </row>
        <row r="3003">
          <cell r="B3003" t="str">
            <v>São Paulo</v>
          </cell>
          <cell r="I3003" t="str">
            <v>1</v>
          </cell>
          <cell r="K3003">
            <v>13864</v>
          </cell>
          <cell r="Q3003">
            <v>5100</v>
          </cell>
          <cell r="S3003" t="str">
            <v>Nao</v>
          </cell>
          <cell r="T3003" t="str">
            <v>Nao</v>
          </cell>
          <cell r="V3003" t="str">
            <v>Sim</v>
          </cell>
          <cell r="X3003">
            <v>63</v>
          </cell>
          <cell r="Y3003">
            <v>56</v>
          </cell>
          <cell r="Z3003">
            <v>5</v>
          </cell>
          <cell r="AA3003">
            <v>30</v>
          </cell>
        </row>
        <row r="3004">
          <cell r="B3004" t="str">
            <v>São Paulo</v>
          </cell>
          <cell r="I3004" t="str">
            <v>4</v>
          </cell>
          <cell r="K3004">
            <v>367659</v>
          </cell>
          <cell r="Q3004">
            <v>86100</v>
          </cell>
          <cell r="S3004" t="str">
            <v>Nao</v>
          </cell>
          <cell r="T3004" t="str">
            <v>Nao</v>
          </cell>
          <cell r="V3004" t="str">
            <v>Sim</v>
          </cell>
          <cell r="X3004">
            <v>558.25</v>
          </cell>
          <cell r="Y3004">
            <v>426.4</v>
          </cell>
          <cell r="Z3004">
            <v>390</v>
          </cell>
          <cell r="AA3004">
            <v>50</v>
          </cell>
        </row>
        <row r="3005">
          <cell r="B3005" t="str">
            <v>São Paulo</v>
          </cell>
          <cell r="I3005" t="str">
            <v>1</v>
          </cell>
          <cell r="K3005">
            <v>7649</v>
          </cell>
          <cell r="Q3005">
            <v>2597</v>
          </cell>
          <cell r="S3005" t="str">
            <v>Nao</v>
          </cell>
          <cell r="T3005" t="str">
            <v>Sim</v>
          </cell>
          <cell r="V3005" t="str">
            <v>Sim</v>
          </cell>
          <cell r="X3005">
            <v>50</v>
          </cell>
          <cell r="Y3005">
            <v>25</v>
          </cell>
          <cell r="Z3005">
            <v>10</v>
          </cell>
          <cell r="AA3005">
            <v>0</v>
          </cell>
        </row>
        <row r="3006">
          <cell r="B3006" t="str">
            <v>São Paulo</v>
          </cell>
          <cell r="I3006" t="str">
            <v>1</v>
          </cell>
          <cell r="K3006">
            <v>2964</v>
          </cell>
          <cell r="Q3006">
            <v>1439</v>
          </cell>
          <cell r="S3006" t="str">
            <v>Nao</v>
          </cell>
          <cell r="T3006" t="str">
            <v>Sim</v>
          </cell>
          <cell r="V3006" t="str">
            <v>Sim</v>
          </cell>
          <cell r="X3006">
            <v>13.4</v>
          </cell>
          <cell r="Y3006">
            <v>13.4</v>
          </cell>
          <cell r="Z3006">
            <v>6.2</v>
          </cell>
          <cell r="AA3006">
            <v>10</v>
          </cell>
        </row>
        <row r="3007">
          <cell r="B3007" t="str">
            <v>São Paulo</v>
          </cell>
          <cell r="I3007" t="str">
            <v>1</v>
          </cell>
          <cell r="K3007">
            <v>2752</v>
          </cell>
          <cell r="Q3007">
            <v>1148</v>
          </cell>
          <cell r="S3007" t="str">
            <v>Sim</v>
          </cell>
          <cell r="T3007" t="str">
            <v>Sim</v>
          </cell>
          <cell r="V3007" t="str">
            <v>Sim</v>
          </cell>
          <cell r="X3007">
            <v>16.420000000000002</v>
          </cell>
          <cell r="Y3007">
            <v>16.420000000000002</v>
          </cell>
          <cell r="Z3007">
            <v>1.67</v>
          </cell>
          <cell r="AA3007">
            <v>0</v>
          </cell>
        </row>
        <row r="3008">
          <cell r="B3008" t="str">
            <v>São Paulo</v>
          </cell>
          <cell r="I3008" t="str">
            <v>1</v>
          </cell>
          <cell r="K3008">
            <v>10670</v>
          </cell>
          <cell r="Q3008">
            <v>4673</v>
          </cell>
          <cell r="S3008" t="str">
            <v>Nao</v>
          </cell>
          <cell r="T3008" t="str">
            <v>Nao</v>
          </cell>
          <cell r="V3008" t="str">
            <v>Sim</v>
          </cell>
          <cell r="X3008">
            <v>43.29</v>
          </cell>
          <cell r="Y3008">
            <v>43.29</v>
          </cell>
          <cell r="Z3008">
            <v>7.03</v>
          </cell>
          <cell r="AA3008">
            <v>140</v>
          </cell>
        </row>
        <row r="3009">
          <cell r="B3009" t="str">
            <v>São Paulo</v>
          </cell>
          <cell r="I3009" t="str">
            <v>1</v>
          </cell>
          <cell r="K3009">
            <v>25552</v>
          </cell>
          <cell r="Q3009">
            <v>12670</v>
          </cell>
          <cell r="S3009" t="str">
            <v>Nao</v>
          </cell>
          <cell r="T3009" t="str">
            <v>Nao</v>
          </cell>
          <cell r="V3009" t="str">
            <v>Sim</v>
          </cell>
          <cell r="X3009">
            <v>1</v>
          </cell>
          <cell r="Y3009">
            <v>0</v>
          </cell>
          <cell r="Z3009">
            <v>0</v>
          </cell>
          <cell r="AA3009">
            <v>0</v>
          </cell>
        </row>
        <row r="3010">
          <cell r="B3010" t="str">
            <v>São Paulo</v>
          </cell>
          <cell r="I3010" t="str">
            <v>2</v>
          </cell>
          <cell r="K3010">
            <v>45160</v>
          </cell>
          <cell r="Q3010">
            <v>17200</v>
          </cell>
          <cell r="S3010" t="str">
            <v>Sim</v>
          </cell>
          <cell r="T3010" t="str">
            <v>Sim</v>
          </cell>
          <cell r="V3010" t="str">
            <v>Sim</v>
          </cell>
          <cell r="X3010">
            <v>116</v>
          </cell>
          <cell r="Y3010">
            <v>112</v>
          </cell>
          <cell r="Z3010">
            <v>20</v>
          </cell>
          <cell r="AA3010">
            <v>10</v>
          </cell>
        </row>
        <row r="3011">
          <cell r="B3011" t="str">
            <v>São Paulo</v>
          </cell>
          <cell r="I3011" t="str">
            <v>3</v>
          </cell>
          <cell r="K3011">
            <v>125638</v>
          </cell>
          <cell r="Q3011">
            <v>45218</v>
          </cell>
          <cell r="S3011" t="str">
            <v>Sim</v>
          </cell>
          <cell r="T3011" t="str">
            <v>Sim</v>
          </cell>
          <cell r="V3011" t="str">
            <v>Sim</v>
          </cell>
          <cell r="X3011">
            <v>700</v>
          </cell>
          <cell r="Y3011">
            <v>673</v>
          </cell>
          <cell r="Z3011">
            <v>220</v>
          </cell>
          <cell r="AA3011">
            <v>180</v>
          </cell>
        </row>
        <row r="3012">
          <cell r="B3012" t="str">
            <v>São Paulo</v>
          </cell>
          <cell r="I3012" t="str">
            <v>1</v>
          </cell>
          <cell r="K3012">
            <v>7067</v>
          </cell>
          <cell r="Q3012">
            <v>1700</v>
          </cell>
          <cell r="S3012" t="str">
            <v>Sim</v>
          </cell>
          <cell r="T3012" t="str">
            <v>Sim</v>
          </cell>
          <cell r="V3012" t="str">
            <v>Sim</v>
          </cell>
          <cell r="X3012">
            <v>50</v>
          </cell>
          <cell r="Y3012">
            <v>41.3</v>
          </cell>
          <cell r="Z3012">
            <v>20</v>
          </cell>
          <cell r="AA3012">
            <v>150</v>
          </cell>
        </row>
        <row r="3013">
          <cell r="B3013" t="str">
            <v>São Paulo</v>
          </cell>
          <cell r="I3013" t="str">
            <v>1</v>
          </cell>
          <cell r="K3013">
            <v>3151</v>
          </cell>
          <cell r="Q3013">
            <v>700</v>
          </cell>
          <cell r="S3013" t="str">
            <v>Nao</v>
          </cell>
          <cell r="T3013" t="str">
            <v>Nao</v>
          </cell>
          <cell r="V3013" t="str">
            <v>Sim</v>
          </cell>
          <cell r="X3013">
            <v>13.4</v>
          </cell>
          <cell r="Y3013">
            <v>13.4</v>
          </cell>
          <cell r="Z3013">
            <v>2.2000000000000002</v>
          </cell>
          <cell r="AA3013">
            <v>0</v>
          </cell>
        </row>
        <row r="3014">
          <cell r="B3014" t="str">
            <v>São Paulo</v>
          </cell>
          <cell r="I3014" t="str">
            <v>2</v>
          </cell>
          <cell r="K3014">
            <v>28117</v>
          </cell>
          <cell r="Q3014">
            <v>12000</v>
          </cell>
          <cell r="S3014" t="str">
            <v>Nao</v>
          </cell>
          <cell r="T3014" t="str">
            <v>Nao</v>
          </cell>
          <cell r="V3014" t="str">
            <v>Sim</v>
          </cell>
          <cell r="X3014">
            <v>300</v>
          </cell>
          <cell r="Y3014">
            <v>150</v>
          </cell>
          <cell r="Z3014">
            <v>5</v>
          </cell>
          <cell r="AA3014">
            <v>250</v>
          </cell>
        </row>
        <row r="3015">
          <cell r="B3015" t="str">
            <v>São Paulo</v>
          </cell>
          <cell r="I3015" t="str">
            <v>4</v>
          </cell>
          <cell r="K3015">
            <v>680362</v>
          </cell>
          <cell r="Q3015">
            <v>236800</v>
          </cell>
          <cell r="S3015" t="str">
            <v>Sim</v>
          </cell>
          <cell r="T3015" t="str">
            <v>Sim</v>
          </cell>
          <cell r="V3015" t="str">
            <v>Sim</v>
          </cell>
          <cell r="X3015">
            <v>2572.56</v>
          </cell>
          <cell r="Y3015">
            <v>2318.0100000000002</v>
          </cell>
          <cell r="Z3015">
            <v>334.92</v>
          </cell>
          <cell r="AA3015">
            <v>465</v>
          </cell>
        </row>
        <row r="3016">
          <cell r="B3016" t="str">
            <v>São Paulo</v>
          </cell>
          <cell r="I3016" t="str">
            <v>1</v>
          </cell>
          <cell r="K3016">
            <v>6641</v>
          </cell>
          <cell r="Q3016">
            <v>2584</v>
          </cell>
          <cell r="S3016" t="str">
            <v>Nao</v>
          </cell>
          <cell r="T3016" t="str">
            <v>Sim</v>
          </cell>
          <cell r="V3016" t="str">
            <v>Sim</v>
          </cell>
          <cell r="X3016">
            <v>22.26</v>
          </cell>
          <cell r="Y3016">
            <v>22.26</v>
          </cell>
          <cell r="Z3016">
            <v>1.25</v>
          </cell>
          <cell r="AA3016">
            <v>5</v>
          </cell>
        </row>
        <row r="3017">
          <cell r="B3017" t="str">
            <v>São Paulo</v>
          </cell>
          <cell r="I3017" t="str">
            <v>4</v>
          </cell>
          <cell r="K3017">
            <v>282841</v>
          </cell>
          <cell r="Q3017">
            <v>67117</v>
          </cell>
          <cell r="S3017" t="str">
            <v>Nao</v>
          </cell>
          <cell r="T3017" t="str">
            <v>Nao</v>
          </cell>
          <cell r="V3017" t="str">
            <v>Sim</v>
          </cell>
          <cell r="X3017">
            <v>983.4</v>
          </cell>
          <cell r="Y3017">
            <v>910.05</v>
          </cell>
          <cell r="Z3017">
            <v>361.2</v>
          </cell>
          <cell r="AA3017">
            <v>2200</v>
          </cell>
        </row>
        <row r="3018">
          <cell r="B3018" t="str">
            <v>São Paulo</v>
          </cell>
          <cell r="I3018" t="str">
            <v>1</v>
          </cell>
          <cell r="K3018">
            <v>2679</v>
          </cell>
          <cell r="Q3018">
            <v>1236</v>
          </cell>
          <cell r="S3018" t="str">
            <v>Nao</v>
          </cell>
          <cell r="T3018" t="str">
            <v>Sim</v>
          </cell>
          <cell r="V3018" t="str">
            <v>Sim</v>
          </cell>
          <cell r="X3018">
            <v>15</v>
          </cell>
          <cell r="Y3018">
            <v>15</v>
          </cell>
          <cell r="Z3018">
            <v>3</v>
          </cell>
          <cell r="AA3018">
            <v>0</v>
          </cell>
        </row>
        <row r="3019">
          <cell r="B3019" t="str">
            <v>São Paulo</v>
          </cell>
          <cell r="I3019" t="str">
            <v>4</v>
          </cell>
          <cell r="K3019">
            <v>289979</v>
          </cell>
          <cell r="Q3019">
            <v>101509</v>
          </cell>
          <cell r="S3019" t="str">
            <v>Sim</v>
          </cell>
          <cell r="T3019" t="str">
            <v>Sim</v>
          </cell>
          <cell r="V3019" t="str">
            <v>Sim</v>
          </cell>
          <cell r="X3019">
            <v>822.58</v>
          </cell>
          <cell r="Y3019">
            <v>579.5</v>
          </cell>
          <cell r="Z3019">
            <v>42.45</v>
          </cell>
          <cell r="AA3019">
            <v>6212</v>
          </cell>
        </row>
        <row r="3020">
          <cell r="B3020" t="str">
            <v>São Paulo</v>
          </cell>
          <cell r="I3020" t="str">
            <v>1</v>
          </cell>
          <cell r="K3020">
            <v>11558</v>
          </cell>
          <cell r="Q3020">
            <v>4518</v>
          </cell>
          <cell r="S3020" t="str">
            <v>Nao</v>
          </cell>
          <cell r="T3020" t="str">
            <v>Nao</v>
          </cell>
          <cell r="V3020" t="str">
            <v>Sim</v>
          </cell>
          <cell r="X3020">
            <v>60</v>
          </cell>
          <cell r="Y3020">
            <v>50</v>
          </cell>
          <cell r="Z3020">
            <v>45</v>
          </cell>
          <cell r="AA3020">
            <v>0</v>
          </cell>
        </row>
        <row r="3021">
          <cell r="B3021" t="str">
            <v>São Paulo</v>
          </cell>
          <cell r="I3021" t="str">
            <v>1</v>
          </cell>
          <cell r="K3021">
            <v>14255</v>
          </cell>
          <cell r="Q3021">
            <v>5385</v>
          </cell>
          <cell r="S3021" t="str">
            <v>Nao</v>
          </cell>
          <cell r="T3021" t="str">
            <v>Nao</v>
          </cell>
          <cell r="V3021" t="str">
            <v>Sim</v>
          </cell>
          <cell r="X3021">
            <v>59</v>
          </cell>
          <cell r="Y3021">
            <v>58</v>
          </cell>
          <cell r="Z3021">
            <v>4</v>
          </cell>
          <cell r="AA3021">
            <v>0</v>
          </cell>
        </row>
        <row r="3022">
          <cell r="B3022" t="str">
            <v>São Paulo</v>
          </cell>
          <cell r="I3022" t="str">
            <v>4</v>
          </cell>
          <cell r="K3022">
            <v>293652</v>
          </cell>
          <cell r="Q3022">
            <v>72314</v>
          </cell>
          <cell r="S3022" t="str">
            <v>Sim</v>
          </cell>
          <cell r="T3022" t="str">
            <v>Sim</v>
          </cell>
          <cell r="V3022" t="str">
            <v>Sim</v>
          </cell>
          <cell r="X3022">
            <v>341</v>
          </cell>
          <cell r="Y3022">
            <v>336</v>
          </cell>
          <cell r="Z3022">
            <v>72</v>
          </cell>
          <cell r="AA3022">
            <v>1500</v>
          </cell>
        </row>
        <row r="3023">
          <cell r="B3023" t="str">
            <v>São Paulo</v>
          </cell>
          <cell r="I3023" t="str">
            <v>1</v>
          </cell>
          <cell r="K3023">
            <v>10130</v>
          </cell>
          <cell r="Q3023">
            <v>3000</v>
          </cell>
          <cell r="S3023" t="str">
            <v>Nao</v>
          </cell>
          <cell r="T3023" t="str">
            <v>Nao</v>
          </cell>
          <cell r="V3023" t="str">
            <v>Sim</v>
          </cell>
          <cell r="X3023">
            <v>40</v>
          </cell>
          <cell r="Y3023">
            <v>30</v>
          </cell>
          <cell r="Z3023">
            <v>20</v>
          </cell>
          <cell r="AA3023">
            <v>0</v>
          </cell>
        </row>
        <row r="3024">
          <cell r="B3024" t="str">
            <v>São Paulo</v>
          </cell>
          <cell r="I3024" t="str">
            <v>1</v>
          </cell>
          <cell r="K3024">
            <v>5725</v>
          </cell>
          <cell r="Q3024">
            <v>2090</v>
          </cell>
          <cell r="S3024" t="str">
            <v>Nao</v>
          </cell>
          <cell r="T3024" t="str">
            <v>Nao</v>
          </cell>
          <cell r="V3024" t="str">
            <v>Sim</v>
          </cell>
          <cell r="X3024">
            <v>23.32</v>
          </cell>
          <cell r="Y3024">
            <v>23.32</v>
          </cell>
          <cell r="Z3024">
            <v>1.95</v>
          </cell>
          <cell r="AA3024">
            <v>0</v>
          </cell>
        </row>
        <row r="3025">
          <cell r="B3025" t="str">
            <v>São Paulo</v>
          </cell>
          <cell r="I3025" t="str">
            <v>1</v>
          </cell>
          <cell r="K3025">
            <v>5074</v>
          </cell>
          <cell r="Q3025">
            <v>2536</v>
          </cell>
          <cell r="S3025" t="str">
            <v>Nao</v>
          </cell>
          <cell r="T3025" t="str">
            <v>Nao</v>
          </cell>
          <cell r="V3025" t="str">
            <v>Sim</v>
          </cell>
          <cell r="X3025">
            <v>38</v>
          </cell>
          <cell r="Y3025">
            <v>38</v>
          </cell>
          <cell r="Z3025">
            <v>5</v>
          </cell>
          <cell r="AA3025">
            <v>0</v>
          </cell>
        </row>
        <row r="3026">
          <cell r="B3026" t="str">
            <v>São Paulo</v>
          </cell>
          <cell r="I3026" t="str">
            <v>1</v>
          </cell>
          <cell r="K3026">
            <v>20643</v>
          </cell>
          <cell r="Q3026">
            <v>7589</v>
          </cell>
          <cell r="S3026" t="str">
            <v>Nao</v>
          </cell>
          <cell r="T3026" t="str">
            <v>Nao</v>
          </cell>
          <cell r="V3026" t="str">
            <v>Sim</v>
          </cell>
          <cell r="X3026">
            <v>120</v>
          </cell>
          <cell r="Y3026">
            <v>102</v>
          </cell>
          <cell r="Z3026">
            <v>37</v>
          </cell>
          <cell r="AA3026">
            <v>100</v>
          </cell>
        </row>
        <row r="3027">
          <cell r="B3027" t="str">
            <v>São Paulo</v>
          </cell>
          <cell r="I3027" t="str">
            <v>1</v>
          </cell>
          <cell r="K3027">
            <v>23584</v>
          </cell>
          <cell r="Q3027">
            <v>10031</v>
          </cell>
          <cell r="S3027" t="str">
            <v>Nao</v>
          </cell>
          <cell r="T3027" t="str">
            <v>Nao</v>
          </cell>
          <cell r="V3027" t="str">
            <v>Sim</v>
          </cell>
          <cell r="X3027">
            <v>144.09</v>
          </cell>
          <cell r="Y3027">
            <v>126.18</v>
          </cell>
          <cell r="Z3027">
            <v>30</v>
          </cell>
          <cell r="AA3027">
            <v>0</v>
          </cell>
        </row>
        <row r="3028">
          <cell r="B3028" t="str">
            <v>São Paulo</v>
          </cell>
          <cell r="I3028" t="str">
            <v>1</v>
          </cell>
          <cell r="K3028">
            <v>5552</v>
          </cell>
          <cell r="Q3028">
            <v>1735</v>
          </cell>
          <cell r="S3028" t="str">
            <v>Nao</v>
          </cell>
          <cell r="T3028" t="str">
            <v>Sim</v>
          </cell>
          <cell r="V3028" t="str">
            <v>Sim</v>
          </cell>
          <cell r="X3028">
            <v>36</v>
          </cell>
          <cell r="Y3028">
            <v>33</v>
          </cell>
          <cell r="Z3028">
            <v>15</v>
          </cell>
          <cell r="AA3028">
            <v>68</v>
          </cell>
        </row>
        <row r="3029">
          <cell r="B3029" t="str">
            <v>São Paulo</v>
          </cell>
          <cell r="I3029" t="str">
            <v>1</v>
          </cell>
          <cell r="K3029">
            <v>10680</v>
          </cell>
          <cell r="Q3029">
            <v>4400</v>
          </cell>
          <cell r="S3029" t="str">
            <v>Sim</v>
          </cell>
          <cell r="T3029" t="str">
            <v>Sim</v>
          </cell>
          <cell r="V3029" t="str">
            <v>Sim</v>
          </cell>
          <cell r="X3029">
            <v>52.39</v>
          </cell>
          <cell r="Y3029">
            <v>49.77</v>
          </cell>
          <cell r="Z3029">
            <v>24.95</v>
          </cell>
          <cell r="AA3029">
            <v>0</v>
          </cell>
        </row>
        <row r="3030">
          <cell r="B3030" t="str">
            <v>São Paulo</v>
          </cell>
          <cell r="I3030" t="str">
            <v>1</v>
          </cell>
          <cell r="K3030">
            <v>2696</v>
          </cell>
          <cell r="Q3030">
            <v>922</v>
          </cell>
          <cell r="S3030" t="str">
            <v>Nao</v>
          </cell>
          <cell r="T3030" t="str">
            <v>Nao</v>
          </cell>
          <cell r="V3030" t="str">
            <v>Sim</v>
          </cell>
          <cell r="X3030">
            <v>15.07</v>
          </cell>
          <cell r="Y3030">
            <v>12.87</v>
          </cell>
          <cell r="Z3030">
            <v>1.4</v>
          </cell>
          <cell r="AA3030">
            <v>0</v>
          </cell>
        </row>
        <row r="3031">
          <cell r="B3031" t="str">
            <v>São Paulo</v>
          </cell>
          <cell r="I3031" t="str">
            <v>1</v>
          </cell>
          <cell r="K3031">
            <v>20427</v>
          </cell>
          <cell r="Q3031">
            <v>5801</v>
          </cell>
          <cell r="S3031" t="str">
            <v>Sim</v>
          </cell>
          <cell r="T3031" t="str">
            <v>Sim</v>
          </cell>
          <cell r="V3031" t="str">
            <v>Sim</v>
          </cell>
          <cell r="X3031">
            <v>73.599999999999994</v>
          </cell>
          <cell r="Y3031">
            <v>50</v>
          </cell>
          <cell r="Z3031">
            <v>0</v>
          </cell>
          <cell r="AA3031">
            <v>200</v>
          </cell>
        </row>
        <row r="3032">
          <cell r="B3032" t="str">
            <v>São Paulo</v>
          </cell>
          <cell r="I3032" t="str">
            <v>1</v>
          </cell>
          <cell r="K3032">
            <v>3226</v>
          </cell>
          <cell r="Q3032">
            <v>1192</v>
          </cell>
          <cell r="S3032" t="str">
            <v>Nao</v>
          </cell>
          <cell r="T3032" t="str">
            <v>Sim</v>
          </cell>
          <cell r="V3032" t="str">
            <v>Sim</v>
          </cell>
          <cell r="X3032">
            <v>17.5</v>
          </cell>
          <cell r="Y3032">
            <v>15.11</v>
          </cell>
          <cell r="Z3032">
            <v>1.9</v>
          </cell>
          <cell r="AA3032">
            <v>0</v>
          </cell>
        </row>
        <row r="3033">
          <cell r="B3033" t="str">
            <v>São Paulo</v>
          </cell>
          <cell r="I3033" t="str">
            <v>1</v>
          </cell>
          <cell r="K3033">
            <v>6972</v>
          </cell>
          <cell r="Q3033">
            <v>1941</v>
          </cell>
          <cell r="S3033" t="str">
            <v>Sim</v>
          </cell>
          <cell r="T3033" t="str">
            <v>Sim</v>
          </cell>
          <cell r="V3033" t="str">
            <v>Sim</v>
          </cell>
          <cell r="X3033">
            <v>33.15</v>
          </cell>
          <cell r="Y3033">
            <v>29.46</v>
          </cell>
          <cell r="Z3033">
            <v>3</v>
          </cell>
          <cell r="AA3033">
            <v>0</v>
          </cell>
        </row>
        <row r="3034">
          <cell r="B3034" t="str">
            <v>São Paulo</v>
          </cell>
          <cell r="I3034" t="str">
            <v>1</v>
          </cell>
          <cell r="K3034">
            <v>14289</v>
          </cell>
          <cell r="Q3034">
            <v>5000</v>
          </cell>
          <cell r="S3034" t="str">
            <v>Nao</v>
          </cell>
          <cell r="T3034" t="str">
            <v>Sim</v>
          </cell>
          <cell r="V3034" t="str">
            <v>Sim</v>
          </cell>
          <cell r="X3034">
            <v>75.319999999999993</v>
          </cell>
          <cell r="Y3034">
            <v>75.319999999999993</v>
          </cell>
          <cell r="Z3034">
            <v>10.1</v>
          </cell>
          <cell r="AA3034">
            <v>0</v>
          </cell>
        </row>
        <row r="3035">
          <cell r="B3035" t="str">
            <v>São Paulo</v>
          </cell>
          <cell r="I3035" t="str">
            <v>3</v>
          </cell>
          <cell r="K3035">
            <v>117158</v>
          </cell>
          <cell r="Q3035">
            <v>30919</v>
          </cell>
          <cell r="S3035" t="str">
            <v>Sim</v>
          </cell>
          <cell r="T3035" t="str">
            <v>Sim</v>
          </cell>
          <cell r="V3035" t="str">
            <v>Sim</v>
          </cell>
          <cell r="X3035">
            <v>527</v>
          </cell>
          <cell r="Y3035">
            <v>311.97000000000003</v>
          </cell>
          <cell r="Z3035">
            <v>38.4</v>
          </cell>
          <cell r="AA3035">
            <v>169</v>
          </cell>
        </row>
        <row r="3036">
          <cell r="B3036" t="str">
            <v>São Paulo</v>
          </cell>
          <cell r="I3036" t="str">
            <v>4</v>
          </cell>
          <cell r="K3036">
            <v>311056</v>
          </cell>
          <cell r="Q3036">
            <v>71571</v>
          </cell>
          <cell r="S3036" t="str">
            <v>Nao</v>
          </cell>
          <cell r="T3036" t="str">
            <v>Sim</v>
          </cell>
          <cell r="V3036" t="str">
            <v>Sim</v>
          </cell>
          <cell r="X3036">
            <v>1926.06</v>
          </cell>
          <cell r="Y3036">
            <v>1926.06</v>
          </cell>
          <cell r="Z3036">
            <v>570</v>
          </cell>
          <cell r="AA3036">
            <v>200</v>
          </cell>
        </row>
        <row r="3037">
          <cell r="B3037" t="str">
            <v>São Paulo</v>
          </cell>
          <cell r="I3037" t="str">
            <v>1</v>
          </cell>
          <cell r="K3037">
            <v>2914</v>
          </cell>
          <cell r="Q3037">
            <v>1075</v>
          </cell>
          <cell r="S3037" t="str">
            <v>Nao</v>
          </cell>
          <cell r="T3037" t="str">
            <v>Nao</v>
          </cell>
          <cell r="V3037" t="str">
            <v>Sim</v>
          </cell>
          <cell r="X3037">
            <v>15.5</v>
          </cell>
          <cell r="Y3037">
            <v>15.5</v>
          </cell>
          <cell r="Z3037">
            <v>5.5</v>
          </cell>
          <cell r="AA3037">
            <v>0</v>
          </cell>
        </row>
        <row r="3038">
          <cell r="B3038" t="str">
            <v>São Paulo</v>
          </cell>
          <cell r="I3038" t="str">
            <v>1</v>
          </cell>
          <cell r="K3038">
            <v>18897</v>
          </cell>
          <cell r="Q3038">
            <v>6582</v>
          </cell>
          <cell r="S3038" t="str">
            <v>Sim</v>
          </cell>
          <cell r="T3038" t="str">
            <v>Sim</v>
          </cell>
          <cell r="V3038" t="str">
            <v>Sim</v>
          </cell>
          <cell r="X3038">
            <v>95</v>
          </cell>
          <cell r="Y3038">
            <v>87</v>
          </cell>
          <cell r="Z3038">
            <v>24.18</v>
          </cell>
          <cell r="AA3038">
            <v>0</v>
          </cell>
        </row>
        <row r="3039">
          <cell r="B3039" t="str">
            <v>São Paulo</v>
          </cell>
          <cell r="I3039" t="str">
            <v>2</v>
          </cell>
          <cell r="K3039">
            <v>38655</v>
          </cell>
          <cell r="Q3039">
            <v>14102</v>
          </cell>
          <cell r="S3039" t="str">
            <v>Sim</v>
          </cell>
          <cell r="T3039" t="str">
            <v>Sim</v>
          </cell>
          <cell r="V3039" t="str">
            <v>Sim</v>
          </cell>
          <cell r="X3039">
            <v>191.38</v>
          </cell>
          <cell r="Y3039">
            <v>181.13</v>
          </cell>
          <cell r="Z3039">
            <v>46.38</v>
          </cell>
          <cell r="AA3039">
            <v>50</v>
          </cell>
        </row>
        <row r="3040">
          <cell r="B3040" t="str">
            <v>São Paulo</v>
          </cell>
          <cell r="I3040" t="str">
            <v>1</v>
          </cell>
          <cell r="K3040">
            <v>1928</v>
          </cell>
          <cell r="Q3040">
            <v>960</v>
          </cell>
          <cell r="S3040" t="str">
            <v>Nao</v>
          </cell>
          <cell r="T3040" t="str">
            <v>Sim</v>
          </cell>
          <cell r="V3040" t="str">
            <v>Sim</v>
          </cell>
          <cell r="X3040">
            <v>25</v>
          </cell>
          <cell r="Y3040">
            <v>23</v>
          </cell>
          <cell r="Z3040">
            <v>15</v>
          </cell>
          <cell r="AA3040">
            <v>0</v>
          </cell>
        </row>
        <row r="3041">
          <cell r="B3041" t="str">
            <v>São Paulo</v>
          </cell>
          <cell r="I3041" t="str">
            <v>1</v>
          </cell>
          <cell r="K3041">
            <v>1578</v>
          </cell>
          <cell r="Q3041">
            <v>780</v>
          </cell>
          <cell r="S3041" t="str">
            <v>Sim</v>
          </cell>
          <cell r="T3041" t="str">
            <v>Sim</v>
          </cell>
          <cell r="V3041" t="str">
            <v>Sim</v>
          </cell>
          <cell r="X3041">
            <v>21.07</v>
          </cell>
          <cell r="Y3041">
            <v>10.52</v>
          </cell>
          <cell r="Z3041">
            <v>10.51</v>
          </cell>
          <cell r="AA3041">
            <v>0</v>
          </cell>
        </row>
        <row r="3042">
          <cell r="B3042" t="str">
            <v>São Paulo</v>
          </cell>
          <cell r="I3042" t="str">
            <v>1</v>
          </cell>
          <cell r="K3042">
            <v>8557</v>
          </cell>
          <cell r="Q3042">
            <v>3300</v>
          </cell>
          <cell r="S3042" t="str">
            <v>Nao</v>
          </cell>
          <cell r="T3042" t="str">
            <v>Sim</v>
          </cell>
          <cell r="V3042" t="str">
            <v>Sim</v>
          </cell>
          <cell r="X3042">
            <v>49</v>
          </cell>
          <cell r="Y3042">
            <v>49</v>
          </cell>
          <cell r="Z3042">
            <v>0.6</v>
          </cell>
          <cell r="AA3042">
            <v>0</v>
          </cell>
        </row>
        <row r="3043">
          <cell r="B3043" t="str">
            <v>São Paulo</v>
          </cell>
          <cell r="I3043" t="str">
            <v>1</v>
          </cell>
          <cell r="K3043">
            <v>1596</v>
          </cell>
          <cell r="Q3043">
            <v>663</v>
          </cell>
          <cell r="S3043" t="str">
            <v>Sim</v>
          </cell>
          <cell r="T3043" t="str">
            <v>Sim</v>
          </cell>
          <cell r="V3043" t="str">
            <v>Sim</v>
          </cell>
          <cell r="X3043">
            <v>12.5</v>
          </cell>
          <cell r="Y3043">
            <v>12.5</v>
          </cell>
          <cell r="Z3043">
            <v>0.1</v>
          </cell>
          <cell r="AA3043">
            <v>0</v>
          </cell>
        </row>
        <row r="3044">
          <cell r="B3044" t="str">
            <v>São Paulo</v>
          </cell>
          <cell r="I3044" t="str">
            <v>2</v>
          </cell>
          <cell r="K3044">
            <v>43001</v>
          </cell>
          <cell r="Q3044">
            <v>10900</v>
          </cell>
          <cell r="S3044" t="str">
            <v>Sim</v>
          </cell>
          <cell r="T3044" t="str">
            <v>Sim</v>
          </cell>
          <cell r="V3044" t="str">
            <v>Sim</v>
          </cell>
          <cell r="X3044">
            <v>302</v>
          </cell>
          <cell r="Y3044">
            <v>252</v>
          </cell>
          <cell r="Z3044">
            <v>202</v>
          </cell>
          <cell r="AA3044">
            <v>0</v>
          </cell>
        </row>
        <row r="3045">
          <cell r="B3045" t="str">
            <v>São Paulo</v>
          </cell>
          <cell r="I3045" t="str">
            <v>1</v>
          </cell>
          <cell r="K3045">
            <v>4941</v>
          </cell>
          <cell r="Q3045">
            <v>2456</v>
          </cell>
          <cell r="S3045" t="str">
            <v>Nao</v>
          </cell>
          <cell r="T3045" t="str">
            <v>Sim</v>
          </cell>
          <cell r="V3045" t="str">
            <v>Sim</v>
          </cell>
          <cell r="X3045">
            <v>47.8</v>
          </cell>
          <cell r="Y3045">
            <v>47.8</v>
          </cell>
          <cell r="Z3045">
            <v>14.86</v>
          </cell>
          <cell r="AA3045">
            <v>0</v>
          </cell>
        </row>
        <row r="3046">
          <cell r="B3046" t="str">
            <v>São Paulo</v>
          </cell>
          <cell r="I3046" t="str">
            <v>2</v>
          </cell>
          <cell r="K3046">
            <v>62940</v>
          </cell>
          <cell r="Q3046">
            <v>26475</v>
          </cell>
          <cell r="S3046" t="str">
            <v>Sim</v>
          </cell>
          <cell r="T3046" t="str">
            <v>Sim</v>
          </cell>
          <cell r="V3046" t="str">
            <v>Sim</v>
          </cell>
          <cell r="X3046">
            <v>292.77999999999997</v>
          </cell>
          <cell r="Y3046">
            <v>292.77999999999997</v>
          </cell>
          <cell r="Z3046">
            <v>6.85</v>
          </cell>
          <cell r="AA3046">
            <v>50</v>
          </cell>
        </row>
        <row r="3047">
          <cell r="B3047" t="str">
            <v>São Paulo</v>
          </cell>
          <cell r="I3047" t="str">
            <v>1</v>
          </cell>
          <cell r="K3047">
            <v>12238</v>
          </cell>
          <cell r="Q3047">
            <v>4689</v>
          </cell>
          <cell r="S3047" t="str">
            <v>Nao</v>
          </cell>
          <cell r="T3047" t="str">
            <v>Nao</v>
          </cell>
          <cell r="V3047" t="str">
            <v>Sim</v>
          </cell>
          <cell r="X3047">
            <v>3800</v>
          </cell>
          <cell r="Y3047">
            <v>30.81</v>
          </cell>
          <cell r="Z3047">
            <v>356</v>
          </cell>
          <cell r="AA3047">
            <v>0</v>
          </cell>
        </row>
        <row r="3048">
          <cell r="B3048" t="str">
            <v>São Paulo</v>
          </cell>
          <cell r="I3048" t="str">
            <v>1</v>
          </cell>
          <cell r="K3048">
            <v>1654</v>
          </cell>
          <cell r="Q3048">
            <v>809</v>
          </cell>
          <cell r="S3048" t="str">
            <v>Nao</v>
          </cell>
          <cell r="T3048" t="str">
            <v>Nao</v>
          </cell>
          <cell r="V3048" t="str">
            <v>Sim</v>
          </cell>
          <cell r="X3048">
            <v>8.84</v>
          </cell>
          <cell r="Y3048">
            <v>8.84</v>
          </cell>
          <cell r="Z3048">
            <v>2.2999999999999998</v>
          </cell>
          <cell r="AA3048">
            <v>0</v>
          </cell>
        </row>
        <row r="3049">
          <cell r="B3049" t="str">
            <v>São Paulo</v>
          </cell>
          <cell r="I3049" t="str">
            <v>1</v>
          </cell>
          <cell r="K3049">
            <v>1206</v>
          </cell>
          <cell r="Q3049">
            <v>566</v>
          </cell>
          <cell r="S3049" t="str">
            <v>Sim</v>
          </cell>
          <cell r="T3049" t="str">
            <v>Sim</v>
          </cell>
          <cell r="V3049" t="str">
            <v>Sim</v>
          </cell>
          <cell r="X3049">
            <v>11.3</v>
          </cell>
          <cell r="Y3049">
            <v>11.3</v>
          </cell>
          <cell r="Z3049">
            <v>1.3</v>
          </cell>
          <cell r="AA3049">
            <v>0</v>
          </cell>
        </row>
        <row r="3050">
          <cell r="B3050" t="str">
            <v>São Paulo</v>
          </cell>
          <cell r="I3050" t="str">
            <v>1</v>
          </cell>
          <cell r="K3050">
            <v>5863</v>
          </cell>
          <cell r="Q3050">
            <v>2182</v>
          </cell>
          <cell r="S3050" t="str">
            <v>Sim</v>
          </cell>
          <cell r="T3050" t="str">
            <v>Sim</v>
          </cell>
          <cell r="V3050" t="str">
            <v>Sim</v>
          </cell>
          <cell r="X3050">
            <v>21.17</v>
          </cell>
          <cell r="Y3050">
            <v>20.57</v>
          </cell>
          <cell r="Z3050">
            <v>5.6</v>
          </cell>
          <cell r="AA3050">
            <v>5</v>
          </cell>
        </row>
        <row r="3051">
          <cell r="B3051" t="str">
            <v>São Paulo</v>
          </cell>
          <cell r="I3051" t="str">
            <v>1</v>
          </cell>
          <cell r="K3051">
            <v>3504</v>
          </cell>
          <cell r="Q3051">
            <v>1000</v>
          </cell>
          <cell r="S3051" t="str">
            <v>Sim</v>
          </cell>
          <cell r="T3051" t="str">
            <v>Sim</v>
          </cell>
          <cell r="V3051" t="str">
            <v>Sim</v>
          </cell>
          <cell r="X3051">
            <v>20</v>
          </cell>
          <cell r="Y3051">
            <v>20</v>
          </cell>
          <cell r="Z3051">
            <v>2</v>
          </cell>
          <cell r="AA3051">
            <v>0</v>
          </cell>
        </row>
        <row r="3052">
          <cell r="B3052" t="str">
            <v>São Paulo</v>
          </cell>
          <cell r="I3052" t="str">
            <v>1</v>
          </cell>
          <cell r="K3052">
            <v>1428</v>
          </cell>
          <cell r="Q3052">
            <v>509</v>
          </cell>
          <cell r="S3052" t="str">
            <v>Nao</v>
          </cell>
          <cell r="T3052" t="str">
            <v>Nao</v>
          </cell>
          <cell r="V3052" t="str">
            <v>Sim</v>
          </cell>
          <cell r="X3052">
            <v>8.6</v>
          </cell>
          <cell r="Y3052">
            <v>8.4499999999999993</v>
          </cell>
          <cell r="Z3052">
            <v>2.25</v>
          </cell>
          <cell r="AA3052">
            <v>0</v>
          </cell>
        </row>
        <row r="3053">
          <cell r="B3053" t="str">
            <v>São Paulo</v>
          </cell>
          <cell r="I3053" t="str">
            <v>1</v>
          </cell>
          <cell r="K3053">
            <v>7675</v>
          </cell>
          <cell r="Q3053">
            <v>3615</v>
          </cell>
          <cell r="S3053" t="str">
            <v>Nao</v>
          </cell>
          <cell r="T3053" t="str">
            <v>Nao</v>
          </cell>
          <cell r="V3053" t="str">
            <v>Sim</v>
          </cell>
          <cell r="X3053">
            <v>41.06</v>
          </cell>
          <cell r="Y3053">
            <v>41.06</v>
          </cell>
          <cell r="Z3053">
            <v>7.39</v>
          </cell>
          <cell r="AA3053">
            <v>0</v>
          </cell>
        </row>
        <row r="3054">
          <cell r="B3054" t="str">
            <v>São Paulo</v>
          </cell>
          <cell r="I3054" t="str">
            <v>1</v>
          </cell>
          <cell r="K3054">
            <v>996</v>
          </cell>
          <cell r="Q3054">
            <v>476</v>
          </cell>
          <cell r="S3054" t="str">
            <v>Nao</v>
          </cell>
          <cell r="T3054" t="str">
            <v>Nao</v>
          </cell>
          <cell r="V3054" t="str">
            <v>Sim</v>
          </cell>
          <cell r="X3054">
            <v>7.5</v>
          </cell>
          <cell r="Y3054">
            <v>7.5</v>
          </cell>
          <cell r="Z3054">
            <v>2</v>
          </cell>
          <cell r="AA3054">
            <v>0</v>
          </cell>
        </row>
        <row r="3055">
          <cell r="B3055" t="str">
            <v>São Paulo</v>
          </cell>
          <cell r="I3055" t="str">
            <v>1</v>
          </cell>
          <cell r="K3055">
            <v>12359</v>
          </cell>
          <cell r="Q3055">
            <v>5737</v>
          </cell>
          <cell r="S3055" t="str">
            <v>Sim</v>
          </cell>
          <cell r="T3055" t="str">
            <v>Nao</v>
          </cell>
          <cell r="V3055" t="str">
            <v>Sim</v>
          </cell>
          <cell r="X3055">
            <v>40</v>
          </cell>
          <cell r="Y3055">
            <v>40</v>
          </cell>
          <cell r="Z3055">
            <v>10</v>
          </cell>
          <cell r="AA3055">
            <v>0</v>
          </cell>
        </row>
        <row r="3056">
          <cell r="B3056" t="str">
            <v>São Paulo</v>
          </cell>
          <cell r="I3056" t="str">
            <v>1</v>
          </cell>
          <cell r="K3056">
            <v>12351</v>
          </cell>
          <cell r="Q3056">
            <v>5123</v>
          </cell>
          <cell r="S3056" t="str">
            <v>Sim</v>
          </cell>
          <cell r="T3056" t="str">
            <v>Sim</v>
          </cell>
          <cell r="V3056" t="str">
            <v>Sim</v>
          </cell>
          <cell r="X3056">
            <v>83.91</v>
          </cell>
          <cell r="Y3056">
            <v>83.91</v>
          </cell>
          <cell r="Z3056">
            <v>25.33</v>
          </cell>
          <cell r="AA3056">
            <v>0</v>
          </cell>
        </row>
        <row r="3057">
          <cell r="B3057" t="str">
            <v>São Paulo</v>
          </cell>
          <cell r="I3057" t="str">
            <v>3</v>
          </cell>
          <cell r="K3057">
            <v>124862</v>
          </cell>
          <cell r="Q3057">
            <v>31536</v>
          </cell>
          <cell r="S3057" t="str">
            <v>Nao</v>
          </cell>
          <cell r="T3057" t="str">
            <v>Sim</v>
          </cell>
          <cell r="V3057" t="str">
            <v>Sim</v>
          </cell>
          <cell r="X3057">
            <v>587.9</v>
          </cell>
          <cell r="Y3057">
            <v>511.83</v>
          </cell>
          <cell r="Z3057">
            <v>301.63</v>
          </cell>
          <cell r="AA3057">
            <v>39</v>
          </cell>
        </row>
        <row r="3058">
          <cell r="B3058" t="str">
            <v>São Paulo</v>
          </cell>
          <cell r="I3058" t="str">
            <v>1</v>
          </cell>
          <cell r="K3058">
            <v>25507</v>
          </cell>
          <cell r="Q3058">
            <v>8364</v>
          </cell>
          <cell r="S3058" t="str">
            <v>Sim</v>
          </cell>
          <cell r="T3058" t="str">
            <v>Sim</v>
          </cell>
          <cell r="V3058" t="str">
            <v>Sim</v>
          </cell>
          <cell r="X3058">
            <v>95</v>
          </cell>
          <cell r="Y3058">
            <v>95</v>
          </cell>
          <cell r="Z3058">
            <v>0.66</v>
          </cell>
          <cell r="AA3058">
            <v>0</v>
          </cell>
        </row>
        <row r="3059">
          <cell r="B3059" t="str">
            <v>São Paulo</v>
          </cell>
          <cell r="I3059" t="str">
            <v>2</v>
          </cell>
          <cell r="K3059">
            <v>40923</v>
          </cell>
          <cell r="Q3059">
            <v>15125</v>
          </cell>
          <cell r="S3059" t="str">
            <v>Sim</v>
          </cell>
          <cell r="T3059" t="str">
            <v>Sim</v>
          </cell>
          <cell r="V3059" t="str">
            <v>Sim</v>
          </cell>
          <cell r="X3059">
            <v>230</v>
          </cell>
          <cell r="Y3059">
            <v>230</v>
          </cell>
          <cell r="Z3059">
            <v>30</v>
          </cell>
          <cell r="AA3059">
            <v>50</v>
          </cell>
        </row>
        <row r="3060">
          <cell r="B3060" t="str">
            <v>São Paulo</v>
          </cell>
          <cell r="I3060" t="str">
            <v>2</v>
          </cell>
          <cell r="K3060">
            <v>53468</v>
          </cell>
          <cell r="Q3060">
            <v>20329</v>
          </cell>
          <cell r="S3060" t="str">
            <v>Sim</v>
          </cell>
          <cell r="T3060" t="str">
            <v>Sim</v>
          </cell>
          <cell r="V3060" t="str">
            <v>Sim</v>
          </cell>
          <cell r="X3060">
            <v>860</v>
          </cell>
          <cell r="Y3060">
            <v>390</v>
          </cell>
          <cell r="Z3060">
            <v>15.7</v>
          </cell>
          <cell r="AA3060">
            <v>50</v>
          </cell>
        </row>
        <row r="3061">
          <cell r="B3061" t="str">
            <v>São Paulo</v>
          </cell>
          <cell r="I3061" t="str">
            <v>3</v>
          </cell>
          <cell r="K3061">
            <v>123071</v>
          </cell>
          <cell r="Q3061">
            <v>31612</v>
          </cell>
          <cell r="S3061" t="str">
            <v>Sim</v>
          </cell>
          <cell r="T3061" t="str">
            <v>Sim</v>
          </cell>
          <cell r="V3061" t="str">
            <v>Sim</v>
          </cell>
          <cell r="X3061">
            <v>271</v>
          </cell>
          <cell r="Y3061">
            <v>227</v>
          </cell>
          <cell r="Z3061">
            <v>30</v>
          </cell>
          <cell r="AA3061">
            <v>120</v>
          </cell>
        </row>
        <row r="3062">
          <cell r="B3062" t="str">
            <v>São Paulo</v>
          </cell>
          <cell r="I3062" t="str">
            <v>1</v>
          </cell>
          <cell r="K3062">
            <v>9410</v>
          </cell>
          <cell r="Q3062">
            <v>3228</v>
          </cell>
          <cell r="S3062" t="str">
            <v>Sim</v>
          </cell>
          <cell r="T3062" t="str">
            <v>Nao</v>
          </cell>
          <cell r="V3062" t="str">
            <v>Sim</v>
          </cell>
          <cell r="X3062">
            <v>41</v>
          </cell>
          <cell r="Y3062">
            <v>40</v>
          </cell>
          <cell r="Z3062">
            <v>40.47</v>
          </cell>
          <cell r="AA3062">
            <v>8</v>
          </cell>
        </row>
        <row r="3063">
          <cell r="B3063" t="str">
            <v>São Paulo</v>
          </cell>
          <cell r="I3063" t="str">
            <v>2</v>
          </cell>
          <cell r="K3063">
            <v>77593</v>
          </cell>
          <cell r="Q3063">
            <v>19095</v>
          </cell>
          <cell r="S3063" t="str">
            <v>Nao</v>
          </cell>
          <cell r="T3063" t="str">
            <v>Nao</v>
          </cell>
          <cell r="V3063" t="str">
            <v>Sim</v>
          </cell>
          <cell r="X3063">
            <v>517</v>
          </cell>
          <cell r="Y3063">
            <v>493.4</v>
          </cell>
          <cell r="Z3063">
            <v>103</v>
          </cell>
          <cell r="AA3063">
            <v>55</v>
          </cell>
        </row>
        <row r="3064">
          <cell r="B3064" t="str">
            <v>São Paulo</v>
          </cell>
          <cell r="I3064" t="str">
            <v>1</v>
          </cell>
          <cell r="K3064">
            <v>18461</v>
          </cell>
          <cell r="Q3064">
            <v>6837</v>
          </cell>
          <cell r="S3064" t="str">
            <v>Sim</v>
          </cell>
          <cell r="T3064" t="str">
            <v>Sim</v>
          </cell>
          <cell r="V3064" t="str">
            <v>Sim</v>
          </cell>
          <cell r="X3064">
            <v>96</v>
          </cell>
          <cell r="Y3064">
            <v>96</v>
          </cell>
          <cell r="Z3064">
            <v>35</v>
          </cell>
          <cell r="AA3064">
            <v>0</v>
          </cell>
        </row>
        <row r="3065">
          <cell r="B3065" t="str">
            <v>São Paulo</v>
          </cell>
          <cell r="I3065" t="str">
            <v>1</v>
          </cell>
          <cell r="K3065">
            <v>8292</v>
          </cell>
          <cell r="Q3065">
            <v>2363</v>
          </cell>
          <cell r="S3065" t="str">
            <v>Nao</v>
          </cell>
          <cell r="T3065" t="str">
            <v>Nao</v>
          </cell>
          <cell r="V3065" t="str">
            <v>Sim</v>
          </cell>
          <cell r="X3065">
            <v>55</v>
          </cell>
          <cell r="Y3065">
            <v>55</v>
          </cell>
          <cell r="Z3065">
            <v>50</v>
          </cell>
          <cell r="AA3065">
            <v>0</v>
          </cell>
        </row>
        <row r="3066">
          <cell r="B3066" t="str">
            <v>São Paulo</v>
          </cell>
          <cell r="I3066" t="str">
            <v>3</v>
          </cell>
          <cell r="K3066">
            <v>118885</v>
          </cell>
          <cell r="Q3066">
            <v>35149</v>
          </cell>
          <cell r="S3066" t="str">
            <v>Nao</v>
          </cell>
          <cell r="T3066" t="str">
            <v>Sim</v>
          </cell>
          <cell r="V3066" t="str">
            <v>Sim</v>
          </cell>
          <cell r="X3066">
            <v>520</v>
          </cell>
          <cell r="Y3066">
            <v>400</v>
          </cell>
          <cell r="Z3066">
            <v>38</v>
          </cell>
          <cell r="AA3066">
            <v>150</v>
          </cell>
        </row>
        <row r="3067">
          <cell r="B3067" t="str">
            <v>São Paulo</v>
          </cell>
          <cell r="I3067" t="str">
            <v>2</v>
          </cell>
          <cell r="K3067">
            <v>92667</v>
          </cell>
          <cell r="Q3067">
            <v>39040</v>
          </cell>
          <cell r="S3067" t="str">
            <v>Sim</v>
          </cell>
          <cell r="T3067" t="str">
            <v>Sim</v>
          </cell>
          <cell r="V3067" t="str">
            <v>Sim</v>
          </cell>
          <cell r="X3067">
            <v>702.05</v>
          </cell>
          <cell r="Y3067">
            <v>455.45</v>
          </cell>
          <cell r="Z3067">
            <v>264.77999999999997</v>
          </cell>
          <cell r="AA3067">
            <v>79</v>
          </cell>
        </row>
        <row r="3068">
          <cell r="B3068" t="str">
            <v>São Paulo</v>
          </cell>
          <cell r="I3068" t="str">
            <v>1</v>
          </cell>
          <cell r="K3068">
            <v>2164</v>
          </cell>
          <cell r="Q3068">
            <v>1000</v>
          </cell>
          <cell r="S3068" t="str">
            <v>Nao</v>
          </cell>
          <cell r="T3068" t="str">
            <v>Nao</v>
          </cell>
          <cell r="V3068" t="str">
            <v>Sim</v>
          </cell>
          <cell r="X3068">
            <v>19.399999999999999</v>
          </cell>
          <cell r="Y3068">
            <v>19.399999999999999</v>
          </cell>
          <cell r="Z3068">
            <v>5.4</v>
          </cell>
          <cell r="AA3068">
            <v>10</v>
          </cell>
        </row>
        <row r="3069">
          <cell r="B3069" t="str">
            <v>Paraná</v>
          </cell>
          <cell r="I3069" t="str">
            <v>1</v>
          </cell>
          <cell r="K3069">
            <v>1892</v>
          </cell>
          <cell r="Q3069">
            <v>600</v>
          </cell>
          <cell r="S3069" t="str">
            <v>Nao</v>
          </cell>
          <cell r="T3069" t="str">
            <v>Nao</v>
          </cell>
          <cell r="V3069" t="str">
            <v>Sim</v>
          </cell>
          <cell r="X3069">
            <v>7</v>
          </cell>
          <cell r="Y3069">
            <v>4</v>
          </cell>
          <cell r="Z3069">
            <v>0</v>
          </cell>
          <cell r="AA3069">
            <v>200</v>
          </cell>
        </row>
        <row r="3070">
          <cell r="B3070" t="str">
            <v>Paraná</v>
          </cell>
          <cell r="I3070" t="str">
            <v>1</v>
          </cell>
          <cell r="K3070">
            <v>3231</v>
          </cell>
          <cell r="Q3070">
            <v>1371</v>
          </cell>
          <cell r="S3070" t="str">
            <v>Nao</v>
          </cell>
          <cell r="T3070" t="str">
            <v>Nao</v>
          </cell>
          <cell r="V3070" t="str">
            <v>Sim</v>
          </cell>
          <cell r="X3070">
            <v>33.35</v>
          </cell>
          <cell r="Y3070">
            <v>13.03</v>
          </cell>
          <cell r="Z3070">
            <v>11.73</v>
          </cell>
          <cell r="AA3070">
            <v>0</v>
          </cell>
        </row>
        <row r="3071">
          <cell r="B3071" t="str">
            <v>Paraná</v>
          </cell>
          <cell r="I3071" t="str">
            <v>3</v>
          </cell>
          <cell r="K3071">
            <v>115026</v>
          </cell>
          <cell r="Q3071">
            <v>25000</v>
          </cell>
          <cell r="S3071" t="str">
            <v>Nao</v>
          </cell>
          <cell r="T3071" t="str">
            <v>Nao</v>
          </cell>
          <cell r="V3071" t="str">
            <v>Sim</v>
          </cell>
          <cell r="X3071">
            <v>450</v>
          </cell>
          <cell r="Y3071">
            <v>200</v>
          </cell>
          <cell r="Z3071">
            <v>55</v>
          </cell>
          <cell r="AA3071">
            <v>5000</v>
          </cell>
        </row>
        <row r="3072">
          <cell r="B3072" t="str">
            <v>Paraná</v>
          </cell>
          <cell r="I3072" t="str">
            <v>1</v>
          </cell>
          <cell r="K3072">
            <v>834</v>
          </cell>
          <cell r="Q3072">
            <v>130</v>
          </cell>
          <cell r="S3072" t="str">
            <v>Sim</v>
          </cell>
          <cell r="T3072" t="str">
            <v>Sim</v>
          </cell>
          <cell r="V3072" t="str">
            <v>Sim</v>
          </cell>
          <cell r="X3072">
            <v>27.6</v>
          </cell>
          <cell r="Y3072">
            <v>23.56</v>
          </cell>
          <cell r="Z3072">
            <v>19.399999999999999</v>
          </cell>
          <cell r="AA3072">
            <v>0</v>
          </cell>
        </row>
        <row r="3073">
          <cell r="B3073" t="str">
            <v>Paraná</v>
          </cell>
          <cell r="I3073" t="str">
            <v>1</v>
          </cell>
          <cell r="K3073">
            <v>12203</v>
          </cell>
          <cell r="Q3073">
            <v>4805</v>
          </cell>
          <cell r="S3073" t="str">
            <v>Nao</v>
          </cell>
          <cell r="T3073" t="str">
            <v>Nao</v>
          </cell>
          <cell r="V3073" t="str">
            <v>Sim</v>
          </cell>
          <cell r="X3073">
            <v>82.9</v>
          </cell>
          <cell r="Y3073">
            <v>52.92</v>
          </cell>
          <cell r="Z3073">
            <v>5.39</v>
          </cell>
          <cell r="AA3073">
            <v>0</v>
          </cell>
        </row>
        <row r="3074">
          <cell r="B3074" t="str">
            <v>Paraná</v>
          </cell>
          <cell r="I3074" t="str">
            <v>1</v>
          </cell>
          <cell r="K3074">
            <v>8046</v>
          </cell>
          <cell r="Q3074">
            <v>2682</v>
          </cell>
          <cell r="S3074" t="str">
            <v>Nao</v>
          </cell>
          <cell r="T3074" t="str">
            <v>Nao</v>
          </cell>
          <cell r="V3074" t="str">
            <v>Sim</v>
          </cell>
          <cell r="X3074">
            <v>40.5</v>
          </cell>
          <cell r="Y3074">
            <v>39</v>
          </cell>
          <cell r="Z3074">
            <v>30</v>
          </cell>
          <cell r="AA3074">
            <v>50</v>
          </cell>
        </row>
        <row r="3075">
          <cell r="B3075" t="str">
            <v>Paraná</v>
          </cell>
          <cell r="I3075" t="str">
            <v>1</v>
          </cell>
          <cell r="K3075">
            <v>16315</v>
          </cell>
          <cell r="Q3075">
            <v>7643</v>
          </cell>
          <cell r="S3075" t="str">
            <v>Nao</v>
          </cell>
          <cell r="T3075" t="str">
            <v>Sim</v>
          </cell>
          <cell r="V3075" t="str">
            <v>Sim</v>
          </cell>
          <cell r="X3075">
            <v>71</v>
          </cell>
          <cell r="Y3075">
            <v>66</v>
          </cell>
          <cell r="Z3075">
            <v>48.5</v>
          </cell>
          <cell r="AA3075">
            <v>10</v>
          </cell>
        </row>
        <row r="3076">
          <cell r="B3076" t="str">
            <v>Paraná</v>
          </cell>
          <cell r="I3076" t="str">
            <v>1</v>
          </cell>
          <cell r="K3076">
            <v>8209</v>
          </cell>
          <cell r="Q3076">
            <v>3150</v>
          </cell>
          <cell r="S3076" t="str">
            <v>Nao</v>
          </cell>
          <cell r="T3076" t="str">
            <v>Nao</v>
          </cell>
          <cell r="V3076" t="str">
            <v>Sim</v>
          </cell>
          <cell r="X3076">
            <v>44.78</v>
          </cell>
          <cell r="Y3076">
            <v>44.78</v>
          </cell>
          <cell r="Z3076">
            <v>1.87</v>
          </cell>
          <cell r="AA3076">
            <v>0</v>
          </cell>
        </row>
        <row r="3077">
          <cell r="B3077" t="str">
            <v>Paraná</v>
          </cell>
          <cell r="I3077" t="str">
            <v>1</v>
          </cell>
          <cell r="K3077">
            <v>5037</v>
          </cell>
          <cell r="Q3077">
            <v>1846</v>
          </cell>
          <cell r="S3077" t="str">
            <v>Nao</v>
          </cell>
          <cell r="T3077" t="str">
            <v>Nao</v>
          </cell>
          <cell r="V3077" t="str">
            <v>Sim</v>
          </cell>
          <cell r="X3077">
            <v>29.73</v>
          </cell>
          <cell r="Y3077">
            <v>8</v>
          </cell>
          <cell r="Z3077">
            <v>6.8</v>
          </cell>
          <cell r="AA3077">
            <v>0</v>
          </cell>
        </row>
        <row r="3078">
          <cell r="B3078" t="str">
            <v>Paraná</v>
          </cell>
          <cell r="I3078" t="str">
            <v>1</v>
          </cell>
          <cell r="K3078">
            <v>14791</v>
          </cell>
          <cell r="Q3078">
            <v>5300</v>
          </cell>
          <cell r="S3078" t="str">
            <v>Nao</v>
          </cell>
          <cell r="T3078" t="str">
            <v>Nao</v>
          </cell>
          <cell r="V3078" t="str">
            <v>Sim</v>
          </cell>
          <cell r="X3078">
            <v>52</v>
          </cell>
          <cell r="Y3078">
            <v>50</v>
          </cell>
          <cell r="Z3078">
            <v>35</v>
          </cell>
          <cell r="AA3078">
            <v>10</v>
          </cell>
        </row>
        <row r="3079">
          <cell r="B3079" t="str">
            <v>Paraná</v>
          </cell>
          <cell r="I3079" t="str">
            <v>1</v>
          </cell>
          <cell r="K3079">
            <v>2045</v>
          </cell>
          <cell r="Q3079">
            <v>921</v>
          </cell>
          <cell r="S3079" t="str">
            <v>Nao</v>
          </cell>
          <cell r="T3079" t="str">
            <v>Nao</v>
          </cell>
          <cell r="V3079" t="str">
            <v>Sim</v>
          </cell>
          <cell r="X3079">
            <v>9</v>
          </cell>
          <cell r="Y3079">
            <v>8.6999999999999993</v>
          </cell>
          <cell r="Z3079">
            <v>7.9</v>
          </cell>
          <cell r="AA3079">
            <v>0</v>
          </cell>
        </row>
        <row r="3080">
          <cell r="B3080" t="str">
            <v>Paraná</v>
          </cell>
          <cell r="I3080" t="str">
            <v>1</v>
          </cell>
          <cell r="K3080">
            <v>18709</v>
          </cell>
          <cell r="Q3080">
            <v>8245</v>
          </cell>
          <cell r="S3080" t="str">
            <v>Nao</v>
          </cell>
          <cell r="T3080" t="str">
            <v>Nao</v>
          </cell>
          <cell r="V3080" t="str">
            <v>Sim</v>
          </cell>
          <cell r="X3080">
            <v>85</v>
          </cell>
          <cell r="Y3080">
            <v>85</v>
          </cell>
          <cell r="Z3080">
            <v>14.48</v>
          </cell>
          <cell r="AA3080">
            <v>0</v>
          </cell>
        </row>
        <row r="3081">
          <cell r="B3081" t="str">
            <v>Paraná</v>
          </cell>
          <cell r="I3081" t="str">
            <v>1</v>
          </cell>
          <cell r="K3081">
            <v>2309</v>
          </cell>
          <cell r="Q3081">
            <v>1150</v>
          </cell>
          <cell r="S3081" t="str">
            <v>Sim</v>
          </cell>
          <cell r="T3081" t="str">
            <v>Sim</v>
          </cell>
          <cell r="V3081" t="str">
            <v>Sim</v>
          </cell>
          <cell r="X3081">
            <v>19</v>
          </cell>
          <cell r="Y3081">
            <v>17</v>
          </cell>
          <cell r="Z3081">
            <v>16</v>
          </cell>
          <cell r="AA3081">
            <v>0</v>
          </cell>
        </row>
        <row r="3082">
          <cell r="B3082" t="str">
            <v>Paraná</v>
          </cell>
          <cell r="I3082" t="str">
            <v>1</v>
          </cell>
          <cell r="K3082">
            <v>16112</v>
          </cell>
          <cell r="Q3082">
            <v>7450</v>
          </cell>
          <cell r="S3082" t="str">
            <v>Sim</v>
          </cell>
          <cell r="T3082" t="str">
            <v>Sim</v>
          </cell>
          <cell r="V3082" t="str">
            <v>Sim</v>
          </cell>
          <cell r="X3082">
            <v>60</v>
          </cell>
          <cell r="Y3082">
            <v>45</v>
          </cell>
          <cell r="Z3082">
            <v>30</v>
          </cell>
          <cell r="AA3082">
            <v>850</v>
          </cell>
        </row>
        <row r="3083">
          <cell r="B3083" t="str">
            <v>Paraná</v>
          </cell>
          <cell r="I3083" t="str">
            <v>3</v>
          </cell>
          <cell r="K3083">
            <v>128549</v>
          </cell>
          <cell r="Q3083">
            <v>54911</v>
          </cell>
          <cell r="S3083" t="str">
            <v>Sim</v>
          </cell>
          <cell r="T3083" t="str">
            <v>Sim</v>
          </cell>
          <cell r="V3083" t="str">
            <v>Sim</v>
          </cell>
          <cell r="X3083">
            <v>650</v>
          </cell>
          <cell r="Y3083">
            <v>535</v>
          </cell>
          <cell r="Z3083">
            <v>490</v>
          </cell>
          <cell r="AA3083">
            <v>20</v>
          </cell>
        </row>
        <row r="3084">
          <cell r="B3084" t="str">
            <v>Paraná</v>
          </cell>
          <cell r="I3084" t="str">
            <v>3</v>
          </cell>
          <cell r="K3084">
            <v>122055</v>
          </cell>
          <cell r="Q3084">
            <v>42226</v>
          </cell>
          <cell r="S3084" t="str">
            <v>Nao</v>
          </cell>
          <cell r="T3084" t="str">
            <v>Nao</v>
          </cell>
          <cell r="V3084" t="str">
            <v>Sim</v>
          </cell>
          <cell r="X3084">
            <v>645</v>
          </cell>
          <cell r="Y3084">
            <v>626</v>
          </cell>
          <cell r="Z3084">
            <v>560</v>
          </cell>
          <cell r="AA3084">
            <v>0</v>
          </cell>
        </row>
        <row r="3085">
          <cell r="B3085" t="str">
            <v>Paraná</v>
          </cell>
          <cell r="I3085" t="str">
            <v>1</v>
          </cell>
          <cell r="K3085">
            <v>23837</v>
          </cell>
          <cell r="Q3085">
            <v>7236</v>
          </cell>
          <cell r="S3085" t="str">
            <v>Nao</v>
          </cell>
          <cell r="T3085" t="str">
            <v>Sim</v>
          </cell>
          <cell r="V3085" t="str">
            <v>Sim</v>
          </cell>
          <cell r="X3085">
            <v>88.62</v>
          </cell>
          <cell r="Y3085">
            <v>88.62</v>
          </cell>
          <cell r="Z3085">
            <v>69.63</v>
          </cell>
          <cell r="AA3085">
            <v>150</v>
          </cell>
        </row>
        <row r="3086">
          <cell r="B3086" t="str">
            <v>Paraná</v>
          </cell>
          <cell r="I3086" t="str">
            <v>1</v>
          </cell>
          <cell r="K3086">
            <v>1127</v>
          </cell>
          <cell r="Q3086">
            <v>563</v>
          </cell>
          <cell r="S3086" t="str">
            <v>Nao</v>
          </cell>
          <cell r="T3086" t="str">
            <v>Sim</v>
          </cell>
          <cell r="V3086" t="str">
            <v>Sim</v>
          </cell>
          <cell r="X3086">
            <v>20.010000000000002</v>
          </cell>
          <cell r="Y3086">
            <v>15.21</v>
          </cell>
          <cell r="Z3086">
            <v>14.97</v>
          </cell>
          <cell r="AA3086">
            <v>0</v>
          </cell>
        </row>
        <row r="3087">
          <cell r="B3087" t="str">
            <v>Paraná</v>
          </cell>
          <cell r="I3087" t="str">
            <v>1</v>
          </cell>
          <cell r="K3087">
            <v>10929</v>
          </cell>
          <cell r="Q3087">
            <v>5000</v>
          </cell>
          <cell r="S3087" t="str">
            <v>Nao</v>
          </cell>
          <cell r="T3087" t="str">
            <v>Nao</v>
          </cell>
          <cell r="V3087" t="str">
            <v>Sim</v>
          </cell>
          <cell r="X3087">
            <v>80.900000000000006</v>
          </cell>
          <cell r="Y3087">
            <v>76.930000000000007</v>
          </cell>
          <cell r="Z3087">
            <v>61.9</v>
          </cell>
          <cell r="AA3087">
            <v>0</v>
          </cell>
        </row>
        <row r="3088">
          <cell r="B3088" t="str">
            <v>Paraná</v>
          </cell>
          <cell r="I3088" t="str">
            <v>3</v>
          </cell>
          <cell r="K3088">
            <v>135268</v>
          </cell>
          <cell r="Q3088">
            <v>25564</v>
          </cell>
          <cell r="S3088" t="str">
            <v>Nao</v>
          </cell>
          <cell r="T3088" t="str">
            <v>Nao</v>
          </cell>
          <cell r="V3088" t="str">
            <v>Sim</v>
          </cell>
          <cell r="X3088">
            <v>599</v>
          </cell>
          <cell r="Y3088">
            <v>599</v>
          </cell>
          <cell r="Z3088">
            <v>120</v>
          </cell>
          <cell r="AA3088">
            <v>1867</v>
          </cell>
        </row>
        <row r="3089">
          <cell r="B3089" t="str">
            <v>Paraná</v>
          </cell>
          <cell r="I3089" t="str">
            <v>1</v>
          </cell>
          <cell r="K3089">
            <v>761</v>
          </cell>
          <cell r="Q3089">
            <v>200</v>
          </cell>
          <cell r="S3089" t="str">
            <v>Sim</v>
          </cell>
          <cell r="T3089" t="str">
            <v>Nao</v>
          </cell>
          <cell r="V3089" t="str">
            <v>Sim</v>
          </cell>
          <cell r="X3089">
            <v>8</v>
          </cell>
          <cell r="Y3089">
            <v>6</v>
          </cell>
          <cell r="Z3089">
            <v>5</v>
          </cell>
          <cell r="AA3089">
            <v>0</v>
          </cell>
        </row>
        <row r="3090">
          <cell r="B3090" t="str">
            <v>Paraná</v>
          </cell>
          <cell r="I3090" t="str">
            <v>1</v>
          </cell>
          <cell r="K3090">
            <v>12424</v>
          </cell>
          <cell r="Q3090">
            <v>5320</v>
          </cell>
          <cell r="S3090" t="str">
            <v>Nao</v>
          </cell>
          <cell r="T3090" t="str">
            <v>Nao</v>
          </cell>
          <cell r="V3090" t="str">
            <v>Sim</v>
          </cell>
          <cell r="X3090">
            <v>16.13</v>
          </cell>
          <cell r="Y3090">
            <v>16.13</v>
          </cell>
          <cell r="Z3090">
            <v>0.6</v>
          </cell>
          <cell r="AA3090">
            <v>20</v>
          </cell>
        </row>
        <row r="3091">
          <cell r="B3091" t="str">
            <v>Paraná</v>
          </cell>
          <cell r="I3091" t="str">
            <v>2</v>
          </cell>
          <cell r="K3091">
            <v>29290</v>
          </cell>
          <cell r="Q3091">
            <v>9755</v>
          </cell>
          <cell r="S3091" t="str">
            <v>Sim</v>
          </cell>
          <cell r="T3091" t="str">
            <v>Sim</v>
          </cell>
          <cell r="V3091" t="str">
            <v>Sim</v>
          </cell>
          <cell r="X3091">
            <v>268.19</v>
          </cell>
          <cell r="Y3091">
            <v>190.3</v>
          </cell>
          <cell r="Z3091">
            <v>196.8</v>
          </cell>
          <cell r="AA3091">
            <v>0</v>
          </cell>
        </row>
        <row r="3092">
          <cell r="B3092" t="str">
            <v>Paraná</v>
          </cell>
          <cell r="I3092" t="str">
            <v>1</v>
          </cell>
          <cell r="K3092">
            <v>23939</v>
          </cell>
          <cell r="Q3092">
            <v>6200</v>
          </cell>
          <cell r="S3092" t="str">
            <v>Nao</v>
          </cell>
          <cell r="T3092" t="str">
            <v>Nao</v>
          </cell>
          <cell r="V3092" t="str">
            <v>Sim</v>
          </cell>
          <cell r="X3092">
            <v>85</v>
          </cell>
          <cell r="Y3092">
            <v>85</v>
          </cell>
          <cell r="Z3092">
            <v>70</v>
          </cell>
          <cell r="AA3092">
            <v>3</v>
          </cell>
        </row>
        <row r="3093">
          <cell r="B3093" t="str">
            <v>Paraná</v>
          </cell>
          <cell r="I3093" t="str">
            <v>1</v>
          </cell>
          <cell r="K3093">
            <v>7959</v>
          </cell>
          <cell r="Q3093">
            <v>2500</v>
          </cell>
          <cell r="S3093" t="str">
            <v>Nao</v>
          </cell>
          <cell r="T3093" t="str">
            <v>Sim</v>
          </cell>
          <cell r="V3093" t="str">
            <v>Sim</v>
          </cell>
          <cell r="X3093">
            <v>95.76</v>
          </cell>
          <cell r="Y3093">
            <v>64.39</v>
          </cell>
          <cell r="Z3093">
            <v>62</v>
          </cell>
          <cell r="AA3093">
            <v>100</v>
          </cell>
        </row>
        <row r="3094">
          <cell r="B3094" t="str">
            <v>Paraná</v>
          </cell>
          <cell r="I3094" t="str">
            <v>2</v>
          </cell>
          <cell r="K3094">
            <v>27526</v>
          </cell>
          <cell r="Q3094">
            <v>11797</v>
          </cell>
          <cell r="S3094" t="str">
            <v>Nao</v>
          </cell>
          <cell r="T3094" t="str">
            <v>Nao</v>
          </cell>
          <cell r="V3094" t="str">
            <v>Sim</v>
          </cell>
          <cell r="X3094">
            <v>122.47</v>
          </cell>
          <cell r="Y3094">
            <v>122.27</v>
          </cell>
          <cell r="Z3094">
            <v>55.57</v>
          </cell>
          <cell r="AA3094">
            <v>30</v>
          </cell>
        </row>
        <row r="3095">
          <cell r="B3095" t="str">
            <v>Paraná</v>
          </cell>
          <cell r="I3095" t="str">
            <v>1</v>
          </cell>
          <cell r="K3095">
            <v>8650</v>
          </cell>
          <cell r="Q3095">
            <v>3652</v>
          </cell>
          <cell r="S3095" t="str">
            <v>Nao</v>
          </cell>
          <cell r="T3095" t="str">
            <v>Nao</v>
          </cell>
          <cell r="V3095" t="str">
            <v>Sim</v>
          </cell>
          <cell r="X3095">
            <v>54.6</v>
          </cell>
          <cell r="Y3095">
            <v>40.6</v>
          </cell>
          <cell r="Z3095">
            <v>21</v>
          </cell>
          <cell r="AA3095">
            <v>40</v>
          </cell>
        </row>
        <row r="3096">
          <cell r="B3096" t="str">
            <v>Paraná</v>
          </cell>
          <cell r="I3096" t="str">
            <v>1</v>
          </cell>
          <cell r="K3096">
            <v>1888</v>
          </cell>
          <cell r="Q3096">
            <v>938</v>
          </cell>
          <cell r="S3096" t="str">
            <v>Nao</v>
          </cell>
          <cell r="T3096" t="str">
            <v>Nao</v>
          </cell>
          <cell r="V3096" t="str">
            <v>Sim</v>
          </cell>
          <cell r="X3096">
            <v>14.27</v>
          </cell>
          <cell r="Y3096">
            <v>13.12</v>
          </cell>
          <cell r="Z3096">
            <v>0</v>
          </cell>
          <cell r="AA3096">
            <v>0</v>
          </cell>
        </row>
        <row r="3097">
          <cell r="B3097" t="str">
            <v>Paraná</v>
          </cell>
          <cell r="I3097" t="str">
            <v>1</v>
          </cell>
          <cell r="K3097">
            <v>7423</v>
          </cell>
          <cell r="Q3097">
            <v>3403</v>
          </cell>
          <cell r="S3097" t="str">
            <v>Nao</v>
          </cell>
          <cell r="T3097" t="str">
            <v>Nao</v>
          </cell>
          <cell r="V3097" t="str">
            <v>Sim</v>
          </cell>
          <cell r="X3097">
            <v>46</v>
          </cell>
          <cell r="Y3097">
            <v>38</v>
          </cell>
          <cell r="Z3097">
            <v>0.15</v>
          </cell>
          <cell r="AA3097">
            <v>0</v>
          </cell>
        </row>
        <row r="3098">
          <cell r="B3098" t="str">
            <v>Paraná</v>
          </cell>
          <cell r="I3098" t="str">
            <v>1</v>
          </cell>
          <cell r="K3098">
            <v>912</v>
          </cell>
          <cell r="Q3098">
            <v>350</v>
          </cell>
          <cell r="S3098" t="str">
            <v>Nao</v>
          </cell>
          <cell r="T3098" t="str">
            <v>Nao</v>
          </cell>
          <cell r="V3098" t="str">
            <v>Sim</v>
          </cell>
          <cell r="X3098">
            <v>13</v>
          </cell>
          <cell r="Y3098">
            <v>13</v>
          </cell>
          <cell r="Z3098">
            <v>8</v>
          </cell>
          <cell r="AA3098">
            <v>0</v>
          </cell>
        </row>
        <row r="3099">
          <cell r="B3099" t="str">
            <v>Paraná</v>
          </cell>
          <cell r="I3099" t="str">
            <v>1</v>
          </cell>
          <cell r="K3099">
            <v>14497</v>
          </cell>
          <cell r="Q3099">
            <v>5900</v>
          </cell>
          <cell r="S3099" t="str">
            <v>Nao</v>
          </cell>
          <cell r="T3099" t="str">
            <v>Sim</v>
          </cell>
          <cell r="V3099" t="str">
            <v>Sim</v>
          </cell>
          <cell r="X3099">
            <v>20</v>
          </cell>
          <cell r="Y3099">
            <v>9</v>
          </cell>
          <cell r="Z3099">
            <v>7</v>
          </cell>
          <cell r="AA3099">
            <v>0</v>
          </cell>
        </row>
        <row r="3100">
          <cell r="B3100" t="str">
            <v>Paraná</v>
          </cell>
          <cell r="I3100" t="str">
            <v>1</v>
          </cell>
          <cell r="K3100">
            <v>10223</v>
          </cell>
          <cell r="Q3100">
            <v>4480</v>
          </cell>
          <cell r="S3100" t="str">
            <v>Nao</v>
          </cell>
          <cell r="T3100" t="str">
            <v>Nao</v>
          </cell>
          <cell r="V3100" t="str">
            <v>Sim</v>
          </cell>
          <cell r="X3100">
            <v>1000</v>
          </cell>
          <cell r="Y3100">
            <v>110</v>
          </cell>
          <cell r="Z3100">
            <v>50</v>
          </cell>
          <cell r="AA3100">
            <v>30</v>
          </cell>
        </row>
        <row r="3101">
          <cell r="B3101" t="str">
            <v>Paraná</v>
          </cell>
          <cell r="I3101" t="str">
            <v>1</v>
          </cell>
          <cell r="K3101">
            <v>2339</v>
          </cell>
          <cell r="Q3101">
            <v>1150</v>
          </cell>
          <cell r="S3101" t="str">
            <v>Nao</v>
          </cell>
          <cell r="T3101" t="str">
            <v>Nao</v>
          </cell>
          <cell r="V3101" t="str">
            <v>Sim</v>
          </cell>
          <cell r="X3101">
            <v>21.91</v>
          </cell>
          <cell r="Y3101">
            <v>21.91</v>
          </cell>
          <cell r="Z3101">
            <v>5</v>
          </cell>
          <cell r="AA3101">
            <v>0</v>
          </cell>
        </row>
        <row r="3102">
          <cell r="B3102" t="str">
            <v>Paraná</v>
          </cell>
          <cell r="I3102" t="str">
            <v>1</v>
          </cell>
          <cell r="K3102">
            <v>852</v>
          </cell>
          <cell r="Q3102">
            <v>358</v>
          </cell>
          <cell r="S3102" t="str">
            <v>Nao</v>
          </cell>
          <cell r="T3102" t="str">
            <v>Nao</v>
          </cell>
          <cell r="V3102" t="str">
            <v>Sim</v>
          </cell>
          <cell r="X3102">
            <v>13.58</v>
          </cell>
          <cell r="Y3102">
            <v>12.71</v>
          </cell>
          <cell r="Z3102">
            <v>6</v>
          </cell>
          <cell r="AA3102">
            <v>28</v>
          </cell>
        </row>
        <row r="3103">
          <cell r="B3103" t="str">
            <v>Paraná</v>
          </cell>
          <cell r="I3103" t="str">
            <v>1</v>
          </cell>
          <cell r="K3103">
            <v>4670</v>
          </cell>
          <cell r="Q3103">
            <v>2069</v>
          </cell>
          <cell r="S3103" t="str">
            <v>Nao</v>
          </cell>
          <cell r="T3103" t="str">
            <v>Nao</v>
          </cell>
          <cell r="V3103" t="str">
            <v>Sim</v>
          </cell>
          <cell r="X3103">
            <v>47.73</v>
          </cell>
          <cell r="Y3103">
            <v>41</v>
          </cell>
          <cell r="Z3103">
            <v>25</v>
          </cell>
          <cell r="AA3103">
            <v>0</v>
          </cell>
        </row>
        <row r="3104">
          <cell r="B3104" t="str">
            <v>Paraná</v>
          </cell>
          <cell r="I3104" t="str">
            <v>1</v>
          </cell>
          <cell r="K3104">
            <v>862</v>
          </cell>
          <cell r="Q3104">
            <v>326</v>
          </cell>
          <cell r="S3104" t="str">
            <v>Sim</v>
          </cell>
          <cell r="T3104" t="str">
            <v>Sim</v>
          </cell>
          <cell r="V3104" t="str">
            <v>Sim</v>
          </cell>
          <cell r="X3104">
            <v>10.130000000000001</v>
          </cell>
          <cell r="Y3104">
            <v>10</v>
          </cell>
          <cell r="Z3104">
            <v>9</v>
          </cell>
          <cell r="AA3104">
            <v>12</v>
          </cell>
        </row>
        <row r="3105">
          <cell r="B3105" t="str">
            <v>Paraná</v>
          </cell>
          <cell r="I3105" t="str">
            <v>1</v>
          </cell>
          <cell r="K3105">
            <v>5741</v>
          </cell>
          <cell r="Q3105">
            <v>2400</v>
          </cell>
          <cell r="S3105" t="str">
            <v>Nao</v>
          </cell>
          <cell r="T3105" t="str">
            <v>Sim</v>
          </cell>
          <cell r="V3105" t="str">
            <v>Sim</v>
          </cell>
          <cell r="X3105">
            <v>24.25</v>
          </cell>
          <cell r="Y3105">
            <v>21.82</v>
          </cell>
          <cell r="Z3105">
            <v>16.97</v>
          </cell>
          <cell r="AA3105">
            <v>0</v>
          </cell>
        </row>
        <row r="3106">
          <cell r="B3106" t="str">
            <v>Paraná</v>
          </cell>
          <cell r="I3106" t="str">
            <v>1</v>
          </cell>
          <cell r="K3106">
            <v>1562</v>
          </cell>
          <cell r="Q3106">
            <v>770</v>
          </cell>
          <cell r="S3106" t="str">
            <v>Nao</v>
          </cell>
          <cell r="T3106" t="str">
            <v>Sim</v>
          </cell>
          <cell r="V3106" t="str">
            <v>Sim</v>
          </cell>
          <cell r="X3106">
            <v>17.75</v>
          </cell>
          <cell r="Y3106">
            <v>16.920000000000002</v>
          </cell>
          <cell r="Z3106">
            <v>11.02</v>
          </cell>
          <cell r="AA3106">
            <v>0</v>
          </cell>
        </row>
        <row r="3107">
          <cell r="B3107" t="str">
            <v>Paraná</v>
          </cell>
          <cell r="I3107" t="str">
            <v>1</v>
          </cell>
          <cell r="K3107">
            <v>4748</v>
          </cell>
          <cell r="Q3107">
            <v>2000</v>
          </cell>
          <cell r="S3107" t="str">
            <v>Nao</v>
          </cell>
          <cell r="T3107" t="str">
            <v>Nao</v>
          </cell>
          <cell r="V3107" t="str">
            <v>Não</v>
          </cell>
          <cell r="X3107">
            <v>0.01</v>
          </cell>
          <cell r="Y3107">
            <v>0</v>
          </cell>
          <cell r="Z3107">
            <v>0</v>
          </cell>
          <cell r="AA3107">
            <v>0</v>
          </cell>
        </row>
        <row r="3108">
          <cell r="B3108" t="str">
            <v>Paraná</v>
          </cell>
          <cell r="I3108" t="str">
            <v>1</v>
          </cell>
          <cell r="K3108">
            <v>3207</v>
          </cell>
          <cell r="Q3108">
            <v>1260</v>
          </cell>
          <cell r="S3108" t="str">
            <v>Sim</v>
          </cell>
          <cell r="T3108" t="str">
            <v>Sim</v>
          </cell>
          <cell r="V3108" t="str">
            <v>Sim</v>
          </cell>
          <cell r="X3108">
            <v>18.77</v>
          </cell>
          <cell r="Y3108">
            <v>16.48</v>
          </cell>
          <cell r="Z3108">
            <v>8.44</v>
          </cell>
          <cell r="AA3108">
            <v>40</v>
          </cell>
        </row>
        <row r="3109">
          <cell r="B3109" t="str">
            <v>Paraná</v>
          </cell>
          <cell r="I3109" t="str">
            <v>1</v>
          </cell>
          <cell r="K3109">
            <v>1756</v>
          </cell>
          <cell r="Q3109">
            <v>941</v>
          </cell>
          <cell r="S3109" t="str">
            <v>Nao</v>
          </cell>
          <cell r="T3109" t="str">
            <v>Sim</v>
          </cell>
          <cell r="V3109" t="str">
            <v>Sim</v>
          </cell>
          <cell r="X3109">
            <v>27.17</v>
          </cell>
          <cell r="Y3109">
            <v>23.84</v>
          </cell>
          <cell r="Z3109">
            <v>22.61</v>
          </cell>
          <cell r="AA3109">
            <v>10</v>
          </cell>
        </row>
        <row r="3110">
          <cell r="B3110" t="str">
            <v>Paraná</v>
          </cell>
          <cell r="I3110" t="str">
            <v>1</v>
          </cell>
          <cell r="K3110">
            <v>2406</v>
          </cell>
          <cell r="Q3110">
            <v>976</v>
          </cell>
          <cell r="S3110" t="str">
            <v>Nao</v>
          </cell>
          <cell r="T3110" t="str">
            <v>Nao</v>
          </cell>
          <cell r="V3110" t="str">
            <v>Sim</v>
          </cell>
          <cell r="X3110">
            <v>17.95</v>
          </cell>
          <cell r="Y3110">
            <v>15.2</v>
          </cell>
          <cell r="Z3110">
            <v>10</v>
          </cell>
          <cell r="AA3110">
            <v>0</v>
          </cell>
        </row>
        <row r="3111">
          <cell r="B3111" t="str">
            <v>Paraná</v>
          </cell>
          <cell r="I3111" t="str">
            <v>1</v>
          </cell>
          <cell r="K3111">
            <v>15543</v>
          </cell>
          <cell r="Q3111">
            <v>6349</v>
          </cell>
          <cell r="S3111" t="str">
            <v>Nao</v>
          </cell>
          <cell r="T3111" t="str">
            <v>Nao</v>
          </cell>
          <cell r="V3111" t="str">
            <v>Sim</v>
          </cell>
          <cell r="X3111">
            <v>108</v>
          </cell>
          <cell r="Y3111">
            <v>93</v>
          </cell>
          <cell r="Z3111">
            <v>92</v>
          </cell>
          <cell r="AA3111">
            <v>0</v>
          </cell>
        </row>
        <row r="3112">
          <cell r="B3112" t="str">
            <v>Paraná</v>
          </cell>
          <cell r="I3112" t="str">
            <v>1</v>
          </cell>
          <cell r="K3112">
            <v>3107</v>
          </cell>
          <cell r="Q3112">
            <v>1520</v>
          </cell>
          <cell r="S3112" t="str">
            <v>Nao</v>
          </cell>
          <cell r="T3112" t="str">
            <v>Nao</v>
          </cell>
          <cell r="V3112" t="str">
            <v>Sim</v>
          </cell>
          <cell r="X3112">
            <v>20</v>
          </cell>
          <cell r="Y3112">
            <v>15</v>
          </cell>
          <cell r="Z3112">
            <v>0</v>
          </cell>
          <cell r="AA3112">
            <v>20</v>
          </cell>
        </row>
        <row r="3113">
          <cell r="B3113" t="str">
            <v>Paraná</v>
          </cell>
          <cell r="I3113" t="str">
            <v>1</v>
          </cell>
          <cell r="K3113">
            <v>6429</v>
          </cell>
          <cell r="Q3113">
            <v>2500</v>
          </cell>
          <cell r="S3113" t="str">
            <v>Sim</v>
          </cell>
          <cell r="T3113" t="str">
            <v>Sim</v>
          </cell>
          <cell r="V3113" t="str">
            <v>Sim</v>
          </cell>
          <cell r="X3113">
            <v>56</v>
          </cell>
          <cell r="Y3113">
            <v>47.78</v>
          </cell>
          <cell r="Z3113">
            <v>10</v>
          </cell>
          <cell r="AA3113">
            <v>0</v>
          </cell>
        </row>
        <row r="3114">
          <cell r="B3114" t="str">
            <v>Paraná</v>
          </cell>
          <cell r="I3114" t="str">
            <v>1</v>
          </cell>
          <cell r="K3114">
            <v>23844</v>
          </cell>
          <cell r="Q3114">
            <v>6760</v>
          </cell>
          <cell r="S3114" t="str">
            <v>Nao</v>
          </cell>
          <cell r="T3114" t="str">
            <v>Nao</v>
          </cell>
          <cell r="V3114" t="str">
            <v>Sim</v>
          </cell>
          <cell r="X3114">
            <v>115.96</v>
          </cell>
          <cell r="Y3114">
            <v>115.96</v>
          </cell>
          <cell r="Z3114">
            <v>32.03</v>
          </cell>
          <cell r="AA3114">
            <v>160</v>
          </cell>
        </row>
        <row r="3115">
          <cell r="B3115" t="str">
            <v>Paraná</v>
          </cell>
          <cell r="I3115" t="str">
            <v>3</v>
          </cell>
          <cell r="K3115">
            <v>103145</v>
          </cell>
          <cell r="Q3115">
            <v>29194</v>
          </cell>
          <cell r="S3115" t="str">
            <v>Sim</v>
          </cell>
          <cell r="T3115" t="str">
            <v>Sim</v>
          </cell>
          <cell r="V3115" t="str">
            <v>Sim</v>
          </cell>
          <cell r="X3115">
            <v>800</v>
          </cell>
          <cell r="Y3115">
            <v>528.4</v>
          </cell>
          <cell r="Z3115">
            <v>40</v>
          </cell>
          <cell r="AA3115">
            <v>0</v>
          </cell>
        </row>
        <row r="3116">
          <cell r="B3116" t="str">
            <v>Paraná</v>
          </cell>
          <cell r="I3116" t="str">
            <v>1</v>
          </cell>
          <cell r="K3116">
            <v>5990</v>
          </cell>
          <cell r="Q3116">
            <v>2796</v>
          </cell>
          <cell r="S3116" t="str">
            <v>Nao</v>
          </cell>
          <cell r="T3116" t="str">
            <v>Sim</v>
          </cell>
          <cell r="V3116" t="str">
            <v>Sim</v>
          </cell>
          <cell r="X3116">
            <v>39.450000000000003</v>
          </cell>
          <cell r="Y3116">
            <v>31</v>
          </cell>
          <cell r="Z3116">
            <v>0.22</v>
          </cell>
          <cell r="AA3116">
            <v>0</v>
          </cell>
        </row>
        <row r="3117">
          <cell r="B3117" t="str">
            <v>Paraná</v>
          </cell>
          <cell r="I3117" t="str">
            <v>1</v>
          </cell>
          <cell r="K3117">
            <v>1314</v>
          </cell>
          <cell r="Q3117">
            <v>600</v>
          </cell>
          <cell r="S3117" t="str">
            <v>Nao</v>
          </cell>
          <cell r="T3117" t="str">
            <v>Nao</v>
          </cell>
          <cell r="V3117" t="str">
            <v>Sim</v>
          </cell>
          <cell r="X3117">
            <v>21</v>
          </cell>
          <cell r="Y3117">
            <v>16</v>
          </cell>
          <cell r="Z3117">
            <v>0</v>
          </cell>
          <cell r="AA3117">
            <v>0</v>
          </cell>
        </row>
        <row r="3118">
          <cell r="B3118" t="str">
            <v>Paraná</v>
          </cell>
          <cell r="I3118" t="str">
            <v>2</v>
          </cell>
          <cell r="K3118">
            <v>36014</v>
          </cell>
          <cell r="Q3118">
            <v>11750</v>
          </cell>
          <cell r="S3118" t="str">
            <v>Nao</v>
          </cell>
          <cell r="T3118" t="str">
            <v>Sim</v>
          </cell>
          <cell r="V3118" t="str">
            <v>Sim</v>
          </cell>
          <cell r="X3118">
            <v>380</v>
          </cell>
          <cell r="Y3118">
            <v>86.01</v>
          </cell>
          <cell r="Z3118">
            <v>50.81</v>
          </cell>
          <cell r="AA3118">
            <v>200</v>
          </cell>
        </row>
        <row r="3119">
          <cell r="B3119" t="str">
            <v>Paraná</v>
          </cell>
          <cell r="I3119" t="str">
            <v>1</v>
          </cell>
          <cell r="K3119">
            <v>2203</v>
          </cell>
          <cell r="Q3119">
            <v>900</v>
          </cell>
          <cell r="S3119" t="str">
            <v>Nao</v>
          </cell>
          <cell r="T3119" t="str">
            <v>Nao</v>
          </cell>
          <cell r="V3119" t="str">
            <v>Sim</v>
          </cell>
          <cell r="X3119">
            <v>19.7</v>
          </cell>
          <cell r="Y3119">
            <v>16.5</v>
          </cell>
          <cell r="Z3119">
            <v>16</v>
          </cell>
          <cell r="AA3119">
            <v>120</v>
          </cell>
        </row>
        <row r="3120">
          <cell r="B3120" t="str">
            <v>Paraná</v>
          </cell>
          <cell r="I3120" t="str">
            <v>1</v>
          </cell>
          <cell r="K3120">
            <v>4736</v>
          </cell>
          <cell r="Q3120">
            <v>1764</v>
          </cell>
          <cell r="S3120" t="str">
            <v>Nao</v>
          </cell>
          <cell r="T3120" t="str">
            <v>Nao</v>
          </cell>
          <cell r="V3120" t="str">
            <v>Sim</v>
          </cell>
          <cell r="X3120">
            <v>33.35</v>
          </cell>
          <cell r="Y3120">
            <v>16</v>
          </cell>
          <cell r="Z3120">
            <v>15</v>
          </cell>
          <cell r="AA3120">
            <v>0</v>
          </cell>
        </row>
        <row r="3121">
          <cell r="B3121" t="str">
            <v>Paraná</v>
          </cell>
          <cell r="I3121" t="str">
            <v>3</v>
          </cell>
          <cell r="K3121">
            <v>112178</v>
          </cell>
          <cell r="Q3121">
            <v>40538</v>
          </cell>
          <cell r="S3121" t="str">
            <v>Nao</v>
          </cell>
          <cell r="T3121" t="str">
            <v>Sim</v>
          </cell>
          <cell r="V3121" t="str">
            <v>Sim</v>
          </cell>
          <cell r="X3121">
            <v>600</v>
          </cell>
          <cell r="Y3121">
            <v>400</v>
          </cell>
          <cell r="Z3121">
            <v>250</v>
          </cell>
          <cell r="AA3121">
            <v>0</v>
          </cell>
        </row>
        <row r="3122">
          <cell r="B3122" t="str">
            <v>Paraná</v>
          </cell>
          <cell r="I3122" t="str">
            <v>2</v>
          </cell>
          <cell r="K3122">
            <v>90540</v>
          </cell>
          <cell r="Q3122">
            <v>36767</v>
          </cell>
          <cell r="S3122" t="str">
            <v>Sim</v>
          </cell>
          <cell r="T3122" t="str">
            <v>Sim</v>
          </cell>
          <cell r="V3122" t="str">
            <v>Sim</v>
          </cell>
          <cell r="X3122">
            <v>385</v>
          </cell>
          <cell r="Y3122">
            <v>377</v>
          </cell>
          <cell r="Z3122">
            <v>37.35</v>
          </cell>
          <cell r="AA3122">
            <v>0</v>
          </cell>
        </row>
        <row r="3123">
          <cell r="B3123" t="str">
            <v>Paraná</v>
          </cell>
          <cell r="I3123" t="str">
            <v>1</v>
          </cell>
          <cell r="K3123">
            <v>4225</v>
          </cell>
          <cell r="Q3123">
            <v>1720</v>
          </cell>
          <cell r="S3123" t="str">
            <v>Nao</v>
          </cell>
          <cell r="T3123" t="str">
            <v>Sim</v>
          </cell>
          <cell r="V3123" t="str">
            <v>Sim</v>
          </cell>
          <cell r="X3123">
            <v>35</v>
          </cell>
          <cell r="Y3123">
            <v>2</v>
          </cell>
          <cell r="Z3123">
            <v>0.17</v>
          </cell>
          <cell r="AA3123">
            <v>0</v>
          </cell>
        </row>
        <row r="3124">
          <cell r="B3124" t="str">
            <v>Paraná</v>
          </cell>
          <cell r="I3124" t="str">
            <v>1</v>
          </cell>
          <cell r="K3124">
            <v>7528</v>
          </cell>
          <cell r="Q3124">
            <v>2876</v>
          </cell>
          <cell r="S3124" t="str">
            <v>Nao</v>
          </cell>
          <cell r="T3124" t="str">
            <v>Sim</v>
          </cell>
          <cell r="V3124" t="str">
            <v>Sim</v>
          </cell>
          <cell r="X3124">
            <v>73.06</v>
          </cell>
          <cell r="Y3124">
            <v>48.67</v>
          </cell>
          <cell r="Z3124">
            <v>39.86</v>
          </cell>
          <cell r="AA3124">
            <v>0</v>
          </cell>
        </row>
        <row r="3125">
          <cell r="B3125" t="str">
            <v>Paraná</v>
          </cell>
          <cell r="I3125" t="str">
            <v>1</v>
          </cell>
          <cell r="K3125">
            <v>11524</v>
          </cell>
          <cell r="Q3125">
            <v>4860</v>
          </cell>
          <cell r="S3125" t="str">
            <v>Sim</v>
          </cell>
          <cell r="T3125" t="str">
            <v>Sim</v>
          </cell>
          <cell r="V3125" t="str">
            <v>Sim</v>
          </cell>
          <cell r="X3125">
            <v>141</v>
          </cell>
          <cell r="Y3125">
            <v>120</v>
          </cell>
          <cell r="Z3125">
            <v>90</v>
          </cell>
          <cell r="AA3125">
            <v>0</v>
          </cell>
        </row>
        <row r="3126">
          <cell r="B3126" t="str">
            <v>Paraná</v>
          </cell>
          <cell r="I3126" t="str">
            <v>1</v>
          </cell>
          <cell r="K3126">
            <v>12153</v>
          </cell>
          <cell r="Q3126">
            <v>2700</v>
          </cell>
          <cell r="S3126" t="str">
            <v>Nao</v>
          </cell>
          <cell r="T3126" t="str">
            <v>Sim</v>
          </cell>
          <cell r="V3126" t="str">
            <v>Sim</v>
          </cell>
          <cell r="X3126">
            <v>21.2</v>
          </cell>
          <cell r="Y3126">
            <v>18</v>
          </cell>
          <cell r="Z3126">
            <v>9</v>
          </cell>
          <cell r="AA3126">
            <v>188</v>
          </cell>
        </row>
        <row r="3127">
          <cell r="B3127" t="str">
            <v>Paraná</v>
          </cell>
          <cell r="I3127" t="str">
            <v>1</v>
          </cell>
          <cell r="K3127">
            <v>17304</v>
          </cell>
          <cell r="Q3127">
            <v>6053</v>
          </cell>
          <cell r="S3127" t="str">
            <v>Nao</v>
          </cell>
          <cell r="T3127" t="str">
            <v>Nao</v>
          </cell>
          <cell r="V3127" t="str">
            <v>Sim</v>
          </cell>
          <cell r="X3127">
            <v>72.150000000000006</v>
          </cell>
          <cell r="Y3127">
            <v>61.67</v>
          </cell>
          <cell r="Z3127">
            <v>22.1</v>
          </cell>
          <cell r="AA3127">
            <v>98</v>
          </cell>
        </row>
        <row r="3128">
          <cell r="B3128" t="str">
            <v>Paraná</v>
          </cell>
          <cell r="I3128" t="str">
            <v>2</v>
          </cell>
          <cell r="K3128">
            <v>52736</v>
          </cell>
          <cell r="Q3128">
            <v>20100</v>
          </cell>
          <cell r="S3128" t="str">
            <v>Nao</v>
          </cell>
          <cell r="T3128" t="str">
            <v>Nao</v>
          </cell>
          <cell r="V3128" t="str">
            <v>Sim</v>
          </cell>
          <cell r="X3128">
            <v>289.11</v>
          </cell>
          <cell r="Y3128">
            <v>250.07</v>
          </cell>
          <cell r="Z3128">
            <v>200</v>
          </cell>
          <cell r="AA3128">
            <v>20</v>
          </cell>
        </row>
        <row r="3129">
          <cell r="B3129" t="str">
            <v>Paraná</v>
          </cell>
          <cell r="I3129" t="str">
            <v>1</v>
          </cell>
          <cell r="K3129">
            <v>5324</v>
          </cell>
          <cell r="Q3129">
            <v>2223</v>
          </cell>
          <cell r="S3129" t="str">
            <v>Nao</v>
          </cell>
          <cell r="T3129" t="str">
            <v>Sim</v>
          </cell>
          <cell r="V3129" t="str">
            <v>Sim</v>
          </cell>
          <cell r="X3129">
            <v>75</v>
          </cell>
          <cell r="Y3129">
            <v>69</v>
          </cell>
          <cell r="Z3129">
            <v>38</v>
          </cell>
          <cell r="AA3129">
            <v>12</v>
          </cell>
        </row>
        <row r="3130">
          <cell r="B3130" t="str">
            <v>Paraná</v>
          </cell>
          <cell r="I3130" t="str">
            <v>1</v>
          </cell>
          <cell r="K3130">
            <v>8979</v>
          </cell>
          <cell r="Q3130">
            <v>4447</v>
          </cell>
          <cell r="S3130" t="str">
            <v>Sim</v>
          </cell>
          <cell r="T3130" t="str">
            <v>Sim</v>
          </cell>
          <cell r="V3130" t="str">
            <v>Sim</v>
          </cell>
          <cell r="X3130">
            <v>444.64</v>
          </cell>
          <cell r="Y3130">
            <v>444.62</v>
          </cell>
          <cell r="Z3130">
            <v>444.64</v>
          </cell>
          <cell r="AA3130">
            <v>8</v>
          </cell>
        </row>
        <row r="3131">
          <cell r="B3131" t="str">
            <v>Paraná</v>
          </cell>
          <cell r="I3131" t="str">
            <v>1</v>
          </cell>
          <cell r="K3131">
            <v>8985</v>
          </cell>
          <cell r="Q3131">
            <v>3590</v>
          </cell>
          <cell r="S3131" t="str">
            <v>Nao</v>
          </cell>
          <cell r="T3131" t="str">
            <v>Nao</v>
          </cell>
          <cell r="V3131" t="str">
            <v>Sim</v>
          </cell>
          <cell r="X3131">
            <v>30.77</v>
          </cell>
          <cell r="Y3131">
            <v>27.8</v>
          </cell>
          <cell r="Z3131">
            <v>12.75</v>
          </cell>
          <cell r="AA3131">
            <v>0</v>
          </cell>
        </row>
        <row r="3132">
          <cell r="B3132" t="str">
            <v>Paraná</v>
          </cell>
          <cell r="I3132" t="str">
            <v>1</v>
          </cell>
          <cell r="K3132">
            <v>12183</v>
          </cell>
          <cell r="Q3132">
            <v>4800</v>
          </cell>
          <cell r="S3132" t="str">
            <v>Nao</v>
          </cell>
          <cell r="T3132" t="str">
            <v>Nao</v>
          </cell>
          <cell r="V3132" t="str">
            <v>Sim</v>
          </cell>
          <cell r="X3132">
            <v>77.290000000000006</v>
          </cell>
          <cell r="Y3132">
            <v>73.5</v>
          </cell>
          <cell r="Z3132">
            <v>35.369999999999997</v>
          </cell>
          <cell r="AA3132">
            <v>90</v>
          </cell>
        </row>
        <row r="3133">
          <cell r="B3133" t="str">
            <v>Paraná</v>
          </cell>
          <cell r="I3133" t="str">
            <v>2</v>
          </cell>
          <cell r="K3133">
            <v>74619</v>
          </cell>
          <cell r="Q3133">
            <v>20500</v>
          </cell>
          <cell r="S3133" t="str">
            <v>Nao</v>
          </cell>
          <cell r="T3133" t="str">
            <v>Sim</v>
          </cell>
          <cell r="V3133" t="str">
            <v>Sim</v>
          </cell>
          <cell r="X3133">
            <v>404.37</v>
          </cell>
          <cell r="Y3133">
            <v>404.37</v>
          </cell>
          <cell r="Z3133">
            <v>300</v>
          </cell>
          <cell r="AA3133">
            <v>30</v>
          </cell>
        </row>
        <row r="3134">
          <cell r="B3134" t="str">
            <v>Paraná</v>
          </cell>
          <cell r="I3134" t="str">
            <v>1</v>
          </cell>
          <cell r="K3134">
            <v>10615</v>
          </cell>
          <cell r="Q3134">
            <v>4010</v>
          </cell>
          <cell r="S3134" t="str">
            <v>Sim</v>
          </cell>
          <cell r="T3134" t="str">
            <v>Sim</v>
          </cell>
          <cell r="V3134" t="str">
            <v>Sim</v>
          </cell>
          <cell r="X3134">
            <v>495</v>
          </cell>
          <cell r="Y3134">
            <v>462</v>
          </cell>
          <cell r="Z3134">
            <v>4.57</v>
          </cell>
          <cell r="AA3134">
            <v>0</v>
          </cell>
        </row>
        <row r="3135">
          <cell r="B3135" t="str">
            <v>Paraná</v>
          </cell>
          <cell r="I3135" t="str">
            <v>1</v>
          </cell>
          <cell r="K3135">
            <v>14082</v>
          </cell>
          <cell r="Q3135">
            <v>4591</v>
          </cell>
          <cell r="S3135" t="str">
            <v>Nao</v>
          </cell>
          <cell r="T3135" t="str">
            <v>Nao</v>
          </cell>
          <cell r="V3135" t="str">
            <v>Sim</v>
          </cell>
          <cell r="X3135">
            <v>58</v>
          </cell>
          <cell r="Y3135">
            <v>52</v>
          </cell>
          <cell r="Z3135">
            <v>48</v>
          </cell>
          <cell r="AA3135">
            <v>0</v>
          </cell>
        </row>
        <row r="3136">
          <cell r="B3136" t="str">
            <v>Paraná</v>
          </cell>
          <cell r="I3136" t="str">
            <v>3</v>
          </cell>
          <cell r="K3136">
            <v>235237</v>
          </cell>
          <cell r="Q3136">
            <v>61584</v>
          </cell>
          <cell r="S3136" t="str">
            <v>Sim</v>
          </cell>
          <cell r="T3136" t="str">
            <v>Sim</v>
          </cell>
          <cell r="V3136" t="str">
            <v>Sim</v>
          </cell>
          <cell r="X3136">
            <v>920</v>
          </cell>
          <cell r="Y3136">
            <v>586.29999999999995</v>
          </cell>
          <cell r="Z3136">
            <v>299.99</v>
          </cell>
          <cell r="AA3136">
            <v>1</v>
          </cell>
        </row>
        <row r="3137">
          <cell r="B3137" t="str">
            <v>Paraná</v>
          </cell>
          <cell r="I3137" t="str">
            <v>1</v>
          </cell>
          <cell r="K3137">
            <v>22697</v>
          </cell>
          <cell r="Q3137">
            <v>9719</v>
          </cell>
          <cell r="S3137" t="str">
            <v>Sim</v>
          </cell>
          <cell r="T3137" t="str">
            <v>Sim</v>
          </cell>
          <cell r="V3137" t="str">
            <v>Sim</v>
          </cell>
          <cell r="X3137">
            <v>96.5</v>
          </cell>
          <cell r="Y3137">
            <v>91</v>
          </cell>
          <cell r="Z3137">
            <v>55</v>
          </cell>
          <cell r="AA3137">
            <v>20</v>
          </cell>
        </row>
        <row r="3138">
          <cell r="B3138" t="str">
            <v>Paraná</v>
          </cell>
          <cell r="I3138" t="str">
            <v>1</v>
          </cell>
          <cell r="K3138">
            <v>5171</v>
          </cell>
          <cell r="Q3138">
            <v>2500</v>
          </cell>
          <cell r="S3138" t="str">
            <v>Nao</v>
          </cell>
          <cell r="T3138" t="str">
            <v>Nao</v>
          </cell>
          <cell r="V3138" t="str">
            <v>Sim</v>
          </cell>
          <cell r="X3138">
            <v>20.94</v>
          </cell>
          <cell r="Y3138">
            <v>20.260000000000002</v>
          </cell>
          <cell r="Z3138">
            <v>0</v>
          </cell>
          <cell r="AA3138">
            <v>0</v>
          </cell>
        </row>
        <row r="3139">
          <cell r="B3139" t="str">
            <v>Paraná</v>
          </cell>
          <cell r="I3139" t="str">
            <v>1</v>
          </cell>
          <cell r="K3139">
            <v>2681</v>
          </cell>
          <cell r="Q3139">
            <v>1071</v>
          </cell>
          <cell r="S3139" t="str">
            <v>Nao</v>
          </cell>
          <cell r="T3139" t="str">
            <v>Nao</v>
          </cell>
          <cell r="V3139" t="str">
            <v>Sim</v>
          </cell>
          <cell r="X3139">
            <v>10.42</v>
          </cell>
          <cell r="Y3139">
            <v>10.42</v>
          </cell>
          <cell r="Z3139">
            <v>2.61</v>
          </cell>
          <cell r="AA3139">
            <v>24</v>
          </cell>
        </row>
        <row r="3140">
          <cell r="B3140" t="str">
            <v>Paraná</v>
          </cell>
          <cell r="I3140" t="str">
            <v>1</v>
          </cell>
          <cell r="K3140">
            <v>10942</v>
          </cell>
          <cell r="Q3140">
            <v>5470</v>
          </cell>
          <cell r="S3140" t="str">
            <v>Nao</v>
          </cell>
          <cell r="T3140" t="str">
            <v>Nao</v>
          </cell>
          <cell r="V3140" t="str">
            <v>Sim</v>
          </cell>
          <cell r="X3140">
            <v>76.45</v>
          </cell>
          <cell r="Y3140">
            <v>32.53</v>
          </cell>
          <cell r="Z3140">
            <v>24.91</v>
          </cell>
          <cell r="AA3140">
            <v>0</v>
          </cell>
        </row>
        <row r="3141">
          <cell r="B3141" t="str">
            <v>Paraná</v>
          </cell>
          <cell r="I3141" t="str">
            <v>2</v>
          </cell>
          <cell r="K3141">
            <v>45171</v>
          </cell>
          <cell r="Q3141">
            <v>21500</v>
          </cell>
          <cell r="S3141" t="str">
            <v>Nao</v>
          </cell>
          <cell r="T3141" t="str">
            <v>Sim</v>
          </cell>
          <cell r="V3141" t="str">
            <v>Sim</v>
          </cell>
          <cell r="X3141">
            <v>240</v>
          </cell>
          <cell r="Y3141">
            <v>235</v>
          </cell>
          <cell r="Z3141">
            <v>70</v>
          </cell>
          <cell r="AA3141">
            <v>0</v>
          </cell>
        </row>
        <row r="3142">
          <cell r="B3142" t="str">
            <v>Paraná</v>
          </cell>
          <cell r="I3142" t="str">
            <v>1</v>
          </cell>
          <cell r="K3142">
            <v>1821</v>
          </cell>
          <cell r="Q3142">
            <v>840</v>
          </cell>
          <cell r="S3142" t="str">
            <v>Sim</v>
          </cell>
          <cell r="T3142" t="str">
            <v>Sim</v>
          </cell>
          <cell r="V3142" t="str">
            <v>Sim</v>
          </cell>
          <cell r="X3142">
            <v>17.23</v>
          </cell>
          <cell r="Y3142">
            <v>9.08</v>
          </cell>
          <cell r="Z3142">
            <v>17.23</v>
          </cell>
          <cell r="AA3142">
            <v>0</v>
          </cell>
        </row>
        <row r="3143">
          <cell r="B3143" t="str">
            <v>Paraná</v>
          </cell>
          <cell r="I3143" t="str">
            <v>1</v>
          </cell>
          <cell r="K3143">
            <v>14615</v>
          </cell>
          <cell r="Q3143">
            <v>6518</v>
          </cell>
          <cell r="S3143" t="str">
            <v>Nao</v>
          </cell>
          <cell r="T3143" t="str">
            <v>Sim</v>
          </cell>
          <cell r="V3143" t="str">
            <v>Sim</v>
          </cell>
          <cell r="X3143">
            <v>99</v>
          </cell>
          <cell r="Y3143">
            <v>82</v>
          </cell>
          <cell r="Z3143">
            <v>38</v>
          </cell>
          <cell r="AA3143">
            <v>60</v>
          </cell>
        </row>
        <row r="3144">
          <cell r="B3144" t="str">
            <v>Paraná</v>
          </cell>
          <cell r="I3144" t="str">
            <v>1</v>
          </cell>
          <cell r="K3144">
            <v>1662</v>
          </cell>
          <cell r="Q3144">
            <v>830</v>
          </cell>
          <cell r="S3144" t="str">
            <v>Nao</v>
          </cell>
          <cell r="T3144" t="str">
            <v>Nao</v>
          </cell>
          <cell r="V3144" t="str">
            <v>Sim</v>
          </cell>
          <cell r="X3144">
            <v>34.200000000000003</v>
          </cell>
          <cell r="Y3144">
            <v>14.4</v>
          </cell>
          <cell r="Z3144">
            <v>16</v>
          </cell>
          <cell r="AA3144">
            <v>0</v>
          </cell>
        </row>
        <row r="3145">
          <cell r="B3145" t="str">
            <v>Paraná</v>
          </cell>
          <cell r="I3145" t="str">
            <v>1</v>
          </cell>
          <cell r="K3145">
            <v>6292</v>
          </cell>
          <cell r="Q3145">
            <v>1837</v>
          </cell>
          <cell r="S3145" t="str">
            <v>Nao</v>
          </cell>
          <cell r="T3145" t="str">
            <v>Nao</v>
          </cell>
          <cell r="V3145" t="str">
            <v>Sim</v>
          </cell>
          <cell r="X3145">
            <v>50</v>
          </cell>
          <cell r="Y3145">
            <v>35</v>
          </cell>
          <cell r="Z3145">
            <v>20</v>
          </cell>
          <cell r="AA3145">
            <v>650</v>
          </cell>
        </row>
        <row r="3146">
          <cell r="B3146" t="str">
            <v>Paraná</v>
          </cell>
          <cell r="I3146" t="str">
            <v>1</v>
          </cell>
          <cell r="K3146">
            <v>2600</v>
          </cell>
          <cell r="Q3146">
            <v>866</v>
          </cell>
          <cell r="S3146" t="str">
            <v>Nao</v>
          </cell>
          <cell r="T3146" t="str">
            <v>Nao</v>
          </cell>
          <cell r="V3146" t="str">
            <v>Sim</v>
          </cell>
          <cell r="X3146">
            <v>27</v>
          </cell>
          <cell r="Y3146">
            <v>20</v>
          </cell>
          <cell r="Z3146">
            <v>15</v>
          </cell>
          <cell r="AA3146">
            <v>0</v>
          </cell>
        </row>
        <row r="3147">
          <cell r="B3147" t="str">
            <v>Paraná</v>
          </cell>
          <cell r="I3147" t="str">
            <v>1</v>
          </cell>
          <cell r="K3147">
            <v>18127</v>
          </cell>
          <cell r="Q3147">
            <v>8485</v>
          </cell>
          <cell r="S3147" t="str">
            <v>Nao</v>
          </cell>
          <cell r="T3147" t="str">
            <v>Sim</v>
          </cell>
          <cell r="V3147" t="str">
            <v>Sim</v>
          </cell>
          <cell r="X3147">
            <v>158.44999999999999</v>
          </cell>
          <cell r="Y3147">
            <v>108</v>
          </cell>
          <cell r="Z3147">
            <v>53.4</v>
          </cell>
          <cell r="AA3147">
            <v>0</v>
          </cell>
        </row>
        <row r="3148">
          <cell r="B3148" t="str">
            <v>Paraná</v>
          </cell>
          <cell r="I3148" t="str">
            <v>1</v>
          </cell>
          <cell r="K3148">
            <v>3319</v>
          </cell>
          <cell r="Q3148">
            <v>1169</v>
          </cell>
          <cell r="S3148" t="str">
            <v>Nao</v>
          </cell>
          <cell r="T3148" t="str">
            <v>Nao</v>
          </cell>
          <cell r="V3148" t="str">
            <v>Sim</v>
          </cell>
          <cell r="X3148">
            <v>19.78</v>
          </cell>
          <cell r="Y3148">
            <v>15.3</v>
          </cell>
          <cell r="Z3148">
            <v>15.3</v>
          </cell>
          <cell r="AA3148">
            <v>0</v>
          </cell>
        </row>
        <row r="3149">
          <cell r="B3149" t="str">
            <v>Paraná</v>
          </cell>
          <cell r="I3149" t="str">
            <v>1</v>
          </cell>
          <cell r="K3149">
            <v>1388</v>
          </cell>
          <cell r="Q3149">
            <v>536</v>
          </cell>
          <cell r="S3149" t="str">
            <v>Nao</v>
          </cell>
          <cell r="T3149" t="str">
            <v>Nao</v>
          </cell>
          <cell r="V3149" t="str">
            <v>Sim</v>
          </cell>
          <cell r="X3149">
            <v>300</v>
          </cell>
          <cell r="Y3149">
            <v>250</v>
          </cell>
          <cell r="Z3149">
            <v>96</v>
          </cell>
          <cell r="AA3149">
            <v>0</v>
          </cell>
        </row>
        <row r="3150">
          <cell r="B3150" t="str">
            <v>Paraná</v>
          </cell>
          <cell r="I3150" t="str">
            <v>5</v>
          </cell>
          <cell r="K3150">
            <v>1948626</v>
          </cell>
          <cell r="Q3150">
            <v>551373</v>
          </cell>
          <cell r="S3150" t="str">
            <v>Sim</v>
          </cell>
          <cell r="T3150" t="str">
            <v>Sim</v>
          </cell>
          <cell r="V3150" t="str">
            <v>Sim</v>
          </cell>
          <cell r="X3150">
            <v>5446.69</v>
          </cell>
          <cell r="Y3150">
            <v>4779.8</v>
          </cell>
          <cell r="Z3150">
            <v>4685.5</v>
          </cell>
          <cell r="AA3150">
            <v>0</v>
          </cell>
        </row>
        <row r="3151">
          <cell r="B3151" t="str">
            <v>Paraná</v>
          </cell>
          <cell r="I3151" t="str">
            <v>1</v>
          </cell>
          <cell r="K3151">
            <v>10448</v>
          </cell>
          <cell r="Q3151">
            <v>4508</v>
          </cell>
          <cell r="S3151" t="str">
            <v>Nao</v>
          </cell>
          <cell r="T3151" t="str">
            <v>Nao</v>
          </cell>
          <cell r="V3151" t="str">
            <v>Sim</v>
          </cell>
          <cell r="X3151">
            <v>90.23</v>
          </cell>
          <cell r="Y3151">
            <v>90.23</v>
          </cell>
          <cell r="Z3151">
            <v>64.56</v>
          </cell>
          <cell r="AA3151">
            <v>10</v>
          </cell>
        </row>
        <row r="3152">
          <cell r="B3152" t="str">
            <v>Paraná</v>
          </cell>
          <cell r="I3152" t="str">
            <v>1</v>
          </cell>
          <cell r="K3152">
            <v>2683</v>
          </cell>
          <cell r="Q3152">
            <v>1182</v>
          </cell>
          <cell r="S3152" t="str">
            <v>Sim</v>
          </cell>
          <cell r="T3152" t="str">
            <v>Sim</v>
          </cell>
          <cell r="V3152" t="str">
            <v>Sim</v>
          </cell>
          <cell r="X3152">
            <v>24</v>
          </cell>
          <cell r="Y3152">
            <v>23</v>
          </cell>
          <cell r="Z3152">
            <v>11.2</v>
          </cell>
          <cell r="AA3152">
            <v>20</v>
          </cell>
        </row>
        <row r="3153">
          <cell r="B3153" t="str">
            <v>Paraná</v>
          </cell>
          <cell r="I3153" t="str">
            <v>1</v>
          </cell>
          <cell r="K3153">
            <v>4150</v>
          </cell>
          <cell r="Q3153">
            <v>1657</v>
          </cell>
          <cell r="S3153" t="str">
            <v>Nao</v>
          </cell>
          <cell r="T3153" t="str">
            <v>Sim</v>
          </cell>
          <cell r="V3153" t="str">
            <v>Sim</v>
          </cell>
          <cell r="X3153">
            <v>30.15</v>
          </cell>
          <cell r="Y3153">
            <v>26.09</v>
          </cell>
          <cell r="Z3153">
            <v>16.489999999999998</v>
          </cell>
          <cell r="AA3153">
            <v>15</v>
          </cell>
        </row>
        <row r="3154">
          <cell r="B3154" t="str">
            <v>Paraná</v>
          </cell>
          <cell r="I3154" t="str">
            <v>1</v>
          </cell>
          <cell r="K3154">
            <v>1371</v>
          </cell>
          <cell r="Q3154">
            <v>343</v>
          </cell>
          <cell r="S3154" t="str">
            <v>Nao</v>
          </cell>
          <cell r="T3154" t="str">
            <v>Nao</v>
          </cell>
          <cell r="V3154" t="str">
            <v>Sim</v>
          </cell>
          <cell r="X3154">
            <v>8.93</v>
          </cell>
          <cell r="Y3154">
            <v>3.97</v>
          </cell>
          <cell r="Z3154">
            <v>1</v>
          </cell>
          <cell r="AA3154">
            <v>0</v>
          </cell>
        </row>
        <row r="3155">
          <cell r="B3155" t="str">
            <v>Paraná</v>
          </cell>
          <cell r="I3155" t="str">
            <v>2</v>
          </cell>
          <cell r="K3155">
            <v>31868</v>
          </cell>
          <cell r="Q3155">
            <v>15003</v>
          </cell>
          <cell r="S3155" t="str">
            <v>Nao</v>
          </cell>
          <cell r="T3155" t="str">
            <v>Sim</v>
          </cell>
          <cell r="V3155" t="str">
            <v>Sim</v>
          </cell>
          <cell r="X3155">
            <v>280</v>
          </cell>
          <cell r="Y3155">
            <v>265</v>
          </cell>
          <cell r="Z3155">
            <v>20</v>
          </cell>
          <cell r="AA3155">
            <v>2600</v>
          </cell>
        </row>
        <row r="3156">
          <cell r="B3156" t="str">
            <v>Paraná</v>
          </cell>
          <cell r="I3156" t="str">
            <v>1</v>
          </cell>
          <cell r="K3156">
            <v>6237</v>
          </cell>
          <cell r="Q3156">
            <v>3100</v>
          </cell>
          <cell r="S3156" t="str">
            <v>Nao</v>
          </cell>
          <cell r="T3156" t="str">
            <v>Nao</v>
          </cell>
          <cell r="V3156" t="str">
            <v>Sim</v>
          </cell>
          <cell r="X3156">
            <v>61</v>
          </cell>
          <cell r="Y3156">
            <v>61</v>
          </cell>
          <cell r="Z3156">
            <v>55</v>
          </cell>
          <cell r="AA3156">
            <v>3</v>
          </cell>
        </row>
        <row r="3157">
          <cell r="B3157" t="str">
            <v>Paraná</v>
          </cell>
          <cell r="I3157" t="str">
            <v>1</v>
          </cell>
          <cell r="K3157">
            <v>5245</v>
          </cell>
          <cell r="Q3157">
            <v>2053</v>
          </cell>
          <cell r="S3157" t="str">
            <v>Nao</v>
          </cell>
          <cell r="T3157" t="str">
            <v>Sim</v>
          </cell>
          <cell r="V3157" t="str">
            <v>Sim</v>
          </cell>
          <cell r="X3157">
            <v>42.9</v>
          </cell>
          <cell r="Y3157">
            <v>42.9</v>
          </cell>
          <cell r="Z3157">
            <v>25.3</v>
          </cell>
          <cell r="AA3157">
            <v>0</v>
          </cell>
        </row>
        <row r="3158">
          <cell r="B3158" t="str">
            <v>Paraná</v>
          </cell>
          <cell r="I3158" t="str">
            <v>1</v>
          </cell>
          <cell r="K3158">
            <v>2067</v>
          </cell>
          <cell r="Q3158">
            <v>764</v>
          </cell>
          <cell r="S3158" t="str">
            <v>Nao</v>
          </cell>
          <cell r="T3158" t="str">
            <v>Sim</v>
          </cell>
          <cell r="V3158" t="str">
            <v>Sim</v>
          </cell>
          <cell r="X3158">
            <v>27.97</v>
          </cell>
          <cell r="Y3158">
            <v>25</v>
          </cell>
          <cell r="Z3158">
            <v>15</v>
          </cell>
          <cell r="AA3158">
            <v>0</v>
          </cell>
        </row>
        <row r="3159">
          <cell r="B3159" t="str">
            <v>Paraná</v>
          </cell>
          <cell r="I3159" t="str">
            <v>1</v>
          </cell>
          <cell r="K3159">
            <v>12344</v>
          </cell>
          <cell r="Q3159">
            <v>4380</v>
          </cell>
          <cell r="S3159" t="str">
            <v>Sim</v>
          </cell>
          <cell r="T3159" t="str">
            <v>Sim</v>
          </cell>
          <cell r="V3159" t="str">
            <v>Sim</v>
          </cell>
          <cell r="X3159">
            <v>100</v>
          </cell>
          <cell r="Y3159">
            <v>80</v>
          </cell>
          <cell r="Z3159">
            <v>30</v>
          </cell>
          <cell r="AA3159">
            <v>0</v>
          </cell>
        </row>
        <row r="3160">
          <cell r="B3160" t="str">
            <v>Paraná</v>
          </cell>
          <cell r="I3160" t="str">
            <v>1</v>
          </cell>
          <cell r="K3160">
            <v>3093</v>
          </cell>
          <cell r="Q3160">
            <v>1500</v>
          </cell>
          <cell r="S3160" t="str">
            <v>Nao</v>
          </cell>
          <cell r="T3160" t="str">
            <v>Sim</v>
          </cell>
          <cell r="V3160" t="str">
            <v>Sim</v>
          </cell>
          <cell r="X3160">
            <v>30</v>
          </cell>
          <cell r="Y3160">
            <v>25.82</v>
          </cell>
          <cell r="Z3160">
            <v>8</v>
          </cell>
          <cell r="AA3160">
            <v>0</v>
          </cell>
        </row>
        <row r="3161">
          <cell r="B3161" t="str">
            <v>Paraná</v>
          </cell>
          <cell r="I3161" t="str">
            <v>1</v>
          </cell>
          <cell r="K3161">
            <v>636</v>
          </cell>
          <cell r="Q3161">
            <v>200</v>
          </cell>
          <cell r="S3161" t="str">
            <v>Nao</v>
          </cell>
          <cell r="T3161" t="str">
            <v>Nao</v>
          </cell>
          <cell r="V3161" t="str">
            <v>Sim</v>
          </cell>
          <cell r="X3161">
            <v>109.32</v>
          </cell>
          <cell r="Y3161">
            <v>90.02</v>
          </cell>
          <cell r="Z3161">
            <v>70</v>
          </cell>
          <cell r="AA3161">
            <v>0</v>
          </cell>
        </row>
        <row r="3162">
          <cell r="B3162" t="str">
            <v>Paraná</v>
          </cell>
          <cell r="I3162" t="str">
            <v>1</v>
          </cell>
          <cell r="K3162">
            <v>1425</v>
          </cell>
          <cell r="Q3162">
            <v>599</v>
          </cell>
          <cell r="S3162" t="str">
            <v>Nao</v>
          </cell>
          <cell r="T3162" t="str">
            <v>Nao</v>
          </cell>
          <cell r="V3162" t="str">
            <v>Sim</v>
          </cell>
          <cell r="X3162">
            <v>17</v>
          </cell>
          <cell r="Y3162">
            <v>6.4</v>
          </cell>
          <cell r="Z3162">
            <v>6.4</v>
          </cell>
          <cell r="AA3162">
            <v>0</v>
          </cell>
        </row>
        <row r="3163">
          <cell r="B3163" t="str">
            <v>Paraná</v>
          </cell>
          <cell r="I3163" t="str">
            <v>1</v>
          </cell>
          <cell r="K3163">
            <v>1767</v>
          </cell>
          <cell r="Q3163">
            <v>850</v>
          </cell>
          <cell r="S3163" t="str">
            <v>Nao</v>
          </cell>
          <cell r="T3163" t="str">
            <v>Nao</v>
          </cell>
          <cell r="V3163" t="str">
            <v>Sim</v>
          </cell>
          <cell r="X3163">
            <v>15.3</v>
          </cell>
          <cell r="Y3163">
            <v>12.95</v>
          </cell>
          <cell r="Z3163">
            <v>0</v>
          </cell>
          <cell r="AA3163">
            <v>0</v>
          </cell>
        </row>
        <row r="3164">
          <cell r="B3164" t="str">
            <v>Paraná</v>
          </cell>
          <cell r="I3164" t="str">
            <v>1</v>
          </cell>
          <cell r="K3164">
            <v>13521</v>
          </cell>
          <cell r="Q3164">
            <v>4256</v>
          </cell>
          <cell r="S3164" t="str">
            <v>Nao</v>
          </cell>
          <cell r="T3164" t="str">
            <v>Nao</v>
          </cell>
          <cell r="V3164" t="str">
            <v>Sim</v>
          </cell>
          <cell r="X3164">
            <v>61.39</v>
          </cell>
          <cell r="Y3164">
            <v>54.35</v>
          </cell>
          <cell r="Z3164">
            <v>10</v>
          </cell>
          <cell r="AA3164">
            <v>0</v>
          </cell>
        </row>
        <row r="3165">
          <cell r="B3165" t="str">
            <v>Paraná</v>
          </cell>
          <cell r="I3165" t="str">
            <v>3</v>
          </cell>
          <cell r="K3165">
            <v>94827</v>
          </cell>
          <cell r="Q3165">
            <v>45000</v>
          </cell>
          <cell r="S3165" t="str">
            <v>Sim</v>
          </cell>
          <cell r="T3165" t="str">
            <v>Sim</v>
          </cell>
          <cell r="V3165" t="str">
            <v>Sim</v>
          </cell>
          <cell r="X3165">
            <v>442.5</v>
          </cell>
          <cell r="Y3165">
            <v>335.05</v>
          </cell>
          <cell r="Z3165">
            <v>315</v>
          </cell>
          <cell r="AA3165">
            <v>150</v>
          </cell>
        </row>
        <row r="3166">
          <cell r="B3166" t="str">
            <v>Paraná</v>
          </cell>
          <cell r="I3166" t="str">
            <v>1</v>
          </cell>
          <cell r="K3166">
            <v>3950</v>
          </cell>
          <cell r="Q3166">
            <v>1800</v>
          </cell>
          <cell r="S3166" t="str">
            <v>Nao</v>
          </cell>
          <cell r="T3166" t="str">
            <v>Nao</v>
          </cell>
          <cell r="V3166" t="str">
            <v>Sim</v>
          </cell>
          <cell r="X3166">
            <v>64.569999999999993</v>
          </cell>
          <cell r="Y3166">
            <v>41.44</v>
          </cell>
          <cell r="Z3166">
            <v>30.15</v>
          </cell>
          <cell r="AA3166">
            <v>0</v>
          </cell>
        </row>
        <row r="3167">
          <cell r="B3167" t="str">
            <v>Paraná</v>
          </cell>
          <cell r="I3167" t="str">
            <v>1</v>
          </cell>
          <cell r="K3167">
            <v>1978</v>
          </cell>
          <cell r="Q3167">
            <v>739</v>
          </cell>
          <cell r="S3167" t="str">
            <v>Nao</v>
          </cell>
          <cell r="T3167" t="str">
            <v>Nao</v>
          </cell>
          <cell r="V3167" t="str">
            <v>Sim</v>
          </cell>
          <cell r="X3167">
            <v>19.32</v>
          </cell>
          <cell r="Y3167">
            <v>13</v>
          </cell>
          <cell r="Z3167">
            <v>12</v>
          </cell>
          <cell r="AA3167">
            <v>4</v>
          </cell>
        </row>
        <row r="3168">
          <cell r="B3168" t="str">
            <v>Paraná</v>
          </cell>
          <cell r="I3168" t="str">
            <v>1</v>
          </cell>
          <cell r="K3168">
            <v>6581</v>
          </cell>
          <cell r="Q3168">
            <v>2800</v>
          </cell>
          <cell r="S3168" t="str">
            <v>Nao</v>
          </cell>
          <cell r="T3168" t="str">
            <v>Nao</v>
          </cell>
          <cell r="V3168" t="str">
            <v>Sim</v>
          </cell>
          <cell r="X3168">
            <v>40</v>
          </cell>
          <cell r="Y3168">
            <v>0.35</v>
          </cell>
          <cell r="Z3168">
            <v>0.05</v>
          </cell>
          <cell r="AA3168">
            <v>8</v>
          </cell>
        </row>
        <row r="3169">
          <cell r="B3169" t="str">
            <v>Paraná</v>
          </cell>
          <cell r="I3169" t="str">
            <v>1</v>
          </cell>
          <cell r="K3169">
            <v>1601</v>
          </cell>
          <cell r="Q3169">
            <v>680</v>
          </cell>
          <cell r="S3169" t="str">
            <v>Nao</v>
          </cell>
          <cell r="T3169" t="str">
            <v>Nao</v>
          </cell>
          <cell r="V3169" t="str">
            <v>Sim</v>
          </cell>
          <cell r="X3169">
            <v>16.75</v>
          </cell>
          <cell r="Y3169">
            <v>15.55</v>
          </cell>
          <cell r="Z3169">
            <v>9.15</v>
          </cell>
          <cell r="AA3169">
            <v>6</v>
          </cell>
        </row>
        <row r="3170">
          <cell r="B3170" t="str">
            <v>Paraná</v>
          </cell>
          <cell r="I3170" t="str">
            <v>1</v>
          </cell>
          <cell r="K3170">
            <v>4344</v>
          </cell>
          <cell r="Q3170">
            <v>2000</v>
          </cell>
          <cell r="S3170" t="str">
            <v>Nao</v>
          </cell>
          <cell r="T3170" t="str">
            <v>Nao</v>
          </cell>
          <cell r="V3170" t="str">
            <v>Sim</v>
          </cell>
          <cell r="X3170">
            <v>36</v>
          </cell>
          <cell r="Y3170">
            <v>36</v>
          </cell>
          <cell r="Z3170">
            <v>0</v>
          </cell>
          <cell r="AA3170">
            <v>0</v>
          </cell>
        </row>
        <row r="3171">
          <cell r="B3171" t="str">
            <v>Paraná</v>
          </cell>
          <cell r="I3171" t="str">
            <v>1</v>
          </cell>
          <cell r="K3171">
            <v>6318</v>
          </cell>
          <cell r="Q3171">
            <v>1988</v>
          </cell>
          <cell r="S3171" t="str">
            <v>Nao</v>
          </cell>
          <cell r="T3171" t="str">
            <v>Nao</v>
          </cell>
          <cell r="V3171" t="str">
            <v>Sim</v>
          </cell>
          <cell r="X3171">
            <v>89</v>
          </cell>
          <cell r="Y3171">
            <v>89</v>
          </cell>
          <cell r="Z3171">
            <v>0</v>
          </cell>
          <cell r="AA3171">
            <v>0</v>
          </cell>
        </row>
        <row r="3172">
          <cell r="B3172" t="str">
            <v>Paraná</v>
          </cell>
          <cell r="I3172" t="str">
            <v>1</v>
          </cell>
          <cell r="K3172">
            <v>9821</v>
          </cell>
          <cell r="Q3172">
            <v>4400</v>
          </cell>
          <cell r="S3172" t="str">
            <v>Nao</v>
          </cell>
          <cell r="T3172" t="str">
            <v>Nao</v>
          </cell>
          <cell r="V3172" t="str">
            <v>Sim</v>
          </cell>
          <cell r="X3172">
            <v>53.5</v>
          </cell>
          <cell r="Y3172">
            <v>48.15</v>
          </cell>
          <cell r="Z3172">
            <v>31.29</v>
          </cell>
          <cell r="AA3172">
            <v>0</v>
          </cell>
        </row>
        <row r="3173">
          <cell r="B3173" t="str">
            <v>Paraná</v>
          </cell>
          <cell r="I3173" t="str">
            <v>1</v>
          </cell>
          <cell r="K3173">
            <v>2464</v>
          </cell>
          <cell r="Q3173">
            <v>1061</v>
          </cell>
          <cell r="S3173" t="str">
            <v>Nao</v>
          </cell>
          <cell r="T3173" t="str">
            <v>Sim</v>
          </cell>
          <cell r="V3173" t="str">
            <v>Sim</v>
          </cell>
          <cell r="X3173">
            <v>15.83</v>
          </cell>
          <cell r="Y3173">
            <v>14.99</v>
          </cell>
          <cell r="Z3173">
            <v>14.98</v>
          </cell>
          <cell r="AA3173">
            <v>0</v>
          </cell>
        </row>
        <row r="3174">
          <cell r="B3174" t="str">
            <v>Paraná</v>
          </cell>
          <cell r="I3174" t="str">
            <v>1</v>
          </cell>
          <cell r="K3174">
            <v>4258</v>
          </cell>
          <cell r="Q3174">
            <v>2031</v>
          </cell>
          <cell r="S3174" t="str">
            <v>Nao</v>
          </cell>
          <cell r="T3174" t="str">
            <v>Nao</v>
          </cell>
          <cell r="V3174" t="str">
            <v>Sim</v>
          </cell>
          <cell r="X3174">
            <v>42</v>
          </cell>
          <cell r="Y3174">
            <v>42</v>
          </cell>
          <cell r="Z3174">
            <v>15</v>
          </cell>
          <cell r="AA3174">
            <v>0</v>
          </cell>
        </row>
        <row r="3175">
          <cell r="B3175" t="str">
            <v>Paraná</v>
          </cell>
          <cell r="I3175" t="str">
            <v>4</v>
          </cell>
          <cell r="K3175">
            <v>256104</v>
          </cell>
          <cell r="Q3175">
            <v>82217</v>
          </cell>
          <cell r="S3175" t="str">
            <v>Nao</v>
          </cell>
          <cell r="T3175" t="str">
            <v>Nao</v>
          </cell>
          <cell r="V3175" t="str">
            <v>Sim</v>
          </cell>
          <cell r="X3175">
            <v>2051.8200000000002</v>
          </cell>
          <cell r="Y3175">
            <v>360.13</v>
          </cell>
          <cell r="Z3175">
            <v>257.95999999999998</v>
          </cell>
          <cell r="AA3175">
            <v>939</v>
          </cell>
        </row>
        <row r="3176">
          <cell r="B3176" t="str">
            <v>Paraná</v>
          </cell>
          <cell r="I3176" t="str">
            <v>1</v>
          </cell>
          <cell r="K3176">
            <v>3301</v>
          </cell>
          <cell r="Q3176">
            <v>1498</v>
          </cell>
          <cell r="S3176" t="str">
            <v>Sim</v>
          </cell>
          <cell r="T3176" t="str">
            <v>Sim</v>
          </cell>
          <cell r="V3176" t="str">
            <v>Sim</v>
          </cell>
          <cell r="X3176">
            <v>17.86</v>
          </cell>
          <cell r="Y3176">
            <v>7.14</v>
          </cell>
          <cell r="Z3176">
            <v>4.8</v>
          </cell>
          <cell r="AA3176">
            <v>32</v>
          </cell>
        </row>
        <row r="3177">
          <cell r="B3177" t="str">
            <v>Paraná</v>
          </cell>
          <cell r="I3177" t="str">
            <v>1</v>
          </cell>
          <cell r="K3177">
            <v>3954</v>
          </cell>
          <cell r="Q3177">
            <v>1870</v>
          </cell>
          <cell r="S3177" t="str">
            <v>Nao</v>
          </cell>
          <cell r="T3177" t="str">
            <v>Nao</v>
          </cell>
          <cell r="V3177" t="str">
            <v>Sim</v>
          </cell>
          <cell r="X3177">
            <v>32.700000000000003</v>
          </cell>
          <cell r="Y3177">
            <v>32.700000000000003</v>
          </cell>
          <cell r="Z3177">
            <v>3.5</v>
          </cell>
          <cell r="AA3177">
            <v>0</v>
          </cell>
        </row>
        <row r="3178">
          <cell r="B3178" t="str">
            <v>Paraná</v>
          </cell>
          <cell r="I3178" t="str">
            <v>2</v>
          </cell>
          <cell r="K3178">
            <v>78789</v>
          </cell>
          <cell r="Q3178">
            <v>24597</v>
          </cell>
          <cell r="S3178" t="str">
            <v>Nao</v>
          </cell>
          <cell r="T3178" t="str">
            <v>Nao</v>
          </cell>
          <cell r="V3178" t="str">
            <v>Sim</v>
          </cell>
          <cell r="X3178">
            <v>405.04</v>
          </cell>
          <cell r="Y3178">
            <v>398.14</v>
          </cell>
          <cell r="Z3178">
            <v>356.94</v>
          </cell>
          <cell r="AA3178">
            <v>1376</v>
          </cell>
        </row>
        <row r="3179">
          <cell r="B3179" t="str">
            <v>Paraná</v>
          </cell>
          <cell r="I3179" t="str">
            <v>1</v>
          </cell>
          <cell r="K3179">
            <v>1343</v>
          </cell>
          <cell r="Q3179">
            <v>950</v>
          </cell>
          <cell r="S3179" t="str">
            <v>Nao</v>
          </cell>
          <cell r="T3179" t="str">
            <v>Nao</v>
          </cell>
          <cell r="V3179" t="str">
            <v>Sim</v>
          </cell>
          <cell r="X3179">
            <v>9.4499999999999993</v>
          </cell>
          <cell r="Y3179">
            <v>8.1</v>
          </cell>
          <cell r="Z3179">
            <v>8</v>
          </cell>
          <cell r="AA3179">
            <v>0</v>
          </cell>
        </row>
        <row r="3180">
          <cell r="B3180" t="str">
            <v>Paraná</v>
          </cell>
          <cell r="I3180" t="str">
            <v>1</v>
          </cell>
          <cell r="K3180">
            <v>25059</v>
          </cell>
          <cell r="Q3180">
            <v>8796</v>
          </cell>
          <cell r="S3180" t="str">
            <v>Nao</v>
          </cell>
          <cell r="T3180" t="str">
            <v>Nao</v>
          </cell>
          <cell r="V3180" t="str">
            <v>Sim</v>
          </cell>
          <cell r="X3180">
            <v>231.32</v>
          </cell>
          <cell r="Y3180">
            <v>225</v>
          </cell>
          <cell r="Z3180">
            <v>210</v>
          </cell>
          <cell r="AA3180">
            <v>0</v>
          </cell>
        </row>
        <row r="3181">
          <cell r="B3181" t="str">
            <v>Paraná</v>
          </cell>
          <cell r="I3181" t="str">
            <v>1</v>
          </cell>
          <cell r="K3181">
            <v>1651</v>
          </cell>
          <cell r="Q3181">
            <v>536</v>
          </cell>
          <cell r="S3181" t="str">
            <v>Nao</v>
          </cell>
          <cell r="T3181" t="str">
            <v>Sim</v>
          </cell>
          <cell r="V3181" t="str">
            <v>Sim</v>
          </cell>
          <cell r="X3181">
            <v>8.25</v>
          </cell>
          <cell r="Y3181">
            <v>4.2699999999999996</v>
          </cell>
          <cell r="Z3181">
            <v>0.8</v>
          </cell>
          <cell r="AA3181">
            <v>42</v>
          </cell>
        </row>
        <row r="3182">
          <cell r="B3182" t="str">
            <v>Paraná</v>
          </cell>
          <cell r="I3182" t="str">
            <v>1</v>
          </cell>
          <cell r="K3182">
            <v>2954</v>
          </cell>
          <cell r="Q3182">
            <v>1300</v>
          </cell>
          <cell r="S3182" t="str">
            <v>Nao</v>
          </cell>
          <cell r="T3182" t="str">
            <v>Nao</v>
          </cell>
          <cell r="V3182" t="str">
            <v>Sim</v>
          </cell>
          <cell r="X3182">
            <v>27</v>
          </cell>
          <cell r="Y3182">
            <v>15.44</v>
          </cell>
          <cell r="Z3182">
            <v>6.55</v>
          </cell>
          <cell r="AA3182">
            <v>0</v>
          </cell>
        </row>
        <row r="3183">
          <cell r="B3183" t="str">
            <v>Paraná</v>
          </cell>
          <cell r="I3183" t="str">
            <v>1</v>
          </cell>
          <cell r="K3183">
            <v>5289</v>
          </cell>
          <cell r="Q3183">
            <v>2188</v>
          </cell>
          <cell r="S3183" t="str">
            <v>Sim</v>
          </cell>
          <cell r="T3183" t="str">
            <v>Sim</v>
          </cell>
          <cell r="V3183" t="str">
            <v>Sim</v>
          </cell>
          <cell r="X3183">
            <v>30.24</v>
          </cell>
          <cell r="Y3183">
            <v>14.36</v>
          </cell>
          <cell r="Z3183">
            <v>10</v>
          </cell>
          <cell r="AA3183">
            <v>120</v>
          </cell>
        </row>
        <row r="3184">
          <cell r="B3184" t="str">
            <v>Paraná</v>
          </cell>
          <cell r="I3184" t="str">
            <v>1</v>
          </cell>
          <cell r="K3184">
            <v>2494</v>
          </cell>
          <cell r="Q3184">
            <v>800</v>
          </cell>
          <cell r="S3184" t="str">
            <v>Nao</v>
          </cell>
          <cell r="T3184" t="str">
            <v>Sim</v>
          </cell>
          <cell r="V3184" t="str">
            <v>Sim</v>
          </cell>
          <cell r="X3184">
            <v>18.8</v>
          </cell>
          <cell r="Y3184">
            <v>11</v>
          </cell>
          <cell r="Z3184">
            <v>9</v>
          </cell>
          <cell r="AA3184">
            <v>30</v>
          </cell>
        </row>
        <row r="3185">
          <cell r="B3185" t="str">
            <v>Paraná</v>
          </cell>
          <cell r="I3185" t="str">
            <v>1</v>
          </cell>
          <cell r="K3185">
            <v>2820</v>
          </cell>
          <cell r="Q3185">
            <v>1130</v>
          </cell>
          <cell r="S3185" t="str">
            <v>Nao</v>
          </cell>
          <cell r="T3185" t="str">
            <v>Sim</v>
          </cell>
          <cell r="V3185" t="str">
            <v>Sim</v>
          </cell>
          <cell r="X3185">
            <v>58</v>
          </cell>
          <cell r="Y3185">
            <v>48</v>
          </cell>
          <cell r="Z3185">
            <v>46</v>
          </cell>
          <cell r="AA3185">
            <v>0</v>
          </cell>
        </row>
        <row r="3186">
          <cell r="B3186" t="str">
            <v>Paraná</v>
          </cell>
          <cell r="I3186" t="str">
            <v>1</v>
          </cell>
          <cell r="K3186">
            <v>1294</v>
          </cell>
          <cell r="Q3186">
            <v>647</v>
          </cell>
          <cell r="S3186" t="str">
            <v>Sim</v>
          </cell>
          <cell r="T3186" t="str">
            <v>Sim</v>
          </cell>
          <cell r="V3186" t="str">
            <v>Sim</v>
          </cell>
          <cell r="X3186">
            <v>21.02</v>
          </cell>
          <cell r="Y3186">
            <v>21</v>
          </cell>
          <cell r="Z3186">
            <v>1.1100000000000001</v>
          </cell>
          <cell r="AA3186">
            <v>0</v>
          </cell>
        </row>
        <row r="3187">
          <cell r="B3187" t="str">
            <v>Paraná</v>
          </cell>
          <cell r="I3187" t="str">
            <v>1</v>
          </cell>
          <cell r="K3187">
            <v>4443</v>
          </cell>
          <cell r="Q3187">
            <v>1561</v>
          </cell>
          <cell r="S3187" t="str">
            <v>Nao</v>
          </cell>
          <cell r="T3187" t="str">
            <v>Nao</v>
          </cell>
          <cell r="V3187" t="str">
            <v>Sim</v>
          </cell>
          <cell r="X3187">
            <v>18.2</v>
          </cell>
          <cell r="Y3187">
            <v>17.5</v>
          </cell>
          <cell r="Z3187">
            <v>14.5</v>
          </cell>
          <cell r="AA3187">
            <v>25</v>
          </cell>
        </row>
        <row r="3188">
          <cell r="B3188" t="str">
            <v>Paraná</v>
          </cell>
          <cell r="I3188" t="str">
            <v>1</v>
          </cell>
          <cell r="K3188">
            <v>6538</v>
          </cell>
          <cell r="Q3188">
            <v>2450</v>
          </cell>
          <cell r="S3188" t="str">
            <v>Nao</v>
          </cell>
          <cell r="T3188" t="str">
            <v>Nao</v>
          </cell>
          <cell r="V3188" t="str">
            <v>Sim</v>
          </cell>
          <cell r="X3188">
            <v>75.599999999999994</v>
          </cell>
          <cell r="Y3188">
            <v>65</v>
          </cell>
          <cell r="Z3188">
            <v>48</v>
          </cell>
          <cell r="AA3188">
            <v>10</v>
          </cell>
        </row>
        <row r="3189">
          <cell r="B3189" t="str">
            <v>Paraná</v>
          </cell>
          <cell r="I3189" t="str">
            <v>3</v>
          </cell>
          <cell r="K3189">
            <v>166997</v>
          </cell>
          <cell r="Q3189">
            <v>45116</v>
          </cell>
          <cell r="S3189" t="str">
            <v>Nao</v>
          </cell>
          <cell r="T3189" t="str">
            <v>Sim</v>
          </cell>
          <cell r="V3189" t="str">
            <v>Sim</v>
          </cell>
          <cell r="X3189">
            <v>789.29</v>
          </cell>
          <cell r="Y3189">
            <v>600</v>
          </cell>
          <cell r="Z3189">
            <v>10</v>
          </cell>
          <cell r="AA3189">
            <v>1600</v>
          </cell>
        </row>
        <row r="3190">
          <cell r="B3190" t="str">
            <v>Paraná</v>
          </cell>
          <cell r="I3190" t="str">
            <v>2</v>
          </cell>
          <cell r="K3190">
            <v>33680</v>
          </cell>
          <cell r="Q3190">
            <v>9251</v>
          </cell>
          <cell r="S3190" t="str">
            <v>Nao</v>
          </cell>
          <cell r="T3190" t="str">
            <v>Nao</v>
          </cell>
          <cell r="V3190" t="str">
            <v>Sim</v>
          </cell>
          <cell r="X3190">
            <v>4286</v>
          </cell>
          <cell r="Y3190">
            <v>859</v>
          </cell>
          <cell r="Z3190">
            <v>3634</v>
          </cell>
          <cell r="AA3190">
            <v>632</v>
          </cell>
        </row>
        <row r="3191">
          <cell r="B3191" t="str">
            <v>Paraná</v>
          </cell>
          <cell r="I3191" t="str">
            <v>2</v>
          </cell>
          <cell r="K3191">
            <v>25442</v>
          </cell>
          <cell r="Q3191">
            <v>7295</v>
          </cell>
          <cell r="S3191" t="str">
            <v>Nao</v>
          </cell>
          <cell r="T3191" t="str">
            <v>Nao</v>
          </cell>
          <cell r="V3191" t="str">
            <v>Sim</v>
          </cell>
          <cell r="X3191">
            <v>114</v>
          </cell>
          <cell r="Y3191">
            <v>65</v>
          </cell>
          <cell r="Z3191">
            <v>35</v>
          </cell>
          <cell r="AA3191">
            <v>0</v>
          </cell>
        </row>
        <row r="3192">
          <cell r="B3192" t="str">
            <v>Paraná</v>
          </cell>
          <cell r="I3192" t="str">
            <v>1</v>
          </cell>
          <cell r="K3192">
            <v>5189</v>
          </cell>
          <cell r="Q3192">
            <v>1850</v>
          </cell>
          <cell r="S3192" t="str">
            <v>Sim</v>
          </cell>
          <cell r="T3192" t="str">
            <v>Sim</v>
          </cell>
          <cell r="V3192" t="str">
            <v>Não</v>
          </cell>
          <cell r="X3192">
            <v>132</v>
          </cell>
          <cell r="Y3192">
            <v>60</v>
          </cell>
          <cell r="Z3192">
            <v>70</v>
          </cell>
          <cell r="AA3192">
            <v>5</v>
          </cell>
        </row>
        <row r="3193">
          <cell r="B3193" t="str">
            <v>Paraná</v>
          </cell>
          <cell r="I3193" t="str">
            <v>2</v>
          </cell>
          <cell r="K3193">
            <v>52497</v>
          </cell>
          <cell r="Q3193">
            <v>17450</v>
          </cell>
          <cell r="S3193" t="str">
            <v>Nao</v>
          </cell>
          <cell r="T3193" t="str">
            <v>Sim</v>
          </cell>
          <cell r="V3193" t="str">
            <v>Sim</v>
          </cell>
          <cell r="X3193">
            <v>206.72</v>
          </cell>
          <cell r="Y3193">
            <v>193.2</v>
          </cell>
          <cell r="Z3193">
            <v>96.6</v>
          </cell>
          <cell r="AA3193">
            <v>0</v>
          </cell>
        </row>
        <row r="3194">
          <cell r="B3194" t="str">
            <v>Paraná</v>
          </cell>
          <cell r="I3194" t="str">
            <v>1</v>
          </cell>
          <cell r="K3194">
            <v>5497</v>
          </cell>
          <cell r="Q3194">
            <v>1582</v>
          </cell>
          <cell r="S3194" t="str">
            <v>Nao</v>
          </cell>
          <cell r="T3194" t="str">
            <v>Nao</v>
          </cell>
          <cell r="V3194" t="str">
            <v>Sim</v>
          </cell>
          <cell r="X3194">
            <v>55.92</v>
          </cell>
          <cell r="Y3194">
            <v>55.59</v>
          </cell>
          <cell r="Z3194">
            <v>42.85</v>
          </cell>
          <cell r="AA3194">
            <v>0</v>
          </cell>
        </row>
        <row r="3195">
          <cell r="B3195" t="str">
            <v>Paraná</v>
          </cell>
          <cell r="I3195" t="str">
            <v>1</v>
          </cell>
          <cell r="K3195">
            <v>3968</v>
          </cell>
          <cell r="Q3195">
            <v>1500</v>
          </cell>
          <cell r="S3195" t="str">
            <v>Nao</v>
          </cell>
          <cell r="T3195" t="str">
            <v>Nao</v>
          </cell>
          <cell r="V3195" t="str">
            <v>Sim</v>
          </cell>
          <cell r="X3195">
            <v>84.81</v>
          </cell>
          <cell r="Y3195">
            <v>84.81</v>
          </cell>
          <cell r="Z3195">
            <v>76.5</v>
          </cell>
          <cell r="AA3195">
            <v>0</v>
          </cell>
        </row>
        <row r="3196">
          <cell r="B3196" t="str">
            <v>Paraná</v>
          </cell>
          <cell r="I3196" t="str">
            <v>2</v>
          </cell>
          <cell r="K3196">
            <v>20707</v>
          </cell>
          <cell r="Q3196">
            <v>7600</v>
          </cell>
          <cell r="S3196" t="str">
            <v>Nao</v>
          </cell>
          <cell r="T3196" t="str">
            <v>Nao</v>
          </cell>
          <cell r="V3196" t="str">
            <v>Sim</v>
          </cell>
          <cell r="X3196">
            <v>117.76</v>
          </cell>
          <cell r="Y3196">
            <v>84.82</v>
          </cell>
          <cell r="Z3196">
            <v>83.42</v>
          </cell>
          <cell r="AA3196">
            <v>0</v>
          </cell>
        </row>
        <row r="3197">
          <cell r="B3197" t="str">
            <v>Paraná</v>
          </cell>
          <cell r="I3197" t="str">
            <v>1</v>
          </cell>
          <cell r="K3197">
            <v>6390</v>
          </cell>
          <cell r="Q3197">
            <v>2257</v>
          </cell>
          <cell r="S3197" t="str">
            <v>Nao</v>
          </cell>
          <cell r="T3197" t="str">
            <v>Nao</v>
          </cell>
          <cell r="V3197" t="str">
            <v>Sim</v>
          </cell>
          <cell r="X3197">
            <v>26.82</v>
          </cell>
          <cell r="Y3197">
            <v>18.2</v>
          </cell>
          <cell r="Z3197">
            <v>9.82</v>
          </cell>
          <cell r="AA3197">
            <v>0</v>
          </cell>
        </row>
        <row r="3198">
          <cell r="B3198" t="str">
            <v>Paraná</v>
          </cell>
          <cell r="I3198" t="str">
            <v>1</v>
          </cell>
          <cell r="K3198">
            <v>2879</v>
          </cell>
          <cell r="Q3198">
            <v>1154</v>
          </cell>
          <cell r="S3198" t="str">
            <v>Nao</v>
          </cell>
          <cell r="T3198" t="str">
            <v>Nao</v>
          </cell>
          <cell r="V3198" t="str">
            <v>Sim</v>
          </cell>
          <cell r="X3198">
            <v>13.13</v>
          </cell>
          <cell r="Y3198">
            <v>13.13</v>
          </cell>
          <cell r="Z3198">
            <v>0</v>
          </cell>
          <cell r="AA3198">
            <v>0</v>
          </cell>
        </row>
        <row r="3199">
          <cell r="B3199" t="str">
            <v>Paraná</v>
          </cell>
          <cell r="I3199" t="str">
            <v>1</v>
          </cell>
          <cell r="K3199">
            <v>3269</v>
          </cell>
          <cell r="Q3199">
            <v>1305</v>
          </cell>
          <cell r="S3199" t="str">
            <v>Nao</v>
          </cell>
          <cell r="T3199" t="str">
            <v>Nao</v>
          </cell>
          <cell r="V3199" t="str">
            <v>Sim</v>
          </cell>
          <cell r="X3199">
            <v>20.6</v>
          </cell>
          <cell r="Y3199">
            <v>19.2</v>
          </cell>
          <cell r="Z3199">
            <v>0.18</v>
          </cell>
          <cell r="AA3199">
            <v>0</v>
          </cell>
        </row>
        <row r="3200">
          <cell r="B3200" t="str">
            <v>Paraná</v>
          </cell>
          <cell r="I3200" t="str">
            <v>1</v>
          </cell>
          <cell r="K3200">
            <v>5269</v>
          </cell>
          <cell r="Q3200">
            <v>1875</v>
          </cell>
          <cell r="S3200" t="str">
            <v>Nao</v>
          </cell>
          <cell r="T3200" t="str">
            <v>Sim</v>
          </cell>
          <cell r="V3200" t="str">
            <v>Sim</v>
          </cell>
          <cell r="X3200">
            <v>36.47</v>
          </cell>
          <cell r="Y3200">
            <v>28.82</v>
          </cell>
          <cell r="Z3200">
            <v>17.3</v>
          </cell>
          <cell r="AA3200">
            <v>30</v>
          </cell>
        </row>
        <row r="3201">
          <cell r="B3201" t="str">
            <v>Paraná</v>
          </cell>
          <cell r="I3201" t="str">
            <v>1</v>
          </cell>
          <cell r="K3201">
            <v>10834</v>
          </cell>
          <cell r="Q3201">
            <v>5242</v>
          </cell>
          <cell r="S3201" t="str">
            <v>Nao</v>
          </cell>
          <cell r="T3201" t="str">
            <v>Nao</v>
          </cell>
          <cell r="V3201" t="str">
            <v>Sim</v>
          </cell>
          <cell r="X3201">
            <v>104.57</v>
          </cell>
          <cell r="Y3201">
            <v>94.31</v>
          </cell>
          <cell r="Z3201">
            <v>74.849999999999994</v>
          </cell>
          <cell r="AA3201">
            <v>0</v>
          </cell>
        </row>
        <row r="3202">
          <cell r="B3202" t="str">
            <v>Paraná</v>
          </cell>
          <cell r="I3202" t="str">
            <v>1</v>
          </cell>
          <cell r="K3202">
            <v>1748</v>
          </cell>
          <cell r="Q3202">
            <v>852</v>
          </cell>
          <cell r="S3202" t="str">
            <v>Sim</v>
          </cell>
          <cell r="T3202" t="str">
            <v>Sim</v>
          </cell>
          <cell r="V3202" t="str">
            <v>Sim</v>
          </cell>
          <cell r="X3202">
            <v>13.95</v>
          </cell>
          <cell r="Y3202">
            <v>13.95</v>
          </cell>
          <cell r="Z3202">
            <v>13</v>
          </cell>
          <cell r="AA3202">
            <v>0</v>
          </cell>
        </row>
        <row r="3203">
          <cell r="B3203" t="str">
            <v>Paraná</v>
          </cell>
          <cell r="I3203" t="str">
            <v>2</v>
          </cell>
          <cell r="K3203">
            <v>48834</v>
          </cell>
          <cell r="Q3203">
            <v>18750</v>
          </cell>
          <cell r="S3203" t="str">
            <v>Sim</v>
          </cell>
          <cell r="T3203" t="str">
            <v>Sim</v>
          </cell>
          <cell r="V3203" t="str">
            <v>Sim</v>
          </cell>
          <cell r="X3203">
            <v>350</v>
          </cell>
          <cell r="Y3203">
            <v>260</v>
          </cell>
          <cell r="Z3203">
            <v>60</v>
          </cell>
          <cell r="AA3203">
            <v>100</v>
          </cell>
        </row>
        <row r="3204">
          <cell r="B3204" t="str">
            <v>Paraná</v>
          </cell>
          <cell r="I3204" t="str">
            <v>1</v>
          </cell>
          <cell r="K3204">
            <v>5882</v>
          </cell>
          <cell r="Q3204">
            <v>2742</v>
          </cell>
          <cell r="S3204" t="str">
            <v>Nao</v>
          </cell>
          <cell r="T3204" t="str">
            <v>Nao</v>
          </cell>
          <cell r="V3204" t="str">
            <v>Sim</v>
          </cell>
          <cell r="X3204">
            <v>47</v>
          </cell>
          <cell r="Y3204">
            <v>30</v>
          </cell>
          <cell r="Z3204">
            <v>0</v>
          </cell>
          <cell r="AA3204">
            <v>60</v>
          </cell>
        </row>
        <row r="3205">
          <cell r="B3205" t="str">
            <v>Paraná</v>
          </cell>
          <cell r="I3205" t="str">
            <v>1</v>
          </cell>
          <cell r="K3205">
            <v>3539</v>
          </cell>
          <cell r="Q3205">
            <v>1486</v>
          </cell>
          <cell r="S3205" t="str">
            <v>Nao</v>
          </cell>
          <cell r="T3205" t="str">
            <v>Nao</v>
          </cell>
          <cell r="V3205" t="str">
            <v>Sim</v>
          </cell>
          <cell r="X3205">
            <v>21</v>
          </cell>
          <cell r="Y3205">
            <v>21</v>
          </cell>
          <cell r="Z3205">
            <v>20</v>
          </cell>
          <cell r="AA3205">
            <v>0</v>
          </cell>
        </row>
        <row r="3206">
          <cell r="B3206" t="str">
            <v>Paraná</v>
          </cell>
          <cell r="I3206" t="str">
            <v>1</v>
          </cell>
          <cell r="K3206">
            <v>5980</v>
          </cell>
          <cell r="Q3206">
            <v>2935</v>
          </cell>
          <cell r="S3206" t="str">
            <v>Nao</v>
          </cell>
          <cell r="T3206" t="str">
            <v>Sim</v>
          </cell>
          <cell r="V3206" t="str">
            <v>Sim</v>
          </cell>
          <cell r="X3206">
            <v>51.79</v>
          </cell>
          <cell r="Y3206">
            <v>51.79</v>
          </cell>
          <cell r="Z3206">
            <v>46.6</v>
          </cell>
          <cell r="AA3206">
            <v>0</v>
          </cell>
        </row>
        <row r="3207">
          <cell r="B3207" t="str">
            <v>Paraná</v>
          </cell>
          <cell r="I3207" t="str">
            <v>1</v>
          </cell>
          <cell r="K3207">
            <v>5797</v>
          </cell>
          <cell r="Q3207">
            <v>2434</v>
          </cell>
          <cell r="S3207" t="str">
            <v>Nao</v>
          </cell>
          <cell r="T3207" t="str">
            <v>Nao</v>
          </cell>
          <cell r="V3207" t="str">
            <v>Sim</v>
          </cell>
          <cell r="X3207">
            <v>39.9</v>
          </cell>
          <cell r="Y3207">
            <v>39.9</v>
          </cell>
          <cell r="Z3207">
            <v>16</v>
          </cell>
          <cell r="AA3207">
            <v>0</v>
          </cell>
        </row>
        <row r="3208">
          <cell r="B3208" t="str">
            <v>Paraná</v>
          </cell>
          <cell r="I3208" t="str">
            <v>1</v>
          </cell>
          <cell r="K3208">
            <v>8024</v>
          </cell>
          <cell r="Q3208">
            <v>2293</v>
          </cell>
          <cell r="S3208" t="str">
            <v>Nao</v>
          </cell>
          <cell r="T3208" t="str">
            <v>Nao</v>
          </cell>
          <cell r="V3208" t="str">
            <v>Sim</v>
          </cell>
          <cell r="X3208">
            <v>47.45</v>
          </cell>
          <cell r="Y3208">
            <v>47.45</v>
          </cell>
          <cell r="Z3208">
            <v>8.0299999999999994</v>
          </cell>
          <cell r="AA3208">
            <v>0</v>
          </cell>
        </row>
        <row r="3209">
          <cell r="B3209" t="str">
            <v>Paraná</v>
          </cell>
          <cell r="I3209" t="str">
            <v>1</v>
          </cell>
          <cell r="K3209">
            <v>24286</v>
          </cell>
          <cell r="Q3209">
            <v>6000</v>
          </cell>
          <cell r="S3209" t="str">
            <v>Nao</v>
          </cell>
          <cell r="T3209" t="str">
            <v>Sim</v>
          </cell>
          <cell r="V3209" t="str">
            <v>Sim</v>
          </cell>
          <cell r="X3209">
            <v>98</v>
          </cell>
          <cell r="Y3209">
            <v>72</v>
          </cell>
          <cell r="Z3209">
            <v>70</v>
          </cell>
          <cell r="AA3209">
            <v>120</v>
          </cell>
        </row>
        <row r="3210">
          <cell r="B3210" t="str">
            <v>Paraná</v>
          </cell>
          <cell r="I3210" t="str">
            <v>1</v>
          </cell>
          <cell r="K3210">
            <v>1978</v>
          </cell>
          <cell r="Q3210">
            <v>989</v>
          </cell>
          <cell r="S3210" t="str">
            <v>Nao</v>
          </cell>
          <cell r="T3210" t="str">
            <v>Nao</v>
          </cell>
          <cell r="V3210" t="str">
            <v>Sim</v>
          </cell>
          <cell r="X3210">
            <v>18.55</v>
          </cell>
          <cell r="Y3210">
            <v>14.73</v>
          </cell>
          <cell r="Z3210">
            <v>7.66</v>
          </cell>
          <cell r="AA3210">
            <v>0</v>
          </cell>
        </row>
        <row r="3211">
          <cell r="B3211" t="str">
            <v>Paraná</v>
          </cell>
          <cell r="I3211" t="str">
            <v>1</v>
          </cell>
          <cell r="K3211">
            <v>5044</v>
          </cell>
          <cell r="Q3211">
            <v>2100</v>
          </cell>
          <cell r="S3211" t="str">
            <v>Nao</v>
          </cell>
          <cell r="T3211" t="str">
            <v>Sim</v>
          </cell>
          <cell r="V3211" t="str">
            <v>Sim</v>
          </cell>
          <cell r="X3211">
            <v>202.18</v>
          </cell>
          <cell r="Y3211">
            <v>47.18</v>
          </cell>
          <cell r="Z3211">
            <v>30</v>
          </cell>
          <cell r="AA3211">
            <v>0</v>
          </cell>
        </row>
        <row r="3212">
          <cell r="B3212" t="str">
            <v>Paraná</v>
          </cell>
          <cell r="I3212" t="str">
            <v>2</v>
          </cell>
          <cell r="K3212">
            <v>27541</v>
          </cell>
          <cell r="Q3212">
            <v>10645</v>
          </cell>
          <cell r="S3212" t="str">
            <v>Sim</v>
          </cell>
          <cell r="T3212" t="str">
            <v>Sim</v>
          </cell>
          <cell r="V3212" t="str">
            <v>Sim</v>
          </cell>
          <cell r="X3212">
            <v>500</v>
          </cell>
          <cell r="Y3212">
            <v>300</v>
          </cell>
          <cell r="Z3212">
            <v>100</v>
          </cell>
          <cell r="AA3212">
            <v>13</v>
          </cell>
        </row>
        <row r="3213">
          <cell r="B3213" t="str">
            <v>Paraná</v>
          </cell>
          <cell r="I3213" t="str">
            <v>1</v>
          </cell>
          <cell r="K3213">
            <v>5739</v>
          </cell>
          <cell r="Q3213">
            <v>1920</v>
          </cell>
          <cell r="S3213" t="str">
            <v>Sim</v>
          </cell>
          <cell r="T3213" t="str">
            <v>Sim</v>
          </cell>
          <cell r="V3213" t="str">
            <v>Sim</v>
          </cell>
          <cell r="X3213">
            <v>44.66</v>
          </cell>
          <cell r="Y3213">
            <v>44.66</v>
          </cell>
          <cell r="Z3213">
            <v>27.35</v>
          </cell>
          <cell r="AA3213">
            <v>0</v>
          </cell>
        </row>
        <row r="3214">
          <cell r="B3214" t="str">
            <v>Paraná</v>
          </cell>
          <cell r="I3214" t="str">
            <v>1</v>
          </cell>
          <cell r="K3214">
            <v>2499</v>
          </cell>
          <cell r="Q3214">
            <v>1200</v>
          </cell>
          <cell r="S3214" t="str">
            <v>Nao</v>
          </cell>
          <cell r="T3214" t="str">
            <v>Nao</v>
          </cell>
          <cell r="V3214" t="str">
            <v>Sim</v>
          </cell>
          <cell r="X3214">
            <v>26.9</v>
          </cell>
          <cell r="Y3214">
            <v>20</v>
          </cell>
          <cell r="Z3214">
            <v>18</v>
          </cell>
          <cell r="AA3214">
            <v>45</v>
          </cell>
        </row>
        <row r="3215">
          <cell r="B3215" t="str">
            <v>Paraná</v>
          </cell>
          <cell r="I3215" t="str">
            <v>1</v>
          </cell>
          <cell r="K3215">
            <v>3275</v>
          </cell>
          <cell r="Q3215">
            <v>1030</v>
          </cell>
          <cell r="S3215" t="str">
            <v>Nao</v>
          </cell>
          <cell r="T3215" t="str">
            <v>Nao</v>
          </cell>
          <cell r="V3215" t="str">
            <v>Sim</v>
          </cell>
          <cell r="X3215">
            <v>32.4</v>
          </cell>
          <cell r="Y3215">
            <v>21.8</v>
          </cell>
          <cell r="Z3215">
            <v>10.199999999999999</v>
          </cell>
          <cell r="AA3215">
            <v>6</v>
          </cell>
        </row>
        <row r="3216">
          <cell r="B3216" t="str">
            <v>Paraná</v>
          </cell>
          <cell r="I3216" t="str">
            <v>2</v>
          </cell>
          <cell r="K3216">
            <v>34953</v>
          </cell>
          <cell r="Q3216">
            <v>13746</v>
          </cell>
          <cell r="S3216" t="str">
            <v>Nao</v>
          </cell>
          <cell r="T3216" t="str">
            <v>Sim</v>
          </cell>
          <cell r="V3216" t="str">
            <v>Sim</v>
          </cell>
          <cell r="X3216">
            <v>183.58</v>
          </cell>
          <cell r="Y3216">
            <v>145.78</v>
          </cell>
          <cell r="Z3216">
            <v>51.12</v>
          </cell>
          <cell r="AA3216">
            <v>560</v>
          </cell>
        </row>
        <row r="3217">
          <cell r="B3217" t="str">
            <v>Paraná</v>
          </cell>
          <cell r="I3217" t="str">
            <v>2</v>
          </cell>
          <cell r="K3217">
            <v>30123</v>
          </cell>
          <cell r="Q3217">
            <v>8856</v>
          </cell>
          <cell r="S3217" t="str">
            <v>Nao</v>
          </cell>
          <cell r="T3217" t="str">
            <v>Sim</v>
          </cell>
          <cell r="V3217" t="str">
            <v>Sim</v>
          </cell>
          <cell r="X3217">
            <v>167.38</v>
          </cell>
          <cell r="Y3217">
            <v>113.98</v>
          </cell>
          <cell r="Z3217">
            <v>83.15</v>
          </cell>
          <cell r="AA3217">
            <v>250</v>
          </cell>
        </row>
        <row r="3218">
          <cell r="B3218" t="str">
            <v>Paraná</v>
          </cell>
          <cell r="I3218" t="str">
            <v>1</v>
          </cell>
          <cell r="K3218">
            <v>19200</v>
          </cell>
          <cell r="Q3218">
            <v>8369</v>
          </cell>
          <cell r="S3218" t="str">
            <v>Nao</v>
          </cell>
          <cell r="T3218" t="str">
            <v>Nao</v>
          </cell>
          <cell r="V3218" t="str">
            <v>Sim</v>
          </cell>
          <cell r="X3218">
            <v>80.06</v>
          </cell>
          <cell r="Y3218">
            <v>79.5</v>
          </cell>
          <cell r="Z3218">
            <v>65</v>
          </cell>
          <cell r="AA3218">
            <v>3</v>
          </cell>
        </row>
        <row r="3219">
          <cell r="B3219" t="str">
            <v>Paraná</v>
          </cell>
          <cell r="I3219" t="str">
            <v>1</v>
          </cell>
          <cell r="K3219">
            <v>3150</v>
          </cell>
          <cell r="Q3219">
            <v>1484</v>
          </cell>
          <cell r="S3219" t="str">
            <v>Nao</v>
          </cell>
          <cell r="T3219" t="str">
            <v>Nao</v>
          </cell>
          <cell r="V3219" t="str">
            <v>Sim</v>
          </cell>
          <cell r="X3219">
            <v>28</v>
          </cell>
          <cell r="Y3219">
            <v>27</v>
          </cell>
          <cell r="Z3219">
            <v>13</v>
          </cell>
          <cell r="AA3219">
            <v>0</v>
          </cell>
        </row>
        <row r="3220">
          <cell r="B3220" t="str">
            <v>Paraná</v>
          </cell>
          <cell r="I3220" t="str">
            <v>1</v>
          </cell>
          <cell r="K3220">
            <v>2748</v>
          </cell>
          <cell r="Q3220">
            <v>1094</v>
          </cell>
          <cell r="S3220" t="str">
            <v>Nao</v>
          </cell>
          <cell r="T3220" t="str">
            <v>Sim</v>
          </cell>
          <cell r="V3220" t="str">
            <v>Sim</v>
          </cell>
          <cell r="X3220">
            <v>18.100000000000001</v>
          </cell>
          <cell r="Y3220">
            <v>17</v>
          </cell>
          <cell r="Z3220">
            <v>6</v>
          </cell>
          <cell r="AA3220">
            <v>0</v>
          </cell>
        </row>
        <row r="3221">
          <cell r="B3221" t="str">
            <v>Paraná</v>
          </cell>
          <cell r="I3221" t="str">
            <v>1</v>
          </cell>
          <cell r="K3221">
            <v>8467</v>
          </cell>
          <cell r="Q3221">
            <v>4128</v>
          </cell>
          <cell r="S3221" t="str">
            <v>Nao</v>
          </cell>
          <cell r="T3221" t="str">
            <v>Nao</v>
          </cell>
          <cell r="V3221" t="str">
            <v>Sim</v>
          </cell>
          <cell r="X3221">
            <v>60</v>
          </cell>
          <cell r="Y3221">
            <v>60</v>
          </cell>
          <cell r="Z3221">
            <v>0.45</v>
          </cell>
          <cell r="AA3221">
            <v>9</v>
          </cell>
        </row>
        <row r="3222">
          <cell r="B3222" t="str">
            <v>Paraná</v>
          </cell>
          <cell r="I3222" t="str">
            <v>1</v>
          </cell>
          <cell r="K3222">
            <v>6515</v>
          </cell>
          <cell r="Q3222">
            <v>3997</v>
          </cell>
          <cell r="S3222" t="str">
            <v>Sim</v>
          </cell>
          <cell r="T3222" t="str">
            <v>Sim</v>
          </cell>
          <cell r="V3222" t="str">
            <v>Sim</v>
          </cell>
          <cell r="X3222">
            <v>55.4</v>
          </cell>
          <cell r="Y3222">
            <v>55.4</v>
          </cell>
          <cell r="Z3222">
            <v>47.19</v>
          </cell>
          <cell r="AA3222">
            <v>0</v>
          </cell>
        </row>
        <row r="3223">
          <cell r="B3223" t="str">
            <v>Paraná</v>
          </cell>
          <cell r="I3223" t="str">
            <v>1</v>
          </cell>
          <cell r="K3223">
            <v>938</v>
          </cell>
          <cell r="Q3223">
            <v>450</v>
          </cell>
          <cell r="S3223" t="str">
            <v>Sim</v>
          </cell>
          <cell r="T3223" t="str">
            <v>Sim</v>
          </cell>
          <cell r="V3223" t="str">
            <v>Sim</v>
          </cell>
          <cell r="X3223">
            <v>9.4</v>
          </cell>
          <cell r="Y3223">
            <v>4.9000000000000004</v>
          </cell>
          <cell r="Z3223">
            <v>5</v>
          </cell>
          <cell r="AA3223">
            <v>0</v>
          </cell>
        </row>
        <row r="3224">
          <cell r="B3224" t="str">
            <v>Paraná</v>
          </cell>
          <cell r="I3224" t="str">
            <v>1</v>
          </cell>
          <cell r="K3224">
            <v>11763</v>
          </cell>
          <cell r="Q3224">
            <v>4750</v>
          </cell>
          <cell r="S3224" t="str">
            <v>Nao</v>
          </cell>
          <cell r="T3224" t="str">
            <v>Nao</v>
          </cell>
          <cell r="V3224" t="str">
            <v>Sim</v>
          </cell>
          <cell r="X3224">
            <v>50</v>
          </cell>
          <cell r="Y3224">
            <v>50</v>
          </cell>
          <cell r="Z3224">
            <v>14.2</v>
          </cell>
          <cell r="AA3224">
            <v>120</v>
          </cell>
        </row>
        <row r="3225">
          <cell r="B3225" t="str">
            <v>Paraná</v>
          </cell>
          <cell r="I3225" t="str">
            <v>1</v>
          </cell>
          <cell r="K3225">
            <v>5617</v>
          </cell>
          <cell r="Q3225">
            <v>2794</v>
          </cell>
          <cell r="S3225" t="str">
            <v>Sim</v>
          </cell>
          <cell r="T3225" t="str">
            <v>Sim</v>
          </cell>
          <cell r="V3225" t="str">
            <v>Sim</v>
          </cell>
          <cell r="X3225">
            <v>59.52</v>
          </cell>
          <cell r="Y3225">
            <v>59.5</v>
          </cell>
          <cell r="Z3225">
            <v>52.3</v>
          </cell>
          <cell r="AA3225">
            <v>5</v>
          </cell>
        </row>
        <row r="3226">
          <cell r="B3226" t="str">
            <v>Paraná</v>
          </cell>
          <cell r="I3226" t="str">
            <v>1</v>
          </cell>
          <cell r="K3226">
            <v>1882</v>
          </cell>
          <cell r="Q3226">
            <v>884</v>
          </cell>
          <cell r="S3226" t="str">
            <v>Nao</v>
          </cell>
          <cell r="T3226" t="str">
            <v>Nao</v>
          </cell>
          <cell r="V3226" t="str">
            <v>Sim</v>
          </cell>
          <cell r="X3226">
            <v>13.5</v>
          </cell>
          <cell r="Y3226">
            <v>11.5</v>
          </cell>
          <cell r="Z3226">
            <v>1.1599999999999999</v>
          </cell>
          <cell r="AA3226">
            <v>0</v>
          </cell>
        </row>
        <row r="3227">
          <cell r="B3227" t="str">
            <v>Paraná</v>
          </cell>
          <cell r="I3227" t="str">
            <v>1</v>
          </cell>
          <cell r="K3227">
            <v>5572</v>
          </cell>
          <cell r="Q3227">
            <v>2737</v>
          </cell>
          <cell r="S3227" t="str">
            <v>Sim</v>
          </cell>
          <cell r="T3227" t="str">
            <v>Sim</v>
          </cell>
          <cell r="V3227" t="str">
            <v>Sim</v>
          </cell>
          <cell r="X3227">
            <v>1250</v>
          </cell>
          <cell r="Y3227">
            <v>1200</v>
          </cell>
          <cell r="Z3227">
            <v>1000</v>
          </cell>
          <cell r="AA3227">
            <v>0</v>
          </cell>
        </row>
        <row r="3228">
          <cell r="B3228" t="str">
            <v>Paraná</v>
          </cell>
          <cell r="I3228" t="str">
            <v>1</v>
          </cell>
          <cell r="K3228">
            <v>6310</v>
          </cell>
          <cell r="Q3228">
            <v>2269</v>
          </cell>
          <cell r="S3228" t="str">
            <v>Nao</v>
          </cell>
          <cell r="T3228" t="str">
            <v>Sim</v>
          </cell>
          <cell r="V3228" t="str">
            <v>Sim</v>
          </cell>
          <cell r="X3228">
            <v>39.880000000000003</v>
          </cell>
          <cell r="Y3228">
            <v>39.880000000000003</v>
          </cell>
          <cell r="Z3228">
            <v>23.93</v>
          </cell>
          <cell r="AA3228">
            <v>0</v>
          </cell>
        </row>
        <row r="3229">
          <cell r="B3229" t="str">
            <v>Paraná</v>
          </cell>
          <cell r="I3229" t="str">
            <v>1</v>
          </cell>
          <cell r="K3229">
            <v>2890</v>
          </cell>
          <cell r="Q3229">
            <v>1400</v>
          </cell>
          <cell r="S3229" t="str">
            <v>Nao</v>
          </cell>
          <cell r="T3229" t="str">
            <v>Sim</v>
          </cell>
          <cell r="V3229" t="str">
            <v>Sim</v>
          </cell>
          <cell r="X3229">
            <v>18.760000000000002</v>
          </cell>
          <cell r="Y3229">
            <v>18.760000000000002</v>
          </cell>
          <cell r="Z3229">
            <v>11.6</v>
          </cell>
          <cell r="AA3229">
            <v>0</v>
          </cell>
        </row>
        <row r="3230">
          <cell r="B3230" t="str">
            <v>Paraná</v>
          </cell>
          <cell r="I3230" t="str">
            <v>2</v>
          </cell>
          <cell r="K3230">
            <v>29329</v>
          </cell>
          <cell r="Q3230">
            <v>14121</v>
          </cell>
          <cell r="S3230" t="str">
            <v>Nao</v>
          </cell>
          <cell r="T3230" t="str">
            <v>Sim</v>
          </cell>
          <cell r="V3230" t="str">
            <v>Sim</v>
          </cell>
          <cell r="X3230">
            <v>165.34</v>
          </cell>
          <cell r="Y3230">
            <v>139.80000000000001</v>
          </cell>
          <cell r="Z3230">
            <v>80.53</v>
          </cell>
          <cell r="AA3230">
            <v>0</v>
          </cell>
        </row>
        <row r="3231">
          <cell r="B3231" t="str">
            <v>Paraná</v>
          </cell>
          <cell r="I3231" t="str">
            <v>2</v>
          </cell>
          <cell r="K3231">
            <v>26139</v>
          </cell>
          <cell r="Q3231">
            <v>10000</v>
          </cell>
          <cell r="S3231" t="str">
            <v>Nao</v>
          </cell>
          <cell r="T3231" t="str">
            <v>Nao</v>
          </cell>
          <cell r="V3231" t="str">
            <v>Sim</v>
          </cell>
          <cell r="X3231">
            <v>160</v>
          </cell>
          <cell r="Y3231">
            <v>140</v>
          </cell>
          <cell r="Z3231">
            <v>2.12</v>
          </cell>
          <cell r="AA3231">
            <v>10</v>
          </cell>
        </row>
        <row r="3232">
          <cell r="B3232" t="str">
            <v>Paraná</v>
          </cell>
          <cell r="I3232" t="str">
            <v>1</v>
          </cell>
          <cell r="K3232">
            <v>2274</v>
          </cell>
          <cell r="Q3232">
            <v>1100</v>
          </cell>
          <cell r="S3232" t="str">
            <v>Nao</v>
          </cell>
          <cell r="T3232" t="str">
            <v>Nao</v>
          </cell>
          <cell r="V3232" t="str">
            <v>Sim</v>
          </cell>
          <cell r="X3232">
            <v>21.44</v>
          </cell>
          <cell r="Y3232">
            <v>20.22</v>
          </cell>
          <cell r="Z3232">
            <v>10.69</v>
          </cell>
          <cell r="AA3232">
            <v>0</v>
          </cell>
        </row>
        <row r="3233">
          <cell r="B3233" t="str">
            <v>Paraná</v>
          </cell>
          <cell r="I3233" t="str">
            <v>1</v>
          </cell>
          <cell r="K3233">
            <v>1664</v>
          </cell>
          <cell r="Q3233">
            <v>540</v>
          </cell>
          <cell r="S3233" t="str">
            <v>Sim</v>
          </cell>
          <cell r="T3233" t="str">
            <v>Sim</v>
          </cell>
          <cell r="V3233" t="str">
            <v>Sim</v>
          </cell>
          <cell r="X3233">
            <v>17.29</v>
          </cell>
          <cell r="Y3233">
            <v>15.44</v>
          </cell>
          <cell r="Z3233">
            <v>15</v>
          </cell>
          <cell r="AA3233">
            <v>6</v>
          </cell>
        </row>
        <row r="3234">
          <cell r="B3234" t="str">
            <v>Paraná</v>
          </cell>
          <cell r="I3234" t="str">
            <v>1</v>
          </cell>
          <cell r="K3234">
            <v>21129</v>
          </cell>
          <cell r="Q3234">
            <v>5350</v>
          </cell>
          <cell r="S3234" t="str">
            <v>Nao</v>
          </cell>
          <cell r="T3234" t="str">
            <v>Sim</v>
          </cell>
          <cell r="V3234" t="str">
            <v>Sim</v>
          </cell>
          <cell r="X3234">
            <v>164.24</v>
          </cell>
          <cell r="Y3234">
            <v>107.57</v>
          </cell>
          <cell r="Z3234">
            <v>100</v>
          </cell>
          <cell r="AA3234">
            <v>0</v>
          </cell>
        </row>
        <row r="3235">
          <cell r="B3235" t="str">
            <v>Paraná</v>
          </cell>
          <cell r="I3235" t="str">
            <v>1</v>
          </cell>
          <cell r="K3235">
            <v>4495</v>
          </cell>
          <cell r="Q3235">
            <v>1693</v>
          </cell>
          <cell r="S3235" t="str">
            <v>Nao</v>
          </cell>
          <cell r="T3235" t="str">
            <v>Nao</v>
          </cell>
          <cell r="V3235" t="str">
            <v>Sim</v>
          </cell>
          <cell r="X3235">
            <v>26.08</v>
          </cell>
          <cell r="Y3235">
            <v>26.08</v>
          </cell>
          <cell r="Z3235">
            <v>20.329999999999998</v>
          </cell>
          <cell r="AA3235">
            <v>0</v>
          </cell>
        </row>
        <row r="3236">
          <cell r="B3236" t="str">
            <v>Paraná</v>
          </cell>
          <cell r="I3236" t="str">
            <v>4</v>
          </cell>
          <cell r="K3236">
            <v>560410</v>
          </cell>
          <cell r="Q3236">
            <v>235416</v>
          </cell>
          <cell r="S3236" t="str">
            <v>Nao</v>
          </cell>
          <cell r="T3236" t="str">
            <v>Sim</v>
          </cell>
          <cell r="V3236" t="str">
            <v>Sim</v>
          </cell>
          <cell r="X3236">
            <v>2440.63</v>
          </cell>
          <cell r="Y3236">
            <v>2298.13</v>
          </cell>
          <cell r="Z3236">
            <v>1685.68</v>
          </cell>
          <cell r="AA3236">
            <v>41</v>
          </cell>
        </row>
        <row r="3237">
          <cell r="B3237" t="str">
            <v>Paraná</v>
          </cell>
          <cell r="I3237" t="str">
            <v>1</v>
          </cell>
          <cell r="K3237">
            <v>4707</v>
          </cell>
          <cell r="Q3237">
            <v>1800</v>
          </cell>
          <cell r="S3237" t="str">
            <v>Sim</v>
          </cell>
          <cell r="T3237" t="str">
            <v>Sim</v>
          </cell>
          <cell r="V3237" t="str">
            <v>Sim</v>
          </cell>
          <cell r="X3237">
            <v>20</v>
          </cell>
          <cell r="Y3237">
            <v>18</v>
          </cell>
          <cell r="Z3237">
            <v>17</v>
          </cell>
          <cell r="AA3237">
            <v>100</v>
          </cell>
        </row>
        <row r="3238">
          <cell r="B3238" t="str">
            <v>Paraná</v>
          </cell>
          <cell r="I3238" t="str">
            <v>1</v>
          </cell>
          <cell r="K3238">
            <v>3304</v>
          </cell>
          <cell r="Q3238">
            <v>1420</v>
          </cell>
          <cell r="S3238" t="str">
            <v>Sim</v>
          </cell>
          <cell r="T3238" t="str">
            <v>Nao</v>
          </cell>
          <cell r="V3238" t="str">
            <v>Sim</v>
          </cell>
          <cell r="X3238">
            <v>12</v>
          </cell>
          <cell r="Y3238">
            <v>5</v>
          </cell>
          <cell r="Z3238">
            <v>0</v>
          </cell>
          <cell r="AA3238">
            <v>30</v>
          </cell>
        </row>
        <row r="3239">
          <cell r="B3239" t="str">
            <v>Paraná</v>
          </cell>
          <cell r="I3239" t="str">
            <v>1</v>
          </cell>
          <cell r="K3239">
            <v>4393</v>
          </cell>
          <cell r="Q3239">
            <v>1932</v>
          </cell>
          <cell r="S3239" t="str">
            <v>Nao</v>
          </cell>
          <cell r="T3239" t="str">
            <v>Nao</v>
          </cell>
          <cell r="V3239" t="str">
            <v>Sim</v>
          </cell>
          <cell r="X3239">
            <v>62.22</v>
          </cell>
          <cell r="Y3239">
            <v>62.22</v>
          </cell>
          <cell r="Z3239">
            <v>60</v>
          </cell>
          <cell r="AA3239">
            <v>0</v>
          </cell>
        </row>
        <row r="3240">
          <cell r="B3240" t="str">
            <v>Paraná</v>
          </cell>
          <cell r="I3240" t="str">
            <v>1</v>
          </cell>
          <cell r="K3240">
            <v>8375</v>
          </cell>
          <cell r="Q3240">
            <v>4010</v>
          </cell>
          <cell r="S3240" t="str">
            <v>Sim</v>
          </cell>
          <cell r="T3240" t="str">
            <v>Sim</v>
          </cell>
          <cell r="V3240" t="str">
            <v>Sim</v>
          </cell>
          <cell r="X3240">
            <v>88.4</v>
          </cell>
          <cell r="Y3240">
            <v>74</v>
          </cell>
          <cell r="Z3240">
            <v>74</v>
          </cell>
          <cell r="AA3240">
            <v>50</v>
          </cell>
        </row>
        <row r="3241">
          <cell r="B3241" t="str">
            <v>Paraná</v>
          </cell>
          <cell r="I3241" t="str">
            <v>2</v>
          </cell>
          <cell r="K3241">
            <v>32693</v>
          </cell>
          <cell r="Q3241">
            <v>13416</v>
          </cell>
          <cell r="S3241" t="str">
            <v>Nao</v>
          </cell>
          <cell r="T3241" t="str">
            <v>Sim</v>
          </cell>
          <cell r="V3241" t="str">
            <v>Sim</v>
          </cell>
          <cell r="X3241">
            <v>218.8</v>
          </cell>
          <cell r="Y3241">
            <v>154.66</v>
          </cell>
          <cell r="Z3241">
            <v>124.03</v>
          </cell>
          <cell r="AA3241">
            <v>0</v>
          </cell>
        </row>
        <row r="3242">
          <cell r="B3242" t="str">
            <v>Paraná</v>
          </cell>
          <cell r="I3242" t="str">
            <v>1</v>
          </cell>
          <cell r="K3242">
            <v>9114</v>
          </cell>
          <cell r="Q3242">
            <v>3800</v>
          </cell>
          <cell r="S3242" t="str">
            <v>Nao</v>
          </cell>
          <cell r="T3242" t="str">
            <v>Nao</v>
          </cell>
          <cell r="V3242" t="str">
            <v>Sim</v>
          </cell>
          <cell r="X3242">
            <v>39</v>
          </cell>
          <cell r="Y3242">
            <v>35</v>
          </cell>
          <cell r="Z3242">
            <v>31</v>
          </cell>
          <cell r="AA3242">
            <v>0</v>
          </cell>
        </row>
        <row r="3243">
          <cell r="B3243" t="str">
            <v>Paraná</v>
          </cell>
          <cell r="I3243" t="str">
            <v>1</v>
          </cell>
          <cell r="K3243">
            <v>523</v>
          </cell>
          <cell r="Q3243">
            <v>110</v>
          </cell>
          <cell r="S3243" t="str">
            <v>Nao</v>
          </cell>
          <cell r="T3243" t="str">
            <v>Nao</v>
          </cell>
          <cell r="V3243" t="str">
            <v>Não</v>
          </cell>
          <cell r="X3243">
            <v>6</v>
          </cell>
          <cell r="Y3243">
            <v>4</v>
          </cell>
          <cell r="Z3243">
            <v>4</v>
          </cell>
          <cell r="AA3243">
            <v>52</v>
          </cell>
        </row>
        <row r="3244">
          <cell r="B3244" t="str">
            <v>Paraná</v>
          </cell>
          <cell r="I3244" t="str">
            <v>1</v>
          </cell>
          <cell r="K3244">
            <v>8194</v>
          </cell>
          <cell r="Q3244">
            <v>2768</v>
          </cell>
          <cell r="S3244" t="str">
            <v>Sim</v>
          </cell>
          <cell r="T3244" t="str">
            <v>Sim</v>
          </cell>
          <cell r="V3244" t="str">
            <v>Sim</v>
          </cell>
          <cell r="X3244">
            <v>46.2</v>
          </cell>
          <cell r="Y3244">
            <v>43.23</v>
          </cell>
          <cell r="Z3244">
            <v>18.5</v>
          </cell>
          <cell r="AA3244">
            <v>5</v>
          </cell>
        </row>
        <row r="3245">
          <cell r="B3245" t="str">
            <v>Paraná</v>
          </cell>
          <cell r="I3245" t="str">
            <v>1</v>
          </cell>
          <cell r="K3245">
            <v>6981</v>
          </cell>
          <cell r="Q3245">
            <v>2949</v>
          </cell>
          <cell r="S3245" t="str">
            <v>Nao</v>
          </cell>
          <cell r="T3245" t="str">
            <v>Sim</v>
          </cell>
          <cell r="V3245" t="str">
            <v>Sim</v>
          </cell>
          <cell r="X3245">
            <v>39.51</v>
          </cell>
          <cell r="Y3245">
            <v>38.79</v>
          </cell>
          <cell r="Z3245">
            <v>23.5</v>
          </cell>
          <cell r="AA3245">
            <v>0</v>
          </cell>
        </row>
        <row r="3246">
          <cell r="B3246" t="str">
            <v>Paraná</v>
          </cell>
          <cell r="I3246" t="str">
            <v>1</v>
          </cell>
          <cell r="K3246">
            <v>3778</v>
          </cell>
          <cell r="Q3246">
            <v>1553</v>
          </cell>
          <cell r="S3246" t="str">
            <v>Nao</v>
          </cell>
          <cell r="T3246" t="str">
            <v>Nao</v>
          </cell>
          <cell r="V3246" t="str">
            <v>Sim</v>
          </cell>
          <cell r="X3246">
            <v>8.4</v>
          </cell>
          <cell r="Y3246">
            <v>3.6</v>
          </cell>
          <cell r="Z3246">
            <v>1.8</v>
          </cell>
          <cell r="AA3246">
            <v>0</v>
          </cell>
        </row>
        <row r="3247">
          <cell r="B3247" t="str">
            <v>Paraná</v>
          </cell>
          <cell r="I3247" t="str">
            <v>2</v>
          </cell>
          <cell r="K3247">
            <v>28895</v>
          </cell>
          <cell r="Q3247">
            <v>11102</v>
          </cell>
          <cell r="S3247" t="str">
            <v>Nao</v>
          </cell>
          <cell r="T3247" t="str">
            <v>Nao</v>
          </cell>
          <cell r="V3247" t="str">
            <v>Sim</v>
          </cell>
          <cell r="X3247">
            <v>90</v>
          </cell>
          <cell r="Y3247">
            <v>65</v>
          </cell>
          <cell r="Z3247">
            <v>46</v>
          </cell>
          <cell r="AA3247">
            <v>70</v>
          </cell>
        </row>
        <row r="3248">
          <cell r="B3248" t="str">
            <v>Paraná</v>
          </cell>
          <cell r="I3248" t="str">
            <v>1</v>
          </cell>
          <cell r="K3248">
            <v>5148</v>
          </cell>
          <cell r="Q3248">
            <v>1730</v>
          </cell>
          <cell r="S3248" t="str">
            <v>Nao</v>
          </cell>
          <cell r="T3248" t="str">
            <v>Sim</v>
          </cell>
          <cell r="V3248" t="str">
            <v>Sim</v>
          </cell>
          <cell r="X3248">
            <v>1800</v>
          </cell>
          <cell r="Y3248">
            <v>576</v>
          </cell>
          <cell r="Z3248">
            <v>1800</v>
          </cell>
          <cell r="AA3248">
            <v>0</v>
          </cell>
        </row>
        <row r="3249">
          <cell r="B3249" t="str">
            <v>Paraná</v>
          </cell>
          <cell r="I3249" t="str">
            <v>4</v>
          </cell>
          <cell r="K3249">
            <v>422418</v>
          </cell>
          <cell r="Q3249">
            <v>137370</v>
          </cell>
          <cell r="S3249" t="str">
            <v>Nao</v>
          </cell>
          <cell r="T3249" t="str">
            <v>Sim</v>
          </cell>
          <cell r="V3249" t="str">
            <v>Sim</v>
          </cell>
          <cell r="X3249">
            <v>1871.37</v>
          </cell>
          <cell r="Y3249">
            <v>1773.74</v>
          </cell>
          <cell r="Z3249">
            <v>1259.06</v>
          </cell>
          <cell r="AA3249">
            <v>0</v>
          </cell>
        </row>
        <row r="3250">
          <cell r="B3250" t="str">
            <v>Paraná</v>
          </cell>
          <cell r="I3250" t="str">
            <v>1</v>
          </cell>
          <cell r="K3250">
            <v>4729</v>
          </cell>
          <cell r="Q3250">
            <v>1845</v>
          </cell>
          <cell r="S3250" t="str">
            <v>Nao</v>
          </cell>
          <cell r="T3250" t="str">
            <v>Nao</v>
          </cell>
          <cell r="V3250" t="str">
            <v>Sim</v>
          </cell>
          <cell r="X3250">
            <v>40.299999999999997</v>
          </cell>
          <cell r="Y3250">
            <v>34.799999999999997</v>
          </cell>
          <cell r="Z3250">
            <v>27.8</v>
          </cell>
          <cell r="AA3250">
            <v>0</v>
          </cell>
        </row>
        <row r="3251">
          <cell r="B3251" t="str">
            <v>Paraná</v>
          </cell>
          <cell r="I3251" t="str">
            <v>1</v>
          </cell>
          <cell r="K3251">
            <v>3203</v>
          </cell>
          <cell r="Q3251">
            <v>1525</v>
          </cell>
          <cell r="S3251" t="str">
            <v>Nao</v>
          </cell>
          <cell r="T3251" t="str">
            <v>Nao</v>
          </cell>
          <cell r="V3251" t="str">
            <v>Sim</v>
          </cell>
          <cell r="X3251">
            <v>39</v>
          </cell>
          <cell r="Y3251">
            <v>39</v>
          </cell>
          <cell r="Z3251">
            <v>39</v>
          </cell>
          <cell r="AA3251">
            <v>0</v>
          </cell>
        </row>
        <row r="3252">
          <cell r="B3252" t="str">
            <v>Paraná</v>
          </cell>
          <cell r="I3252" t="str">
            <v>1</v>
          </cell>
          <cell r="K3252">
            <v>9133</v>
          </cell>
          <cell r="Q3252">
            <v>4205</v>
          </cell>
          <cell r="S3252" t="str">
            <v>Nao</v>
          </cell>
          <cell r="T3252" t="str">
            <v>Nao</v>
          </cell>
          <cell r="V3252" t="str">
            <v>Sim</v>
          </cell>
          <cell r="X3252">
            <v>90</v>
          </cell>
          <cell r="Y3252">
            <v>70</v>
          </cell>
          <cell r="Z3252">
            <v>50</v>
          </cell>
          <cell r="AA3252">
            <v>20</v>
          </cell>
        </row>
        <row r="3253">
          <cell r="B3253" t="str">
            <v>Paraná</v>
          </cell>
          <cell r="I3253" t="str">
            <v>1</v>
          </cell>
          <cell r="K3253">
            <v>457</v>
          </cell>
          <cell r="Q3253">
            <v>220</v>
          </cell>
          <cell r="S3253" t="str">
            <v>Nao</v>
          </cell>
          <cell r="T3253" t="str">
            <v>Sim</v>
          </cell>
          <cell r="V3253" t="str">
            <v>Sim</v>
          </cell>
          <cell r="X3253">
            <v>12.6</v>
          </cell>
          <cell r="Y3253">
            <v>9.59</v>
          </cell>
          <cell r="Z3253">
            <v>6.81</v>
          </cell>
          <cell r="AA3253">
            <v>0</v>
          </cell>
        </row>
        <row r="3254">
          <cell r="B3254" t="str">
            <v>Paraná</v>
          </cell>
          <cell r="I3254" t="str">
            <v>1</v>
          </cell>
          <cell r="K3254">
            <v>13079</v>
          </cell>
          <cell r="Q3254">
            <v>5300</v>
          </cell>
          <cell r="S3254" t="str">
            <v>Nao</v>
          </cell>
          <cell r="T3254" t="str">
            <v>Sim</v>
          </cell>
          <cell r="V3254" t="str">
            <v>Sim</v>
          </cell>
          <cell r="X3254">
            <v>65</v>
          </cell>
          <cell r="Y3254">
            <v>59.1</v>
          </cell>
          <cell r="Z3254">
            <v>32.200000000000003</v>
          </cell>
          <cell r="AA3254">
            <v>0</v>
          </cell>
        </row>
        <row r="3255">
          <cell r="B3255" t="str">
            <v>Paraná</v>
          </cell>
          <cell r="I3255" t="str">
            <v>2</v>
          </cell>
          <cell r="K3255">
            <v>35041</v>
          </cell>
          <cell r="Q3255">
            <v>2000</v>
          </cell>
          <cell r="S3255" t="str">
            <v>Nao</v>
          </cell>
          <cell r="T3255" t="str">
            <v>Sim</v>
          </cell>
          <cell r="V3255" t="str">
            <v>Sim</v>
          </cell>
          <cell r="X3255">
            <v>400</v>
          </cell>
          <cell r="Y3255">
            <v>150</v>
          </cell>
          <cell r="Z3255">
            <v>50</v>
          </cell>
          <cell r="AA3255">
            <v>0</v>
          </cell>
        </row>
        <row r="3256">
          <cell r="B3256" t="str">
            <v>Paraná</v>
          </cell>
          <cell r="I3256" t="str">
            <v>1</v>
          </cell>
          <cell r="K3256">
            <v>804</v>
          </cell>
          <cell r="Q3256">
            <v>320</v>
          </cell>
          <cell r="S3256" t="str">
            <v>Nao</v>
          </cell>
          <cell r="T3256" t="str">
            <v>Sim</v>
          </cell>
          <cell r="V3256" t="str">
            <v>Sim</v>
          </cell>
          <cell r="X3256">
            <v>12</v>
          </cell>
          <cell r="Y3256">
            <v>6</v>
          </cell>
          <cell r="Z3256">
            <v>0</v>
          </cell>
          <cell r="AA3256">
            <v>20</v>
          </cell>
        </row>
        <row r="3257">
          <cell r="B3257" t="str">
            <v>Paraná</v>
          </cell>
          <cell r="I3257" t="str">
            <v>1</v>
          </cell>
          <cell r="K3257">
            <v>8853</v>
          </cell>
          <cell r="Q3257">
            <v>3092</v>
          </cell>
          <cell r="S3257" t="str">
            <v>Nao</v>
          </cell>
          <cell r="T3257" t="str">
            <v>Nao</v>
          </cell>
          <cell r="V3257" t="str">
            <v>Sim</v>
          </cell>
          <cell r="X3257">
            <v>43.44</v>
          </cell>
          <cell r="Y3257">
            <v>40.200000000000003</v>
          </cell>
          <cell r="Z3257">
            <v>5.92</v>
          </cell>
          <cell r="AA3257">
            <v>0</v>
          </cell>
        </row>
        <row r="3258">
          <cell r="B3258" t="str">
            <v>Paraná</v>
          </cell>
          <cell r="I3258" t="str">
            <v>2</v>
          </cell>
          <cell r="K3258">
            <v>41643</v>
          </cell>
          <cell r="Q3258">
            <v>18306</v>
          </cell>
          <cell r="S3258" t="str">
            <v>Sim</v>
          </cell>
          <cell r="T3258" t="str">
            <v>Sim</v>
          </cell>
          <cell r="V3258" t="str">
            <v>Sim</v>
          </cell>
          <cell r="X3258">
            <v>195.78</v>
          </cell>
          <cell r="Y3258">
            <v>187.58</v>
          </cell>
          <cell r="Z3258">
            <v>1.35</v>
          </cell>
          <cell r="AA3258">
            <v>100</v>
          </cell>
        </row>
        <row r="3259">
          <cell r="B3259" t="str">
            <v>Paraná</v>
          </cell>
          <cell r="I3259" t="str">
            <v>1</v>
          </cell>
          <cell r="K3259">
            <v>2696</v>
          </cell>
          <cell r="Q3259">
            <v>1000</v>
          </cell>
          <cell r="S3259" t="str">
            <v>Nao</v>
          </cell>
          <cell r="T3259" t="str">
            <v>Sim</v>
          </cell>
          <cell r="V3259" t="str">
            <v>Sim</v>
          </cell>
          <cell r="X3259">
            <v>30.07</v>
          </cell>
          <cell r="Y3259">
            <v>29.26</v>
          </cell>
          <cell r="Z3259">
            <v>22.5</v>
          </cell>
          <cell r="AA3259">
            <v>0</v>
          </cell>
        </row>
        <row r="3260">
          <cell r="B3260" t="str">
            <v>Paraná</v>
          </cell>
          <cell r="I3260" t="str">
            <v>1</v>
          </cell>
          <cell r="K3260">
            <v>1490</v>
          </cell>
          <cell r="Q3260">
            <v>744</v>
          </cell>
          <cell r="S3260" t="str">
            <v>Nao</v>
          </cell>
          <cell r="T3260" t="str">
            <v>Sim</v>
          </cell>
          <cell r="V3260" t="str">
            <v>Sim</v>
          </cell>
          <cell r="X3260">
            <v>19</v>
          </cell>
          <cell r="Y3260">
            <v>3.92</v>
          </cell>
          <cell r="Z3260">
            <v>1.6</v>
          </cell>
          <cell r="AA3260">
            <v>2</v>
          </cell>
        </row>
        <row r="3261">
          <cell r="B3261" t="str">
            <v>Paraná</v>
          </cell>
          <cell r="I3261" t="str">
            <v>1</v>
          </cell>
          <cell r="K3261">
            <v>5539</v>
          </cell>
          <cell r="Q3261">
            <v>2495</v>
          </cell>
          <cell r="S3261" t="str">
            <v>Nao</v>
          </cell>
          <cell r="T3261" t="str">
            <v>Nao</v>
          </cell>
          <cell r="V3261" t="str">
            <v>Sim</v>
          </cell>
          <cell r="X3261">
            <v>38.409999999999997</v>
          </cell>
          <cell r="Y3261">
            <v>38.409999999999997</v>
          </cell>
          <cell r="Z3261">
            <v>34.979999999999997</v>
          </cell>
          <cell r="AA3261">
            <v>0</v>
          </cell>
        </row>
        <row r="3262">
          <cell r="B3262" t="str">
            <v>Paraná</v>
          </cell>
          <cell r="I3262" t="str">
            <v>1</v>
          </cell>
          <cell r="K3262">
            <v>9489</v>
          </cell>
          <cell r="Q3262">
            <v>4682</v>
          </cell>
          <cell r="S3262" t="str">
            <v>Nao</v>
          </cell>
          <cell r="T3262" t="str">
            <v>Nao</v>
          </cell>
          <cell r="V3262" t="str">
            <v>Sim</v>
          </cell>
          <cell r="X3262">
            <v>43.9</v>
          </cell>
          <cell r="Y3262">
            <v>39.799999999999997</v>
          </cell>
          <cell r="Z3262">
            <v>39</v>
          </cell>
          <cell r="AA3262">
            <v>0</v>
          </cell>
        </row>
        <row r="3263">
          <cell r="B3263" t="str">
            <v>Paraná</v>
          </cell>
          <cell r="I3263" t="str">
            <v>1</v>
          </cell>
          <cell r="K3263">
            <v>3247</v>
          </cell>
          <cell r="Q3263">
            <v>1340</v>
          </cell>
          <cell r="S3263" t="str">
            <v>Sim</v>
          </cell>
          <cell r="T3263" t="str">
            <v>Sim</v>
          </cell>
          <cell r="V3263" t="str">
            <v>Sim</v>
          </cell>
          <cell r="X3263">
            <v>21.51</v>
          </cell>
          <cell r="Y3263">
            <v>20.6</v>
          </cell>
          <cell r="Z3263">
            <v>14.57</v>
          </cell>
          <cell r="AA3263">
            <v>0</v>
          </cell>
        </row>
        <row r="3264">
          <cell r="B3264" t="str">
            <v>Paraná</v>
          </cell>
          <cell r="I3264" t="str">
            <v>1</v>
          </cell>
          <cell r="K3264">
            <v>3325</v>
          </cell>
          <cell r="Q3264">
            <v>1076</v>
          </cell>
          <cell r="S3264" t="str">
            <v>Nao</v>
          </cell>
          <cell r="T3264" t="str">
            <v>Sim</v>
          </cell>
          <cell r="V3264" t="str">
            <v>Sim</v>
          </cell>
          <cell r="X3264">
            <v>19.309999999999999</v>
          </cell>
          <cell r="Y3264">
            <v>13.77</v>
          </cell>
          <cell r="Z3264">
            <v>11.23</v>
          </cell>
          <cell r="AA3264">
            <v>0</v>
          </cell>
        </row>
        <row r="3265">
          <cell r="B3265" t="str">
            <v>Paraná</v>
          </cell>
          <cell r="I3265" t="str">
            <v>1</v>
          </cell>
          <cell r="K3265">
            <v>1128</v>
          </cell>
          <cell r="Q3265">
            <v>344</v>
          </cell>
          <cell r="S3265" t="str">
            <v>Nao</v>
          </cell>
          <cell r="T3265" t="str">
            <v>Nao</v>
          </cell>
          <cell r="V3265" t="str">
            <v>Sim</v>
          </cell>
          <cell r="X3265">
            <v>12.08</v>
          </cell>
          <cell r="Y3265">
            <v>4.7300000000000004</v>
          </cell>
          <cell r="Z3265">
            <v>8.41</v>
          </cell>
          <cell r="AA3265">
            <v>0</v>
          </cell>
        </row>
        <row r="3266">
          <cell r="B3266" t="str">
            <v>Paraná</v>
          </cell>
          <cell r="I3266" t="str">
            <v>1</v>
          </cell>
          <cell r="K3266">
            <v>7846</v>
          </cell>
          <cell r="Q3266">
            <v>3804</v>
          </cell>
          <cell r="S3266" t="str">
            <v>Nao</v>
          </cell>
          <cell r="T3266" t="str">
            <v>Nao</v>
          </cell>
          <cell r="V3266" t="str">
            <v>Sim</v>
          </cell>
          <cell r="X3266">
            <v>56.1</v>
          </cell>
          <cell r="Y3266">
            <v>52.1</v>
          </cell>
          <cell r="Z3266">
            <v>50.05</v>
          </cell>
          <cell r="AA3266">
            <v>0</v>
          </cell>
        </row>
        <row r="3267">
          <cell r="B3267" t="str">
            <v>Paraná</v>
          </cell>
          <cell r="I3267" t="str">
            <v>1</v>
          </cell>
          <cell r="K3267">
            <v>2797</v>
          </cell>
          <cell r="Q3267">
            <v>1200</v>
          </cell>
          <cell r="S3267" t="str">
            <v>Nao</v>
          </cell>
          <cell r="T3267" t="str">
            <v>Nao</v>
          </cell>
          <cell r="V3267" t="str">
            <v>Sim</v>
          </cell>
          <cell r="X3267">
            <v>35</v>
          </cell>
          <cell r="Y3267">
            <v>24</v>
          </cell>
          <cell r="Z3267">
            <v>10</v>
          </cell>
          <cell r="AA3267">
            <v>60</v>
          </cell>
        </row>
        <row r="3268">
          <cell r="B3268" t="str">
            <v>Paraná</v>
          </cell>
          <cell r="I3268" t="str">
            <v>1</v>
          </cell>
          <cell r="K3268">
            <v>25574</v>
          </cell>
          <cell r="Q3268">
            <v>8600</v>
          </cell>
          <cell r="S3268" t="str">
            <v>Nao</v>
          </cell>
          <cell r="T3268" t="str">
            <v>Nao</v>
          </cell>
          <cell r="V3268" t="str">
            <v>Sim</v>
          </cell>
          <cell r="X3268">
            <v>136.56</v>
          </cell>
          <cell r="Y3268">
            <v>112.87</v>
          </cell>
          <cell r="Z3268">
            <v>54.21</v>
          </cell>
          <cell r="AA3268">
            <v>0</v>
          </cell>
        </row>
        <row r="3269">
          <cell r="B3269" t="str">
            <v>Paraná</v>
          </cell>
          <cell r="I3269" t="str">
            <v>1</v>
          </cell>
          <cell r="K3269">
            <v>1721</v>
          </cell>
          <cell r="Q3269">
            <v>858</v>
          </cell>
          <cell r="S3269" t="str">
            <v>Nao</v>
          </cell>
          <cell r="T3269" t="str">
            <v>Sim</v>
          </cell>
          <cell r="V3269" t="str">
            <v>Sim</v>
          </cell>
          <cell r="X3269">
            <v>15.7</v>
          </cell>
          <cell r="Y3269">
            <v>13.5</v>
          </cell>
          <cell r="Z3269">
            <v>12</v>
          </cell>
          <cell r="AA3269">
            <v>30</v>
          </cell>
        </row>
        <row r="3270">
          <cell r="B3270" t="str">
            <v>Paraná</v>
          </cell>
          <cell r="I3270" t="str">
            <v>1</v>
          </cell>
          <cell r="K3270">
            <v>2428</v>
          </cell>
          <cell r="Q3270">
            <v>985</v>
          </cell>
          <cell r="S3270" t="str">
            <v>Nao</v>
          </cell>
          <cell r="T3270" t="str">
            <v>Nao</v>
          </cell>
          <cell r="V3270" t="str">
            <v>Sim</v>
          </cell>
          <cell r="X3270">
            <v>35</v>
          </cell>
          <cell r="Y3270">
            <v>30</v>
          </cell>
          <cell r="Z3270">
            <v>15</v>
          </cell>
          <cell r="AA3270">
            <v>25</v>
          </cell>
        </row>
        <row r="3271">
          <cell r="B3271" t="str">
            <v>Paraná</v>
          </cell>
          <cell r="I3271" t="str">
            <v>1</v>
          </cell>
          <cell r="K3271">
            <v>12136</v>
          </cell>
          <cell r="Q3271">
            <v>4600</v>
          </cell>
          <cell r="S3271" t="str">
            <v>Sim</v>
          </cell>
          <cell r="T3271" t="str">
            <v>Sim</v>
          </cell>
          <cell r="V3271" t="str">
            <v>Sim</v>
          </cell>
          <cell r="X3271">
            <v>95</v>
          </cell>
          <cell r="Y3271">
            <v>86.1</v>
          </cell>
          <cell r="Z3271">
            <v>7.37</v>
          </cell>
          <cell r="AA3271">
            <v>1800</v>
          </cell>
        </row>
        <row r="3272">
          <cell r="B3272" t="str">
            <v>Paraná</v>
          </cell>
          <cell r="I3272" t="str">
            <v>1</v>
          </cell>
          <cell r="K3272">
            <v>4960</v>
          </cell>
          <cell r="Q3272">
            <v>2346</v>
          </cell>
          <cell r="S3272" t="str">
            <v>Nao</v>
          </cell>
          <cell r="T3272" t="str">
            <v>Sim</v>
          </cell>
          <cell r="V3272" t="str">
            <v>Sim</v>
          </cell>
          <cell r="X3272">
            <v>50.2</v>
          </cell>
          <cell r="Y3272">
            <v>50.2</v>
          </cell>
          <cell r="Z3272">
            <v>43.1</v>
          </cell>
          <cell r="AA3272">
            <v>0</v>
          </cell>
        </row>
        <row r="3273">
          <cell r="B3273" t="str">
            <v>Paraná</v>
          </cell>
          <cell r="I3273" t="str">
            <v>1</v>
          </cell>
          <cell r="K3273">
            <v>6165</v>
          </cell>
          <cell r="Q3273">
            <v>2950</v>
          </cell>
          <cell r="S3273" t="str">
            <v>Nao</v>
          </cell>
          <cell r="T3273" t="str">
            <v>Nao</v>
          </cell>
          <cell r="V3273" t="str">
            <v>Sim</v>
          </cell>
          <cell r="X3273">
            <v>32</v>
          </cell>
          <cell r="Y3273">
            <v>28</v>
          </cell>
          <cell r="Z3273">
            <v>6</v>
          </cell>
          <cell r="AA3273">
            <v>350</v>
          </cell>
        </row>
        <row r="3274">
          <cell r="B3274" t="str">
            <v>Paraná</v>
          </cell>
          <cell r="I3274" t="str">
            <v>1</v>
          </cell>
          <cell r="K3274">
            <v>3589</v>
          </cell>
          <cell r="Q3274">
            <v>1708</v>
          </cell>
          <cell r="S3274" t="str">
            <v>Nao</v>
          </cell>
          <cell r="T3274" t="str">
            <v>Nao</v>
          </cell>
          <cell r="V3274" t="str">
            <v>Sim</v>
          </cell>
          <cell r="X3274">
            <v>23.14</v>
          </cell>
          <cell r="Y3274">
            <v>21</v>
          </cell>
          <cell r="Z3274">
            <v>15</v>
          </cell>
          <cell r="AA3274">
            <v>0</v>
          </cell>
        </row>
        <row r="3275">
          <cell r="B3275" t="str">
            <v>Paraná</v>
          </cell>
          <cell r="I3275" t="str">
            <v>1</v>
          </cell>
          <cell r="K3275">
            <v>5761</v>
          </cell>
          <cell r="Q3275">
            <v>2018</v>
          </cell>
          <cell r="S3275" t="str">
            <v>Sim</v>
          </cell>
          <cell r="T3275" t="str">
            <v>Sim</v>
          </cell>
          <cell r="V3275" t="str">
            <v>Sim</v>
          </cell>
          <cell r="X3275">
            <v>61.76</v>
          </cell>
          <cell r="Y3275">
            <v>59.73</v>
          </cell>
          <cell r="Z3275">
            <v>38.5</v>
          </cell>
          <cell r="AA3275">
            <v>0</v>
          </cell>
        </row>
        <row r="3276">
          <cell r="B3276" t="str">
            <v>Paraná</v>
          </cell>
          <cell r="I3276" t="str">
            <v>1</v>
          </cell>
          <cell r="K3276">
            <v>2129</v>
          </cell>
          <cell r="Q3276">
            <v>1215</v>
          </cell>
          <cell r="S3276" t="str">
            <v>Nao</v>
          </cell>
          <cell r="T3276" t="str">
            <v>Nao</v>
          </cell>
          <cell r="V3276" t="str">
            <v>Sim</v>
          </cell>
          <cell r="X3276">
            <v>19</v>
          </cell>
          <cell r="Y3276">
            <v>9.16</v>
          </cell>
          <cell r="Z3276">
            <v>3.16</v>
          </cell>
          <cell r="AA3276">
            <v>0</v>
          </cell>
        </row>
        <row r="3277">
          <cell r="B3277" t="str">
            <v>Paraná</v>
          </cell>
          <cell r="I3277" t="str">
            <v>1</v>
          </cell>
          <cell r="K3277">
            <v>1595</v>
          </cell>
          <cell r="Q3277">
            <v>780</v>
          </cell>
          <cell r="S3277" t="str">
            <v>Nao</v>
          </cell>
          <cell r="T3277" t="str">
            <v>Nao</v>
          </cell>
          <cell r="V3277" t="str">
            <v>Sim</v>
          </cell>
          <cell r="X3277">
            <v>12</v>
          </cell>
          <cell r="Y3277">
            <v>12</v>
          </cell>
          <cell r="Z3277">
            <v>8.5</v>
          </cell>
          <cell r="AA3277">
            <v>0</v>
          </cell>
        </row>
        <row r="3278">
          <cell r="B3278" t="str">
            <v>Paraná</v>
          </cell>
          <cell r="I3278" t="str">
            <v>1</v>
          </cell>
          <cell r="K3278">
            <v>9005</v>
          </cell>
          <cell r="Q3278">
            <v>4000</v>
          </cell>
          <cell r="S3278" t="str">
            <v>Nao</v>
          </cell>
          <cell r="T3278" t="str">
            <v>Nao</v>
          </cell>
          <cell r="V3278" t="str">
            <v>Sim</v>
          </cell>
          <cell r="X3278">
            <v>72.569999999999993</v>
          </cell>
          <cell r="Y3278">
            <v>60.87</v>
          </cell>
          <cell r="Z3278">
            <v>6</v>
          </cell>
          <cell r="AA3278">
            <v>150</v>
          </cell>
        </row>
        <row r="3279">
          <cell r="B3279" t="str">
            <v>Paraná</v>
          </cell>
          <cell r="I3279" t="str">
            <v>1</v>
          </cell>
          <cell r="K3279">
            <v>3085</v>
          </cell>
          <cell r="Q3279">
            <v>1321</v>
          </cell>
          <cell r="S3279" t="str">
            <v>Nao</v>
          </cell>
          <cell r="T3279" t="str">
            <v>Sim</v>
          </cell>
          <cell r="V3279" t="str">
            <v>Sim</v>
          </cell>
          <cell r="X3279">
            <v>7</v>
          </cell>
          <cell r="Y3279">
            <v>7</v>
          </cell>
          <cell r="Z3279">
            <v>6.3</v>
          </cell>
          <cell r="AA3279">
            <v>0</v>
          </cell>
        </row>
        <row r="3280">
          <cell r="B3280" t="str">
            <v>Paraná</v>
          </cell>
          <cell r="I3280" t="str">
            <v>1</v>
          </cell>
          <cell r="K3280">
            <v>4269</v>
          </cell>
          <cell r="Q3280">
            <v>1927</v>
          </cell>
          <cell r="S3280" t="str">
            <v>Nao</v>
          </cell>
          <cell r="T3280" t="str">
            <v>Nao</v>
          </cell>
          <cell r="V3280" t="str">
            <v>Sim</v>
          </cell>
          <cell r="X3280">
            <v>36</v>
          </cell>
          <cell r="Y3280">
            <v>30.6</v>
          </cell>
          <cell r="Z3280">
            <v>22.87</v>
          </cell>
          <cell r="AA3280">
            <v>0</v>
          </cell>
        </row>
        <row r="3281">
          <cell r="B3281" t="str">
            <v>Paraná</v>
          </cell>
          <cell r="I3281" t="str">
            <v>2</v>
          </cell>
          <cell r="K3281">
            <v>41202</v>
          </cell>
          <cell r="Q3281">
            <v>16604</v>
          </cell>
          <cell r="S3281" t="str">
            <v>Nao</v>
          </cell>
          <cell r="T3281" t="str">
            <v>Sim</v>
          </cell>
          <cell r="V3281" t="str">
            <v>Sim</v>
          </cell>
          <cell r="X3281">
            <v>250</v>
          </cell>
          <cell r="Y3281">
            <v>170.68</v>
          </cell>
          <cell r="Z3281">
            <v>136.54</v>
          </cell>
          <cell r="AA3281">
            <v>0</v>
          </cell>
        </row>
        <row r="3282">
          <cell r="B3282" t="str">
            <v>Paraná</v>
          </cell>
          <cell r="I3282" t="str">
            <v>2</v>
          </cell>
          <cell r="K3282">
            <v>20503</v>
          </cell>
          <cell r="Q3282">
            <v>8424</v>
          </cell>
          <cell r="S3282" t="str">
            <v>Nao</v>
          </cell>
          <cell r="T3282" t="str">
            <v>Nao</v>
          </cell>
          <cell r="V3282" t="str">
            <v>Sim</v>
          </cell>
          <cell r="X3282">
            <v>130</v>
          </cell>
          <cell r="Y3282">
            <v>101.6</v>
          </cell>
          <cell r="Z3282">
            <v>92</v>
          </cell>
          <cell r="AA3282">
            <v>50</v>
          </cell>
        </row>
        <row r="3283">
          <cell r="B3283" t="str">
            <v>Paraná</v>
          </cell>
          <cell r="I3283" t="str">
            <v>1</v>
          </cell>
          <cell r="K3283">
            <v>6451</v>
          </cell>
          <cell r="Q3283">
            <v>2402</v>
          </cell>
          <cell r="S3283" t="str">
            <v>Nao</v>
          </cell>
          <cell r="T3283" t="str">
            <v>Nao</v>
          </cell>
          <cell r="V3283" t="str">
            <v>Sim</v>
          </cell>
          <cell r="X3283">
            <v>52</v>
          </cell>
          <cell r="Y3283">
            <v>40</v>
          </cell>
          <cell r="Z3283">
            <v>38</v>
          </cell>
          <cell r="AA3283">
            <v>66</v>
          </cell>
        </row>
        <row r="3284">
          <cell r="B3284" t="str">
            <v>Paraná</v>
          </cell>
          <cell r="I3284" t="str">
            <v>2</v>
          </cell>
          <cell r="K3284">
            <v>27600</v>
          </cell>
          <cell r="Q3284">
            <v>13250</v>
          </cell>
          <cell r="S3284" t="str">
            <v>Sim</v>
          </cell>
          <cell r="T3284" t="str">
            <v>Sim</v>
          </cell>
          <cell r="V3284" t="str">
            <v>Sim</v>
          </cell>
          <cell r="X3284">
            <v>205</v>
          </cell>
          <cell r="Y3284">
            <v>205</v>
          </cell>
          <cell r="Z3284">
            <v>41</v>
          </cell>
          <cell r="AA3284">
            <v>0</v>
          </cell>
        </row>
        <row r="3285">
          <cell r="B3285" t="str">
            <v>Paraná</v>
          </cell>
          <cell r="I3285" t="str">
            <v>1</v>
          </cell>
          <cell r="K3285">
            <v>13221</v>
          </cell>
          <cell r="Q3285">
            <v>4606</v>
          </cell>
          <cell r="S3285" t="str">
            <v>Sim</v>
          </cell>
          <cell r="T3285" t="str">
            <v>Sim</v>
          </cell>
          <cell r="V3285" t="str">
            <v>Sim</v>
          </cell>
          <cell r="X3285">
            <v>82.02</v>
          </cell>
          <cell r="Y3285">
            <v>68.09</v>
          </cell>
          <cell r="Z3285">
            <v>66.5</v>
          </cell>
          <cell r="AA3285">
            <v>50</v>
          </cell>
        </row>
        <row r="3286">
          <cell r="B3286" t="str">
            <v>Paraná</v>
          </cell>
          <cell r="I3286" t="str">
            <v>3</v>
          </cell>
          <cell r="K3286">
            <v>150523</v>
          </cell>
          <cell r="Q3286">
            <v>50993</v>
          </cell>
          <cell r="S3286" t="str">
            <v>Sim</v>
          </cell>
          <cell r="T3286" t="str">
            <v>Sim</v>
          </cell>
          <cell r="V3286" t="str">
            <v>Sim</v>
          </cell>
          <cell r="X3286">
            <v>622.79999999999995</v>
          </cell>
          <cell r="Y3286">
            <v>380.29</v>
          </cell>
          <cell r="Z3286">
            <v>275.7</v>
          </cell>
          <cell r="AA3286">
            <v>223</v>
          </cell>
        </row>
        <row r="3287">
          <cell r="B3287" t="str">
            <v>Paraná</v>
          </cell>
          <cell r="I3287" t="str">
            <v>2</v>
          </cell>
          <cell r="K3287">
            <v>84713</v>
          </cell>
          <cell r="Q3287">
            <v>34206</v>
          </cell>
          <cell r="S3287" t="str">
            <v>Nao</v>
          </cell>
          <cell r="T3287" t="str">
            <v>Sim</v>
          </cell>
          <cell r="V3287" t="str">
            <v>Sim</v>
          </cell>
          <cell r="X3287">
            <v>547.35</v>
          </cell>
          <cell r="Y3287">
            <v>536.30999999999995</v>
          </cell>
          <cell r="Z3287">
            <v>244.27</v>
          </cell>
          <cell r="AA3287">
            <v>0</v>
          </cell>
        </row>
        <row r="3288">
          <cell r="B3288" t="str">
            <v>Paraná</v>
          </cell>
          <cell r="I3288" t="str">
            <v>1</v>
          </cell>
          <cell r="K3288">
            <v>3528</v>
          </cell>
          <cell r="Q3288">
            <v>1560</v>
          </cell>
          <cell r="S3288" t="str">
            <v>Nao</v>
          </cell>
          <cell r="T3288" t="str">
            <v>Nao</v>
          </cell>
          <cell r="V3288" t="str">
            <v>Sim</v>
          </cell>
          <cell r="X3288">
            <v>32</v>
          </cell>
          <cell r="Y3288">
            <v>32</v>
          </cell>
          <cell r="Z3288">
            <v>28</v>
          </cell>
          <cell r="AA3288">
            <v>0</v>
          </cell>
        </row>
        <row r="3289">
          <cell r="B3289" t="str">
            <v>Paraná</v>
          </cell>
          <cell r="I3289" t="str">
            <v>2</v>
          </cell>
          <cell r="K3289">
            <v>78886</v>
          </cell>
          <cell r="Q3289">
            <v>32115</v>
          </cell>
          <cell r="S3289" t="str">
            <v>Sim</v>
          </cell>
          <cell r="T3289" t="str">
            <v>Sim</v>
          </cell>
          <cell r="V3289" t="str">
            <v>Sim</v>
          </cell>
          <cell r="X3289">
            <v>444.17</v>
          </cell>
          <cell r="Y3289">
            <v>440.44</v>
          </cell>
          <cell r="Z3289">
            <v>182.85</v>
          </cell>
          <cell r="AA3289">
            <v>610</v>
          </cell>
        </row>
        <row r="3290">
          <cell r="B3290" t="str">
            <v>Paraná</v>
          </cell>
          <cell r="I3290" t="str">
            <v>1</v>
          </cell>
          <cell r="K3290">
            <v>2988</v>
          </cell>
          <cell r="Q3290">
            <v>1450</v>
          </cell>
          <cell r="S3290" t="str">
            <v>Nao</v>
          </cell>
          <cell r="T3290" t="str">
            <v>Nao</v>
          </cell>
          <cell r="V3290" t="str">
            <v>Sim</v>
          </cell>
          <cell r="X3290">
            <v>35.200000000000003</v>
          </cell>
          <cell r="Y3290">
            <v>9.85</v>
          </cell>
          <cell r="Z3290">
            <v>7.5</v>
          </cell>
          <cell r="AA3290">
            <v>25</v>
          </cell>
        </row>
        <row r="3291">
          <cell r="B3291" t="str">
            <v>Paraná</v>
          </cell>
          <cell r="I3291" t="str">
            <v>1</v>
          </cell>
          <cell r="K3291">
            <v>2322</v>
          </cell>
          <cell r="Q3291">
            <v>980</v>
          </cell>
          <cell r="S3291" t="str">
            <v>Nao</v>
          </cell>
          <cell r="T3291" t="str">
            <v>Sim</v>
          </cell>
          <cell r="V3291" t="str">
            <v>Sim</v>
          </cell>
          <cell r="X3291">
            <v>16.5</v>
          </cell>
          <cell r="Y3291">
            <v>5.61</v>
          </cell>
          <cell r="Z3291">
            <v>5.6</v>
          </cell>
          <cell r="AA3291">
            <v>58</v>
          </cell>
        </row>
        <row r="3292">
          <cell r="B3292" t="str">
            <v>Paraná</v>
          </cell>
          <cell r="I3292" t="str">
            <v>1</v>
          </cell>
          <cell r="K3292">
            <v>11318</v>
          </cell>
          <cell r="Q3292">
            <v>4357</v>
          </cell>
          <cell r="S3292" t="str">
            <v>Nao</v>
          </cell>
          <cell r="T3292" t="str">
            <v>Nao</v>
          </cell>
          <cell r="V3292" t="str">
            <v>Sim</v>
          </cell>
          <cell r="X3292">
            <v>55.9</v>
          </cell>
          <cell r="Y3292">
            <v>48.17</v>
          </cell>
          <cell r="Z3292">
            <v>13.04</v>
          </cell>
          <cell r="AA3292">
            <v>0</v>
          </cell>
        </row>
        <row r="3293">
          <cell r="B3293" t="str">
            <v>Paraná</v>
          </cell>
          <cell r="I3293" t="str">
            <v>1</v>
          </cell>
          <cell r="K3293">
            <v>3356</v>
          </cell>
          <cell r="Q3293">
            <v>1678</v>
          </cell>
          <cell r="S3293" t="str">
            <v>Nao</v>
          </cell>
          <cell r="T3293" t="str">
            <v>Sim</v>
          </cell>
          <cell r="V3293" t="str">
            <v>Sim</v>
          </cell>
          <cell r="X3293">
            <v>38.75</v>
          </cell>
          <cell r="Y3293">
            <v>38.75</v>
          </cell>
          <cell r="Z3293">
            <v>20</v>
          </cell>
          <cell r="AA3293">
            <v>0</v>
          </cell>
        </row>
        <row r="3294">
          <cell r="B3294" t="str">
            <v>Paraná</v>
          </cell>
          <cell r="I3294" t="str">
            <v>1</v>
          </cell>
          <cell r="K3294">
            <v>8950</v>
          </cell>
          <cell r="Q3294">
            <v>4475</v>
          </cell>
          <cell r="S3294" t="str">
            <v>Sim</v>
          </cell>
          <cell r="T3294" t="str">
            <v>Sim</v>
          </cell>
          <cell r="V3294" t="str">
            <v>Sim</v>
          </cell>
          <cell r="X3294">
            <v>77.47</v>
          </cell>
          <cell r="Y3294">
            <v>77.47</v>
          </cell>
          <cell r="Z3294">
            <v>52.94</v>
          </cell>
          <cell r="AA3294">
            <v>10</v>
          </cell>
        </row>
        <row r="3295">
          <cell r="B3295" t="str">
            <v>Paraná</v>
          </cell>
          <cell r="I3295" t="str">
            <v>1</v>
          </cell>
          <cell r="K3295">
            <v>2964</v>
          </cell>
          <cell r="Q3295">
            <v>1472</v>
          </cell>
          <cell r="S3295" t="str">
            <v>Nao</v>
          </cell>
          <cell r="T3295" t="str">
            <v>Nao</v>
          </cell>
          <cell r="V3295" t="str">
            <v>Sim</v>
          </cell>
          <cell r="X3295">
            <v>50</v>
          </cell>
          <cell r="Y3295">
            <v>40</v>
          </cell>
          <cell r="Z3295">
            <v>20</v>
          </cell>
          <cell r="AA3295">
            <v>0</v>
          </cell>
        </row>
        <row r="3296">
          <cell r="B3296" t="str">
            <v>Paraná</v>
          </cell>
          <cell r="I3296" t="str">
            <v>1</v>
          </cell>
          <cell r="K3296">
            <v>5186</v>
          </cell>
          <cell r="Q3296">
            <v>1700</v>
          </cell>
          <cell r="S3296" t="str">
            <v>Nao</v>
          </cell>
          <cell r="T3296" t="str">
            <v>Nao</v>
          </cell>
          <cell r="V3296" t="str">
            <v>Sim</v>
          </cell>
          <cell r="X3296">
            <v>57</v>
          </cell>
          <cell r="Y3296">
            <v>23.98</v>
          </cell>
          <cell r="Z3296">
            <v>24</v>
          </cell>
          <cell r="AA3296">
            <v>0</v>
          </cell>
        </row>
        <row r="3297">
          <cell r="B3297" t="str">
            <v>Paraná</v>
          </cell>
          <cell r="I3297" t="str">
            <v>3</v>
          </cell>
          <cell r="K3297">
            <v>133490</v>
          </cell>
          <cell r="Q3297">
            <v>61946</v>
          </cell>
          <cell r="S3297" t="str">
            <v>Nao</v>
          </cell>
          <cell r="T3297" t="str">
            <v>Sim</v>
          </cell>
          <cell r="V3297" t="str">
            <v>Sim</v>
          </cell>
          <cell r="X3297">
            <v>412.72</v>
          </cell>
          <cell r="Y3297">
            <v>304.69</v>
          </cell>
          <cell r="Z3297">
            <v>398.76</v>
          </cell>
          <cell r="AA3297">
            <v>0</v>
          </cell>
        </row>
        <row r="3298">
          <cell r="B3298" t="str">
            <v>Paraná</v>
          </cell>
          <cell r="I3298" t="str">
            <v>1</v>
          </cell>
          <cell r="K3298">
            <v>1216</v>
          </cell>
          <cell r="Q3298">
            <v>330</v>
          </cell>
          <cell r="S3298" t="str">
            <v>Nao</v>
          </cell>
          <cell r="T3298" t="str">
            <v>Nao</v>
          </cell>
          <cell r="V3298" t="str">
            <v>Sim</v>
          </cell>
          <cell r="X3298">
            <v>15.3</v>
          </cell>
          <cell r="Y3298">
            <v>13.8</v>
          </cell>
          <cell r="Z3298">
            <v>0.36</v>
          </cell>
          <cell r="AA3298">
            <v>0</v>
          </cell>
        </row>
        <row r="3299">
          <cell r="B3299" t="str">
            <v>Paraná</v>
          </cell>
          <cell r="I3299" t="str">
            <v>1</v>
          </cell>
          <cell r="K3299">
            <v>3993</v>
          </cell>
          <cell r="Q3299">
            <v>1700</v>
          </cell>
          <cell r="S3299" t="str">
            <v>Sim</v>
          </cell>
          <cell r="T3299" t="str">
            <v>Sim</v>
          </cell>
          <cell r="V3299" t="str">
            <v>Sim</v>
          </cell>
          <cell r="X3299">
            <v>29.1</v>
          </cell>
          <cell r="Y3299">
            <v>25.6</v>
          </cell>
          <cell r="Z3299">
            <v>12.02</v>
          </cell>
          <cell r="AA3299">
            <v>0</v>
          </cell>
        </row>
        <row r="3300">
          <cell r="B3300" t="str">
            <v>Paraná</v>
          </cell>
          <cell r="I3300" t="str">
            <v>2</v>
          </cell>
          <cell r="K3300">
            <v>16509</v>
          </cell>
          <cell r="Q3300">
            <v>5083</v>
          </cell>
          <cell r="S3300" t="str">
            <v>Sim</v>
          </cell>
          <cell r="T3300" t="str">
            <v>Sim</v>
          </cell>
          <cell r="V3300" t="str">
            <v>Sim</v>
          </cell>
          <cell r="X3300">
            <v>157.35</v>
          </cell>
          <cell r="Y3300">
            <v>79.12</v>
          </cell>
          <cell r="Z3300">
            <v>0.9</v>
          </cell>
          <cell r="AA3300">
            <v>25</v>
          </cell>
        </row>
        <row r="3301">
          <cell r="B3301" t="str">
            <v>Paraná</v>
          </cell>
          <cell r="I3301" t="str">
            <v>1</v>
          </cell>
          <cell r="K3301">
            <v>17610</v>
          </cell>
          <cell r="Q3301">
            <v>7000</v>
          </cell>
          <cell r="S3301" t="str">
            <v>Nao</v>
          </cell>
          <cell r="T3301" t="str">
            <v>Nao</v>
          </cell>
          <cell r="V3301" t="str">
            <v>Não</v>
          </cell>
          <cell r="X3301">
            <v>59.13</v>
          </cell>
          <cell r="Y3301">
            <v>42.51</v>
          </cell>
          <cell r="Z3301">
            <v>0</v>
          </cell>
          <cell r="AA3301">
            <v>0</v>
          </cell>
        </row>
        <row r="3302">
          <cell r="B3302" t="str">
            <v>Paraná</v>
          </cell>
          <cell r="I3302" t="str">
            <v>3</v>
          </cell>
          <cell r="K3302">
            <v>56417</v>
          </cell>
          <cell r="Q3302">
            <v>22000</v>
          </cell>
          <cell r="S3302" t="str">
            <v>Nao</v>
          </cell>
          <cell r="T3302" t="str">
            <v>Sim</v>
          </cell>
          <cell r="V3302" t="str">
            <v>Sim</v>
          </cell>
          <cell r="X3302">
            <v>360</v>
          </cell>
          <cell r="Y3302">
            <v>186</v>
          </cell>
          <cell r="Z3302">
            <v>180</v>
          </cell>
          <cell r="AA3302">
            <v>860</v>
          </cell>
        </row>
        <row r="3303">
          <cell r="B3303" t="str">
            <v>Paraná</v>
          </cell>
          <cell r="I3303" t="str">
            <v>1</v>
          </cell>
          <cell r="K3303">
            <v>2365</v>
          </cell>
          <cell r="Q3303">
            <v>1180</v>
          </cell>
          <cell r="S3303" t="str">
            <v>Nao</v>
          </cell>
          <cell r="T3303" t="str">
            <v>Nao</v>
          </cell>
          <cell r="V3303" t="str">
            <v>Sim</v>
          </cell>
          <cell r="X3303">
            <v>12.35</v>
          </cell>
          <cell r="Y3303">
            <v>10.35</v>
          </cell>
          <cell r="Z3303">
            <v>6.2</v>
          </cell>
          <cell r="AA3303">
            <v>0</v>
          </cell>
        </row>
        <row r="3304">
          <cell r="B3304" t="str">
            <v>Paraná</v>
          </cell>
          <cell r="I3304" t="str">
            <v>1</v>
          </cell>
          <cell r="K3304">
            <v>2893</v>
          </cell>
          <cell r="Q3304">
            <v>750</v>
          </cell>
          <cell r="S3304" t="str">
            <v>Nao</v>
          </cell>
          <cell r="T3304" t="str">
            <v>Nao</v>
          </cell>
          <cell r="V3304" t="str">
            <v>Sim</v>
          </cell>
          <cell r="X3304">
            <v>23.6</v>
          </cell>
          <cell r="Y3304">
            <v>14.5</v>
          </cell>
          <cell r="Z3304">
            <v>14.5</v>
          </cell>
          <cell r="AA3304">
            <v>0</v>
          </cell>
        </row>
        <row r="3305">
          <cell r="B3305" t="str">
            <v>Paraná</v>
          </cell>
          <cell r="I3305" t="str">
            <v>4</v>
          </cell>
          <cell r="K3305">
            <v>347493</v>
          </cell>
          <cell r="Q3305">
            <v>129055</v>
          </cell>
          <cell r="S3305" t="str">
            <v>Nao</v>
          </cell>
          <cell r="T3305" t="str">
            <v>Sim</v>
          </cell>
          <cell r="V3305" t="str">
            <v>Sim</v>
          </cell>
          <cell r="X3305">
            <v>1884.34</v>
          </cell>
          <cell r="Y3305">
            <v>1325.57</v>
          </cell>
          <cell r="Z3305">
            <v>1270.47</v>
          </cell>
          <cell r="AA3305">
            <v>50</v>
          </cell>
        </row>
        <row r="3306">
          <cell r="B3306" t="str">
            <v>Paraná</v>
          </cell>
          <cell r="I3306" t="str">
            <v>1</v>
          </cell>
          <cell r="K3306">
            <v>27679</v>
          </cell>
          <cell r="Q3306">
            <v>13800</v>
          </cell>
          <cell r="S3306" t="str">
            <v>Nao</v>
          </cell>
          <cell r="T3306" t="str">
            <v>Nao</v>
          </cell>
          <cell r="V3306" t="str">
            <v>Sim</v>
          </cell>
          <cell r="X3306">
            <v>290</v>
          </cell>
          <cell r="Y3306">
            <v>135</v>
          </cell>
          <cell r="Z3306">
            <v>65</v>
          </cell>
          <cell r="AA3306">
            <v>150</v>
          </cell>
        </row>
        <row r="3307">
          <cell r="B3307" t="str">
            <v>Paraná</v>
          </cell>
          <cell r="I3307" t="str">
            <v>1</v>
          </cell>
          <cell r="K3307">
            <v>10280</v>
          </cell>
          <cell r="Q3307">
            <v>5000</v>
          </cell>
          <cell r="S3307" t="str">
            <v>Sim</v>
          </cell>
          <cell r="T3307" t="str">
            <v>Sim</v>
          </cell>
          <cell r="V3307" t="str">
            <v>Sim</v>
          </cell>
          <cell r="X3307">
            <v>1500</v>
          </cell>
          <cell r="Y3307">
            <v>1000</v>
          </cell>
          <cell r="Z3307">
            <v>20</v>
          </cell>
          <cell r="AA3307">
            <v>100</v>
          </cell>
        </row>
        <row r="3308">
          <cell r="B3308" t="str">
            <v>Paraná</v>
          </cell>
          <cell r="I3308" t="str">
            <v>1</v>
          </cell>
          <cell r="K3308">
            <v>3183</v>
          </cell>
          <cell r="Q3308">
            <v>1500</v>
          </cell>
          <cell r="S3308" t="str">
            <v>Sim</v>
          </cell>
          <cell r="T3308" t="str">
            <v>Sim</v>
          </cell>
          <cell r="V3308" t="str">
            <v>Sim</v>
          </cell>
          <cell r="X3308">
            <v>28.64</v>
          </cell>
          <cell r="Y3308">
            <v>15.31</v>
          </cell>
          <cell r="Z3308">
            <v>14.26</v>
          </cell>
          <cell r="AA3308">
            <v>31</v>
          </cell>
        </row>
        <row r="3309">
          <cell r="B3309" t="str">
            <v>Paraná</v>
          </cell>
          <cell r="I3309" t="str">
            <v>1</v>
          </cell>
          <cell r="K3309">
            <v>601</v>
          </cell>
          <cell r="Q3309">
            <v>300</v>
          </cell>
          <cell r="S3309" t="str">
            <v>Nao</v>
          </cell>
          <cell r="T3309" t="str">
            <v>Sim</v>
          </cell>
          <cell r="V3309" t="str">
            <v>Sim</v>
          </cell>
          <cell r="X3309">
            <v>13</v>
          </cell>
          <cell r="Y3309">
            <v>11.5</v>
          </cell>
          <cell r="Z3309">
            <v>6.5</v>
          </cell>
          <cell r="AA3309">
            <v>0</v>
          </cell>
        </row>
        <row r="3310">
          <cell r="B3310" t="str">
            <v>Paraná</v>
          </cell>
          <cell r="I3310" t="str">
            <v>1</v>
          </cell>
          <cell r="K3310">
            <v>1782</v>
          </cell>
          <cell r="Q3310">
            <v>850</v>
          </cell>
          <cell r="S3310" t="str">
            <v>Nao</v>
          </cell>
          <cell r="T3310" t="str">
            <v>Nao</v>
          </cell>
          <cell r="V3310" t="str">
            <v>Sim</v>
          </cell>
          <cell r="X3310">
            <v>1852.9</v>
          </cell>
          <cell r="Y3310">
            <v>463</v>
          </cell>
          <cell r="Z3310">
            <v>50</v>
          </cell>
          <cell r="AA3310">
            <v>0</v>
          </cell>
        </row>
        <row r="3311">
          <cell r="B3311" t="str">
            <v>Paraná</v>
          </cell>
          <cell r="I3311" t="str">
            <v>1</v>
          </cell>
          <cell r="K3311">
            <v>2258</v>
          </cell>
          <cell r="Q3311">
            <v>1000</v>
          </cell>
          <cell r="S3311" t="str">
            <v>Nao</v>
          </cell>
          <cell r="T3311" t="str">
            <v>Nao</v>
          </cell>
          <cell r="V3311" t="str">
            <v>Sim</v>
          </cell>
          <cell r="X3311">
            <v>22</v>
          </cell>
          <cell r="Y3311">
            <v>19</v>
          </cell>
          <cell r="Z3311">
            <v>14</v>
          </cell>
          <cell r="AA3311">
            <v>3</v>
          </cell>
        </row>
        <row r="3312">
          <cell r="B3312" t="str">
            <v>Paraná</v>
          </cell>
          <cell r="I3312" t="str">
            <v>1</v>
          </cell>
          <cell r="K3312">
            <v>3319</v>
          </cell>
          <cell r="Q3312">
            <v>1646</v>
          </cell>
          <cell r="S3312" t="str">
            <v>Nao</v>
          </cell>
          <cell r="T3312" t="str">
            <v>Sim</v>
          </cell>
          <cell r="V3312" t="str">
            <v>Sim</v>
          </cell>
          <cell r="X3312">
            <v>26.02</v>
          </cell>
          <cell r="Y3312">
            <v>26.02</v>
          </cell>
          <cell r="Z3312">
            <v>26.01</v>
          </cell>
          <cell r="AA3312">
            <v>2</v>
          </cell>
        </row>
        <row r="3313">
          <cell r="B3313" t="str">
            <v>Paraná</v>
          </cell>
          <cell r="I3313" t="str">
            <v>1</v>
          </cell>
          <cell r="K3313">
            <v>3264</v>
          </cell>
          <cell r="Q3313">
            <v>1632</v>
          </cell>
          <cell r="S3313" t="str">
            <v>Sim</v>
          </cell>
          <cell r="T3313" t="str">
            <v>Sim</v>
          </cell>
          <cell r="V3313" t="str">
            <v>Sim</v>
          </cell>
          <cell r="X3313">
            <v>45</v>
          </cell>
          <cell r="Y3313">
            <v>40</v>
          </cell>
          <cell r="Z3313">
            <v>36</v>
          </cell>
          <cell r="AA3313">
            <v>0</v>
          </cell>
        </row>
        <row r="3314">
          <cell r="B3314" t="str">
            <v>Paraná</v>
          </cell>
          <cell r="I3314" t="str">
            <v>1</v>
          </cell>
          <cell r="K3314">
            <v>10360</v>
          </cell>
          <cell r="Q3314">
            <v>5000</v>
          </cell>
          <cell r="S3314" t="str">
            <v>Nao</v>
          </cell>
          <cell r="T3314" t="str">
            <v>Sim</v>
          </cell>
          <cell r="V3314" t="str">
            <v>Sim</v>
          </cell>
          <cell r="X3314">
            <v>50</v>
          </cell>
          <cell r="Y3314">
            <v>45</v>
          </cell>
          <cell r="Z3314">
            <v>30</v>
          </cell>
          <cell r="AA3314">
            <v>0</v>
          </cell>
        </row>
        <row r="3315">
          <cell r="B3315" t="str">
            <v>Paraná</v>
          </cell>
          <cell r="I3315" t="str">
            <v>2</v>
          </cell>
          <cell r="K3315">
            <v>24176</v>
          </cell>
          <cell r="Q3315">
            <v>8794</v>
          </cell>
          <cell r="S3315" t="str">
            <v>Nao</v>
          </cell>
          <cell r="T3315" t="str">
            <v>Nao</v>
          </cell>
          <cell r="V3315" t="str">
            <v>Sim</v>
          </cell>
          <cell r="X3315">
            <v>202.73</v>
          </cell>
          <cell r="Y3315">
            <v>73.09</v>
          </cell>
          <cell r="Z3315">
            <v>25.24</v>
          </cell>
          <cell r="AA3315">
            <v>153</v>
          </cell>
        </row>
        <row r="3316">
          <cell r="B3316" t="str">
            <v>Paraná</v>
          </cell>
          <cell r="I3316" t="str">
            <v>1</v>
          </cell>
          <cell r="K3316">
            <v>2678</v>
          </cell>
          <cell r="Q3316">
            <v>1204</v>
          </cell>
          <cell r="S3316" t="str">
            <v>Nao</v>
          </cell>
          <cell r="T3316" t="str">
            <v>Sim</v>
          </cell>
          <cell r="V3316" t="str">
            <v>Sim</v>
          </cell>
          <cell r="X3316">
            <v>20.329999999999998</v>
          </cell>
          <cell r="Y3316">
            <v>19.420000000000002</v>
          </cell>
          <cell r="Z3316">
            <v>14.78</v>
          </cell>
          <cell r="AA3316">
            <v>0</v>
          </cell>
        </row>
        <row r="3317">
          <cell r="B3317" t="str">
            <v>Paraná</v>
          </cell>
          <cell r="I3317" t="str">
            <v>1</v>
          </cell>
          <cell r="K3317">
            <v>21610</v>
          </cell>
          <cell r="Q3317">
            <v>5463</v>
          </cell>
          <cell r="S3317" t="str">
            <v>Nao</v>
          </cell>
          <cell r="T3317" t="str">
            <v>Nao</v>
          </cell>
          <cell r="V3317" t="str">
            <v>Sim</v>
          </cell>
          <cell r="X3317">
            <v>260</v>
          </cell>
          <cell r="Y3317">
            <v>92</v>
          </cell>
          <cell r="Z3317">
            <v>83</v>
          </cell>
          <cell r="AA3317">
            <v>30</v>
          </cell>
        </row>
        <row r="3318">
          <cell r="B3318" t="str">
            <v>Paraná</v>
          </cell>
          <cell r="I3318" t="str">
            <v>1</v>
          </cell>
          <cell r="K3318">
            <v>2582</v>
          </cell>
          <cell r="Q3318">
            <v>1254</v>
          </cell>
          <cell r="S3318" t="str">
            <v>Sim</v>
          </cell>
          <cell r="T3318" t="str">
            <v>Sim</v>
          </cell>
          <cell r="V3318" t="str">
            <v>Sim</v>
          </cell>
          <cell r="X3318">
            <v>31</v>
          </cell>
          <cell r="Y3318">
            <v>31</v>
          </cell>
          <cell r="Z3318">
            <v>30</v>
          </cell>
          <cell r="AA3318">
            <v>0</v>
          </cell>
        </row>
        <row r="3319">
          <cell r="B3319" t="str">
            <v>Paraná</v>
          </cell>
          <cell r="I3319" t="str">
            <v>2</v>
          </cell>
          <cell r="K3319">
            <v>23596</v>
          </cell>
          <cell r="Q3319">
            <v>8173</v>
          </cell>
          <cell r="S3319" t="str">
            <v>Nao</v>
          </cell>
          <cell r="T3319" t="str">
            <v>Sim</v>
          </cell>
          <cell r="V3319" t="str">
            <v>Sim</v>
          </cell>
          <cell r="X3319">
            <v>134</v>
          </cell>
          <cell r="Y3319">
            <v>123</v>
          </cell>
          <cell r="Z3319">
            <v>58</v>
          </cell>
          <cell r="AA3319">
            <v>214</v>
          </cell>
        </row>
        <row r="3320">
          <cell r="B3320" t="str">
            <v>Paraná</v>
          </cell>
          <cell r="I3320" t="str">
            <v>1</v>
          </cell>
          <cell r="K3320">
            <v>7949</v>
          </cell>
          <cell r="Q3320">
            <v>3223</v>
          </cell>
          <cell r="S3320" t="str">
            <v>Nao</v>
          </cell>
          <cell r="T3320" t="str">
            <v>Nao</v>
          </cell>
          <cell r="V3320" t="str">
            <v>Sim</v>
          </cell>
          <cell r="X3320">
            <v>76</v>
          </cell>
          <cell r="Y3320">
            <v>22</v>
          </cell>
          <cell r="Z3320">
            <v>22.3</v>
          </cell>
          <cell r="AA3320">
            <v>0</v>
          </cell>
        </row>
        <row r="3321">
          <cell r="B3321" t="str">
            <v>Paraná</v>
          </cell>
          <cell r="I3321" t="str">
            <v>1</v>
          </cell>
          <cell r="K3321">
            <v>3377</v>
          </cell>
          <cell r="Q3321">
            <v>1600</v>
          </cell>
          <cell r="S3321" t="str">
            <v>Nao</v>
          </cell>
          <cell r="T3321" t="str">
            <v>Nao</v>
          </cell>
          <cell r="V3321" t="str">
            <v>Sim</v>
          </cell>
          <cell r="X3321">
            <v>29.17</v>
          </cell>
          <cell r="Y3321">
            <v>27.03</v>
          </cell>
          <cell r="Z3321">
            <v>18.3</v>
          </cell>
          <cell r="AA3321">
            <v>0</v>
          </cell>
        </row>
        <row r="3322">
          <cell r="B3322" t="str">
            <v>Paraná</v>
          </cell>
          <cell r="I3322" t="str">
            <v>1</v>
          </cell>
          <cell r="K3322">
            <v>5497</v>
          </cell>
          <cell r="Q3322">
            <v>1767</v>
          </cell>
          <cell r="S3322" t="str">
            <v>Nao</v>
          </cell>
          <cell r="T3322" t="str">
            <v>Nao</v>
          </cell>
          <cell r="V3322" t="str">
            <v>Sim</v>
          </cell>
          <cell r="X3322">
            <v>48.22</v>
          </cell>
          <cell r="Y3322">
            <v>17.79</v>
          </cell>
          <cell r="Z3322">
            <v>17.79</v>
          </cell>
          <cell r="AA3322">
            <v>120</v>
          </cell>
        </row>
        <row r="3323">
          <cell r="B3323" t="str">
            <v>Paraná</v>
          </cell>
          <cell r="I3323" t="str">
            <v>1</v>
          </cell>
          <cell r="K3323">
            <v>2126</v>
          </cell>
          <cell r="Q3323">
            <v>900</v>
          </cell>
          <cell r="S3323" t="str">
            <v>Sim</v>
          </cell>
          <cell r="T3323" t="str">
            <v>Sim</v>
          </cell>
          <cell r="V3323" t="str">
            <v>Sim</v>
          </cell>
          <cell r="X3323">
            <v>14.56</v>
          </cell>
          <cell r="Y3323">
            <v>13.78</v>
          </cell>
          <cell r="Z3323">
            <v>13.05</v>
          </cell>
          <cell r="AA3323">
            <v>0</v>
          </cell>
        </row>
        <row r="3324">
          <cell r="B3324" t="str">
            <v>Paraná</v>
          </cell>
          <cell r="I3324" t="str">
            <v>1</v>
          </cell>
          <cell r="K3324">
            <v>12238</v>
          </cell>
          <cell r="Q3324">
            <v>4910</v>
          </cell>
          <cell r="S3324" t="str">
            <v>Nao</v>
          </cell>
          <cell r="T3324" t="str">
            <v>Nao</v>
          </cell>
          <cell r="V3324" t="str">
            <v>Sim</v>
          </cell>
          <cell r="X3324">
            <v>127</v>
          </cell>
          <cell r="Y3324">
            <v>45</v>
          </cell>
          <cell r="Z3324">
            <v>23</v>
          </cell>
          <cell r="AA3324">
            <v>0</v>
          </cell>
        </row>
        <row r="3325">
          <cell r="B3325" t="str">
            <v>Paraná</v>
          </cell>
          <cell r="I3325" t="str">
            <v>1</v>
          </cell>
          <cell r="K3325">
            <v>3472</v>
          </cell>
          <cell r="Q3325">
            <v>1450</v>
          </cell>
          <cell r="S3325" t="str">
            <v>Nao</v>
          </cell>
          <cell r="T3325" t="str">
            <v>Nao</v>
          </cell>
          <cell r="V3325" t="str">
            <v>Sim</v>
          </cell>
          <cell r="X3325">
            <v>20.22</v>
          </cell>
          <cell r="Y3325">
            <v>20.22</v>
          </cell>
          <cell r="Z3325">
            <v>0.15</v>
          </cell>
          <cell r="AA3325">
            <v>0</v>
          </cell>
        </row>
        <row r="3326">
          <cell r="B3326" t="str">
            <v>Paraná</v>
          </cell>
          <cell r="I3326" t="str">
            <v>1</v>
          </cell>
          <cell r="K3326">
            <v>13008</v>
          </cell>
          <cell r="Q3326">
            <v>6460</v>
          </cell>
          <cell r="S3326" t="str">
            <v>Nao</v>
          </cell>
          <cell r="T3326" t="str">
            <v>Sim</v>
          </cell>
          <cell r="V3326" t="str">
            <v>Sim</v>
          </cell>
          <cell r="X3326">
            <v>105.55</v>
          </cell>
          <cell r="Y3326">
            <v>98</v>
          </cell>
          <cell r="Z3326">
            <v>80</v>
          </cell>
          <cell r="AA3326">
            <v>0</v>
          </cell>
        </row>
        <row r="3327">
          <cell r="B3327" t="str">
            <v>Paraná</v>
          </cell>
          <cell r="I3327" t="str">
            <v>1</v>
          </cell>
          <cell r="K3327">
            <v>4312</v>
          </cell>
          <cell r="Q3327">
            <v>1533</v>
          </cell>
          <cell r="S3327" t="str">
            <v>Nao</v>
          </cell>
          <cell r="T3327" t="str">
            <v>Nao</v>
          </cell>
          <cell r="V3327" t="str">
            <v>Sim</v>
          </cell>
          <cell r="X3327">
            <v>26</v>
          </cell>
          <cell r="Y3327">
            <v>18</v>
          </cell>
          <cell r="Z3327">
            <v>0</v>
          </cell>
          <cell r="AA3327">
            <v>12</v>
          </cell>
        </row>
        <row r="3328">
          <cell r="B3328" t="str">
            <v>Paraná</v>
          </cell>
          <cell r="I3328" t="str">
            <v>1</v>
          </cell>
          <cell r="K3328">
            <v>10606</v>
          </cell>
          <cell r="Q3328">
            <v>4800</v>
          </cell>
          <cell r="S3328" t="str">
            <v>Nao</v>
          </cell>
          <cell r="T3328" t="str">
            <v>Nao</v>
          </cell>
          <cell r="V3328" t="str">
            <v>Sim</v>
          </cell>
          <cell r="X3328">
            <v>80</v>
          </cell>
          <cell r="Y3328">
            <v>70</v>
          </cell>
          <cell r="Z3328">
            <v>47.5</v>
          </cell>
          <cell r="AA3328">
            <v>32</v>
          </cell>
        </row>
        <row r="3329">
          <cell r="B3329" t="str">
            <v>Paraná</v>
          </cell>
          <cell r="I3329" t="str">
            <v>1</v>
          </cell>
          <cell r="K3329">
            <v>5454</v>
          </cell>
          <cell r="Q3329">
            <v>2306</v>
          </cell>
          <cell r="S3329" t="str">
            <v>Nao</v>
          </cell>
          <cell r="T3329" t="str">
            <v>Sim</v>
          </cell>
          <cell r="V3329" t="str">
            <v>Sim</v>
          </cell>
          <cell r="X3329">
            <v>49.53</v>
          </cell>
          <cell r="Y3329">
            <v>27.87</v>
          </cell>
          <cell r="Z3329">
            <v>20.420000000000002</v>
          </cell>
          <cell r="AA3329">
            <v>63</v>
          </cell>
        </row>
        <row r="3330">
          <cell r="B3330" t="str">
            <v>Paraná</v>
          </cell>
          <cell r="I3330" t="str">
            <v>1</v>
          </cell>
          <cell r="K3330">
            <v>1915</v>
          </cell>
          <cell r="Q3330">
            <v>950</v>
          </cell>
          <cell r="S3330" t="str">
            <v>Nao</v>
          </cell>
          <cell r="T3330" t="str">
            <v>Sim</v>
          </cell>
          <cell r="V3330" t="str">
            <v>Sim</v>
          </cell>
          <cell r="X3330">
            <v>13.44</v>
          </cell>
          <cell r="Y3330">
            <v>11.06</v>
          </cell>
          <cell r="Z3330">
            <v>0.1</v>
          </cell>
          <cell r="AA3330">
            <v>50</v>
          </cell>
        </row>
        <row r="3331">
          <cell r="B3331" t="str">
            <v>Paraná</v>
          </cell>
          <cell r="I3331" t="str">
            <v>1</v>
          </cell>
          <cell r="K3331">
            <v>3223</v>
          </cell>
          <cell r="Q3331">
            <v>1149</v>
          </cell>
          <cell r="S3331" t="str">
            <v>Nao</v>
          </cell>
          <cell r="T3331" t="str">
            <v>Nao</v>
          </cell>
          <cell r="V3331" t="str">
            <v>Sim</v>
          </cell>
          <cell r="X3331">
            <v>16</v>
          </cell>
          <cell r="Y3331">
            <v>11</v>
          </cell>
          <cell r="Z3331">
            <v>0.11</v>
          </cell>
          <cell r="AA3331">
            <v>0</v>
          </cell>
        </row>
        <row r="3332">
          <cell r="B3332" t="str">
            <v>Paraná</v>
          </cell>
          <cell r="I3332" t="str">
            <v>1</v>
          </cell>
          <cell r="K3332">
            <v>969</v>
          </cell>
          <cell r="Q3332">
            <v>430</v>
          </cell>
          <cell r="S3332" t="str">
            <v>Nao</v>
          </cell>
          <cell r="T3332" t="str">
            <v>Nao</v>
          </cell>
          <cell r="V3332" t="str">
            <v>Sim</v>
          </cell>
          <cell r="X3332">
            <v>13.09</v>
          </cell>
          <cell r="Y3332">
            <v>5.4</v>
          </cell>
          <cell r="Z3332">
            <v>1.5</v>
          </cell>
          <cell r="AA3332">
            <v>10</v>
          </cell>
        </row>
        <row r="3333">
          <cell r="B3333" t="str">
            <v>Paraná</v>
          </cell>
          <cell r="I3333" t="str">
            <v>2</v>
          </cell>
          <cell r="K3333">
            <v>23388</v>
          </cell>
          <cell r="Q3333">
            <v>6519</v>
          </cell>
          <cell r="S3333" t="str">
            <v>Nao</v>
          </cell>
          <cell r="T3333" t="str">
            <v>Nao</v>
          </cell>
          <cell r="V3333" t="str">
            <v>Sim</v>
          </cell>
          <cell r="X3333">
            <v>111.72</v>
          </cell>
          <cell r="Y3333">
            <v>80.849999999999994</v>
          </cell>
          <cell r="Z3333">
            <v>60</v>
          </cell>
          <cell r="AA3333">
            <v>50</v>
          </cell>
        </row>
        <row r="3334">
          <cell r="B3334" t="str">
            <v>Paraná</v>
          </cell>
          <cell r="I3334" t="str">
            <v>2</v>
          </cell>
          <cell r="K3334">
            <v>28289</v>
          </cell>
          <cell r="Q3334">
            <v>9167</v>
          </cell>
          <cell r="S3334" t="str">
            <v>Nao</v>
          </cell>
          <cell r="T3334" t="str">
            <v>Nao</v>
          </cell>
          <cell r="V3334" t="str">
            <v>Sim</v>
          </cell>
          <cell r="X3334">
            <v>139</v>
          </cell>
          <cell r="Y3334">
            <v>102</v>
          </cell>
          <cell r="Z3334">
            <v>95</v>
          </cell>
          <cell r="AA3334">
            <v>878</v>
          </cell>
        </row>
        <row r="3335">
          <cell r="B3335" t="str">
            <v>Paraná</v>
          </cell>
          <cell r="I3335" t="str">
            <v>2</v>
          </cell>
          <cell r="K3335">
            <v>63758</v>
          </cell>
          <cell r="Q3335">
            <v>21100</v>
          </cell>
          <cell r="S3335" t="str">
            <v>Nao</v>
          </cell>
          <cell r="T3335" t="str">
            <v>Sim</v>
          </cell>
          <cell r="V3335" t="str">
            <v>Sim</v>
          </cell>
          <cell r="X3335">
            <v>410</v>
          </cell>
          <cell r="Y3335">
            <v>380</v>
          </cell>
          <cell r="Z3335">
            <v>250</v>
          </cell>
          <cell r="AA3335">
            <v>15</v>
          </cell>
        </row>
        <row r="3336">
          <cell r="B3336" t="str">
            <v>Paraná</v>
          </cell>
          <cell r="I3336" t="str">
            <v>1</v>
          </cell>
          <cell r="K3336">
            <v>2283</v>
          </cell>
          <cell r="Q3336">
            <v>950</v>
          </cell>
          <cell r="S3336" t="str">
            <v>Nao</v>
          </cell>
          <cell r="T3336" t="str">
            <v>Nao</v>
          </cell>
          <cell r="V3336" t="str">
            <v>Sim</v>
          </cell>
          <cell r="X3336">
            <v>180.13</v>
          </cell>
          <cell r="Y3336">
            <v>7.23</v>
          </cell>
          <cell r="Z3336">
            <v>3.13</v>
          </cell>
          <cell r="AA3336">
            <v>0</v>
          </cell>
        </row>
        <row r="3337">
          <cell r="B3337" t="str">
            <v>Paraná</v>
          </cell>
          <cell r="I3337" t="str">
            <v>1</v>
          </cell>
          <cell r="K3337">
            <v>5762</v>
          </cell>
          <cell r="Q3337">
            <v>2846</v>
          </cell>
          <cell r="S3337" t="str">
            <v>Nao</v>
          </cell>
          <cell r="T3337" t="str">
            <v>Nao</v>
          </cell>
          <cell r="V3337" t="str">
            <v>Sim</v>
          </cell>
          <cell r="X3337">
            <v>61.45</v>
          </cell>
          <cell r="Y3337">
            <v>57.55</v>
          </cell>
          <cell r="Z3337">
            <v>46.4</v>
          </cell>
          <cell r="AA3337">
            <v>0</v>
          </cell>
        </row>
        <row r="3338">
          <cell r="B3338" t="str">
            <v>Paraná</v>
          </cell>
          <cell r="I3338" t="str">
            <v>1</v>
          </cell>
          <cell r="K3338">
            <v>1783</v>
          </cell>
          <cell r="Q3338">
            <v>780</v>
          </cell>
          <cell r="S3338" t="str">
            <v>Nao</v>
          </cell>
          <cell r="T3338" t="str">
            <v>Sim</v>
          </cell>
          <cell r="V3338" t="str">
            <v>Sim</v>
          </cell>
          <cell r="X3338">
            <v>35.729999999999997</v>
          </cell>
          <cell r="Y3338">
            <v>29.41</v>
          </cell>
          <cell r="Z3338">
            <v>18.11</v>
          </cell>
          <cell r="AA3338">
            <v>100</v>
          </cell>
        </row>
        <row r="3339">
          <cell r="B3339" t="str">
            <v>Paraná</v>
          </cell>
          <cell r="I3339" t="str">
            <v>1</v>
          </cell>
          <cell r="K3339">
            <v>8073</v>
          </cell>
          <cell r="Q3339">
            <v>2321</v>
          </cell>
          <cell r="S3339" t="str">
            <v>Nao</v>
          </cell>
          <cell r="T3339" t="str">
            <v>Nao</v>
          </cell>
          <cell r="V3339" t="str">
            <v>Sim</v>
          </cell>
          <cell r="X3339">
            <v>55</v>
          </cell>
          <cell r="Y3339">
            <v>50</v>
          </cell>
          <cell r="Z3339">
            <v>25</v>
          </cell>
          <cell r="AA3339">
            <v>30</v>
          </cell>
        </row>
        <row r="3340">
          <cell r="B3340" t="str">
            <v>Paraná</v>
          </cell>
          <cell r="I3340" t="str">
            <v>1</v>
          </cell>
          <cell r="K3340">
            <v>2478</v>
          </cell>
          <cell r="Q3340">
            <v>1048</v>
          </cell>
          <cell r="S3340" t="str">
            <v>Sim</v>
          </cell>
          <cell r="T3340" t="str">
            <v>Sim</v>
          </cell>
          <cell r="V3340" t="str">
            <v>Sim</v>
          </cell>
          <cell r="X3340">
            <v>12.75</v>
          </cell>
          <cell r="Y3340">
            <v>10.75</v>
          </cell>
          <cell r="Z3340">
            <v>8.5</v>
          </cell>
          <cell r="AA3340">
            <v>0</v>
          </cell>
        </row>
        <row r="3341">
          <cell r="B3341" t="str">
            <v>Paraná</v>
          </cell>
          <cell r="I3341" t="str">
            <v>1</v>
          </cell>
          <cell r="K3341">
            <v>2761</v>
          </cell>
          <cell r="Q3341">
            <v>1300</v>
          </cell>
          <cell r="S3341" t="str">
            <v>Nao</v>
          </cell>
          <cell r="T3341" t="str">
            <v>Nao</v>
          </cell>
          <cell r="V3341" t="str">
            <v>Sim</v>
          </cell>
          <cell r="X3341">
            <v>19</v>
          </cell>
          <cell r="Y3341">
            <v>19</v>
          </cell>
          <cell r="Z3341">
            <v>8.31</v>
          </cell>
          <cell r="AA3341">
            <v>2</v>
          </cell>
        </row>
        <row r="3342">
          <cell r="B3342" t="str">
            <v>Paraná</v>
          </cell>
          <cell r="I3342" t="str">
            <v>1</v>
          </cell>
          <cell r="K3342">
            <v>5511</v>
          </cell>
          <cell r="Q3342">
            <v>2610</v>
          </cell>
          <cell r="S3342" t="str">
            <v>Nao</v>
          </cell>
          <cell r="T3342" t="str">
            <v>Nao</v>
          </cell>
          <cell r="V3342" t="str">
            <v>Sim</v>
          </cell>
          <cell r="X3342">
            <v>51.8</v>
          </cell>
          <cell r="Y3342">
            <v>51.27</v>
          </cell>
          <cell r="Z3342">
            <v>51.1</v>
          </cell>
          <cell r="AA3342">
            <v>0</v>
          </cell>
        </row>
        <row r="3343">
          <cell r="B3343" t="str">
            <v>Paraná</v>
          </cell>
          <cell r="I3343" t="str">
            <v>1</v>
          </cell>
          <cell r="K3343">
            <v>6871</v>
          </cell>
          <cell r="Q3343">
            <v>3300</v>
          </cell>
          <cell r="S3343" t="str">
            <v>Nao</v>
          </cell>
          <cell r="T3343" t="str">
            <v>Sim</v>
          </cell>
          <cell r="V3343" t="str">
            <v>Sim</v>
          </cell>
          <cell r="X3343">
            <v>66</v>
          </cell>
          <cell r="Y3343">
            <v>44</v>
          </cell>
          <cell r="Z3343">
            <v>47</v>
          </cell>
          <cell r="AA3343">
            <v>2</v>
          </cell>
        </row>
        <row r="3344">
          <cell r="B3344" t="str">
            <v>Paraná</v>
          </cell>
          <cell r="I3344" t="str">
            <v>1</v>
          </cell>
          <cell r="K3344">
            <v>8360</v>
          </cell>
          <cell r="Q3344">
            <v>3500</v>
          </cell>
          <cell r="S3344" t="str">
            <v>Nao</v>
          </cell>
          <cell r="T3344" t="str">
            <v>Nao</v>
          </cell>
          <cell r="V3344" t="str">
            <v>Sim</v>
          </cell>
          <cell r="X3344">
            <v>69.16</v>
          </cell>
          <cell r="Y3344">
            <v>62.6</v>
          </cell>
          <cell r="Z3344">
            <v>8.5500000000000007</v>
          </cell>
          <cell r="AA3344">
            <v>0</v>
          </cell>
        </row>
        <row r="3345">
          <cell r="B3345" t="str">
            <v>Paraná</v>
          </cell>
          <cell r="I3345" t="str">
            <v>1</v>
          </cell>
          <cell r="K3345">
            <v>2451</v>
          </cell>
          <cell r="Q3345">
            <v>870</v>
          </cell>
          <cell r="S3345" t="str">
            <v>Sim</v>
          </cell>
          <cell r="T3345" t="str">
            <v>Sim</v>
          </cell>
          <cell r="V3345" t="str">
            <v>Sim</v>
          </cell>
          <cell r="X3345">
            <v>41</v>
          </cell>
          <cell r="Y3345">
            <v>20</v>
          </cell>
          <cell r="Z3345">
            <v>18</v>
          </cell>
          <cell r="AA3345">
            <v>0</v>
          </cell>
        </row>
        <row r="3346">
          <cell r="B3346" t="str">
            <v>Paraná</v>
          </cell>
          <cell r="I3346" t="str">
            <v>1</v>
          </cell>
          <cell r="K3346">
            <v>2627</v>
          </cell>
          <cell r="Q3346">
            <v>1313</v>
          </cell>
          <cell r="S3346" t="str">
            <v>Nao</v>
          </cell>
          <cell r="T3346" t="str">
            <v>Nao</v>
          </cell>
          <cell r="V3346" t="str">
            <v>Não</v>
          </cell>
          <cell r="X3346">
            <v>7.8</v>
          </cell>
          <cell r="Y3346">
            <v>7.8</v>
          </cell>
          <cell r="Z3346">
            <v>0</v>
          </cell>
          <cell r="AA3346">
            <v>0</v>
          </cell>
        </row>
        <row r="3347">
          <cell r="B3347" t="str">
            <v>Paraná</v>
          </cell>
          <cell r="I3347" t="str">
            <v>1</v>
          </cell>
          <cell r="K3347">
            <v>7776</v>
          </cell>
          <cell r="Q3347">
            <v>3880</v>
          </cell>
          <cell r="S3347" t="str">
            <v>Nao</v>
          </cell>
          <cell r="T3347" t="str">
            <v>Sim</v>
          </cell>
          <cell r="V3347" t="str">
            <v>Sim</v>
          </cell>
          <cell r="X3347">
            <v>54</v>
          </cell>
          <cell r="Y3347">
            <v>49</v>
          </cell>
          <cell r="Z3347">
            <v>22</v>
          </cell>
          <cell r="AA3347">
            <v>10</v>
          </cell>
        </row>
        <row r="3348">
          <cell r="B3348" t="str">
            <v>Paraná</v>
          </cell>
          <cell r="I3348" t="str">
            <v>1</v>
          </cell>
          <cell r="K3348">
            <v>1659</v>
          </cell>
          <cell r="Q3348">
            <v>820</v>
          </cell>
          <cell r="S3348" t="str">
            <v>Nao</v>
          </cell>
          <cell r="T3348" t="str">
            <v>Sim</v>
          </cell>
          <cell r="V3348" t="str">
            <v>Sim</v>
          </cell>
          <cell r="X3348">
            <v>23.75</v>
          </cell>
          <cell r="Y3348">
            <v>8.0399999999999991</v>
          </cell>
          <cell r="Z3348">
            <v>9</v>
          </cell>
          <cell r="AA3348">
            <v>0</v>
          </cell>
        </row>
        <row r="3349">
          <cell r="B3349" t="str">
            <v>Paraná</v>
          </cell>
          <cell r="I3349" t="str">
            <v>1</v>
          </cell>
          <cell r="K3349">
            <v>7851</v>
          </cell>
          <cell r="Q3349">
            <v>3200</v>
          </cell>
          <cell r="S3349" t="str">
            <v>Sim</v>
          </cell>
          <cell r="T3349" t="str">
            <v>Sim</v>
          </cell>
          <cell r="V3349" t="str">
            <v>Sim</v>
          </cell>
          <cell r="X3349">
            <v>67</v>
          </cell>
          <cell r="Y3349">
            <v>53</v>
          </cell>
          <cell r="Z3349">
            <v>40.200000000000003</v>
          </cell>
          <cell r="AA3349">
            <v>0</v>
          </cell>
        </row>
        <row r="3350">
          <cell r="B3350" t="str">
            <v>Paraná</v>
          </cell>
          <cell r="I3350" t="str">
            <v>1</v>
          </cell>
          <cell r="K3350">
            <v>21420</v>
          </cell>
          <cell r="Q3350">
            <v>6059</v>
          </cell>
          <cell r="S3350" t="str">
            <v>Nao</v>
          </cell>
          <cell r="T3350" t="str">
            <v>Sim</v>
          </cell>
          <cell r="V3350" t="str">
            <v>Sim</v>
          </cell>
          <cell r="X3350">
            <v>96.02</v>
          </cell>
          <cell r="Y3350">
            <v>95.82</v>
          </cell>
          <cell r="Z3350">
            <v>90.87</v>
          </cell>
          <cell r="AA3350">
            <v>0</v>
          </cell>
        </row>
        <row r="3351">
          <cell r="B3351" t="str">
            <v>Paraná</v>
          </cell>
          <cell r="I3351" t="str">
            <v>1</v>
          </cell>
          <cell r="K3351">
            <v>3262</v>
          </cell>
          <cell r="Q3351">
            <v>880</v>
          </cell>
          <cell r="S3351" t="str">
            <v>Nao</v>
          </cell>
          <cell r="T3351" t="str">
            <v>Nao</v>
          </cell>
          <cell r="V3351" t="str">
            <v>Sim</v>
          </cell>
          <cell r="X3351">
            <v>83.93</v>
          </cell>
          <cell r="Y3351">
            <v>18.5</v>
          </cell>
          <cell r="Z3351">
            <v>3.5</v>
          </cell>
          <cell r="AA3351">
            <v>0</v>
          </cell>
        </row>
        <row r="3352">
          <cell r="B3352" t="str">
            <v>Paraná</v>
          </cell>
          <cell r="I3352" t="str">
            <v>2</v>
          </cell>
          <cell r="K3352">
            <v>40010</v>
          </cell>
          <cell r="Q3352">
            <v>12484</v>
          </cell>
          <cell r="S3352" t="str">
            <v>Sim</v>
          </cell>
          <cell r="T3352" t="str">
            <v>Sim</v>
          </cell>
          <cell r="V3352" t="str">
            <v>Sim</v>
          </cell>
          <cell r="X3352">
            <v>252.84</v>
          </cell>
          <cell r="Y3352">
            <v>221.02</v>
          </cell>
          <cell r="Z3352">
            <v>5.16</v>
          </cell>
          <cell r="AA3352">
            <v>0</v>
          </cell>
        </row>
        <row r="3353">
          <cell r="B3353" t="str">
            <v>Paraná</v>
          </cell>
          <cell r="I3353" t="str">
            <v>1</v>
          </cell>
          <cell r="K3353">
            <v>1565</v>
          </cell>
          <cell r="Q3353">
            <v>782</v>
          </cell>
          <cell r="S3353" t="str">
            <v>Sim</v>
          </cell>
          <cell r="T3353" t="str">
            <v>Sim</v>
          </cell>
          <cell r="V3353" t="str">
            <v>Sim</v>
          </cell>
          <cell r="X3353">
            <v>8.5</v>
          </cell>
          <cell r="Y3353">
            <v>8.5</v>
          </cell>
          <cell r="Z3353">
            <v>8.4</v>
          </cell>
          <cell r="AA3353">
            <v>0</v>
          </cell>
        </row>
        <row r="3354">
          <cell r="B3354" t="str">
            <v>Paraná</v>
          </cell>
          <cell r="I3354" t="str">
            <v>1</v>
          </cell>
          <cell r="K3354">
            <v>6185</v>
          </cell>
          <cell r="Q3354">
            <v>2020</v>
          </cell>
          <cell r="S3354" t="str">
            <v>Nao</v>
          </cell>
          <cell r="T3354" t="str">
            <v>Sim</v>
          </cell>
          <cell r="V3354" t="str">
            <v>Sim</v>
          </cell>
          <cell r="X3354">
            <v>53.08</v>
          </cell>
          <cell r="Y3354">
            <v>23.05</v>
          </cell>
          <cell r="Z3354">
            <v>15.26</v>
          </cell>
          <cell r="AA3354">
            <v>0</v>
          </cell>
        </row>
        <row r="3355">
          <cell r="B3355" t="str">
            <v>Paraná</v>
          </cell>
          <cell r="I3355" t="str">
            <v>1</v>
          </cell>
          <cell r="K3355">
            <v>5557</v>
          </cell>
          <cell r="Q3355">
            <v>2400</v>
          </cell>
          <cell r="S3355" t="str">
            <v>Nao</v>
          </cell>
          <cell r="T3355" t="str">
            <v>Nao</v>
          </cell>
          <cell r="V3355" t="str">
            <v>Sim</v>
          </cell>
          <cell r="X3355">
            <v>19</v>
          </cell>
          <cell r="Y3355">
            <v>15</v>
          </cell>
          <cell r="Z3355">
            <v>5</v>
          </cell>
          <cell r="AA3355">
            <v>0</v>
          </cell>
        </row>
        <row r="3356">
          <cell r="B3356" t="str">
            <v>Paraná</v>
          </cell>
          <cell r="I3356" t="str">
            <v>1</v>
          </cell>
          <cell r="K3356">
            <v>6469</v>
          </cell>
          <cell r="Q3356">
            <v>2478</v>
          </cell>
          <cell r="S3356" t="str">
            <v>Nao</v>
          </cell>
          <cell r="T3356" t="str">
            <v>Sim</v>
          </cell>
          <cell r="V3356" t="str">
            <v>Sim</v>
          </cell>
          <cell r="X3356">
            <v>50</v>
          </cell>
          <cell r="Y3356">
            <v>45</v>
          </cell>
          <cell r="Z3356">
            <v>30</v>
          </cell>
          <cell r="AA3356">
            <v>0</v>
          </cell>
        </row>
        <row r="3357">
          <cell r="B3357" t="str">
            <v>Paraná</v>
          </cell>
          <cell r="I3357" t="str">
            <v>1</v>
          </cell>
          <cell r="K3357">
            <v>4976</v>
          </cell>
          <cell r="Q3357">
            <v>2157</v>
          </cell>
          <cell r="S3357" t="str">
            <v>Nao</v>
          </cell>
          <cell r="T3357" t="str">
            <v>Nao</v>
          </cell>
          <cell r="V3357" t="str">
            <v>Sim</v>
          </cell>
          <cell r="X3357">
            <v>6</v>
          </cell>
          <cell r="Y3357">
            <v>5.5</v>
          </cell>
          <cell r="Z3357">
            <v>4</v>
          </cell>
          <cell r="AA3357">
            <v>0</v>
          </cell>
        </row>
        <row r="3358">
          <cell r="B3358" t="str">
            <v>Paraná</v>
          </cell>
          <cell r="I3358" t="str">
            <v>1</v>
          </cell>
          <cell r="K3358">
            <v>7743</v>
          </cell>
          <cell r="Q3358">
            <v>3852</v>
          </cell>
          <cell r="S3358" t="str">
            <v>Nao</v>
          </cell>
          <cell r="T3358" t="str">
            <v>Nao</v>
          </cell>
          <cell r="V3358" t="str">
            <v>Sim</v>
          </cell>
          <cell r="X3358">
            <v>8.3000000000000007</v>
          </cell>
          <cell r="Y3358">
            <v>7.2</v>
          </cell>
          <cell r="Z3358">
            <v>0.65</v>
          </cell>
          <cell r="AA3358">
            <v>0</v>
          </cell>
        </row>
        <row r="3359">
          <cell r="B3359" t="str">
            <v>Paraná</v>
          </cell>
          <cell r="I3359" t="str">
            <v>1</v>
          </cell>
          <cell r="K3359">
            <v>4502</v>
          </cell>
          <cell r="Q3359">
            <v>1350</v>
          </cell>
          <cell r="S3359" t="str">
            <v>Nao</v>
          </cell>
          <cell r="T3359" t="str">
            <v>Nao</v>
          </cell>
          <cell r="V3359" t="str">
            <v>Sim</v>
          </cell>
          <cell r="X3359">
            <v>24.1</v>
          </cell>
          <cell r="Y3359">
            <v>23</v>
          </cell>
          <cell r="Z3359">
            <v>10</v>
          </cell>
          <cell r="AA3359">
            <v>15</v>
          </cell>
        </row>
        <row r="3360">
          <cell r="B3360" t="str">
            <v>Paraná</v>
          </cell>
          <cell r="I3360" t="str">
            <v>1</v>
          </cell>
          <cell r="K3360">
            <v>5181</v>
          </cell>
          <cell r="Q3360">
            <v>1804</v>
          </cell>
          <cell r="S3360" t="str">
            <v>Sim</v>
          </cell>
          <cell r="T3360" t="str">
            <v>Sim</v>
          </cell>
          <cell r="V3360" t="str">
            <v>Sim</v>
          </cell>
          <cell r="X3360">
            <v>63</v>
          </cell>
          <cell r="Y3360">
            <v>51</v>
          </cell>
          <cell r="Z3360">
            <v>47</v>
          </cell>
          <cell r="AA3360">
            <v>60</v>
          </cell>
        </row>
        <row r="3361">
          <cell r="B3361" t="str">
            <v>Paraná</v>
          </cell>
          <cell r="I3361" t="str">
            <v>1</v>
          </cell>
          <cell r="K3361">
            <v>4804</v>
          </cell>
          <cell r="Q3361">
            <v>2394</v>
          </cell>
          <cell r="S3361" t="str">
            <v>Sim</v>
          </cell>
          <cell r="T3361" t="str">
            <v>Sim</v>
          </cell>
          <cell r="V3361" t="str">
            <v>Sim</v>
          </cell>
          <cell r="X3361">
            <v>29</v>
          </cell>
          <cell r="Y3361">
            <v>29</v>
          </cell>
          <cell r="Z3361">
            <v>26</v>
          </cell>
          <cell r="AA3361">
            <v>0</v>
          </cell>
        </row>
        <row r="3362">
          <cell r="B3362" t="str">
            <v>Paraná</v>
          </cell>
          <cell r="I3362" t="str">
            <v>1</v>
          </cell>
          <cell r="K3362">
            <v>3272</v>
          </cell>
          <cell r="Q3362">
            <v>1603</v>
          </cell>
          <cell r="S3362" t="str">
            <v>Nao</v>
          </cell>
          <cell r="T3362" t="str">
            <v>Nao</v>
          </cell>
          <cell r="V3362" t="str">
            <v>Sim</v>
          </cell>
          <cell r="X3362">
            <v>30</v>
          </cell>
          <cell r="Y3362">
            <v>30</v>
          </cell>
          <cell r="Z3362">
            <v>8.5</v>
          </cell>
          <cell r="AA3362">
            <v>0</v>
          </cell>
        </row>
        <row r="3363">
          <cell r="B3363" t="str">
            <v>Paraná</v>
          </cell>
          <cell r="I3363" t="str">
            <v>1</v>
          </cell>
          <cell r="K3363">
            <v>3656</v>
          </cell>
          <cell r="Q3363">
            <v>1600</v>
          </cell>
          <cell r="S3363" t="str">
            <v>Nao</v>
          </cell>
          <cell r="T3363" t="str">
            <v>Sim</v>
          </cell>
          <cell r="V3363" t="str">
            <v>Sim</v>
          </cell>
          <cell r="X3363">
            <v>18.899999999999999</v>
          </cell>
          <cell r="Y3363">
            <v>12.3</v>
          </cell>
          <cell r="Z3363">
            <v>0</v>
          </cell>
          <cell r="AA3363">
            <v>0</v>
          </cell>
        </row>
        <row r="3364">
          <cell r="B3364" t="str">
            <v>Paraná</v>
          </cell>
          <cell r="I3364" t="str">
            <v>1</v>
          </cell>
          <cell r="K3364">
            <v>2283</v>
          </cell>
          <cell r="Q3364">
            <v>979</v>
          </cell>
          <cell r="S3364" t="str">
            <v>Sim</v>
          </cell>
          <cell r="T3364" t="str">
            <v>Nao</v>
          </cell>
          <cell r="V3364" t="str">
            <v>Sim</v>
          </cell>
          <cell r="X3364">
            <v>13.5</v>
          </cell>
          <cell r="Y3364">
            <v>11.2</v>
          </cell>
          <cell r="Z3364">
            <v>7</v>
          </cell>
          <cell r="AA3364">
            <v>0</v>
          </cell>
        </row>
        <row r="3365">
          <cell r="B3365" t="str">
            <v>Paraná</v>
          </cell>
          <cell r="I3365" t="str">
            <v>4</v>
          </cell>
          <cell r="K3365">
            <v>295039</v>
          </cell>
          <cell r="Q3365">
            <v>80714</v>
          </cell>
          <cell r="S3365" t="str">
            <v>Nao</v>
          </cell>
          <cell r="T3365" t="str">
            <v>Sim</v>
          </cell>
          <cell r="V3365" t="str">
            <v>Sim</v>
          </cell>
          <cell r="X3365">
            <v>2025</v>
          </cell>
          <cell r="Y3365">
            <v>875.5</v>
          </cell>
          <cell r="Z3365">
            <v>8</v>
          </cell>
          <cell r="AA3365">
            <v>260</v>
          </cell>
        </row>
        <row r="3366">
          <cell r="B3366" t="str">
            <v>Paraná</v>
          </cell>
          <cell r="I3366" t="str">
            <v>1</v>
          </cell>
          <cell r="K3366">
            <v>1195</v>
          </cell>
          <cell r="Q3366">
            <v>500</v>
          </cell>
          <cell r="S3366" t="str">
            <v>Nao</v>
          </cell>
          <cell r="T3366" t="str">
            <v>Nao</v>
          </cell>
          <cell r="V3366" t="str">
            <v>Sim</v>
          </cell>
          <cell r="X3366">
            <v>9.67</v>
          </cell>
          <cell r="Y3366">
            <v>9.2200000000000006</v>
          </cell>
          <cell r="Z3366">
            <v>0</v>
          </cell>
          <cell r="AA3366">
            <v>0</v>
          </cell>
        </row>
        <row r="3367">
          <cell r="B3367" t="str">
            <v>Paraná</v>
          </cell>
          <cell r="I3367" t="str">
            <v>2</v>
          </cell>
          <cell r="K3367">
            <v>29100</v>
          </cell>
          <cell r="Q3367">
            <v>7109</v>
          </cell>
          <cell r="S3367" t="str">
            <v>Nao</v>
          </cell>
          <cell r="T3367" t="str">
            <v>Nao</v>
          </cell>
          <cell r="V3367" t="str">
            <v>Sim</v>
          </cell>
          <cell r="X3367">
            <v>483.99</v>
          </cell>
          <cell r="Y3367">
            <v>386.8</v>
          </cell>
          <cell r="Z3367">
            <v>144.25</v>
          </cell>
          <cell r="AA3367">
            <v>0</v>
          </cell>
        </row>
        <row r="3368">
          <cell r="B3368" t="str">
            <v>Paraná</v>
          </cell>
          <cell r="I3368" t="str">
            <v>1</v>
          </cell>
          <cell r="K3368">
            <v>17641</v>
          </cell>
          <cell r="Q3368">
            <v>8013</v>
          </cell>
          <cell r="S3368" t="str">
            <v>Nao</v>
          </cell>
          <cell r="T3368" t="str">
            <v>Nao</v>
          </cell>
          <cell r="V3368" t="str">
            <v>Sim</v>
          </cell>
          <cell r="X3368">
            <v>160</v>
          </cell>
          <cell r="Y3368">
            <v>160</v>
          </cell>
          <cell r="Z3368">
            <v>128</v>
          </cell>
          <cell r="AA3368">
            <v>45</v>
          </cell>
        </row>
        <row r="3369">
          <cell r="B3369" t="str">
            <v>Paraná</v>
          </cell>
          <cell r="I3369" t="str">
            <v>1</v>
          </cell>
          <cell r="K3369">
            <v>3636</v>
          </cell>
          <cell r="Q3369">
            <v>1683</v>
          </cell>
          <cell r="S3369" t="str">
            <v>Nao</v>
          </cell>
          <cell r="T3369" t="str">
            <v>Sim</v>
          </cell>
          <cell r="V3369" t="str">
            <v>Sim</v>
          </cell>
          <cell r="X3369">
            <v>32.6</v>
          </cell>
          <cell r="Y3369">
            <v>22.9</v>
          </cell>
          <cell r="Z3369">
            <v>16.2</v>
          </cell>
          <cell r="AA3369">
            <v>0</v>
          </cell>
        </row>
        <row r="3370">
          <cell r="B3370" t="str">
            <v>Paraná</v>
          </cell>
          <cell r="I3370" t="str">
            <v>1</v>
          </cell>
          <cell r="K3370">
            <v>8739</v>
          </cell>
          <cell r="Q3370">
            <v>3615</v>
          </cell>
          <cell r="S3370" t="str">
            <v>Sim</v>
          </cell>
          <cell r="T3370" t="str">
            <v>Sim</v>
          </cell>
          <cell r="V3370" t="str">
            <v>Sim</v>
          </cell>
          <cell r="X3370">
            <v>34.42</v>
          </cell>
          <cell r="Y3370">
            <v>29.79</v>
          </cell>
          <cell r="Z3370">
            <v>19.64</v>
          </cell>
          <cell r="AA3370">
            <v>0</v>
          </cell>
        </row>
        <row r="3371">
          <cell r="B3371" t="str">
            <v>Paraná</v>
          </cell>
          <cell r="I3371" t="str">
            <v>1</v>
          </cell>
          <cell r="K3371">
            <v>1499</v>
          </cell>
          <cell r="Q3371">
            <v>700</v>
          </cell>
          <cell r="S3371" t="str">
            <v>Nao</v>
          </cell>
          <cell r="T3371" t="str">
            <v>Nao</v>
          </cell>
          <cell r="V3371" t="str">
            <v>Sim</v>
          </cell>
          <cell r="X3371">
            <v>16</v>
          </cell>
          <cell r="Y3371">
            <v>10</v>
          </cell>
          <cell r="Z3371">
            <v>6</v>
          </cell>
          <cell r="AA3371">
            <v>0</v>
          </cell>
        </row>
        <row r="3372">
          <cell r="B3372" t="str">
            <v>Paraná</v>
          </cell>
          <cell r="I3372" t="str">
            <v>1</v>
          </cell>
          <cell r="K3372">
            <v>7798</v>
          </cell>
          <cell r="Q3372">
            <v>2677</v>
          </cell>
          <cell r="S3372" t="str">
            <v>Nao</v>
          </cell>
          <cell r="T3372" t="str">
            <v>Nao</v>
          </cell>
          <cell r="V3372" t="str">
            <v>Sim</v>
          </cell>
          <cell r="X3372">
            <v>47</v>
          </cell>
          <cell r="Y3372">
            <v>36</v>
          </cell>
          <cell r="Z3372">
            <v>8</v>
          </cell>
          <cell r="AA3372">
            <v>0</v>
          </cell>
        </row>
        <row r="3373">
          <cell r="B3373" t="str">
            <v>Paraná</v>
          </cell>
          <cell r="I3373" t="str">
            <v>1</v>
          </cell>
          <cell r="K3373">
            <v>4779</v>
          </cell>
          <cell r="Q3373">
            <v>2000</v>
          </cell>
          <cell r="S3373" t="str">
            <v>Nao</v>
          </cell>
          <cell r="T3373" t="str">
            <v>Sim</v>
          </cell>
          <cell r="V3373" t="str">
            <v>Sim</v>
          </cell>
          <cell r="X3373">
            <v>28.17</v>
          </cell>
          <cell r="Y3373">
            <v>26.9</v>
          </cell>
          <cell r="Z3373">
            <v>19.399999999999999</v>
          </cell>
          <cell r="AA3373">
            <v>0</v>
          </cell>
        </row>
        <row r="3374">
          <cell r="B3374" t="str">
            <v>Paraná</v>
          </cell>
          <cell r="I3374" t="str">
            <v>1</v>
          </cell>
          <cell r="K3374">
            <v>3545</v>
          </cell>
          <cell r="Q3374">
            <v>1434</v>
          </cell>
          <cell r="S3374" t="str">
            <v>Nao</v>
          </cell>
          <cell r="T3374" t="str">
            <v>Sim</v>
          </cell>
          <cell r="V3374" t="str">
            <v>Sim</v>
          </cell>
          <cell r="X3374">
            <v>33</v>
          </cell>
          <cell r="Y3374">
            <v>21.4</v>
          </cell>
          <cell r="Z3374">
            <v>5.3</v>
          </cell>
          <cell r="AA3374">
            <v>17</v>
          </cell>
        </row>
        <row r="3375">
          <cell r="B3375" t="str">
            <v>Paraná</v>
          </cell>
          <cell r="I3375" t="str">
            <v>2</v>
          </cell>
          <cell r="K3375">
            <v>96975</v>
          </cell>
          <cell r="Q3375">
            <v>32948</v>
          </cell>
          <cell r="S3375" t="str">
            <v>Nao</v>
          </cell>
          <cell r="T3375" t="str">
            <v>Nao</v>
          </cell>
          <cell r="V3375" t="str">
            <v>Sim</v>
          </cell>
          <cell r="X3375">
            <v>12</v>
          </cell>
          <cell r="Y3375">
            <v>11</v>
          </cell>
          <cell r="Z3375">
            <v>10</v>
          </cell>
          <cell r="AA3375">
            <v>0</v>
          </cell>
        </row>
        <row r="3376">
          <cell r="B3376" t="str">
            <v>Paraná</v>
          </cell>
          <cell r="I3376" t="str">
            <v>1</v>
          </cell>
          <cell r="K3376">
            <v>15904</v>
          </cell>
          <cell r="Q3376">
            <v>7142</v>
          </cell>
          <cell r="S3376" t="str">
            <v>Sim</v>
          </cell>
          <cell r="T3376" t="str">
            <v>Sim</v>
          </cell>
          <cell r="V3376" t="str">
            <v>Sim</v>
          </cell>
          <cell r="X3376">
            <v>67.91</v>
          </cell>
          <cell r="Y3376">
            <v>36.22</v>
          </cell>
          <cell r="Z3376">
            <v>10.18</v>
          </cell>
          <cell r="AA3376">
            <v>393</v>
          </cell>
        </row>
        <row r="3377">
          <cell r="B3377" t="str">
            <v>Paraná</v>
          </cell>
          <cell r="I3377" t="str">
            <v>1</v>
          </cell>
          <cell r="K3377">
            <v>2276</v>
          </cell>
          <cell r="Q3377">
            <v>1075</v>
          </cell>
          <cell r="S3377" t="str">
            <v>Nao</v>
          </cell>
          <cell r="T3377" t="str">
            <v>Sim</v>
          </cell>
          <cell r="V3377" t="str">
            <v>Sim</v>
          </cell>
          <cell r="X3377">
            <v>32.159999999999997</v>
          </cell>
          <cell r="Y3377">
            <v>32.159999999999997</v>
          </cell>
          <cell r="Z3377">
            <v>26.95</v>
          </cell>
          <cell r="AA3377">
            <v>0</v>
          </cell>
        </row>
        <row r="3378">
          <cell r="B3378" t="str">
            <v>Paraná</v>
          </cell>
          <cell r="I3378" t="str">
            <v>1</v>
          </cell>
          <cell r="K3378">
            <v>4578</v>
          </cell>
          <cell r="Q3378">
            <v>1900</v>
          </cell>
          <cell r="S3378" t="str">
            <v>Nao</v>
          </cell>
          <cell r="T3378" t="str">
            <v>Nao</v>
          </cell>
          <cell r="V3378" t="str">
            <v>Sim</v>
          </cell>
          <cell r="X3378">
            <v>592.55999999999995</v>
          </cell>
          <cell r="Y3378">
            <v>560.16</v>
          </cell>
          <cell r="Z3378">
            <v>0.01</v>
          </cell>
          <cell r="AA3378">
            <v>0</v>
          </cell>
        </row>
        <row r="3379">
          <cell r="B3379" t="str">
            <v>Paraná</v>
          </cell>
          <cell r="I3379" t="str">
            <v>1</v>
          </cell>
          <cell r="K3379">
            <v>14391</v>
          </cell>
          <cell r="Q3379">
            <v>6000</v>
          </cell>
          <cell r="S3379" t="str">
            <v>Sim</v>
          </cell>
          <cell r="T3379" t="str">
            <v>Sim</v>
          </cell>
          <cell r="V3379" t="str">
            <v>Sim</v>
          </cell>
          <cell r="X3379">
            <v>40</v>
          </cell>
          <cell r="Y3379">
            <v>40</v>
          </cell>
          <cell r="Z3379">
            <v>25</v>
          </cell>
          <cell r="AA3379">
            <v>0</v>
          </cell>
        </row>
        <row r="3380">
          <cell r="B3380" t="str">
            <v>Paraná</v>
          </cell>
          <cell r="I3380" t="str">
            <v>1</v>
          </cell>
          <cell r="K3380">
            <v>7185</v>
          </cell>
          <cell r="Q3380">
            <v>2055</v>
          </cell>
          <cell r="S3380" t="str">
            <v>Nao</v>
          </cell>
          <cell r="T3380" t="str">
            <v>Nao</v>
          </cell>
          <cell r="V3380" t="str">
            <v>Sim</v>
          </cell>
          <cell r="X3380">
            <v>38.5</v>
          </cell>
          <cell r="Y3380">
            <v>32</v>
          </cell>
          <cell r="Z3380">
            <v>30</v>
          </cell>
          <cell r="AA3380">
            <v>0</v>
          </cell>
        </row>
        <row r="3381">
          <cell r="B3381" t="str">
            <v>Paraná</v>
          </cell>
          <cell r="I3381" t="str">
            <v>1</v>
          </cell>
          <cell r="K3381">
            <v>4419</v>
          </cell>
          <cell r="Q3381">
            <v>1300</v>
          </cell>
          <cell r="S3381" t="str">
            <v>Sim</v>
          </cell>
          <cell r="T3381" t="str">
            <v>Sim</v>
          </cell>
          <cell r="V3381" t="str">
            <v>Sim</v>
          </cell>
          <cell r="X3381">
            <v>30</v>
          </cell>
          <cell r="Y3381">
            <v>8.5</v>
          </cell>
          <cell r="Z3381">
            <v>0</v>
          </cell>
          <cell r="AA3381">
            <v>0</v>
          </cell>
        </row>
        <row r="3382">
          <cell r="B3382" t="str">
            <v>Paraná</v>
          </cell>
          <cell r="I3382" t="str">
            <v>1</v>
          </cell>
          <cell r="K3382">
            <v>14742</v>
          </cell>
          <cell r="Q3382">
            <v>6055</v>
          </cell>
          <cell r="S3382" t="str">
            <v>Sim</v>
          </cell>
          <cell r="T3382" t="str">
            <v>Sim</v>
          </cell>
          <cell r="V3382" t="str">
            <v>Sim</v>
          </cell>
          <cell r="X3382">
            <v>95.5</v>
          </cell>
          <cell r="Y3382">
            <v>68.2</v>
          </cell>
          <cell r="Z3382">
            <v>50.09</v>
          </cell>
          <cell r="AA3382">
            <v>0</v>
          </cell>
        </row>
        <row r="3383">
          <cell r="B3383" t="str">
            <v>Paraná</v>
          </cell>
          <cell r="I3383" t="str">
            <v>1</v>
          </cell>
          <cell r="K3383">
            <v>3234</v>
          </cell>
          <cell r="Q3383">
            <v>1600</v>
          </cell>
          <cell r="S3383" t="str">
            <v>Nao</v>
          </cell>
          <cell r="T3383" t="str">
            <v>Sim</v>
          </cell>
          <cell r="V3383" t="str">
            <v>Sim</v>
          </cell>
          <cell r="X3383">
            <v>56.2</v>
          </cell>
          <cell r="Y3383">
            <v>45.8</v>
          </cell>
          <cell r="Z3383">
            <v>44.6</v>
          </cell>
          <cell r="AA3383">
            <v>0</v>
          </cell>
        </row>
        <row r="3384">
          <cell r="B3384" t="str">
            <v>Paraná</v>
          </cell>
          <cell r="I3384" t="str">
            <v>2</v>
          </cell>
          <cell r="K3384">
            <v>78157</v>
          </cell>
          <cell r="Q3384">
            <v>23483</v>
          </cell>
          <cell r="S3384" t="str">
            <v>Nao</v>
          </cell>
          <cell r="T3384" t="str">
            <v>Nao</v>
          </cell>
          <cell r="V3384" t="str">
            <v>Sim</v>
          </cell>
          <cell r="X3384">
            <v>286.04000000000002</v>
          </cell>
          <cell r="Y3384">
            <v>234.1</v>
          </cell>
          <cell r="Z3384">
            <v>200.47</v>
          </cell>
          <cell r="AA3384">
            <v>123</v>
          </cell>
        </row>
        <row r="3385">
          <cell r="B3385" t="str">
            <v>Paraná</v>
          </cell>
          <cell r="I3385" t="str">
            <v>1</v>
          </cell>
          <cell r="K3385">
            <v>14229</v>
          </cell>
          <cell r="Q3385">
            <v>7334</v>
          </cell>
          <cell r="S3385" t="str">
            <v>Sim</v>
          </cell>
          <cell r="T3385" t="str">
            <v>Sim</v>
          </cell>
          <cell r="V3385" t="str">
            <v>Sim</v>
          </cell>
          <cell r="X3385">
            <v>115.35</v>
          </cell>
          <cell r="Y3385">
            <v>115.35</v>
          </cell>
          <cell r="Z3385">
            <v>84.94</v>
          </cell>
          <cell r="AA3385">
            <v>23</v>
          </cell>
        </row>
        <row r="3386">
          <cell r="B3386" t="str">
            <v>Paraná</v>
          </cell>
          <cell r="I3386" t="str">
            <v>1</v>
          </cell>
          <cell r="K3386">
            <v>13754</v>
          </cell>
          <cell r="Q3386">
            <v>5120</v>
          </cell>
          <cell r="S3386" t="str">
            <v>Nao</v>
          </cell>
          <cell r="T3386" t="str">
            <v>Sim</v>
          </cell>
          <cell r="V3386" t="str">
            <v>Sim</v>
          </cell>
          <cell r="X3386">
            <v>105.02</v>
          </cell>
          <cell r="Y3386">
            <v>77.59</v>
          </cell>
          <cell r="Z3386">
            <v>62.5</v>
          </cell>
          <cell r="AA3386">
            <v>100</v>
          </cell>
        </row>
        <row r="3387">
          <cell r="B3387" t="str">
            <v>Paraná</v>
          </cell>
          <cell r="I3387" t="str">
            <v>1</v>
          </cell>
          <cell r="K3387">
            <v>12430</v>
          </cell>
          <cell r="Q3387">
            <v>4549</v>
          </cell>
          <cell r="S3387" t="str">
            <v>Nao</v>
          </cell>
          <cell r="T3387" t="str">
            <v>Sim</v>
          </cell>
          <cell r="V3387" t="str">
            <v>Sim</v>
          </cell>
          <cell r="X3387">
            <v>73.8</v>
          </cell>
          <cell r="Y3387">
            <v>63</v>
          </cell>
          <cell r="Z3387">
            <v>8</v>
          </cell>
          <cell r="AA3387">
            <v>5</v>
          </cell>
        </row>
        <row r="3388">
          <cell r="B3388" t="str">
            <v>Paraná</v>
          </cell>
          <cell r="I3388" t="str">
            <v>1</v>
          </cell>
          <cell r="K3388">
            <v>2685</v>
          </cell>
          <cell r="Q3388">
            <v>937</v>
          </cell>
          <cell r="S3388" t="str">
            <v>Nao</v>
          </cell>
          <cell r="T3388" t="str">
            <v>Sim</v>
          </cell>
          <cell r="V3388" t="str">
            <v>Sim</v>
          </cell>
          <cell r="X3388">
            <v>22</v>
          </cell>
          <cell r="Y3388">
            <v>16</v>
          </cell>
          <cell r="Z3388">
            <v>2.9</v>
          </cell>
          <cell r="AA3388">
            <v>23</v>
          </cell>
        </row>
        <row r="3389">
          <cell r="B3389" t="str">
            <v>Paraná</v>
          </cell>
          <cell r="I3389" t="str">
            <v>3</v>
          </cell>
          <cell r="K3389">
            <v>129429</v>
          </cell>
          <cell r="Q3389">
            <v>45029</v>
          </cell>
          <cell r="S3389" t="str">
            <v>Nao</v>
          </cell>
          <cell r="T3389" t="str">
            <v>Sim</v>
          </cell>
          <cell r="V3389" t="str">
            <v>Sim</v>
          </cell>
          <cell r="X3389">
            <v>672.04</v>
          </cell>
          <cell r="Y3389">
            <v>46.24</v>
          </cell>
          <cell r="Z3389">
            <v>10.78</v>
          </cell>
          <cell r="AA3389">
            <v>30</v>
          </cell>
        </row>
        <row r="3390">
          <cell r="B3390" t="str">
            <v>Paraná</v>
          </cell>
          <cell r="I3390" t="str">
            <v>1</v>
          </cell>
          <cell r="K3390">
            <v>3658</v>
          </cell>
          <cell r="Q3390">
            <v>183</v>
          </cell>
          <cell r="S3390" t="str">
            <v>Nao</v>
          </cell>
          <cell r="T3390" t="str">
            <v>Sim</v>
          </cell>
          <cell r="V3390" t="str">
            <v>Sim</v>
          </cell>
          <cell r="X3390">
            <v>45</v>
          </cell>
          <cell r="Y3390">
            <v>40</v>
          </cell>
          <cell r="Z3390">
            <v>0</v>
          </cell>
          <cell r="AA3390">
            <v>0</v>
          </cell>
        </row>
        <row r="3391">
          <cell r="B3391" t="str">
            <v>Paraná</v>
          </cell>
          <cell r="I3391" t="str">
            <v>1</v>
          </cell>
          <cell r="K3391">
            <v>6205</v>
          </cell>
          <cell r="Q3391">
            <v>2500</v>
          </cell>
          <cell r="S3391" t="str">
            <v>Nao</v>
          </cell>
          <cell r="T3391" t="str">
            <v>Nao</v>
          </cell>
          <cell r="V3391" t="str">
            <v>Sim</v>
          </cell>
          <cell r="X3391">
            <v>30.5</v>
          </cell>
          <cell r="Y3391">
            <v>27</v>
          </cell>
          <cell r="Z3391">
            <v>16</v>
          </cell>
          <cell r="AA3391">
            <v>22</v>
          </cell>
        </row>
        <row r="3392">
          <cell r="B3392" t="str">
            <v>Paraná</v>
          </cell>
          <cell r="I3392" t="str">
            <v>1</v>
          </cell>
          <cell r="K3392">
            <v>4026</v>
          </cell>
          <cell r="Q3392">
            <v>2000</v>
          </cell>
          <cell r="S3392" t="str">
            <v>Nao</v>
          </cell>
          <cell r="T3392" t="str">
            <v>Nao</v>
          </cell>
          <cell r="V3392" t="str">
            <v>Sim</v>
          </cell>
          <cell r="X3392">
            <v>17.36</v>
          </cell>
          <cell r="Y3392">
            <v>11.7</v>
          </cell>
          <cell r="Z3392">
            <v>11</v>
          </cell>
          <cell r="AA3392">
            <v>0</v>
          </cell>
        </row>
        <row r="3393">
          <cell r="B3393" t="str">
            <v>Paraná</v>
          </cell>
          <cell r="I3393" t="str">
            <v>1</v>
          </cell>
          <cell r="K3393">
            <v>5862</v>
          </cell>
          <cell r="Q3393">
            <v>2298</v>
          </cell>
          <cell r="S3393" t="str">
            <v>Nao</v>
          </cell>
          <cell r="T3393" t="str">
            <v>Nao</v>
          </cell>
          <cell r="V3393" t="str">
            <v>Sim</v>
          </cell>
          <cell r="X3393">
            <v>46.28</v>
          </cell>
          <cell r="Y3393">
            <v>39.68</v>
          </cell>
          <cell r="Z3393">
            <v>39.68</v>
          </cell>
          <cell r="AA3393">
            <v>0</v>
          </cell>
        </row>
        <row r="3394">
          <cell r="B3394" t="str">
            <v>Paraná</v>
          </cell>
          <cell r="I3394" t="str">
            <v>1</v>
          </cell>
          <cell r="K3394">
            <v>6374</v>
          </cell>
          <cell r="Q3394">
            <v>3187</v>
          </cell>
          <cell r="S3394" t="str">
            <v>Nao</v>
          </cell>
          <cell r="T3394" t="str">
            <v>Nao</v>
          </cell>
          <cell r="V3394" t="str">
            <v>Sim</v>
          </cell>
          <cell r="X3394">
            <v>28.1</v>
          </cell>
          <cell r="Y3394">
            <v>24.3</v>
          </cell>
          <cell r="Z3394">
            <v>15.8</v>
          </cell>
          <cell r="AA3394">
            <v>0</v>
          </cell>
        </row>
        <row r="3395">
          <cell r="B3395" t="str">
            <v>Paraná</v>
          </cell>
          <cell r="I3395" t="str">
            <v>1</v>
          </cell>
          <cell r="K3395">
            <v>4786</v>
          </cell>
          <cell r="Q3395">
            <v>2000</v>
          </cell>
          <cell r="S3395" t="str">
            <v>Nao</v>
          </cell>
          <cell r="T3395" t="str">
            <v>Sim</v>
          </cell>
          <cell r="V3395" t="str">
            <v>Sim</v>
          </cell>
          <cell r="X3395">
            <v>28.28</v>
          </cell>
          <cell r="Y3395">
            <v>18.649999999999999</v>
          </cell>
          <cell r="Z3395">
            <v>6.15</v>
          </cell>
          <cell r="AA3395">
            <v>0</v>
          </cell>
        </row>
        <row r="3396">
          <cell r="B3396" t="str">
            <v>Paraná</v>
          </cell>
          <cell r="I3396" t="str">
            <v>1</v>
          </cell>
          <cell r="K3396">
            <v>17843</v>
          </cell>
          <cell r="Q3396">
            <v>8000</v>
          </cell>
          <cell r="S3396" t="str">
            <v>Nao</v>
          </cell>
          <cell r="T3396" t="str">
            <v>Nao</v>
          </cell>
          <cell r="V3396" t="str">
            <v>Sim</v>
          </cell>
          <cell r="X3396">
            <v>112</v>
          </cell>
          <cell r="Y3396">
            <v>98</v>
          </cell>
          <cell r="Z3396">
            <v>50</v>
          </cell>
          <cell r="AA3396">
            <v>0</v>
          </cell>
        </row>
        <row r="3397">
          <cell r="B3397" t="str">
            <v>Paraná</v>
          </cell>
          <cell r="I3397" t="str">
            <v>2</v>
          </cell>
          <cell r="K3397">
            <v>54891</v>
          </cell>
          <cell r="Q3397">
            <v>18668</v>
          </cell>
          <cell r="S3397" t="str">
            <v>Nao</v>
          </cell>
          <cell r="T3397" t="str">
            <v>Sim</v>
          </cell>
          <cell r="V3397" t="str">
            <v>Sim</v>
          </cell>
          <cell r="X3397">
            <v>380.77</v>
          </cell>
          <cell r="Y3397">
            <v>174.11</v>
          </cell>
          <cell r="Z3397">
            <v>100</v>
          </cell>
          <cell r="AA3397">
            <v>4000</v>
          </cell>
        </row>
        <row r="3398">
          <cell r="B3398" t="str">
            <v>Paraná</v>
          </cell>
          <cell r="I3398" t="str">
            <v>1</v>
          </cell>
          <cell r="K3398">
            <v>2106</v>
          </cell>
          <cell r="Q3398">
            <v>749</v>
          </cell>
          <cell r="S3398" t="str">
            <v>Sim</v>
          </cell>
          <cell r="T3398" t="str">
            <v>Nao</v>
          </cell>
          <cell r="V3398" t="str">
            <v>Sim</v>
          </cell>
          <cell r="X3398">
            <v>9</v>
          </cell>
          <cell r="Y3398">
            <v>8.4</v>
          </cell>
          <cell r="Z3398">
            <v>4.5</v>
          </cell>
          <cell r="AA3398">
            <v>0</v>
          </cell>
        </row>
        <row r="3399">
          <cell r="B3399" t="str">
            <v>Paraná</v>
          </cell>
          <cell r="I3399" t="str">
            <v>1</v>
          </cell>
          <cell r="K3399">
            <v>6466</v>
          </cell>
          <cell r="Q3399">
            <v>2614</v>
          </cell>
          <cell r="S3399" t="str">
            <v>Nao</v>
          </cell>
          <cell r="T3399" t="str">
            <v>Nao</v>
          </cell>
          <cell r="V3399" t="str">
            <v>Sim</v>
          </cell>
          <cell r="X3399">
            <v>22</v>
          </cell>
          <cell r="Y3399">
            <v>19</v>
          </cell>
          <cell r="Z3399">
            <v>1.5</v>
          </cell>
          <cell r="AA3399">
            <v>0</v>
          </cell>
        </row>
        <row r="3400">
          <cell r="B3400" t="str">
            <v>Paraná</v>
          </cell>
          <cell r="I3400" t="str">
            <v>1</v>
          </cell>
          <cell r="K3400">
            <v>2988</v>
          </cell>
          <cell r="Q3400">
            <v>1359</v>
          </cell>
          <cell r="S3400" t="str">
            <v>Sim</v>
          </cell>
          <cell r="T3400" t="str">
            <v>Sim</v>
          </cell>
          <cell r="V3400" t="str">
            <v>Sim</v>
          </cell>
          <cell r="X3400">
            <v>313.2</v>
          </cell>
          <cell r="Y3400">
            <v>313.2</v>
          </cell>
          <cell r="Z3400">
            <v>156.99</v>
          </cell>
          <cell r="AA3400">
            <v>0</v>
          </cell>
        </row>
        <row r="3401">
          <cell r="B3401" t="str">
            <v>Paraná</v>
          </cell>
          <cell r="I3401" t="str">
            <v>1</v>
          </cell>
          <cell r="K3401">
            <v>4200</v>
          </cell>
          <cell r="Q3401">
            <v>2000</v>
          </cell>
          <cell r="S3401" t="str">
            <v>Sim</v>
          </cell>
          <cell r="T3401" t="str">
            <v>Sim</v>
          </cell>
          <cell r="V3401" t="str">
            <v>Sim</v>
          </cell>
          <cell r="X3401">
            <v>93.27</v>
          </cell>
          <cell r="Y3401">
            <v>85.03</v>
          </cell>
          <cell r="Z3401">
            <v>29.06</v>
          </cell>
          <cell r="AA3401">
            <v>200</v>
          </cell>
        </row>
        <row r="3402">
          <cell r="B3402" t="str">
            <v>Paraná</v>
          </cell>
          <cell r="I3402" t="str">
            <v>1</v>
          </cell>
          <cell r="K3402">
            <v>15580</v>
          </cell>
          <cell r="Q3402">
            <v>5918</v>
          </cell>
          <cell r="S3402" t="str">
            <v>Nao</v>
          </cell>
          <cell r="T3402" t="str">
            <v>Nao</v>
          </cell>
          <cell r="V3402" t="str">
            <v>Sim</v>
          </cell>
          <cell r="X3402">
            <v>83.34</v>
          </cell>
          <cell r="Y3402">
            <v>75.349999999999994</v>
          </cell>
          <cell r="Z3402">
            <v>62.85</v>
          </cell>
          <cell r="AA3402">
            <v>19</v>
          </cell>
        </row>
        <row r="3403">
          <cell r="B3403" t="str">
            <v>Rio Grande do Sul</v>
          </cell>
          <cell r="I3403" t="str">
            <v>1</v>
          </cell>
          <cell r="K3403">
            <v>1455</v>
          </cell>
          <cell r="Q3403">
            <v>683</v>
          </cell>
          <cell r="S3403" t="str">
            <v>Nao</v>
          </cell>
          <cell r="T3403" t="str">
            <v>Sim</v>
          </cell>
          <cell r="V3403" t="str">
            <v>Sim</v>
          </cell>
          <cell r="X3403">
            <v>18</v>
          </cell>
          <cell r="Y3403">
            <v>12</v>
          </cell>
          <cell r="Z3403">
            <v>5.5</v>
          </cell>
          <cell r="AA3403">
            <v>0</v>
          </cell>
        </row>
        <row r="3404">
          <cell r="B3404" t="str">
            <v>Rio Grande do Sul</v>
          </cell>
          <cell r="I3404" t="str">
            <v>1</v>
          </cell>
          <cell r="K3404">
            <v>6757</v>
          </cell>
          <cell r="Q3404">
            <v>1400</v>
          </cell>
          <cell r="S3404" t="str">
            <v>Nao</v>
          </cell>
          <cell r="T3404" t="str">
            <v>Sim</v>
          </cell>
          <cell r="V3404" t="str">
            <v>Sim</v>
          </cell>
          <cell r="X3404">
            <v>60</v>
          </cell>
          <cell r="Y3404">
            <v>40</v>
          </cell>
          <cell r="Z3404">
            <v>6</v>
          </cell>
          <cell r="AA3404">
            <v>10</v>
          </cell>
        </row>
        <row r="3405">
          <cell r="B3405" t="str">
            <v>Rio Grande do Sul</v>
          </cell>
          <cell r="I3405" t="str">
            <v>1</v>
          </cell>
          <cell r="K3405">
            <v>1791</v>
          </cell>
          <cell r="Q3405">
            <v>850</v>
          </cell>
          <cell r="S3405" t="str">
            <v>Nao</v>
          </cell>
          <cell r="T3405" t="str">
            <v>Nao</v>
          </cell>
          <cell r="V3405" t="str">
            <v>Sim</v>
          </cell>
          <cell r="X3405">
            <v>25.65</v>
          </cell>
          <cell r="Y3405">
            <v>22.65</v>
          </cell>
          <cell r="Z3405">
            <v>3.08</v>
          </cell>
          <cell r="AA3405">
            <v>0</v>
          </cell>
        </row>
        <row r="3406">
          <cell r="B3406" t="str">
            <v>Rio Grande do Sul</v>
          </cell>
          <cell r="I3406" t="str">
            <v>2</v>
          </cell>
          <cell r="K3406">
            <v>65449</v>
          </cell>
          <cell r="Q3406">
            <v>26028</v>
          </cell>
          <cell r="S3406" t="str">
            <v>Nao</v>
          </cell>
          <cell r="T3406" t="str">
            <v>Sim</v>
          </cell>
          <cell r="V3406" t="str">
            <v>Sim</v>
          </cell>
          <cell r="X3406">
            <v>241715.86</v>
          </cell>
          <cell r="Y3406">
            <v>143311.85999999999</v>
          </cell>
          <cell r="Z3406">
            <v>140380.95000000001</v>
          </cell>
          <cell r="AA3406">
            <v>1930</v>
          </cell>
        </row>
        <row r="3407">
          <cell r="B3407" t="str">
            <v>Rio Grande do Sul</v>
          </cell>
          <cell r="I3407" t="str">
            <v>1</v>
          </cell>
          <cell r="K3407">
            <v>1243</v>
          </cell>
          <cell r="Q3407">
            <v>620</v>
          </cell>
          <cell r="S3407" t="str">
            <v>Nao</v>
          </cell>
          <cell r="T3407" t="str">
            <v>Nao</v>
          </cell>
          <cell r="V3407" t="str">
            <v>Sim</v>
          </cell>
          <cell r="X3407">
            <v>14</v>
          </cell>
          <cell r="Y3407">
            <v>12</v>
          </cell>
          <cell r="Z3407">
            <v>0</v>
          </cell>
          <cell r="AA3407">
            <v>21</v>
          </cell>
        </row>
        <row r="3408">
          <cell r="B3408" t="str">
            <v>Rio Grande do Sul</v>
          </cell>
          <cell r="I3408" t="str">
            <v>1</v>
          </cell>
          <cell r="K3408">
            <v>791</v>
          </cell>
          <cell r="Q3408">
            <v>292</v>
          </cell>
          <cell r="S3408" t="str">
            <v>Nao</v>
          </cell>
          <cell r="T3408" t="str">
            <v>Nao</v>
          </cell>
          <cell r="V3408" t="str">
            <v>Sim</v>
          </cell>
          <cell r="X3408">
            <v>8.7899999999999991</v>
          </cell>
          <cell r="Y3408">
            <v>8.64</v>
          </cell>
          <cell r="Z3408">
            <v>3.11</v>
          </cell>
          <cell r="AA3408">
            <v>0</v>
          </cell>
        </row>
        <row r="3409">
          <cell r="B3409" t="str">
            <v>Rio Grande do Sul</v>
          </cell>
          <cell r="I3409" t="str">
            <v>1</v>
          </cell>
          <cell r="K3409">
            <v>1671</v>
          </cell>
          <cell r="Q3409">
            <v>700</v>
          </cell>
          <cell r="S3409" t="str">
            <v>Sim</v>
          </cell>
          <cell r="T3409" t="str">
            <v>Sim</v>
          </cell>
          <cell r="V3409" t="str">
            <v>Sim</v>
          </cell>
          <cell r="X3409">
            <v>16</v>
          </cell>
          <cell r="Y3409">
            <v>14</v>
          </cell>
          <cell r="Z3409">
            <v>12</v>
          </cell>
          <cell r="AA3409">
            <v>100</v>
          </cell>
        </row>
        <row r="3410">
          <cell r="B3410" t="str">
            <v>Rio Grande do Sul</v>
          </cell>
          <cell r="I3410" t="str">
            <v>1</v>
          </cell>
          <cell r="K3410">
            <v>649</v>
          </cell>
          <cell r="Q3410">
            <v>324</v>
          </cell>
          <cell r="S3410" t="str">
            <v>Nao</v>
          </cell>
          <cell r="T3410" t="str">
            <v>Nao</v>
          </cell>
          <cell r="V3410" t="str">
            <v>Sim</v>
          </cell>
          <cell r="X3410">
            <v>10.29</v>
          </cell>
          <cell r="Y3410">
            <v>8.91</v>
          </cell>
          <cell r="Z3410">
            <v>5</v>
          </cell>
          <cell r="AA3410">
            <v>0</v>
          </cell>
        </row>
        <row r="3411">
          <cell r="B3411" t="str">
            <v>Rio Grande do Sul</v>
          </cell>
          <cell r="I3411" t="str">
            <v>1</v>
          </cell>
          <cell r="K3411">
            <v>849</v>
          </cell>
          <cell r="Q3411">
            <v>405</v>
          </cell>
          <cell r="S3411" t="str">
            <v>Nao</v>
          </cell>
          <cell r="T3411" t="str">
            <v>Sim</v>
          </cell>
          <cell r="V3411" t="str">
            <v>Sim</v>
          </cell>
          <cell r="X3411">
            <v>13.71</v>
          </cell>
          <cell r="Y3411">
            <v>13.71</v>
          </cell>
          <cell r="Z3411">
            <v>12.51</v>
          </cell>
          <cell r="AA3411">
            <v>0</v>
          </cell>
        </row>
        <row r="3412">
          <cell r="B3412" t="str">
            <v>Rio Grande do Sul</v>
          </cell>
          <cell r="I3412" t="str">
            <v>3</v>
          </cell>
          <cell r="K3412">
            <v>211352</v>
          </cell>
          <cell r="Q3412">
            <v>60546</v>
          </cell>
          <cell r="S3412" t="str">
            <v>Nao</v>
          </cell>
          <cell r="T3412" t="str">
            <v>Nao</v>
          </cell>
          <cell r="V3412" t="str">
            <v>Sim</v>
          </cell>
          <cell r="X3412">
            <v>580</v>
          </cell>
          <cell r="Y3412">
            <v>180</v>
          </cell>
          <cell r="Z3412">
            <v>175</v>
          </cell>
          <cell r="AA3412">
            <v>2000</v>
          </cell>
        </row>
        <row r="3413">
          <cell r="B3413" t="str">
            <v>Rio Grande do Sul</v>
          </cell>
          <cell r="I3413" t="str">
            <v>1</v>
          </cell>
          <cell r="K3413">
            <v>2081</v>
          </cell>
          <cell r="Q3413">
            <v>558</v>
          </cell>
          <cell r="S3413" t="str">
            <v>Nao</v>
          </cell>
          <cell r="T3413" t="str">
            <v>Nao</v>
          </cell>
          <cell r="V3413" t="str">
            <v>Sim</v>
          </cell>
          <cell r="X3413">
            <v>7.11</v>
          </cell>
          <cell r="Y3413">
            <v>4.5</v>
          </cell>
          <cell r="Z3413">
            <v>3.5</v>
          </cell>
          <cell r="AA3413">
            <v>0</v>
          </cell>
        </row>
        <row r="3414">
          <cell r="B3414" t="str">
            <v>Rio Grande do Sul</v>
          </cell>
          <cell r="I3414" t="str">
            <v>1</v>
          </cell>
          <cell r="K3414">
            <v>548</v>
          </cell>
          <cell r="Q3414">
            <v>263</v>
          </cell>
          <cell r="S3414" t="str">
            <v>Nao</v>
          </cell>
          <cell r="T3414" t="str">
            <v>Nao</v>
          </cell>
          <cell r="V3414" t="str">
            <v>Sim</v>
          </cell>
          <cell r="X3414">
            <v>10.77</v>
          </cell>
          <cell r="Y3414">
            <v>7.4</v>
          </cell>
          <cell r="Z3414">
            <v>4.45</v>
          </cell>
          <cell r="AA3414">
            <v>0</v>
          </cell>
        </row>
        <row r="3415">
          <cell r="B3415" t="str">
            <v>Rio Grande do Sul</v>
          </cell>
          <cell r="I3415" t="str">
            <v>1</v>
          </cell>
          <cell r="K3415">
            <v>2288</v>
          </cell>
          <cell r="Q3415">
            <v>1172</v>
          </cell>
          <cell r="S3415" t="str">
            <v>Nao</v>
          </cell>
          <cell r="T3415" t="str">
            <v>Nao</v>
          </cell>
          <cell r="V3415" t="str">
            <v>Sim</v>
          </cell>
          <cell r="X3415">
            <v>47</v>
          </cell>
          <cell r="Y3415">
            <v>46.5</v>
          </cell>
          <cell r="Z3415">
            <v>45</v>
          </cell>
          <cell r="AA3415">
            <v>0</v>
          </cell>
        </row>
        <row r="3416">
          <cell r="B3416" t="str">
            <v>Rio Grande do Sul</v>
          </cell>
          <cell r="I3416" t="str">
            <v>1</v>
          </cell>
          <cell r="K3416">
            <v>9388</v>
          </cell>
          <cell r="Q3416">
            <v>4363</v>
          </cell>
          <cell r="S3416" t="str">
            <v>Nao</v>
          </cell>
          <cell r="T3416" t="str">
            <v>Nao</v>
          </cell>
          <cell r="V3416" t="str">
            <v>Sim</v>
          </cell>
          <cell r="X3416">
            <v>65</v>
          </cell>
          <cell r="Y3416">
            <v>60</v>
          </cell>
          <cell r="Z3416">
            <v>50</v>
          </cell>
          <cell r="AA3416">
            <v>0</v>
          </cell>
        </row>
        <row r="3417">
          <cell r="B3417" t="str">
            <v>Rio Grande do Sul</v>
          </cell>
          <cell r="I3417" t="str">
            <v>1</v>
          </cell>
          <cell r="K3417">
            <v>2810</v>
          </cell>
          <cell r="Q3417">
            <v>1200</v>
          </cell>
          <cell r="S3417" t="str">
            <v>Nao</v>
          </cell>
          <cell r="T3417" t="str">
            <v>Sim</v>
          </cell>
          <cell r="V3417" t="str">
            <v>Sim</v>
          </cell>
          <cell r="X3417">
            <v>46</v>
          </cell>
          <cell r="Y3417">
            <v>4.5999999999999996</v>
          </cell>
          <cell r="Z3417">
            <v>2</v>
          </cell>
          <cell r="AA3417">
            <v>15</v>
          </cell>
        </row>
        <row r="3418">
          <cell r="B3418" t="str">
            <v>Rio Grande do Sul</v>
          </cell>
          <cell r="I3418" t="str">
            <v>1</v>
          </cell>
          <cell r="K3418">
            <v>4741</v>
          </cell>
          <cell r="Q3418">
            <v>1960</v>
          </cell>
          <cell r="S3418" t="str">
            <v>Nao</v>
          </cell>
          <cell r="T3418" t="str">
            <v>Nao</v>
          </cell>
          <cell r="V3418" t="str">
            <v>Sim</v>
          </cell>
          <cell r="X3418">
            <v>74.739999999999995</v>
          </cell>
          <cell r="Y3418">
            <v>56</v>
          </cell>
          <cell r="Z3418">
            <v>44.4</v>
          </cell>
          <cell r="AA3418">
            <v>40</v>
          </cell>
        </row>
        <row r="3419">
          <cell r="B3419" t="str">
            <v>Rio Grande do Sul</v>
          </cell>
          <cell r="I3419" t="str">
            <v>1</v>
          </cell>
          <cell r="K3419">
            <v>3126</v>
          </cell>
          <cell r="Q3419">
            <v>1756</v>
          </cell>
          <cell r="S3419" t="str">
            <v>Nao</v>
          </cell>
          <cell r="T3419" t="str">
            <v>Nao</v>
          </cell>
          <cell r="V3419" t="str">
            <v>Sim</v>
          </cell>
          <cell r="X3419">
            <v>50</v>
          </cell>
          <cell r="Y3419">
            <v>50</v>
          </cell>
          <cell r="Z3419">
            <v>5</v>
          </cell>
          <cell r="AA3419">
            <v>0</v>
          </cell>
        </row>
        <row r="3420">
          <cell r="B3420" t="str">
            <v>Rio Grande do Sul</v>
          </cell>
          <cell r="I3420" t="str">
            <v>1</v>
          </cell>
          <cell r="K3420">
            <v>16368</v>
          </cell>
          <cell r="Q3420">
            <v>6995</v>
          </cell>
          <cell r="S3420" t="str">
            <v>Sim</v>
          </cell>
          <cell r="T3420" t="str">
            <v>Sim</v>
          </cell>
          <cell r="V3420" t="str">
            <v>Sim</v>
          </cell>
          <cell r="X3420">
            <v>169</v>
          </cell>
          <cell r="Y3420">
            <v>114</v>
          </cell>
          <cell r="Z3420">
            <v>112</v>
          </cell>
          <cell r="AA3420">
            <v>900</v>
          </cell>
        </row>
        <row r="3421">
          <cell r="B3421" t="str">
            <v>Rio Grande do Sul</v>
          </cell>
          <cell r="I3421" t="str">
            <v>1</v>
          </cell>
          <cell r="K3421">
            <v>491</v>
          </cell>
          <cell r="Q3421">
            <v>224</v>
          </cell>
          <cell r="S3421" t="str">
            <v>Nao</v>
          </cell>
          <cell r="T3421" t="str">
            <v>Nao</v>
          </cell>
          <cell r="V3421" t="str">
            <v>Sim</v>
          </cell>
          <cell r="X3421">
            <v>18.8</v>
          </cell>
          <cell r="Y3421">
            <v>8.49</v>
          </cell>
          <cell r="Z3421">
            <v>4.8</v>
          </cell>
          <cell r="AA3421">
            <v>0</v>
          </cell>
        </row>
        <row r="3422">
          <cell r="B3422" t="str">
            <v>Rio Grande do Sul</v>
          </cell>
          <cell r="I3422" t="str">
            <v>1</v>
          </cell>
          <cell r="K3422">
            <v>9972</v>
          </cell>
          <cell r="Q3422">
            <v>20153</v>
          </cell>
          <cell r="S3422" t="str">
            <v>Nao</v>
          </cell>
          <cell r="T3422" t="str">
            <v>Sim</v>
          </cell>
          <cell r="V3422" t="str">
            <v>Sim</v>
          </cell>
          <cell r="X3422">
            <v>317</v>
          </cell>
          <cell r="Y3422">
            <v>95</v>
          </cell>
          <cell r="Z3422">
            <v>5</v>
          </cell>
          <cell r="AA3422">
            <v>250</v>
          </cell>
        </row>
        <row r="3423">
          <cell r="B3423" t="str">
            <v>Rio Grande do Sul</v>
          </cell>
          <cell r="I3423" t="str">
            <v>1</v>
          </cell>
          <cell r="K3423">
            <v>6323</v>
          </cell>
          <cell r="Q3423">
            <v>2800</v>
          </cell>
          <cell r="S3423" t="str">
            <v>Nao</v>
          </cell>
          <cell r="T3423" t="str">
            <v>Nao</v>
          </cell>
          <cell r="V3423" t="str">
            <v>Sim</v>
          </cell>
          <cell r="X3423">
            <v>30</v>
          </cell>
          <cell r="Y3423">
            <v>20</v>
          </cell>
          <cell r="Z3423">
            <v>2</v>
          </cell>
          <cell r="AA3423">
            <v>50</v>
          </cell>
        </row>
        <row r="3424">
          <cell r="B3424" t="str">
            <v>Rio Grande do Sul</v>
          </cell>
          <cell r="I3424" t="str">
            <v>1</v>
          </cell>
          <cell r="K3424">
            <v>13500</v>
          </cell>
          <cell r="Q3424">
            <v>5210</v>
          </cell>
          <cell r="S3424" t="str">
            <v>Sim</v>
          </cell>
          <cell r="T3424" t="str">
            <v>Sim</v>
          </cell>
          <cell r="V3424" t="str">
            <v>Sim</v>
          </cell>
          <cell r="X3424">
            <v>470</v>
          </cell>
          <cell r="Y3424">
            <v>470</v>
          </cell>
          <cell r="Z3424">
            <v>60</v>
          </cell>
          <cell r="AA3424">
            <v>24</v>
          </cell>
        </row>
        <row r="3425">
          <cell r="B3425" t="str">
            <v>Rio Grande do Sul</v>
          </cell>
          <cell r="I3425" t="str">
            <v>1</v>
          </cell>
          <cell r="K3425">
            <v>6394</v>
          </cell>
          <cell r="Q3425">
            <v>1740</v>
          </cell>
          <cell r="S3425" t="str">
            <v>Nao</v>
          </cell>
          <cell r="T3425" t="str">
            <v>Nao</v>
          </cell>
          <cell r="V3425" t="str">
            <v>Sim</v>
          </cell>
          <cell r="X3425">
            <v>42</v>
          </cell>
          <cell r="Y3425">
            <v>10</v>
          </cell>
          <cell r="Z3425">
            <v>0</v>
          </cell>
          <cell r="AA3425">
            <v>20</v>
          </cell>
        </row>
        <row r="3426">
          <cell r="B3426" t="str">
            <v>Rio Grande do Sul</v>
          </cell>
          <cell r="I3426" t="str">
            <v>1</v>
          </cell>
          <cell r="K3426">
            <v>3402</v>
          </cell>
          <cell r="Q3426">
            <v>1700</v>
          </cell>
          <cell r="S3426" t="str">
            <v>Nao</v>
          </cell>
          <cell r="T3426" t="str">
            <v>Sim</v>
          </cell>
          <cell r="V3426" t="str">
            <v>Sim</v>
          </cell>
          <cell r="X3426">
            <v>35.049999999999997</v>
          </cell>
          <cell r="Y3426">
            <v>30.2</v>
          </cell>
          <cell r="Z3426">
            <v>7</v>
          </cell>
          <cell r="AA3426">
            <v>0</v>
          </cell>
        </row>
        <row r="3427">
          <cell r="B3427" t="str">
            <v>Rio Grande do Sul</v>
          </cell>
          <cell r="I3427" t="str">
            <v>1</v>
          </cell>
          <cell r="K3427">
            <v>1482</v>
          </cell>
          <cell r="Q3427">
            <v>740</v>
          </cell>
          <cell r="S3427" t="str">
            <v>Nao</v>
          </cell>
          <cell r="T3427" t="str">
            <v>Nao</v>
          </cell>
          <cell r="V3427" t="str">
            <v>Sim</v>
          </cell>
          <cell r="X3427">
            <v>16.68</v>
          </cell>
          <cell r="Y3427">
            <v>13.43</v>
          </cell>
          <cell r="Z3427">
            <v>11.13</v>
          </cell>
          <cell r="AA3427">
            <v>20</v>
          </cell>
        </row>
        <row r="3428">
          <cell r="B3428" t="str">
            <v>Rio Grande do Sul</v>
          </cell>
          <cell r="I3428" t="str">
            <v>3</v>
          </cell>
          <cell r="K3428">
            <v>101566</v>
          </cell>
          <cell r="Q3428">
            <v>36029</v>
          </cell>
          <cell r="S3428" t="str">
            <v>Nao</v>
          </cell>
          <cell r="T3428" t="str">
            <v>Nao</v>
          </cell>
          <cell r="V3428" t="str">
            <v>Sim</v>
          </cell>
          <cell r="X3428">
            <v>533.37</v>
          </cell>
          <cell r="Y3428">
            <v>146.66999999999999</v>
          </cell>
          <cell r="Z3428">
            <v>25.82</v>
          </cell>
          <cell r="AA3428">
            <v>45</v>
          </cell>
        </row>
        <row r="3429">
          <cell r="B3429" t="str">
            <v>Rio Grande do Sul</v>
          </cell>
          <cell r="I3429" t="str">
            <v>1</v>
          </cell>
          <cell r="K3429">
            <v>14213</v>
          </cell>
          <cell r="Q3429">
            <v>5000</v>
          </cell>
          <cell r="S3429" t="str">
            <v>Nao</v>
          </cell>
          <cell r="T3429" t="str">
            <v>Sim</v>
          </cell>
          <cell r="V3429" t="str">
            <v>Sim</v>
          </cell>
          <cell r="X3429">
            <v>185</v>
          </cell>
          <cell r="Y3429">
            <v>122</v>
          </cell>
          <cell r="Z3429">
            <v>10</v>
          </cell>
          <cell r="AA3429">
            <v>800</v>
          </cell>
        </row>
        <row r="3430">
          <cell r="B3430" t="str">
            <v>Rio Grande do Sul</v>
          </cell>
          <cell r="I3430" t="str">
            <v>1</v>
          </cell>
          <cell r="K3430">
            <v>4021</v>
          </cell>
          <cell r="Q3430">
            <v>1930</v>
          </cell>
          <cell r="S3430" t="str">
            <v>Nao</v>
          </cell>
          <cell r="T3430" t="str">
            <v>Nao</v>
          </cell>
          <cell r="V3430" t="str">
            <v>Sim</v>
          </cell>
          <cell r="X3430">
            <v>35.799999999999997</v>
          </cell>
          <cell r="Y3430">
            <v>32.07</v>
          </cell>
          <cell r="Z3430">
            <v>0</v>
          </cell>
          <cell r="AA3430">
            <v>0</v>
          </cell>
        </row>
        <row r="3431">
          <cell r="B3431" t="str">
            <v>Rio Grande do Sul</v>
          </cell>
          <cell r="I3431" t="str">
            <v>1</v>
          </cell>
          <cell r="K3431">
            <v>747</v>
          </cell>
          <cell r="Q3431">
            <v>372</v>
          </cell>
          <cell r="S3431" t="str">
            <v>Nao</v>
          </cell>
          <cell r="T3431" t="str">
            <v>Sim</v>
          </cell>
          <cell r="V3431" t="str">
            <v>Sim</v>
          </cell>
          <cell r="X3431">
            <v>11</v>
          </cell>
          <cell r="Y3431">
            <v>5.5</v>
          </cell>
          <cell r="Z3431">
            <v>5.5</v>
          </cell>
          <cell r="AA3431">
            <v>0</v>
          </cell>
        </row>
        <row r="3432">
          <cell r="B3432" t="str">
            <v>Rio Grande do Sul</v>
          </cell>
          <cell r="I3432" t="str">
            <v>1</v>
          </cell>
          <cell r="K3432">
            <v>1446</v>
          </cell>
          <cell r="Q3432">
            <v>720</v>
          </cell>
          <cell r="S3432" t="str">
            <v>Nao</v>
          </cell>
          <cell r="T3432" t="str">
            <v>Nao</v>
          </cell>
          <cell r="V3432" t="str">
            <v>Sim</v>
          </cell>
          <cell r="X3432">
            <v>10.17</v>
          </cell>
          <cell r="Y3432">
            <v>6.47</v>
          </cell>
          <cell r="Z3432">
            <v>2.1</v>
          </cell>
          <cell r="AA3432">
            <v>150</v>
          </cell>
        </row>
        <row r="3433">
          <cell r="B3433" t="str">
            <v>Rio Grande do Sul</v>
          </cell>
          <cell r="I3433" t="str">
            <v>1</v>
          </cell>
          <cell r="K3433">
            <v>2992</v>
          </cell>
          <cell r="Q3433">
            <v>1250</v>
          </cell>
          <cell r="S3433" t="str">
            <v>Nao</v>
          </cell>
          <cell r="T3433" t="str">
            <v>Nao</v>
          </cell>
          <cell r="V3433" t="str">
            <v>Sim</v>
          </cell>
          <cell r="X3433">
            <v>9</v>
          </cell>
          <cell r="Y3433">
            <v>8</v>
          </cell>
          <cell r="Z3433">
            <v>7</v>
          </cell>
          <cell r="AA3433">
            <v>35</v>
          </cell>
        </row>
        <row r="3434">
          <cell r="B3434" t="str">
            <v>Rio Grande do Sul</v>
          </cell>
          <cell r="I3434" t="str">
            <v>1</v>
          </cell>
          <cell r="K3434">
            <v>10018</v>
          </cell>
          <cell r="Q3434">
            <v>5000</v>
          </cell>
          <cell r="S3434" t="str">
            <v>Nao</v>
          </cell>
          <cell r="T3434" t="str">
            <v>Nao</v>
          </cell>
          <cell r="V3434" t="str">
            <v>Sim</v>
          </cell>
          <cell r="X3434">
            <v>32.5</v>
          </cell>
          <cell r="Y3434">
            <v>24</v>
          </cell>
          <cell r="Z3434">
            <v>20</v>
          </cell>
          <cell r="AA3434">
            <v>177</v>
          </cell>
        </row>
        <row r="3435">
          <cell r="B3435" t="str">
            <v>Rio Grande do Sul</v>
          </cell>
          <cell r="I3435" t="str">
            <v>1</v>
          </cell>
          <cell r="K3435">
            <v>333</v>
          </cell>
          <cell r="Q3435">
            <v>150</v>
          </cell>
          <cell r="S3435" t="str">
            <v>Nao</v>
          </cell>
          <cell r="T3435" t="str">
            <v>Nao</v>
          </cell>
          <cell r="V3435" t="str">
            <v>Sim</v>
          </cell>
          <cell r="X3435">
            <v>7.5</v>
          </cell>
          <cell r="Y3435">
            <v>6</v>
          </cell>
          <cell r="Z3435">
            <v>5.5</v>
          </cell>
          <cell r="AA3435">
            <v>20</v>
          </cell>
        </row>
        <row r="3436">
          <cell r="B3436" t="str">
            <v>Rio Grande do Sul</v>
          </cell>
          <cell r="I3436" t="str">
            <v>1</v>
          </cell>
          <cell r="K3436">
            <v>1640</v>
          </cell>
          <cell r="Q3436">
            <v>750</v>
          </cell>
          <cell r="S3436" t="str">
            <v>Nao</v>
          </cell>
          <cell r="T3436" t="str">
            <v>Nao</v>
          </cell>
          <cell r="V3436" t="str">
            <v>Sim</v>
          </cell>
          <cell r="X3436">
            <v>15</v>
          </cell>
          <cell r="Y3436">
            <v>14</v>
          </cell>
          <cell r="Z3436">
            <v>13</v>
          </cell>
          <cell r="AA3436">
            <v>10</v>
          </cell>
        </row>
        <row r="3437">
          <cell r="B3437" t="str">
            <v>Rio Grande do Sul</v>
          </cell>
          <cell r="I3437" t="str">
            <v>1</v>
          </cell>
          <cell r="K3437">
            <v>2980</v>
          </cell>
          <cell r="Q3437">
            <v>1490</v>
          </cell>
          <cell r="S3437" t="str">
            <v>Nao</v>
          </cell>
          <cell r="T3437" t="str">
            <v>Nao</v>
          </cell>
          <cell r="V3437" t="str">
            <v>Sim</v>
          </cell>
          <cell r="X3437">
            <v>25</v>
          </cell>
          <cell r="Y3437">
            <v>20</v>
          </cell>
          <cell r="Z3437">
            <v>15</v>
          </cell>
          <cell r="AA3437">
            <v>0</v>
          </cell>
        </row>
        <row r="3438">
          <cell r="B3438" t="str">
            <v>Rio Grande do Sul</v>
          </cell>
          <cell r="I3438" t="str">
            <v>3</v>
          </cell>
          <cell r="K3438">
            <v>112483</v>
          </cell>
          <cell r="Q3438">
            <v>42706</v>
          </cell>
          <cell r="S3438" t="str">
            <v>Nao</v>
          </cell>
          <cell r="T3438" t="str">
            <v>Nao</v>
          </cell>
          <cell r="V3438" t="str">
            <v>Sim</v>
          </cell>
          <cell r="X3438">
            <v>701.8</v>
          </cell>
          <cell r="Y3438">
            <v>645.70000000000005</v>
          </cell>
          <cell r="Z3438">
            <v>147.62</v>
          </cell>
          <cell r="AA3438">
            <v>0</v>
          </cell>
        </row>
        <row r="3439">
          <cell r="B3439" t="str">
            <v>Rio Grande do Sul</v>
          </cell>
          <cell r="I3439" t="str">
            <v>1</v>
          </cell>
          <cell r="K3439">
            <v>877</v>
          </cell>
          <cell r="Q3439">
            <v>390</v>
          </cell>
          <cell r="S3439" t="str">
            <v>Nao</v>
          </cell>
          <cell r="T3439" t="str">
            <v>Nao</v>
          </cell>
          <cell r="V3439" t="str">
            <v>Sim</v>
          </cell>
          <cell r="X3439">
            <v>7</v>
          </cell>
          <cell r="Y3439">
            <v>4.5</v>
          </cell>
          <cell r="Z3439">
            <v>3</v>
          </cell>
          <cell r="AA3439">
            <v>0</v>
          </cell>
        </row>
        <row r="3440">
          <cell r="B3440" t="str">
            <v>Rio Grande do Sul</v>
          </cell>
          <cell r="I3440" t="str">
            <v>1</v>
          </cell>
          <cell r="K3440">
            <v>4458</v>
          </cell>
          <cell r="Q3440">
            <v>1968</v>
          </cell>
          <cell r="S3440" t="str">
            <v>Nao</v>
          </cell>
          <cell r="T3440" t="str">
            <v>Sim</v>
          </cell>
          <cell r="V3440" t="str">
            <v>Sim</v>
          </cell>
          <cell r="X3440">
            <v>152</v>
          </cell>
          <cell r="Y3440">
            <v>112</v>
          </cell>
          <cell r="Z3440">
            <v>8.5</v>
          </cell>
          <cell r="AA3440">
            <v>0</v>
          </cell>
        </row>
        <row r="3441">
          <cell r="B3441" t="str">
            <v>Rio Grande do Sul</v>
          </cell>
          <cell r="I3441" t="str">
            <v>1</v>
          </cell>
          <cell r="K3441">
            <v>477</v>
          </cell>
          <cell r="Q3441">
            <v>238</v>
          </cell>
          <cell r="S3441" t="str">
            <v>Nao</v>
          </cell>
          <cell r="T3441" t="str">
            <v>Nao</v>
          </cell>
          <cell r="V3441" t="str">
            <v>Sim</v>
          </cell>
          <cell r="X3441">
            <v>6.43</v>
          </cell>
          <cell r="Y3441">
            <v>6.43</v>
          </cell>
          <cell r="Z3441">
            <v>2.2200000000000002</v>
          </cell>
          <cell r="AA3441">
            <v>0</v>
          </cell>
        </row>
        <row r="3442">
          <cell r="B3442" t="str">
            <v>Rio Grande do Sul</v>
          </cell>
          <cell r="I3442" t="str">
            <v>1</v>
          </cell>
          <cell r="K3442">
            <v>781</v>
          </cell>
          <cell r="Q3442">
            <v>390</v>
          </cell>
          <cell r="S3442" t="str">
            <v>Nao</v>
          </cell>
          <cell r="T3442" t="str">
            <v>Nao</v>
          </cell>
          <cell r="V3442" t="str">
            <v>Sim</v>
          </cell>
          <cell r="X3442">
            <v>12.45</v>
          </cell>
          <cell r="Y3442">
            <v>11.71</v>
          </cell>
          <cell r="Z3442">
            <v>3.4</v>
          </cell>
          <cell r="AA3442">
            <v>0</v>
          </cell>
        </row>
        <row r="3443">
          <cell r="B3443" t="str">
            <v>Rio Grande do Sul</v>
          </cell>
          <cell r="I3443" t="str">
            <v>1</v>
          </cell>
          <cell r="K3443">
            <v>391</v>
          </cell>
          <cell r="Q3443">
            <v>80</v>
          </cell>
          <cell r="S3443" t="str">
            <v>Nao</v>
          </cell>
          <cell r="T3443" t="str">
            <v>Nao</v>
          </cell>
          <cell r="V3443" t="str">
            <v>Sim</v>
          </cell>
          <cell r="X3443">
            <v>7</v>
          </cell>
          <cell r="Y3443">
            <v>3</v>
          </cell>
          <cell r="Z3443">
            <v>2.4</v>
          </cell>
          <cell r="AA3443">
            <v>0</v>
          </cell>
        </row>
        <row r="3444">
          <cell r="B3444" t="str">
            <v>Rio Grande do Sul</v>
          </cell>
          <cell r="I3444" t="str">
            <v>1</v>
          </cell>
          <cell r="K3444">
            <v>8436</v>
          </cell>
          <cell r="Q3444">
            <v>3095</v>
          </cell>
          <cell r="S3444" t="str">
            <v>Nao</v>
          </cell>
          <cell r="T3444" t="str">
            <v>Nao</v>
          </cell>
          <cell r="V3444" t="str">
            <v>Sim</v>
          </cell>
          <cell r="X3444">
            <v>38</v>
          </cell>
          <cell r="Y3444">
            <v>30.4</v>
          </cell>
          <cell r="Z3444">
            <v>30</v>
          </cell>
          <cell r="AA3444">
            <v>16</v>
          </cell>
        </row>
        <row r="3445">
          <cell r="B3445" t="str">
            <v>Rio Grande do Sul</v>
          </cell>
          <cell r="I3445" t="str">
            <v>1</v>
          </cell>
          <cell r="K3445">
            <v>11122</v>
          </cell>
          <cell r="Q3445">
            <v>4025</v>
          </cell>
          <cell r="S3445" t="str">
            <v>Sim</v>
          </cell>
          <cell r="T3445" t="str">
            <v>Sim</v>
          </cell>
          <cell r="V3445" t="str">
            <v>Sim</v>
          </cell>
          <cell r="X3445">
            <v>196</v>
          </cell>
          <cell r="Y3445">
            <v>83.46</v>
          </cell>
          <cell r="Z3445">
            <v>65.5</v>
          </cell>
          <cell r="AA3445">
            <v>174</v>
          </cell>
        </row>
        <row r="3446">
          <cell r="B3446" t="str">
            <v>Rio Grande do Sul</v>
          </cell>
          <cell r="I3446" t="str">
            <v>1</v>
          </cell>
          <cell r="K3446">
            <v>9895</v>
          </cell>
          <cell r="Q3446">
            <v>3500</v>
          </cell>
          <cell r="S3446" t="str">
            <v>Nao</v>
          </cell>
          <cell r="T3446" t="str">
            <v>Nao</v>
          </cell>
          <cell r="V3446" t="str">
            <v>Não</v>
          </cell>
          <cell r="X3446">
            <v>95</v>
          </cell>
          <cell r="Y3446">
            <v>85</v>
          </cell>
          <cell r="Z3446">
            <v>85</v>
          </cell>
          <cell r="AA3446">
            <v>50</v>
          </cell>
        </row>
        <row r="3447">
          <cell r="B3447" t="str">
            <v>Rio Grande do Sul</v>
          </cell>
          <cell r="I3447" t="str">
            <v>1</v>
          </cell>
          <cell r="K3447">
            <v>1678</v>
          </cell>
          <cell r="Q3447">
            <v>700</v>
          </cell>
          <cell r="S3447" t="str">
            <v>Nao</v>
          </cell>
          <cell r="T3447" t="str">
            <v>Sim</v>
          </cell>
          <cell r="V3447" t="str">
            <v>Sim</v>
          </cell>
          <cell r="X3447">
            <v>174.18</v>
          </cell>
          <cell r="Y3447">
            <v>90.65</v>
          </cell>
          <cell r="Z3447">
            <v>5</v>
          </cell>
          <cell r="AA3447">
            <v>4</v>
          </cell>
        </row>
        <row r="3448">
          <cell r="B3448" t="str">
            <v>Rio Grande do Sul</v>
          </cell>
          <cell r="I3448" t="str">
            <v>1</v>
          </cell>
          <cell r="K3448">
            <v>3319</v>
          </cell>
          <cell r="Q3448">
            <v>1600</v>
          </cell>
          <cell r="S3448" t="str">
            <v>Nao</v>
          </cell>
          <cell r="T3448" t="str">
            <v>Nao</v>
          </cell>
          <cell r="V3448" t="str">
            <v>Sim</v>
          </cell>
          <cell r="X3448">
            <v>28.05</v>
          </cell>
          <cell r="Y3448">
            <v>21.62</v>
          </cell>
          <cell r="Z3448">
            <v>1.2</v>
          </cell>
          <cell r="AA3448">
            <v>0</v>
          </cell>
        </row>
        <row r="3449">
          <cell r="B3449" t="str">
            <v>Rio Grande do Sul</v>
          </cell>
          <cell r="I3449" t="str">
            <v>1</v>
          </cell>
          <cell r="K3449">
            <v>604</v>
          </cell>
          <cell r="Q3449">
            <v>302</v>
          </cell>
          <cell r="S3449" t="str">
            <v>Nao</v>
          </cell>
          <cell r="T3449" t="str">
            <v>Nao</v>
          </cell>
          <cell r="V3449" t="str">
            <v>Sim</v>
          </cell>
          <cell r="X3449">
            <v>16.78</v>
          </cell>
          <cell r="Y3449">
            <v>4.5</v>
          </cell>
          <cell r="Z3449">
            <v>0</v>
          </cell>
          <cell r="AA3449">
            <v>0</v>
          </cell>
        </row>
        <row r="3450">
          <cell r="B3450" t="str">
            <v>Rio Grande do Sul</v>
          </cell>
          <cell r="I3450" t="str">
            <v>1</v>
          </cell>
          <cell r="K3450">
            <v>2041</v>
          </cell>
          <cell r="Q3450">
            <v>786</v>
          </cell>
          <cell r="S3450" t="str">
            <v>Nao</v>
          </cell>
          <cell r="T3450" t="str">
            <v>Nao</v>
          </cell>
          <cell r="V3450" t="str">
            <v>Não</v>
          </cell>
          <cell r="X3450">
            <v>18.02</v>
          </cell>
          <cell r="Y3450">
            <v>18.02</v>
          </cell>
          <cell r="Z3450">
            <v>0</v>
          </cell>
          <cell r="AA3450">
            <v>0</v>
          </cell>
        </row>
        <row r="3451">
          <cell r="B3451" t="str">
            <v>Rio Grande do Sul</v>
          </cell>
          <cell r="I3451" t="str">
            <v>1</v>
          </cell>
          <cell r="K3451">
            <v>2507</v>
          </cell>
          <cell r="Q3451">
            <v>1217</v>
          </cell>
          <cell r="S3451" t="str">
            <v>Nao</v>
          </cell>
          <cell r="T3451" t="str">
            <v>Sim</v>
          </cell>
          <cell r="V3451" t="str">
            <v>Sim</v>
          </cell>
          <cell r="X3451">
            <v>22.45</v>
          </cell>
          <cell r="Y3451">
            <v>22.45</v>
          </cell>
          <cell r="Z3451">
            <v>12</v>
          </cell>
          <cell r="AA3451">
            <v>68</v>
          </cell>
        </row>
        <row r="3452">
          <cell r="B3452" t="str">
            <v>Rio Grande do Sul</v>
          </cell>
          <cell r="I3452" t="str">
            <v>2</v>
          </cell>
          <cell r="K3452">
            <v>25303</v>
          </cell>
          <cell r="Q3452">
            <v>12231</v>
          </cell>
          <cell r="S3452" t="str">
            <v>Nao</v>
          </cell>
          <cell r="T3452" t="str">
            <v>Sim</v>
          </cell>
          <cell r="V3452" t="str">
            <v>Sim</v>
          </cell>
          <cell r="X3452">
            <v>105</v>
          </cell>
          <cell r="Y3452">
            <v>61</v>
          </cell>
          <cell r="Z3452">
            <v>25</v>
          </cell>
          <cell r="AA3452">
            <v>50</v>
          </cell>
        </row>
        <row r="3453">
          <cell r="B3453" t="str">
            <v>Rio Grande do Sul</v>
          </cell>
          <cell r="I3453" t="str">
            <v>1</v>
          </cell>
          <cell r="K3453">
            <v>10857</v>
          </cell>
          <cell r="Q3453">
            <v>4700</v>
          </cell>
          <cell r="S3453" t="str">
            <v>Nao</v>
          </cell>
          <cell r="T3453" t="str">
            <v>Nao</v>
          </cell>
          <cell r="V3453" t="str">
            <v>Sim</v>
          </cell>
          <cell r="X3453">
            <v>72</v>
          </cell>
          <cell r="Y3453">
            <v>29</v>
          </cell>
          <cell r="Z3453">
            <v>16</v>
          </cell>
          <cell r="AA3453">
            <v>110</v>
          </cell>
        </row>
        <row r="3454">
          <cell r="B3454" t="str">
            <v>Rio Grande do Sul</v>
          </cell>
          <cell r="I3454" t="str">
            <v>2</v>
          </cell>
          <cell r="K3454">
            <v>70025</v>
          </cell>
          <cell r="Q3454">
            <v>26365</v>
          </cell>
          <cell r="S3454" t="str">
            <v>Nao</v>
          </cell>
          <cell r="T3454" t="str">
            <v>Sim</v>
          </cell>
          <cell r="V3454" t="str">
            <v>Sim</v>
          </cell>
          <cell r="X3454">
            <v>3000</v>
          </cell>
          <cell r="Y3454">
            <v>50</v>
          </cell>
          <cell r="Z3454">
            <v>20</v>
          </cell>
          <cell r="AA3454">
            <v>200</v>
          </cell>
        </row>
        <row r="3455">
          <cell r="B3455" t="str">
            <v>Rio Grande do Sul</v>
          </cell>
          <cell r="I3455" t="str">
            <v>3</v>
          </cell>
          <cell r="K3455">
            <v>131240</v>
          </cell>
          <cell r="Q3455">
            <v>60000</v>
          </cell>
          <cell r="S3455" t="str">
            <v>Nao</v>
          </cell>
          <cell r="T3455" t="str">
            <v>Nao</v>
          </cell>
          <cell r="V3455" t="str">
            <v>Sim</v>
          </cell>
          <cell r="X3455">
            <v>57</v>
          </cell>
          <cell r="Y3455">
            <v>30</v>
          </cell>
          <cell r="Z3455">
            <v>3</v>
          </cell>
          <cell r="AA3455">
            <v>0</v>
          </cell>
        </row>
        <row r="3456">
          <cell r="B3456" t="str">
            <v>Rio Grande do Sul</v>
          </cell>
          <cell r="I3456" t="str">
            <v>1</v>
          </cell>
          <cell r="K3456">
            <v>1697</v>
          </cell>
          <cell r="Q3456">
            <v>575</v>
          </cell>
          <cell r="S3456" t="str">
            <v>Nao</v>
          </cell>
          <cell r="T3456" t="str">
            <v>Nao</v>
          </cell>
          <cell r="V3456" t="str">
            <v>Sim</v>
          </cell>
          <cell r="X3456">
            <v>30</v>
          </cell>
          <cell r="Y3456">
            <v>20</v>
          </cell>
          <cell r="Z3456">
            <v>0.5</v>
          </cell>
          <cell r="AA3456">
            <v>5</v>
          </cell>
        </row>
        <row r="3457">
          <cell r="B3457" t="str">
            <v>Rio Grande do Sul</v>
          </cell>
          <cell r="I3457" t="str">
            <v>1</v>
          </cell>
          <cell r="K3457">
            <v>1477</v>
          </cell>
          <cell r="Q3457">
            <v>738</v>
          </cell>
          <cell r="S3457" t="str">
            <v>Nao</v>
          </cell>
          <cell r="T3457" t="str">
            <v>Nao</v>
          </cell>
          <cell r="V3457" t="str">
            <v>Sim</v>
          </cell>
          <cell r="X3457">
            <v>19.47</v>
          </cell>
          <cell r="Y3457">
            <v>11.25</v>
          </cell>
          <cell r="Z3457">
            <v>9.35</v>
          </cell>
          <cell r="AA3457">
            <v>0</v>
          </cell>
        </row>
        <row r="3458">
          <cell r="B3458" t="str">
            <v>Rio Grande do Sul</v>
          </cell>
          <cell r="I3458" t="str">
            <v>2</v>
          </cell>
          <cell r="K3458">
            <v>52277</v>
          </cell>
          <cell r="Q3458">
            <v>21250</v>
          </cell>
          <cell r="S3458" t="str">
            <v>Nao</v>
          </cell>
          <cell r="T3458" t="str">
            <v>Sim</v>
          </cell>
          <cell r="V3458" t="str">
            <v>Sim</v>
          </cell>
          <cell r="X3458">
            <v>421</v>
          </cell>
          <cell r="Y3458">
            <v>241</v>
          </cell>
          <cell r="Z3458">
            <v>240</v>
          </cell>
          <cell r="AA3458">
            <v>0</v>
          </cell>
        </row>
        <row r="3459">
          <cell r="B3459" t="str">
            <v>Rio Grande do Sul</v>
          </cell>
          <cell r="I3459" t="str">
            <v>1</v>
          </cell>
          <cell r="K3459">
            <v>1158</v>
          </cell>
          <cell r="Q3459">
            <v>575</v>
          </cell>
          <cell r="S3459" t="str">
            <v>Nao</v>
          </cell>
          <cell r="T3459" t="str">
            <v>Sim</v>
          </cell>
          <cell r="V3459" t="str">
            <v>Sim</v>
          </cell>
          <cell r="X3459">
            <v>13.03</v>
          </cell>
          <cell r="Y3459">
            <v>11.15</v>
          </cell>
          <cell r="Z3459">
            <v>7</v>
          </cell>
          <cell r="AA3459">
            <v>37</v>
          </cell>
        </row>
        <row r="3460">
          <cell r="B3460" t="str">
            <v>Rio Grande do Sul</v>
          </cell>
          <cell r="I3460" t="str">
            <v>1</v>
          </cell>
          <cell r="K3460">
            <v>2978</v>
          </cell>
          <cell r="Q3460">
            <v>2081</v>
          </cell>
          <cell r="S3460" t="str">
            <v>Nao</v>
          </cell>
          <cell r="T3460" t="str">
            <v>Nao</v>
          </cell>
          <cell r="V3460" t="str">
            <v>Sim</v>
          </cell>
          <cell r="X3460">
            <v>43.72</v>
          </cell>
          <cell r="Y3460">
            <v>35.72</v>
          </cell>
          <cell r="Z3460">
            <v>22</v>
          </cell>
          <cell r="AA3460">
            <v>0</v>
          </cell>
        </row>
        <row r="3461">
          <cell r="B3461" t="str">
            <v>Rio Grande do Sul</v>
          </cell>
          <cell r="I3461" t="str">
            <v>1</v>
          </cell>
          <cell r="K3461">
            <v>1287</v>
          </cell>
          <cell r="Q3461">
            <v>555</v>
          </cell>
          <cell r="S3461" t="str">
            <v>Nao</v>
          </cell>
          <cell r="T3461" t="str">
            <v>Nao</v>
          </cell>
          <cell r="V3461" t="str">
            <v>Sim</v>
          </cell>
          <cell r="X3461">
            <v>11.5</v>
          </cell>
          <cell r="Y3461">
            <v>8</v>
          </cell>
          <cell r="Z3461">
            <v>4.5999999999999996</v>
          </cell>
          <cell r="AA3461">
            <v>0</v>
          </cell>
        </row>
        <row r="3462">
          <cell r="B3462" t="str">
            <v>Rio Grande do Sul</v>
          </cell>
          <cell r="I3462" t="str">
            <v>1</v>
          </cell>
          <cell r="K3462">
            <v>1931</v>
          </cell>
          <cell r="Q3462">
            <v>965</v>
          </cell>
          <cell r="S3462" t="str">
            <v>Nao</v>
          </cell>
          <cell r="T3462" t="str">
            <v>Sim</v>
          </cell>
          <cell r="V3462" t="str">
            <v>Sim</v>
          </cell>
          <cell r="X3462">
            <v>21.9</v>
          </cell>
          <cell r="Y3462">
            <v>12.98</v>
          </cell>
          <cell r="Z3462">
            <v>6.39</v>
          </cell>
          <cell r="AA3462">
            <v>25</v>
          </cell>
        </row>
        <row r="3463">
          <cell r="B3463" t="str">
            <v>Rio Grande do Sul</v>
          </cell>
          <cell r="I3463" t="str">
            <v>1</v>
          </cell>
          <cell r="K3463">
            <v>4165</v>
          </cell>
          <cell r="Q3463">
            <v>1651</v>
          </cell>
          <cell r="S3463" t="str">
            <v>Nao</v>
          </cell>
          <cell r="T3463" t="str">
            <v>Nao</v>
          </cell>
          <cell r="V3463" t="str">
            <v>Sim</v>
          </cell>
          <cell r="X3463">
            <v>35</v>
          </cell>
          <cell r="Y3463">
            <v>35</v>
          </cell>
          <cell r="Z3463">
            <v>30</v>
          </cell>
          <cell r="AA3463">
            <v>80</v>
          </cell>
        </row>
        <row r="3464">
          <cell r="B3464" t="str">
            <v>Rio Grande do Sul</v>
          </cell>
          <cell r="I3464" t="str">
            <v>2</v>
          </cell>
          <cell r="K3464">
            <v>66295</v>
          </cell>
          <cell r="Q3464">
            <v>20000</v>
          </cell>
          <cell r="S3464" t="str">
            <v>Nao</v>
          </cell>
          <cell r="T3464" t="str">
            <v>Nao</v>
          </cell>
          <cell r="V3464" t="str">
            <v>Sim</v>
          </cell>
          <cell r="X3464">
            <v>320</v>
          </cell>
          <cell r="Y3464">
            <v>313.06</v>
          </cell>
          <cell r="Z3464">
            <v>5</v>
          </cell>
          <cell r="AA3464">
            <v>0</v>
          </cell>
        </row>
        <row r="3465">
          <cell r="B3465" t="str">
            <v>Rio Grande do Sul</v>
          </cell>
          <cell r="I3465" t="str">
            <v>1</v>
          </cell>
          <cell r="K3465">
            <v>3294</v>
          </cell>
          <cell r="Q3465">
            <v>1160</v>
          </cell>
          <cell r="S3465" t="str">
            <v>Nao</v>
          </cell>
          <cell r="T3465" t="str">
            <v>Nao</v>
          </cell>
          <cell r="V3465" t="str">
            <v>Sim</v>
          </cell>
          <cell r="X3465">
            <v>29.75</v>
          </cell>
          <cell r="Y3465">
            <v>14.88</v>
          </cell>
          <cell r="Z3465">
            <v>10.050000000000001</v>
          </cell>
          <cell r="AA3465">
            <v>350</v>
          </cell>
        </row>
        <row r="3466">
          <cell r="B3466" t="str">
            <v>Rio Grande do Sul</v>
          </cell>
          <cell r="I3466" t="str">
            <v>1</v>
          </cell>
          <cell r="K3466">
            <v>1892</v>
          </cell>
          <cell r="Q3466">
            <v>835</v>
          </cell>
          <cell r="S3466" t="str">
            <v>Nao</v>
          </cell>
          <cell r="T3466" t="str">
            <v>Sim</v>
          </cell>
          <cell r="V3466" t="str">
            <v>Não</v>
          </cell>
          <cell r="X3466">
            <v>20.93</v>
          </cell>
          <cell r="Y3466">
            <v>15</v>
          </cell>
          <cell r="Z3466">
            <v>0</v>
          </cell>
          <cell r="AA3466">
            <v>0</v>
          </cell>
        </row>
        <row r="3467">
          <cell r="B3467" t="str">
            <v>Rio Grande do Sul</v>
          </cell>
          <cell r="I3467" t="str">
            <v>2</v>
          </cell>
          <cell r="K3467">
            <v>16366</v>
          </cell>
          <cell r="Q3467">
            <v>6014</v>
          </cell>
          <cell r="S3467" t="str">
            <v>Nao</v>
          </cell>
          <cell r="T3467" t="str">
            <v>Nao</v>
          </cell>
          <cell r="V3467" t="str">
            <v>Sim</v>
          </cell>
          <cell r="X3467">
            <v>40</v>
          </cell>
          <cell r="Y3467">
            <v>25</v>
          </cell>
          <cell r="Z3467">
            <v>24.5</v>
          </cell>
          <cell r="AA3467">
            <v>150</v>
          </cell>
        </row>
        <row r="3468">
          <cell r="B3468" t="str">
            <v>Rio Grande do Sul</v>
          </cell>
          <cell r="I3468" t="str">
            <v>1</v>
          </cell>
          <cell r="K3468">
            <v>1738</v>
          </cell>
          <cell r="Q3468">
            <v>820</v>
          </cell>
          <cell r="S3468" t="str">
            <v>Nao</v>
          </cell>
          <cell r="T3468" t="str">
            <v>Nao</v>
          </cell>
          <cell r="V3468" t="str">
            <v>Sim</v>
          </cell>
          <cell r="X3468">
            <v>17</v>
          </cell>
          <cell r="Y3468">
            <v>16</v>
          </cell>
          <cell r="Z3468">
            <v>11.4</v>
          </cell>
          <cell r="AA3468">
            <v>0</v>
          </cell>
        </row>
        <row r="3469">
          <cell r="B3469" t="str">
            <v>Rio Grande do Sul</v>
          </cell>
          <cell r="I3469" t="str">
            <v>2</v>
          </cell>
          <cell r="K3469">
            <v>41548</v>
          </cell>
          <cell r="Q3469">
            <v>17075</v>
          </cell>
          <cell r="S3469" t="str">
            <v>Nao</v>
          </cell>
          <cell r="T3469" t="str">
            <v>Sim</v>
          </cell>
          <cell r="V3469" t="str">
            <v>Sim</v>
          </cell>
          <cell r="X3469">
            <v>240</v>
          </cell>
          <cell r="Y3469">
            <v>206</v>
          </cell>
          <cell r="Z3469">
            <v>160</v>
          </cell>
          <cell r="AA3469">
            <v>300</v>
          </cell>
        </row>
        <row r="3470">
          <cell r="B3470" t="str">
            <v>Rio Grande do Sul</v>
          </cell>
          <cell r="I3470" t="str">
            <v>2</v>
          </cell>
          <cell r="K3470">
            <v>20786</v>
          </cell>
          <cell r="Q3470">
            <v>7163</v>
          </cell>
          <cell r="S3470" t="str">
            <v>Nao</v>
          </cell>
          <cell r="T3470" t="str">
            <v>Sim</v>
          </cell>
          <cell r="V3470" t="str">
            <v>Sim</v>
          </cell>
          <cell r="X3470">
            <v>99.82</v>
          </cell>
          <cell r="Y3470">
            <v>67.55</v>
          </cell>
          <cell r="Z3470">
            <v>57.5</v>
          </cell>
          <cell r="AA3470">
            <v>100</v>
          </cell>
        </row>
        <row r="3471">
          <cell r="B3471" t="str">
            <v>Rio Grande do Sul</v>
          </cell>
          <cell r="I3471" t="str">
            <v>4</v>
          </cell>
          <cell r="K3471">
            <v>348208</v>
          </cell>
          <cell r="Q3471">
            <v>120000</v>
          </cell>
          <cell r="S3471" t="str">
            <v>Sim</v>
          </cell>
          <cell r="T3471" t="str">
            <v>Sim</v>
          </cell>
          <cell r="V3471" t="str">
            <v>Sim</v>
          </cell>
          <cell r="X3471">
            <v>1330</v>
          </cell>
          <cell r="Y3471">
            <v>1280</v>
          </cell>
          <cell r="Z3471">
            <v>1240</v>
          </cell>
          <cell r="AA3471">
            <v>30000</v>
          </cell>
        </row>
        <row r="3472">
          <cell r="B3472" t="str">
            <v>Rio Grande do Sul</v>
          </cell>
          <cell r="I3472" t="str">
            <v>1</v>
          </cell>
          <cell r="K3472">
            <v>388</v>
          </cell>
          <cell r="Q3472">
            <v>180</v>
          </cell>
          <cell r="S3472" t="str">
            <v>Nao</v>
          </cell>
          <cell r="T3472" t="str">
            <v>Nao</v>
          </cell>
          <cell r="V3472" t="str">
            <v>Sim</v>
          </cell>
          <cell r="X3472">
            <v>2.5</v>
          </cell>
          <cell r="Y3472">
            <v>2.5</v>
          </cell>
          <cell r="Z3472">
            <v>2.5</v>
          </cell>
          <cell r="AA3472">
            <v>0</v>
          </cell>
        </row>
        <row r="3473">
          <cell r="B3473" t="str">
            <v>Rio Grande do Sul</v>
          </cell>
          <cell r="I3473" t="str">
            <v>1</v>
          </cell>
          <cell r="K3473">
            <v>467</v>
          </cell>
          <cell r="Q3473">
            <v>200</v>
          </cell>
          <cell r="S3473" t="str">
            <v>Nao</v>
          </cell>
          <cell r="T3473" t="str">
            <v>Nao</v>
          </cell>
          <cell r="V3473" t="str">
            <v>Sim</v>
          </cell>
          <cell r="X3473">
            <v>6.3</v>
          </cell>
          <cell r="Y3473">
            <v>3.9</v>
          </cell>
          <cell r="Z3473">
            <v>2.2999999999999998</v>
          </cell>
          <cell r="AA3473">
            <v>0</v>
          </cell>
        </row>
        <row r="3474">
          <cell r="B3474" t="str">
            <v>Rio Grande do Sul</v>
          </cell>
          <cell r="I3474" t="str">
            <v>2</v>
          </cell>
          <cell r="K3474">
            <v>53726</v>
          </cell>
          <cell r="Q3474">
            <v>26000</v>
          </cell>
          <cell r="S3474" t="str">
            <v>Nao</v>
          </cell>
          <cell r="T3474" t="str">
            <v>Nao</v>
          </cell>
          <cell r="V3474" t="str">
            <v>Sim</v>
          </cell>
          <cell r="X3474">
            <v>400</v>
          </cell>
          <cell r="Y3474">
            <v>380</v>
          </cell>
          <cell r="Z3474">
            <v>10</v>
          </cell>
          <cell r="AA3474">
            <v>5000</v>
          </cell>
        </row>
        <row r="3475">
          <cell r="B3475" t="str">
            <v>Rio Grande do Sul</v>
          </cell>
          <cell r="I3475" t="str">
            <v>1</v>
          </cell>
          <cell r="K3475">
            <v>23405</v>
          </cell>
          <cell r="Q3475">
            <v>6356</v>
          </cell>
          <cell r="S3475" t="str">
            <v>Nao</v>
          </cell>
          <cell r="T3475" t="str">
            <v>Nao</v>
          </cell>
          <cell r="V3475" t="str">
            <v>Sim</v>
          </cell>
          <cell r="X3475">
            <v>100.5</v>
          </cell>
          <cell r="Y3475">
            <v>14</v>
          </cell>
          <cell r="Z3475">
            <v>5</v>
          </cell>
          <cell r="AA3475">
            <v>1500</v>
          </cell>
        </row>
        <row r="3476">
          <cell r="B3476" t="str">
            <v>Rio Grande do Sul</v>
          </cell>
          <cell r="I3476" t="str">
            <v>1</v>
          </cell>
          <cell r="K3476">
            <v>7184</v>
          </cell>
          <cell r="Q3476">
            <v>2802</v>
          </cell>
          <cell r="S3476" t="str">
            <v>Nao</v>
          </cell>
          <cell r="T3476" t="str">
            <v>Nao</v>
          </cell>
          <cell r="V3476" t="str">
            <v>Sim</v>
          </cell>
          <cell r="X3476">
            <v>52.36</v>
          </cell>
          <cell r="Y3476">
            <v>25.03</v>
          </cell>
          <cell r="Z3476">
            <v>30.31</v>
          </cell>
          <cell r="AA3476">
            <v>21</v>
          </cell>
        </row>
        <row r="3477">
          <cell r="B3477" t="str">
            <v>Rio Grande do Sul</v>
          </cell>
          <cell r="I3477" t="str">
            <v>1</v>
          </cell>
          <cell r="K3477">
            <v>1202</v>
          </cell>
          <cell r="Q3477">
            <v>565</v>
          </cell>
          <cell r="S3477" t="str">
            <v>Nao</v>
          </cell>
          <cell r="T3477" t="str">
            <v>Nao</v>
          </cell>
          <cell r="V3477" t="str">
            <v>Sim</v>
          </cell>
          <cell r="X3477">
            <v>18.7</v>
          </cell>
          <cell r="Y3477">
            <v>11.7</v>
          </cell>
          <cell r="Z3477">
            <v>7.5</v>
          </cell>
          <cell r="AA3477">
            <v>0</v>
          </cell>
        </row>
        <row r="3478">
          <cell r="B3478" t="str">
            <v>Rio Grande do Sul</v>
          </cell>
          <cell r="I3478" t="str">
            <v>1</v>
          </cell>
          <cell r="K3478">
            <v>1208</v>
          </cell>
          <cell r="Q3478">
            <v>602</v>
          </cell>
          <cell r="S3478" t="str">
            <v>Nao</v>
          </cell>
          <cell r="T3478" t="str">
            <v>Sim</v>
          </cell>
          <cell r="V3478" t="str">
            <v>Sim</v>
          </cell>
          <cell r="X3478">
            <v>40.32</v>
          </cell>
          <cell r="Y3478">
            <v>8.32</v>
          </cell>
          <cell r="Z3478">
            <v>4.9400000000000004</v>
          </cell>
          <cell r="AA3478">
            <v>45</v>
          </cell>
        </row>
        <row r="3479">
          <cell r="B3479" t="str">
            <v>Rio Grande do Sul</v>
          </cell>
          <cell r="I3479" t="str">
            <v>2</v>
          </cell>
          <cell r="K3479">
            <v>61148</v>
          </cell>
          <cell r="Q3479">
            <v>20800</v>
          </cell>
          <cell r="S3479" t="str">
            <v>Sim</v>
          </cell>
          <cell r="T3479" t="str">
            <v>Sim</v>
          </cell>
          <cell r="V3479" t="str">
            <v>Sim</v>
          </cell>
          <cell r="X3479">
            <v>270</v>
          </cell>
          <cell r="Y3479">
            <v>250</v>
          </cell>
          <cell r="Z3479">
            <v>2</v>
          </cell>
          <cell r="AA3479">
            <v>190</v>
          </cell>
        </row>
        <row r="3480">
          <cell r="B3480" t="str">
            <v>Rio Grande do Sul</v>
          </cell>
          <cell r="I3480" t="str">
            <v>2</v>
          </cell>
          <cell r="K3480">
            <v>23999</v>
          </cell>
          <cell r="Q3480">
            <v>9363</v>
          </cell>
          <cell r="S3480" t="str">
            <v>Nao</v>
          </cell>
          <cell r="T3480" t="str">
            <v>Nao</v>
          </cell>
          <cell r="V3480" t="str">
            <v>Sim</v>
          </cell>
          <cell r="X3480">
            <v>154.80000000000001</v>
          </cell>
          <cell r="Y3480">
            <v>147.19999999999999</v>
          </cell>
          <cell r="Z3480">
            <v>147</v>
          </cell>
          <cell r="AA3480">
            <v>0</v>
          </cell>
        </row>
        <row r="3481">
          <cell r="B3481" t="str">
            <v>Rio Grande do Sul</v>
          </cell>
          <cell r="I3481" t="str">
            <v>1</v>
          </cell>
          <cell r="K3481">
            <v>318</v>
          </cell>
          <cell r="Q3481">
            <v>120</v>
          </cell>
          <cell r="S3481" t="str">
            <v>Nao</v>
          </cell>
          <cell r="T3481" t="str">
            <v>Nao</v>
          </cell>
          <cell r="V3481" t="str">
            <v>Sim</v>
          </cell>
          <cell r="X3481">
            <v>6.47</v>
          </cell>
          <cell r="Y3481">
            <v>4.67</v>
          </cell>
          <cell r="Z3481">
            <v>4.0999999999999996</v>
          </cell>
          <cell r="AA3481">
            <v>20</v>
          </cell>
        </row>
        <row r="3482">
          <cell r="B3482" t="str">
            <v>Rio Grande do Sul</v>
          </cell>
          <cell r="I3482" t="str">
            <v>1</v>
          </cell>
          <cell r="K3482">
            <v>5325</v>
          </cell>
          <cell r="Q3482">
            <v>2340</v>
          </cell>
          <cell r="S3482" t="str">
            <v>Nao</v>
          </cell>
          <cell r="T3482" t="str">
            <v>Sim</v>
          </cell>
          <cell r="V3482" t="str">
            <v>Sim</v>
          </cell>
          <cell r="X3482">
            <v>35</v>
          </cell>
          <cell r="Y3482">
            <v>25</v>
          </cell>
          <cell r="Z3482">
            <v>18</v>
          </cell>
          <cell r="AA3482">
            <v>75</v>
          </cell>
        </row>
        <row r="3483">
          <cell r="B3483" t="str">
            <v>Rio Grande do Sul</v>
          </cell>
          <cell r="I3483" t="str">
            <v>1</v>
          </cell>
          <cell r="K3483">
            <v>1591</v>
          </cell>
          <cell r="Q3483">
            <v>655</v>
          </cell>
          <cell r="S3483" t="str">
            <v>Nao</v>
          </cell>
          <cell r="T3483" t="str">
            <v>Nao</v>
          </cell>
          <cell r="V3483" t="str">
            <v>Sim</v>
          </cell>
          <cell r="X3483">
            <v>12.97</v>
          </cell>
          <cell r="Y3483">
            <v>9.4600000000000009</v>
          </cell>
          <cell r="Z3483">
            <v>8.3800000000000008</v>
          </cell>
          <cell r="AA3483">
            <v>0</v>
          </cell>
        </row>
        <row r="3484">
          <cell r="B3484" t="str">
            <v>Rio Grande do Sul</v>
          </cell>
          <cell r="I3484" t="str">
            <v>1</v>
          </cell>
          <cell r="K3484">
            <v>5598</v>
          </cell>
          <cell r="Q3484">
            <v>2779</v>
          </cell>
          <cell r="S3484" t="str">
            <v>Nao</v>
          </cell>
          <cell r="T3484" t="str">
            <v>Sim</v>
          </cell>
          <cell r="V3484" t="str">
            <v>Sim</v>
          </cell>
          <cell r="X3484">
            <v>43.85</v>
          </cell>
          <cell r="Y3484">
            <v>42.45</v>
          </cell>
          <cell r="Z3484">
            <v>4.25</v>
          </cell>
          <cell r="AA3484">
            <v>15</v>
          </cell>
        </row>
        <row r="3485">
          <cell r="B3485" t="str">
            <v>Rio Grande do Sul</v>
          </cell>
          <cell r="I3485" t="str">
            <v>4</v>
          </cell>
          <cell r="K3485">
            <v>498255</v>
          </cell>
          <cell r="Q3485">
            <v>100500</v>
          </cell>
          <cell r="S3485" t="str">
            <v>Nao</v>
          </cell>
          <cell r="T3485" t="str">
            <v>Sim</v>
          </cell>
          <cell r="V3485" t="str">
            <v>Sim</v>
          </cell>
          <cell r="X3485">
            <v>1900</v>
          </cell>
          <cell r="Y3485">
            <v>1690</v>
          </cell>
          <cell r="Z3485">
            <v>1500</v>
          </cell>
          <cell r="AA3485">
            <v>350</v>
          </cell>
        </row>
        <row r="3486">
          <cell r="B3486" t="str">
            <v>Rio Grande do Sul</v>
          </cell>
          <cell r="I3486" t="str">
            <v>1</v>
          </cell>
          <cell r="K3486">
            <v>921</v>
          </cell>
          <cell r="Q3486">
            <v>460</v>
          </cell>
          <cell r="S3486" t="str">
            <v>Nao</v>
          </cell>
          <cell r="T3486" t="str">
            <v>Nao</v>
          </cell>
          <cell r="V3486" t="str">
            <v>Sim</v>
          </cell>
          <cell r="X3486">
            <v>10</v>
          </cell>
          <cell r="Y3486">
            <v>9</v>
          </cell>
          <cell r="Z3486">
            <v>8</v>
          </cell>
          <cell r="AA3486">
            <v>0</v>
          </cell>
        </row>
        <row r="3487">
          <cell r="B3487" t="str">
            <v>Rio Grande do Sul</v>
          </cell>
          <cell r="I3487" t="str">
            <v>1</v>
          </cell>
          <cell r="K3487">
            <v>1346</v>
          </cell>
          <cell r="Q3487">
            <v>604</v>
          </cell>
          <cell r="S3487" t="str">
            <v>Nao</v>
          </cell>
          <cell r="T3487" t="str">
            <v>Nao</v>
          </cell>
          <cell r="V3487" t="str">
            <v>Sim</v>
          </cell>
          <cell r="X3487">
            <v>10.31</v>
          </cell>
          <cell r="Y3487">
            <v>6.16</v>
          </cell>
          <cell r="Z3487">
            <v>3</v>
          </cell>
          <cell r="AA3487">
            <v>20</v>
          </cell>
        </row>
        <row r="3488">
          <cell r="B3488" t="str">
            <v>Rio Grande do Sul</v>
          </cell>
          <cell r="I3488" t="str">
            <v>1</v>
          </cell>
          <cell r="K3488">
            <v>788</v>
          </cell>
          <cell r="Q3488">
            <v>389</v>
          </cell>
          <cell r="S3488" t="str">
            <v>Nao</v>
          </cell>
          <cell r="T3488" t="str">
            <v>Nao</v>
          </cell>
          <cell r="V3488" t="str">
            <v>Sim</v>
          </cell>
          <cell r="X3488">
            <v>10.81</v>
          </cell>
          <cell r="Y3488">
            <v>6.43</v>
          </cell>
          <cell r="Z3488">
            <v>3.92</v>
          </cell>
          <cell r="AA3488">
            <v>11</v>
          </cell>
        </row>
        <row r="3489">
          <cell r="B3489" t="str">
            <v>Rio Grande do Sul</v>
          </cell>
          <cell r="I3489" t="str">
            <v>1</v>
          </cell>
          <cell r="K3489">
            <v>3003</v>
          </cell>
          <cell r="Q3489">
            <v>650</v>
          </cell>
          <cell r="S3489" t="str">
            <v>Nao</v>
          </cell>
          <cell r="T3489" t="str">
            <v>Sim</v>
          </cell>
          <cell r="V3489" t="str">
            <v>Sim</v>
          </cell>
          <cell r="X3489">
            <v>15</v>
          </cell>
          <cell r="Y3489">
            <v>2</v>
          </cell>
          <cell r="Z3489">
            <v>1</v>
          </cell>
          <cell r="AA3489">
            <v>30</v>
          </cell>
        </row>
        <row r="3490">
          <cell r="B3490" t="str">
            <v>Rio Grande do Sul</v>
          </cell>
          <cell r="I3490" t="str">
            <v>1</v>
          </cell>
          <cell r="K3490">
            <v>11287</v>
          </cell>
          <cell r="Q3490">
            <v>5468</v>
          </cell>
          <cell r="S3490" t="str">
            <v>Nao</v>
          </cell>
          <cell r="T3490" t="str">
            <v>Sim</v>
          </cell>
          <cell r="V3490" t="str">
            <v>Sim</v>
          </cell>
          <cell r="X3490">
            <v>750</v>
          </cell>
          <cell r="Y3490">
            <v>432</v>
          </cell>
          <cell r="Z3490">
            <v>400</v>
          </cell>
          <cell r="AA3490">
            <v>0</v>
          </cell>
        </row>
        <row r="3491">
          <cell r="B3491" t="str">
            <v>Rio Grande do Sul</v>
          </cell>
          <cell r="I3491" t="str">
            <v>1</v>
          </cell>
          <cell r="K3491">
            <v>5491</v>
          </cell>
          <cell r="Q3491">
            <v>2555</v>
          </cell>
          <cell r="S3491" t="str">
            <v>Nao</v>
          </cell>
          <cell r="T3491" t="str">
            <v>Nao</v>
          </cell>
          <cell r="V3491" t="str">
            <v>Sim</v>
          </cell>
          <cell r="X3491">
            <v>37.83</v>
          </cell>
          <cell r="Y3491">
            <v>35.5</v>
          </cell>
          <cell r="Z3491">
            <v>12</v>
          </cell>
          <cell r="AA3491">
            <v>0</v>
          </cell>
        </row>
        <row r="3492">
          <cell r="B3492" t="str">
            <v>Rio Grande do Sul</v>
          </cell>
          <cell r="I3492" t="str">
            <v>2</v>
          </cell>
          <cell r="K3492">
            <v>40288</v>
          </cell>
          <cell r="Q3492">
            <v>12905</v>
          </cell>
          <cell r="S3492" t="str">
            <v>Sim</v>
          </cell>
          <cell r="T3492" t="str">
            <v>Sim</v>
          </cell>
          <cell r="V3492" t="str">
            <v>Sim</v>
          </cell>
          <cell r="X3492">
            <v>177.87</v>
          </cell>
          <cell r="Y3492">
            <v>169.66</v>
          </cell>
          <cell r="Z3492">
            <v>166.63</v>
          </cell>
          <cell r="AA3492">
            <v>165</v>
          </cell>
        </row>
        <row r="3493">
          <cell r="B3493" t="str">
            <v>Rio Grande do Sul</v>
          </cell>
          <cell r="I3493" t="str">
            <v>1</v>
          </cell>
          <cell r="K3493">
            <v>547</v>
          </cell>
          <cell r="Q3493">
            <v>271</v>
          </cell>
          <cell r="S3493" t="str">
            <v>Nao</v>
          </cell>
          <cell r="T3493" t="str">
            <v>Nao</v>
          </cell>
          <cell r="V3493" t="str">
            <v>Sim</v>
          </cell>
          <cell r="X3493">
            <v>6.91</v>
          </cell>
          <cell r="Y3493">
            <v>6.91</v>
          </cell>
          <cell r="Z3493">
            <v>6</v>
          </cell>
          <cell r="AA3493">
            <v>0</v>
          </cell>
        </row>
        <row r="3494">
          <cell r="B3494" t="str">
            <v>Rio Grande do Sul</v>
          </cell>
          <cell r="I3494" t="str">
            <v>1</v>
          </cell>
          <cell r="K3494">
            <v>6518</v>
          </cell>
          <cell r="Q3494">
            <v>2000</v>
          </cell>
          <cell r="S3494" t="str">
            <v>Nao</v>
          </cell>
          <cell r="T3494" t="str">
            <v>Sim</v>
          </cell>
          <cell r="V3494" t="str">
            <v>Sim</v>
          </cell>
          <cell r="X3494">
            <v>30</v>
          </cell>
          <cell r="Y3494">
            <v>9</v>
          </cell>
          <cell r="Z3494">
            <v>8</v>
          </cell>
          <cell r="AA3494">
            <v>30</v>
          </cell>
        </row>
        <row r="3495">
          <cell r="B3495" t="str">
            <v>Rio Grande do Sul</v>
          </cell>
          <cell r="I3495" t="str">
            <v>1</v>
          </cell>
          <cell r="K3495">
            <v>303</v>
          </cell>
          <cell r="Q3495">
            <v>120</v>
          </cell>
          <cell r="S3495" t="str">
            <v>Nao</v>
          </cell>
          <cell r="T3495" t="str">
            <v>Sim</v>
          </cell>
          <cell r="V3495" t="str">
            <v>Sim</v>
          </cell>
          <cell r="X3495">
            <v>7</v>
          </cell>
          <cell r="Y3495">
            <v>5.5</v>
          </cell>
          <cell r="Z3495">
            <v>0</v>
          </cell>
          <cell r="AA3495">
            <v>0</v>
          </cell>
        </row>
        <row r="3496">
          <cell r="B3496" t="str">
            <v>Rio Grande do Sul</v>
          </cell>
          <cell r="I3496" t="str">
            <v>1</v>
          </cell>
          <cell r="K3496">
            <v>16049</v>
          </cell>
          <cell r="Q3496">
            <v>3600</v>
          </cell>
          <cell r="S3496" t="str">
            <v>Nao</v>
          </cell>
          <cell r="T3496" t="str">
            <v>Nao</v>
          </cell>
          <cell r="V3496" t="str">
            <v>Sim</v>
          </cell>
          <cell r="X3496">
            <v>600</v>
          </cell>
          <cell r="Y3496">
            <v>600</v>
          </cell>
          <cell r="Z3496">
            <v>2</v>
          </cell>
          <cell r="AA3496">
            <v>40</v>
          </cell>
        </row>
        <row r="3497">
          <cell r="B3497" t="str">
            <v>Rio Grande do Sul</v>
          </cell>
          <cell r="I3497" t="str">
            <v>1</v>
          </cell>
          <cell r="K3497">
            <v>2391</v>
          </cell>
          <cell r="Q3497">
            <v>1090</v>
          </cell>
          <cell r="S3497" t="str">
            <v>Nao</v>
          </cell>
          <cell r="T3497" t="str">
            <v>Nao</v>
          </cell>
          <cell r="V3497" t="str">
            <v>Sim</v>
          </cell>
          <cell r="X3497">
            <v>18.22</v>
          </cell>
          <cell r="Y3497">
            <v>13.26</v>
          </cell>
          <cell r="Z3497">
            <v>6.76</v>
          </cell>
          <cell r="AA3497">
            <v>0</v>
          </cell>
        </row>
        <row r="3498">
          <cell r="B3498" t="str">
            <v>Rio Grande do Sul</v>
          </cell>
          <cell r="I3498" t="str">
            <v>1</v>
          </cell>
          <cell r="K3498">
            <v>1127</v>
          </cell>
          <cell r="Q3498">
            <v>520</v>
          </cell>
          <cell r="S3498" t="str">
            <v>Sim</v>
          </cell>
          <cell r="T3498" t="str">
            <v>Sim</v>
          </cell>
          <cell r="V3498" t="str">
            <v>Sim</v>
          </cell>
          <cell r="X3498">
            <v>20</v>
          </cell>
          <cell r="Y3498">
            <v>17</v>
          </cell>
          <cell r="Z3498">
            <v>10</v>
          </cell>
          <cell r="AA3498">
            <v>6</v>
          </cell>
        </row>
        <row r="3499">
          <cell r="B3499" t="str">
            <v>Rio Grande do Sul</v>
          </cell>
          <cell r="I3499" t="str">
            <v>1</v>
          </cell>
          <cell r="K3499">
            <v>1626</v>
          </cell>
          <cell r="Q3499">
            <v>667</v>
          </cell>
          <cell r="S3499" t="str">
            <v>Sim</v>
          </cell>
          <cell r="T3499" t="str">
            <v>Sim</v>
          </cell>
          <cell r="V3499" t="str">
            <v>Sim</v>
          </cell>
          <cell r="X3499">
            <v>38.76</v>
          </cell>
          <cell r="Y3499">
            <v>8.7200000000000006</v>
          </cell>
          <cell r="Z3499">
            <v>8</v>
          </cell>
          <cell r="AA3499">
            <v>7</v>
          </cell>
        </row>
        <row r="3500">
          <cell r="B3500" t="str">
            <v>Rio Grande do Sul</v>
          </cell>
          <cell r="I3500" t="str">
            <v>1</v>
          </cell>
          <cell r="K3500">
            <v>4161</v>
          </cell>
          <cell r="Q3500">
            <v>1754</v>
          </cell>
          <cell r="S3500" t="str">
            <v>Nao</v>
          </cell>
          <cell r="T3500" t="str">
            <v>Nao</v>
          </cell>
          <cell r="V3500" t="str">
            <v>Sim</v>
          </cell>
          <cell r="X3500">
            <v>24</v>
          </cell>
          <cell r="Y3500">
            <v>23</v>
          </cell>
          <cell r="Z3500">
            <v>0</v>
          </cell>
          <cell r="AA3500">
            <v>0</v>
          </cell>
        </row>
        <row r="3501">
          <cell r="B3501" t="str">
            <v>Rio Grande do Sul</v>
          </cell>
          <cell r="I3501" t="str">
            <v>1</v>
          </cell>
          <cell r="K3501">
            <v>6613</v>
          </cell>
          <cell r="Q3501">
            <v>2941</v>
          </cell>
          <cell r="S3501" t="str">
            <v>Nao</v>
          </cell>
          <cell r="T3501" t="str">
            <v>Nao</v>
          </cell>
          <cell r="V3501" t="str">
            <v>Sim</v>
          </cell>
          <cell r="X3501">
            <v>50</v>
          </cell>
          <cell r="Y3501">
            <v>50</v>
          </cell>
          <cell r="Z3501">
            <v>20</v>
          </cell>
          <cell r="AA3501">
            <v>200</v>
          </cell>
        </row>
        <row r="3502">
          <cell r="B3502" t="str">
            <v>Rio Grande do Sul</v>
          </cell>
          <cell r="I3502" t="str">
            <v>1</v>
          </cell>
          <cell r="K3502">
            <v>276</v>
          </cell>
          <cell r="Q3502">
            <v>115</v>
          </cell>
          <cell r="S3502" t="str">
            <v>Nao</v>
          </cell>
          <cell r="T3502" t="str">
            <v>Sim</v>
          </cell>
          <cell r="V3502" t="str">
            <v>Sim</v>
          </cell>
          <cell r="X3502">
            <v>5.5</v>
          </cell>
          <cell r="Y3502">
            <v>4</v>
          </cell>
          <cell r="Z3502">
            <v>3</v>
          </cell>
          <cell r="AA3502">
            <v>5</v>
          </cell>
        </row>
        <row r="3503">
          <cell r="B3503" t="str">
            <v>Rio Grande do Sul</v>
          </cell>
          <cell r="I3503" t="str">
            <v>1</v>
          </cell>
          <cell r="K3503">
            <v>841</v>
          </cell>
          <cell r="Q3503">
            <v>418</v>
          </cell>
          <cell r="S3503" t="str">
            <v>Nao</v>
          </cell>
          <cell r="T3503" t="str">
            <v>Nao</v>
          </cell>
          <cell r="V3503" t="str">
            <v>Sim</v>
          </cell>
          <cell r="X3503">
            <v>17</v>
          </cell>
          <cell r="Y3503">
            <v>11.2</v>
          </cell>
          <cell r="Z3503">
            <v>8.4</v>
          </cell>
          <cell r="AA3503">
            <v>0</v>
          </cell>
        </row>
        <row r="3504">
          <cell r="B3504" t="str">
            <v>Rio Grande do Sul</v>
          </cell>
          <cell r="I3504" t="str">
            <v>1</v>
          </cell>
          <cell r="K3504">
            <v>1120</v>
          </cell>
          <cell r="Q3504">
            <v>552</v>
          </cell>
          <cell r="S3504" t="str">
            <v>Nao</v>
          </cell>
          <cell r="T3504" t="str">
            <v>Nao</v>
          </cell>
          <cell r="V3504" t="str">
            <v>Sim</v>
          </cell>
          <cell r="X3504">
            <v>22.04</v>
          </cell>
          <cell r="Y3504">
            <v>17.440000000000001</v>
          </cell>
          <cell r="Z3504">
            <v>13.53</v>
          </cell>
          <cell r="AA3504">
            <v>0</v>
          </cell>
        </row>
        <row r="3505">
          <cell r="B3505" t="str">
            <v>Rio Grande do Sul</v>
          </cell>
          <cell r="I3505" t="str">
            <v>1</v>
          </cell>
          <cell r="K3505">
            <v>163</v>
          </cell>
          <cell r="Q3505">
            <v>141</v>
          </cell>
          <cell r="S3505" t="str">
            <v>Nao</v>
          </cell>
          <cell r="T3505" t="str">
            <v>Nao</v>
          </cell>
          <cell r="V3505" t="str">
            <v>Sim</v>
          </cell>
          <cell r="X3505">
            <v>3</v>
          </cell>
          <cell r="Y3505">
            <v>2</v>
          </cell>
          <cell r="Z3505">
            <v>1.9</v>
          </cell>
          <cell r="AA3505">
            <v>0</v>
          </cell>
        </row>
        <row r="3506">
          <cell r="B3506" t="str">
            <v>Rio Grande do Sul</v>
          </cell>
          <cell r="I3506" t="str">
            <v>1</v>
          </cell>
          <cell r="K3506">
            <v>2007</v>
          </cell>
          <cell r="Q3506">
            <v>1003</v>
          </cell>
          <cell r="S3506" t="str">
            <v>Nao</v>
          </cell>
          <cell r="T3506" t="str">
            <v>Nao</v>
          </cell>
          <cell r="V3506" t="str">
            <v>Sim</v>
          </cell>
          <cell r="X3506">
            <v>28.1</v>
          </cell>
          <cell r="Y3506">
            <v>23.7</v>
          </cell>
          <cell r="Z3506">
            <v>22.9</v>
          </cell>
          <cell r="AA3506">
            <v>0</v>
          </cell>
        </row>
        <row r="3507">
          <cell r="B3507" t="str">
            <v>Rio Grande do Sul</v>
          </cell>
          <cell r="I3507" t="str">
            <v>1</v>
          </cell>
          <cell r="K3507">
            <v>1688</v>
          </cell>
          <cell r="Q3507">
            <v>630</v>
          </cell>
          <cell r="S3507" t="str">
            <v>Nao</v>
          </cell>
          <cell r="T3507" t="str">
            <v>Nao</v>
          </cell>
          <cell r="V3507" t="str">
            <v>Sim</v>
          </cell>
          <cell r="X3507">
            <v>10.94</v>
          </cell>
          <cell r="Y3507">
            <v>7.33</v>
          </cell>
          <cell r="Z3507">
            <v>7</v>
          </cell>
          <cell r="AA3507">
            <v>0</v>
          </cell>
        </row>
        <row r="3508">
          <cell r="B3508" t="str">
            <v>Rio Grande do Sul</v>
          </cell>
          <cell r="I3508" t="str">
            <v>1</v>
          </cell>
          <cell r="K3508">
            <v>5808</v>
          </cell>
          <cell r="Q3508">
            <v>2835</v>
          </cell>
          <cell r="S3508" t="str">
            <v>Nao</v>
          </cell>
          <cell r="T3508" t="str">
            <v>Nao</v>
          </cell>
          <cell r="V3508" t="str">
            <v>Sim</v>
          </cell>
          <cell r="X3508">
            <v>100</v>
          </cell>
          <cell r="Y3508">
            <v>95</v>
          </cell>
          <cell r="Z3508">
            <v>20</v>
          </cell>
          <cell r="AA3508">
            <v>100</v>
          </cell>
        </row>
        <row r="3509">
          <cell r="B3509" t="str">
            <v>Rio Grande do Sul</v>
          </cell>
          <cell r="I3509" t="str">
            <v>1</v>
          </cell>
          <cell r="K3509">
            <v>411</v>
          </cell>
          <cell r="Q3509">
            <v>205</v>
          </cell>
          <cell r="S3509" t="str">
            <v>Nao</v>
          </cell>
          <cell r="T3509" t="str">
            <v>Nao</v>
          </cell>
          <cell r="V3509" t="str">
            <v>Sim</v>
          </cell>
          <cell r="X3509">
            <v>5.5</v>
          </cell>
          <cell r="Y3509">
            <v>4.5</v>
          </cell>
          <cell r="Z3509">
            <v>3</v>
          </cell>
          <cell r="AA3509">
            <v>40</v>
          </cell>
        </row>
        <row r="3510">
          <cell r="B3510" t="str">
            <v>Rio Grande do Sul</v>
          </cell>
          <cell r="I3510" t="str">
            <v>1</v>
          </cell>
          <cell r="K3510">
            <v>7526</v>
          </cell>
          <cell r="Q3510">
            <v>3600</v>
          </cell>
          <cell r="S3510" t="str">
            <v>Nao</v>
          </cell>
          <cell r="T3510" t="str">
            <v>Nao</v>
          </cell>
          <cell r="V3510" t="str">
            <v>Sim</v>
          </cell>
          <cell r="X3510">
            <v>65</v>
          </cell>
          <cell r="Y3510">
            <v>42</v>
          </cell>
          <cell r="Z3510">
            <v>38</v>
          </cell>
          <cell r="AA3510">
            <v>120</v>
          </cell>
        </row>
        <row r="3511">
          <cell r="B3511" t="str">
            <v>Rio Grande do Sul</v>
          </cell>
          <cell r="I3511" t="str">
            <v>1</v>
          </cell>
          <cell r="K3511">
            <v>780</v>
          </cell>
          <cell r="Q3511">
            <v>390</v>
          </cell>
          <cell r="S3511" t="str">
            <v>Nao</v>
          </cell>
          <cell r="T3511" t="str">
            <v>Nao</v>
          </cell>
          <cell r="V3511" t="str">
            <v>Sim</v>
          </cell>
          <cell r="X3511">
            <v>10.5</v>
          </cell>
          <cell r="Y3511">
            <v>10</v>
          </cell>
          <cell r="Z3511">
            <v>6</v>
          </cell>
          <cell r="AA3511">
            <v>0</v>
          </cell>
        </row>
        <row r="3512">
          <cell r="B3512" t="str">
            <v>Rio Grande do Sul</v>
          </cell>
          <cell r="I3512" t="str">
            <v>1</v>
          </cell>
          <cell r="K3512">
            <v>553</v>
          </cell>
          <cell r="Q3512">
            <v>251</v>
          </cell>
          <cell r="S3512" t="str">
            <v>Nao</v>
          </cell>
          <cell r="T3512" t="str">
            <v>Nao</v>
          </cell>
          <cell r="V3512" t="str">
            <v>Sim</v>
          </cell>
          <cell r="X3512">
            <v>9.59</v>
          </cell>
          <cell r="Y3512">
            <v>5.6</v>
          </cell>
          <cell r="Z3512">
            <v>0.22</v>
          </cell>
          <cell r="AA3512">
            <v>0</v>
          </cell>
        </row>
        <row r="3513">
          <cell r="B3513" t="str">
            <v>Rio Grande do Sul</v>
          </cell>
          <cell r="I3513" t="str">
            <v>1</v>
          </cell>
          <cell r="K3513">
            <v>971</v>
          </cell>
          <cell r="Q3513">
            <v>342</v>
          </cell>
          <cell r="S3513" t="str">
            <v>Nao</v>
          </cell>
          <cell r="T3513" t="str">
            <v>Nao</v>
          </cell>
          <cell r="V3513" t="str">
            <v>Sim</v>
          </cell>
          <cell r="X3513">
            <v>11.7</v>
          </cell>
          <cell r="Y3513">
            <v>8.6</v>
          </cell>
          <cell r="Z3513">
            <v>7.5</v>
          </cell>
          <cell r="AA3513">
            <v>10</v>
          </cell>
        </row>
        <row r="3514">
          <cell r="B3514" t="str">
            <v>Rio Grande do Sul</v>
          </cell>
          <cell r="I3514" t="str">
            <v>2</v>
          </cell>
          <cell r="K3514">
            <v>32763</v>
          </cell>
          <cell r="Q3514">
            <v>11614</v>
          </cell>
          <cell r="S3514" t="str">
            <v>Nao</v>
          </cell>
          <cell r="T3514" t="str">
            <v>Nao</v>
          </cell>
          <cell r="V3514" t="str">
            <v>Sim</v>
          </cell>
          <cell r="X3514">
            <v>159.16999999999999</v>
          </cell>
          <cell r="Y3514">
            <v>107.53</v>
          </cell>
          <cell r="Z3514">
            <v>71.03</v>
          </cell>
          <cell r="AA3514">
            <v>0</v>
          </cell>
        </row>
        <row r="3515">
          <cell r="B3515" t="str">
            <v>Rio Grande do Sul</v>
          </cell>
          <cell r="I3515" t="str">
            <v>1</v>
          </cell>
          <cell r="K3515">
            <v>1018</v>
          </cell>
          <cell r="Q3515">
            <v>262</v>
          </cell>
          <cell r="S3515" t="str">
            <v>Sim</v>
          </cell>
          <cell r="T3515" t="str">
            <v>Sim</v>
          </cell>
          <cell r="V3515" t="str">
            <v>Sim</v>
          </cell>
          <cell r="X3515">
            <v>12</v>
          </cell>
          <cell r="Y3515">
            <v>6</v>
          </cell>
          <cell r="Z3515">
            <v>6</v>
          </cell>
          <cell r="AA3515">
            <v>10</v>
          </cell>
        </row>
        <row r="3516">
          <cell r="B3516" t="str">
            <v>Rio Grande do Sul</v>
          </cell>
          <cell r="I3516" t="str">
            <v>1</v>
          </cell>
          <cell r="K3516">
            <v>1625</v>
          </cell>
          <cell r="Q3516">
            <v>800</v>
          </cell>
          <cell r="S3516" t="str">
            <v>Nao</v>
          </cell>
          <cell r="T3516" t="str">
            <v>Nao</v>
          </cell>
          <cell r="V3516" t="str">
            <v>Sim</v>
          </cell>
          <cell r="X3516">
            <v>12.9</v>
          </cell>
          <cell r="Y3516">
            <v>0.04</v>
          </cell>
          <cell r="Z3516">
            <v>0.03</v>
          </cell>
          <cell r="AA3516">
            <v>0</v>
          </cell>
        </row>
        <row r="3517">
          <cell r="B3517" t="str">
            <v>Rio Grande do Sul</v>
          </cell>
          <cell r="I3517" t="str">
            <v>1</v>
          </cell>
          <cell r="K3517">
            <v>3591</v>
          </cell>
          <cell r="Q3517">
            <v>1650</v>
          </cell>
          <cell r="S3517" t="str">
            <v>Sim</v>
          </cell>
          <cell r="T3517" t="str">
            <v>Sim</v>
          </cell>
          <cell r="V3517" t="str">
            <v>Sim</v>
          </cell>
          <cell r="X3517">
            <v>30</v>
          </cell>
          <cell r="Y3517">
            <v>30</v>
          </cell>
          <cell r="Z3517">
            <v>25</v>
          </cell>
          <cell r="AA3517">
            <v>50</v>
          </cell>
        </row>
        <row r="3518">
          <cell r="B3518" t="str">
            <v>Rio Grande do Sul</v>
          </cell>
          <cell r="I3518" t="str">
            <v>1</v>
          </cell>
          <cell r="K3518">
            <v>734</v>
          </cell>
          <cell r="Q3518">
            <v>195</v>
          </cell>
          <cell r="S3518" t="str">
            <v>Nao</v>
          </cell>
          <cell r="T3518" t="str">
            <v>Nao</v>
          </cell>
          <cell r="V3518" t="str">
            <v>Sim</v>
          </cell>
          <cell r="X3518">
            <v>12</v>
          </cell>
          <cell r="Y3518">
            <v>8</v>
          </cell>
          <cell r="Z3518">
            <v>6</v>
          </cell>
          <cell r="AA3518">
            <v>8</v>
          </cell>
        </row>
        <row r="3519">
          <cell r="B3519" t="str">
            <v>Rio Grande do Sul</v>
          </cell>
          <cell r="I3519" t="str">
            <v>1</v>
          </cell>
          <cell r="K3519">
            <v>1892</v>
          </cell>
          <cell r="Q3519">
            <v>802</v>
          </cell>
          <cell r="S3519" t="str">
            <v>Nao</v>
          </cell>
          <cell r="T3519" t="str">
            <v>Nao</v>
          </cell>
          <cell r="V3519" t="str">
            <v>Sim</v>
          </cell>
          <cell r="X3519">
            <v>16.41</v>
          </cell>
          <cell r="Y3519">
            <v>14.09</v>
          </cell>
          <cell r="Z3519">
            <v>11.48</v>
          </cell>
          <cell r="AA3519">
            <v>30</v>
          </cell>
        </row>
        <row r="3520">
          <cell r="B3520" t="str">
            <v>Rio Grande do Sul</v>
          </cell>
          <cell r="I3520" t="str">
            <v>1</v>
          </cell>
          <cell r="K3520">
            <v>2200</v>
          </cell>
          <cell r="Q3520">
            <v>1100</v>
          </cell>
          <cell r="S3520" t="str">
            <v>Nao</v>
          </cell>
          <cell r="T3520" t="str">
            <v>Sim</v>
          </cell>
          <cell r="V3520" t="str">
            <v>Sim</v>
          </cell>
          <cell r="X3520">
            <v>46</v>
          </cell>
          <cell r="Y3520">
            <v>30</v>
          </cell>
          <cell r="Z3520">
            <v>30</v>
          </cell>
          <cell r="AA3520">
            <v>0</v>
          </cell>
        </row>
        <row r="3521">
          <cell r="B3521" t="str">
            <v>Rio Grande do Sul</v>
          </cell>
          <cell r="I3521" t="str">
            <v>1</v>
          </cell>
          <cell r="K3521">
            <v>674</v>
          </cell>
          <cell r="Q3521">
            <v>336</v>
          </cell>
          <cell r="S3521" t="str">
            <v>Nao</v>
          </cell>
          <cell r="T3521" t="str">
            <v>Sim</v>
          </cell>
          <cell r="V3521" t="str">
            <v>Sim</v>
          </cell>
          <cell r="X3521">
            <v>11.5</v>
          </cell>
          <cell r="Y3521">
            <v>6.5</v>
          </cell>
          <cell r="Z3521">
            <v>6</v>
          </cell>
          <cell r="AA3521">
            <v>0</v>
          </cell>
        </row>
        <row r="3522">
          <cell r="B3522" t="str">
            <v>Rio Grande do Sul</v>
          </cell>
          <cell r="I3522" t="str">
            <v>2</v>
          </cell>
          <cell r="K3522">
            <v>37579</v>
          </cell>
          <cell r="Q3522">
            <v>17239</v>
          </cell>
          <cell r="S3522" t="str">
            <v>Nao</v>
          </cell>
          <cell r="T3522" t="str">
            <v>Nao</v>
          </cell>
          <cell r="V3522" t="str">
            <v>Sim</v>
          </cell>
          <cell r="X3522">
            <v>243</v>
          </cell>
          <cell r="Y3522">
            <v>96.64</v>
          </cell>
          <cell r="Z3522">
            <v>8</v>
          </cell>
          <cell r="AA3522">
            <v>7000</v>
          </cell>
        </row>
        <row r="3523">
          <cell r="B3523" t="str">
            <v>Rio Grande do Sul</v>
          </cell>
          <cell r="I3523" t="str">
            <v>1</v>
          </cell>
          <cell r="K3523">
            <v>19945</v>
          </cell>
          <cell r="Q3523">
            <v>6800</v>
          </cell>
          <cell r="S3523" t="str">
            <v>Nao</v>
          </cell>
          <cell r="T3523" t="str">
            <v>Nao</v>
          </cell>
          <cell r="V3523" t="str">
            <v>Sim</v>
          </cell>
          <cell r="X3523">
            <v>115.2</v>
          </cell>
          <cell r="Y3523">
            <v>110.15</v>
          </cell>
          <cell r="Z3523">
            <v>2</v>
          </cell>
          <cell r="AA3523">
            <v>700</v>
          </cell>
        </row>
        <row r="3524">
          <cell r="B3524" t="str">
            <v>Rio Grande do Sul</v>
          </cell>
          <cell r="I3524" t="str">
            <v>1</v>
          </cell>
          <cell r="K3524">
            <v>18114</v>
          </cell>
          <cell r="Q3524">
            <v>7000</v>
          </cell>
          <cell r="S3524" t="str">
            <v>Nao</v>
          </cell>
          <cell r="T3524" t="str">
            <v>Nao</v>
          </cell>
          <cell r="V3524" t="str">
            <v>Sim</v>
          </cell>
          <cell r="X3524">
            <v>100</v>
          </cell>
          <cell r="Y3524">
            <v>40</v>
          </cell>
          <cell r="Z3524">
            <v>30</v>
          </cell>
          <cell r="AA3524">
            <v>36</v>
          </cell>
        </row>
        <row r="3525">
          <cell r="B3525" t="str">
            <v>Rio Grande do Sul</v>
          </cell>
          <cell r="I3525" t="str">
            <v>1</v>
          </cell>
          <cell r="K3525">
            <v>385</v>
          </cell>
          <cell r="Q3525">
            <v>180</v>
          </cell>
          <cell r="S3525" t="str">
            <v>Nao</v>
          </cell>
          <cell r="T3525" t="str">
            <v>Nao</v>
          </cell>
          <cell r="V3525" t="str">
            <v>Sim</v>
          </cell>
          <cell r="X3525">
            <v>6.9</v>
          </cell>
          <cell r="Y3525">
            <v>6</v>
          </cell>
          <cell r="Z3525">
            <v>5.0999999999999996</v>
          </cell>
          <cell r="AA3525">
            <v>5</v>
          </cell>
        </row>
        <row r="3526">
          <cell r="B3526" t="str">
            <v>Rio Grande do Sul</v>
          </cell>
          <cell r="I3526" t="str">
            <v>1</v>
          </cell>
          <cell r="K3526">
            <v>1907</v>
          </cell>
          <cell r="Q3526">
            <v>932</v>
          </cell>
          <cell r="S3526" t="str">
            <v>Nao</v>
          </cell>
          <cell r="T3526" t="str">
            <v>Nao</v>
          </cell>
          <cell r="V3526" t="str">
            <v>Sim</v>
          </cell>
          <cell r="X3526">
            <v>29.91</v>
          </cell>
          <cell r="Y3526">
            <v>29.91</v>
          </cell>
          <cell r="Z3526">
            <v>7.09</v>
          </cell>
          <cell r="AA3526">
            <v>0</v>
          </cell>
        </row>
        <row r="3527">
          <cell r="B3527" t="str">
            <v>Rio Grande do Sul</v>
          </cell>
          <cell r="I3527" t="str">
            <v>1</v>
          </cell>
          <cell r="K3527">
            <v>4605</v>
          </cell>
          <cell r="Q3527">
            <v>2242</v>
          </cell>
          <cell r="S3527" t="str">
            <v>Nao</v>
          </cell>
          <cell r="T3527" t="str">
            <v>Nao</v>
          </cell>
          <cell r="V3527" t="str">
            <v>Sim</v>
          </cell>
          <cell r="X3527">
            <v>47.27</v>
          </cell>
          <cell r="Y3527">
            <v>40</v>
          </cell>
          <cell r="Z3527">
            <v>2.6</v>
          </cell>
          <cell r="AA3527">
            <v>10</v>
          </cell>
        </row>
        <row r="3528">
          <cell r="B3528" t="str">
            <v>Rio Grande do Sul</v>
          </cell>
          <cell r="I3528" t="str">
            <v>1</v>
          </cell>
          <cell r="K3528">
            <v>1966</v>
          </cell>
          <cell r="Q3528">
            <v>737</v>
          </cell>
          <cell r="S3528" t="str">
            <v>Nao</v>
          </cell>
          <cell r="T3528" t="str">
            <v>Nao</v>
          </cell>
          <cell r="V3528" t="str">
            <v>Sim</v>
          </cell>
          <cell r="X3528">
            <v>16</v>
          </cell>
          <cell r="Y3528">
            <v>12</v>
          </cell>
          <cell r="Z3528">
            <v>11</v>
          </cell>
          <cell r="AA3528">
            <v>0</v>
          </cell>
        </row>
        <row r="3529">
          <cell r="B3529" t="str">
            <v>Rio Grande do Sul</v>
          </cell>
          <cell r="I3529" t="str">
            <v>3</v>
          </cell>
          <cell r="K3529">
            <v>100491</v>
          </cell>
          <cell r="Q3529">
            <v>46095</v>
          </cell>
          <cell r="S3529" t="str">
            <v>Nao</v>
          </cell>
          <cell r="T3529" t="str">
            <v>Sim</v>
          </cell>
          <cell r="V3529" t="str">
            <v>Sim</v>
          </cell>
          <cell r="X3529">
            <v>392.2</v>
          </cell>
          <cell r="Y3529">
            <v>388.5</v>
          </cell>
          <cell r="Z3529">
            <v>2.5</v>
          </cell>
          <cell r="AA3529">
            <v>0</v>
          </cell>
        </row>
        <row r="3530">
          <cell r="B3530" t="str">
            <v>Rio Grande do Sul</v>
          </cell>
          <cell r="I3530" t="str">
            <v>1</v>
          </cell>
          <cell r="K3530">
            <v>1715</v>
          </cell>
          <cell r="Q3530">
            <v>1000</v>
          </cell>
          <cell r="S3530" t="str">
            <v>Nao</v>
          </cell>
          <cell r="T3530" t="str">
            <v>Sim</v>
          </cell>
          <cell r="V3530" t="str">
            <v>Sim</v>
          </cell>
          <cell r="X3530">
            <v>8</v>
          </cell>
          <cell r="Y3530">
            <v>6</v>
          </cell>
          <cell r="Z3530">
            <v>6</v>
          </cell>
          <cell r="AA3530">
            <v>0</v>
          </cell>
        </row>
        <row r="3531">
          <cell r="B3531" t="str">
            <v>Rio Grande do Sul</v>
          </cell>
          <cell r="I3531" t="str">
            <v>1</v>
          </cell>
          <cell r="K3531">
            <v>2511</v>
          </cell>
          <cell r="Q3531">
            <v>1150</v>
          </cell>
          <cell r="S3531" t="str">
            <v>Nao</v>
          </cell>
          <cell r="T3531" t="str">
            <v>Nao</v>
          </cell>
          <cell r="V3531" t="str">
            <v>Sim</v>
          </cell>
          <cell r="X3531">
            <v>40</v>
          </cell>
          <cell r="Y3531">
            <v>40</v>
          </cell>
          <cell r="Z3531">
            <v>25</v>
          </cell>
          <cell r="AA3531">
            <v>100</v>
          </cell>
        </row>
        <row r="3532">
          <cell r="B3532" t="str">
            <v>Rio Grande do Sul</v>
          </cell>
          <cell r="I3532" t="str">
            <v>1</v>
          </cell>
          <cell r="K3532">
            <v>2968</v>
          </cell>
          <cell r="Q3532">
            <v>1360</v>
          </cell>
          <cell r="S3532" t="str">
            <v>Nao</v>
          </cell>
          <cell r="T3532" t="str">
            <v>Nao</v>
          </cell>
          <cell r="V3532" t="str">
            <v>Sim</v>
          </cell>
          <cell r="X3532">
            <v>22.22</v>
          </cell>
          <cell r="Y3532">
            <v>22.22</v>
          </cell>
          <cell r="Z3532">
            <v>18.100000000000001</v>
          </cell>
          <cell r="AA3532">
            <v>0</v>
          </cell>
        </row>
        <row r="3533">
          <cell r="B3533" t="str">
            <v>Rio Grande do Sul</v>
          </cell>
          <cell r="I3533" t="str">
            <v>1</v>
          </cell>
          <cell r="K3533">
            <v>2208</v>
          </cell>
          <cell r="Q3533">
            <v>958</v>
          </cell>
          <cell r="S3533" t="str">
            <v>Nao</v>
          </cell>
          <cell r="T3533" t="str">
            <v>Nao</v>
          </cell>
          <cell r="V3533" t="str">
            <v>Sim</v>
          </cell>
          <cell r="X3533">
            <v>15</v>
          </cell>
          <cell r="Y3533">
            <v>12</v>
          </cell>
          <cell r="Z3533">
            <v>10</v>
          </cell>
          <cell r="AA3533">
            <v>0</v>
          </cell>
        </row>
        <row r="3534">
          <cell r="B3534" t="str">
            <v>Rio Grande do Sul</v>
          </cell>
          <cell r="I3534" t="str">
            <v>1</v>
          </cell>
          <cell r="K3534">
            <v>744</v>
          </cell>
          <cell r="Q3534">
            <v>370</v>
          </cell>
          <cell r="S3534" t="str">
            <v>Nao</v>
          </cell>
          <cell r="T3534" t="str">
            <v>Nao</v>
          </cell>
          <cell r="V3534" t="str">
            <v>Sim</v>
          </cell>
          <cell r="X3534">
            <v>11.25</v>
          </cell>
          <cell r="Y3534">
            <v>8.6</v>
          </cell>
          <cell r="Z3534">
            <v>5.42</v>
          </cell>
          <cell r="AA3534">
            <v>0</v>
          </cell>
        </row>
        <row r="3535">
          <cell r="B3535" t="str">
            <v>Rio Grande do Sul</v>
          </cell>
          <cell r="I3535" t="str">
            <v>1</v>
          </cell>
          <cell r="K3535">
            <v>11387</v>
          </cell>
          <cell r="Q3535">
            <v>4776</v>
          </cell>
          <cell r="S3535" t="str">
            <v>Nao</v>
          </cell>
          <cell r="T3535" t="str">
            <v>Nao</v>
          </cell>
          <cell r="V3535" t="str">
            <v>Sim</v>
          </cell>
          <cell r="X3535">
            <v>198</v>
          </cell>
          <cell r="Y3535">
            <v>198</v>
          </cell>
          <cell r="Z3535">
            <v>21</v>
          </cell>
          <cell r="AA3535">
            <v>47</v>
          </cell>
        </row>
        <row r="3536">
          <cell r="B3536" t="str">
            <v>Rio Grande do Sul</v>
          </cell>
          <cell r="I3536" t="str">
            <v>1</v>
          </cell>
          <cell r="K3536">
            <v>5059</v>
          </cell>
          <cell r="Q3536">
            <v>2053</v>
          </cell>
          <cell r="S3536" t="str">
            <v>Nao</v>
          </cell>
          <cell r="T3536" t="str">
            <v>Nao</v>
          </cell>
          <cell r="V3536" t="str">
            <v>Sim</v>
          </cell>
          <cell r="X3536">
            <v>12</v>
          </cell>
          <cell r="Y3536">
            <v>9.77</v>
          </cell>
          <cell r="Z3536">
            <v>7.77</v>
          </cell>
          <cell r="AA3536">
            <v>0</v>
          </cell>
        </row>
        <row r="3537">
          <cell r="B3537" t="str">
            <v>Rio Grande do Sul</v>
          </cell>
          <cell r="I3537" t="str">
            <v>2</v>
          </cell>
          <cell r="K3537">
            <v>49375</v>
          </cell>
          <cell r="Q3537">
            <v>11000</v>
          </cell>
          <cell r="S3537" t="str">
            <v>Sim</v>
          </cell>
          <cell r="T3537" t="str">
            <v>Sim</v>
          </cell>
          <cell r="V3537" t="str">
            <v>Sim</v>
          </cell>
          <cell r="X3537">
            <v>210</v>
          </cell>
          <cell r="Y3537">
            <v>105</v>
          </cell>
          <cell r="Z3537">
            <v>100</v>
          </cell>
          <cell r="AA3537">
            <v>100</v>
          </cell>
        </row>
        <row r="3538">
          <cell r="B3538" t="str">
            <v>Rio Grande do Sul</v>
          </cell>
          <cell r="I3538" t="str">
            <v>2</v>
          </cell>
          <cell r="K3538">
            <v>29112</v>
          </cell>
          <cell r="Q3538">
            <v>9016</v>
          </cell>
          <cell r="S3538" t="str">
            <v>Nao</v>
          </cell>
          <cell r="T3538" t="str">
            <v>Nao</v>
          </cell>
          <cell r="V3538" t="str">
            <v>Sim</v>
          </cell>
          <cell r="X3538">
            <v>135</v>
          </cell>
          <cell r="Y3538">
            <v>90</v>
          </cell>
          <cell r="Z3538">
            <v>50</v>
          </cell>
          <cell r="AA3538">
            <v>1203</v>
          </cell>
        </row>
        <row r="3539">
          <cell r="B3539" t="str">
            <v>Rio Grande do Sul</v>
          </cell>
          <cell r="I3539" t="str">
            <v>1</v>
          </cell>
          <cell r="K3539">
            <v>1174</v>
          </cell>
          <cell r="Q3539">
            <v>474</v>
          </cell>
          <cell r="S3539" t="str">
            <v>Nao</v>
          </cell>
          <cell r="T3539" t="str">
            <v>Nao</v>
          </cell>
          <cell r="V3539" t="str">
            <v>Sim</v>
          </cell>
          <cell r="X3539">
            <v>18.96</v>
          </cell>
          <cell r="Y3539">
            <v>6.77</v>
          </cell>
          <cell r="Z3539">
            <v>6.6</v>
          </cell>
          <cell r="AA3539">
            <v>12</v>
          </cell>
        </row>
        <row r="3540">
          <cell r="B3540" t="str">
            <v>Rio Grande do Sul</v>
          </cell>
          <cell r="I3540" t="str">
            <v>1</v>
          </cell>
          <cell r="K3540">
            <v>1374</v>
          </cell>
          <cell r="Q3540">
            <v>625</v>
          </cell>
          <cell r="S3540" t="str">
            <v>Nao</v>
          </cell>
          <cell r="T3540" t="str">
            <v>Nao</v>
          </cell>
          <cell r="V3540" t="str">
            <v>Sim</v>
          </cell>
          <cell r="X3540">
            <v>9.4</v>
          </cell>
          <cell r="Y3540">
            <v>9</v>
          </cell>
          <cell r="Z3540">
            <v>7.9</v>
          </cell>
          <cell r="AA3540">
            <v>0</v>
          </cell>
        </row>
        <row r="3541">
          <cell r="B3541" t="str">
            <v>Rio Grande do Sul</v>
          </cell>
          <cell r="I3541" t="str">
            <v>2</v>
          </cell>
          <cell r="K3541">
            <v>63208</v>
          </cell>
          <cell r="Q3541">
            <v>24014</v>
          </cell>
          <cell r="S3541" t="str">
            <v>Nao</v>
          </cell>
          <cell r="T3541" t="str">
            <v>Nao</v>
          </cell>
          <cell r="V3541" t="str">
            <v>Sim</v>
          </cell>
          <cell r="X3541">
            <v>373.42</v>
          </cell>
          <cell r="Y3541">
            <v>336</v>
          </cell>
          <cell r="Z3541">
            <v>354.75</v>
          </cell>
          <cell r="AA3541">
            <v>0</v>
          </cell>
        </row>
        <row r="3542">
          <cell r="B3542" t="str">
            <v>Rio Grande do Sul</v>
          </cell>
          <cell r="I3542" t="str">
            <v>1</v>
          </cell>
          <cell r="K3542">
            <v>4169</v>
          </cell>
          <cell r="Q3542">
            <v>1300</v>
          </cell>
          <cell r="S3542" t="str">
            <v>Nao</v>
          </cell>
          <cell r="T3542" t="str">
            <v>Nao</v>
          </cell>
          <cell r="V3542" t="str">
            <v>Sim</v>
          </cell>
          <cell r="X3542">
            <v>25</v>
          </cell>
          <cell r="Y3542">
            <v>19.5</v>
          </cell>
          <cell r="Z3542">
            <v>20.5</v>
          </cell>
          <cell r="AA3542">
            <v>5</v>
          </cell>
        </row>
        <row r="3543">
          <cell r="B3543" t="str">
            <v>Rio Grande do Sul</v>
          </cell>
          <cell r="I3543" t="str">
            <v>1</v>
          </cell>
          <cell r="K3543">
            <v>1133</v>
          </cell>
          <cell r="Q3543">
            <v>455</v>
          </cell>
          <cell r="S3543" t="str">
            <v>Sim</v>
          </cell>
          <cell r="T3543" t="str">
            <v>Sim</v>
          </cell>
          <cell r="V3543" t="str">
            <v>Sim</v>
          </cell>
          <cell r="X3543">
            <v>9.6999999999999993</v>
          </cell>
          <cell r="Y3543">
            <v>5.4</v>
          </cell>
          <cell r="Z3543">
            <v>4.5999999999999996</v>
          </cell>
          <cell r="AA3543">
            <v>15</v>
          </cell>
        </row>
        <row r="3544">
          <cell r="B3544" t="str">
            <v>Rio Grande do Sul</v>
          </cell>
          <cell r="I3544" t="str">
            <v>1</v>
          </cell>
          <cell r="K3544">
            <v>2509</v>
          </cell>
          <cell r="Q3544">
            <v>1044</v>
          </cell>
          <cell r="S3544" t="str">
            <v>Nao</v>
          </cell>
          <cell r="T3544" t="str">
            <v>Nao</v>
          </cell>
          <cell r="V3544" t="str">
            <v>Sim</v>
          </cell>
          <cell r="X3544">
            <v>26</v>
          </cell>
          <cell r="Y3544">
            <v>12</v>
          </cell>
          <cell r="Z3544">
            <v>11</v>
          </cell>
          <cell r="AA3544">
            <v>0</v>
          </cell>
        </row>
        <row r="3545">
          <cell r="B3545" t="str">
            <v>Rio Grande do Sul</v>
          </cell>
          <cell r="I3545" t="str">
            <v>1</v>
          </cell>
          <cell r="K3545">
            <v>10392</v>
          </cell>
          <cell r="Q3545">
            <v>4437</v>
          </cell>
          <cell r="S3545" t="str">
            <v>Nao</v>
          </cell>
          <cell r="T3545" t="str">
            <v>Nao</v>
          </cell>
          <cell r="V3545" t="str">
            <v>Sim</v>
          </cell>
          <cell r="X3545">
            <v>94.65</v>
          </cell>
          <cell r="Y3545">
            <v>94.65</v>
          </cell>
          <cell r="Z3545">
            <v>32</v>
          </cell>
          <cell r="AA3545">
            <v>0</v>
          </cell>
        </row>
        <row r="3546">
          <cell r="B3546" t="str">
            <v>Rio Grande do Sul</v>
          </cell>
          <cell r="I3546" t="str">
            <v>2</v>
          </cell>
          <cell r="K3546">
            <v>23882</v>
          </cell>
          <cell r="Q3546">
            <v>9688</v>
          </cell>
          <cell r="S3546" t="str">
            <v>Nao</v>
          </cell>
          <cell r="T3546" t="str">
            <v>Nao</v>
          </cell>
          <cell r="V3546" t="str">
            <v>Sim</v>
          </cell>
          <cell r="X3546">
            <v>303.39999999999998</v>
          </cell>
          <cell r="Y3546">
            <v>261.39999999999998</v>
          </cell>
          <cell r="Z3546">
            <v>0</v>
          </cell>
          <cell r="AA3546">
            <v>0</v>
          </cell>
        </row>
        <row r="3547">
          <cell r="B3547" t="str">
            <v>Rio Grande do Sul</v>
          </cell>
          <cell r="I3547" t="str">
            <v>1</v>
          </cell>
          <cell r="K3547">
            <v>251</v>
          </cell>
          <cell r="Q3547">
            <v>185</v>
          </cell>
          <cell r="S3547" t="str">
            <v>Nao</v>
          </cell>
          <cell r="T3547" t="str">
            <v>Nao</v>
          </cell>
          <cell r="V3547" t="str">
            <v>Sim</v>
          </cell>
          <cell r="X3547">
            <v>5.81</v>
          </cell>
          <cell r="Y3547">
            <v>2.98</v>
          </cell>
          <cell r="Z3547">
            <v>2.98</v>
          </cell>
          <cell r="AA3547">
            <v>0</v>
          </cell>
        </row>
        <row r="3548">
          <cell r="B3548" t="str">
            <v>Rio Grande do Sul</v>
          </cell>
          <cell r="I3548" t="str">
            <v>1</v>
          </cell>
          <cell r="K3548">
            <v>3917</v>
          </cell>
          <cell r="Q3548">
            <v>1621</v>
          </cell>
          <cell r="S3548" t="str">
            <v>Nao</v>
          </cell>
          <cell r="T3548" t="str">
            <v>Nao</v>
          </cell>
          <cell r="V3548" t="str">
            <v>Sim</v>
          </cell>
          <cell r="X3548">
            <v>4.55</v>
          </cell>
          <cell r="Y3548">
            <v>3.75</v>
          </cell>
          <cell r="Z3548">
            <v>2.78</v>
          </cell>
          <cell r="AA3548">
            <v>0</v>
          </cell>
        </row>
        <row r="3549">
          <cell r="B3549" t="str">
            <v>Rio Grande do Sul</v>
          </cell>
          <cell r="I3549" t="str">
            <v>1</v>
          </cell>
          <cell r="K3549">
            <v>453</v>
          </cell>
          <cell r="Q3549">
            <v>226</v>
          </cell>
          <cell r="S3549" t="str">
            <v>Nao</v>
          </cell>
          <cell r="T3549" t="str">
            <v>Sim</v>
          </cell>
          <cell r="V3549" t="str">
            <v>Sim</v>
          </cell>
          <cell r="X3549">
            <v>16</v>
          </cell>
          <cell r="Y3549">
            <v>11</v>
          </cell>
          <cell r="Z3549">
            <v>3.5</v>
          </cell>
          <cell r="AA3549">
            <v>0</v>
          </cell>
        </row>
        <row r="3550">
          <cell r="B3550" t="str">
            <v>Rio Grande do Sul</v>
          </cell>
          <cell r="I3550" t="str">
            <v>1</v>
          </cell>
          <cell r="K3550">
            <v>2803</v>
          </cell>
          <cell r="Q3550">
            <v>965</v>
          </cell>
          <cell r="S3550" t="str">
            <v>Nao</v>
          </cell>
          <cell r="T3550" t="str">
            <v>Sim</v>
          </cell>
          <cell r="V3550" t="str">
            <v>Sim</v>
          </cell>
          <cell r="X3550">
            <v>29.3</v>
          </cell>
          <cell r="Y3550">
            <v>29.3</v>
          </cell>
          <cell r="Z3550">
            <v>27.3</v>
          </cell>
          <cell r="AA3550">
            <v>60</v>
          </cell>
        </row>
        <row r="3551">
          <cell r="B3551" t="str">
            <v>Rio Grande do Sul</v>
          </cell>
          <cell r="I3551" t="str">
            <v>2</v>
          </cell>
          <cell r="K3551">
            <v>25481</v>
          </cell>
          <cell r="Q3551">
            <v>12252</v>
          </cell>
          <cell r="S3551" t="str">
            <v>Nao</v>
          </cell>
          <cell r="T3551" t="str">
            <v>Sim</v>
          </cell>
          <cell r="V3551" t="str">
            <v>Sim</v>
          </cell>
          <cell r="X3551">
            <v>500</v>
          </cell>
          <cell r="Y3551">
            <v>430</v>
          </cell>
          <cell r="Z3551">
            <v>350</v>
          </cell>
          <cell r="AA3551">
            <v>100</v>
          </cell>
        </row>
        <row r="3552">
          <cell r="B3552" t="str">
            <v>Rio Grande do Sul</v>
          </cell>
          <cell r="I3552" t="str">
            <v>2</v>
          </cell>
          <cell r="K3552">
            <v>31424</v>
          </cell>
          <cell r="Q3552">
            <v>9048</v>
          </cell>
          <cell r="S3552" t="str">
            <v>Nao</v>
          </cell>
          <cell r="T3552" t="str">
            <v>Nao</v>
          </cell>
          <cell r="V3552" t="str">
            <v>Sim</v>
          </cell>
          <cell r="X3552">
            <v>326.16000000000003</v>
          </cell>
          <cell r="Y3552">
            <v>299.32</v>
          </cell>
          <cell r="Z3552">
            <v>55</v>
          </cell>
          <cell r="AA3552">
            <v>0</v>
          </cell>
        </row>
        <row r="3553">
          <cell r="B3553" t="str">
            <v>Rio Grande do Sul</v>
          </cell>
          <cell r="I3553" t="str">
            <v>1</v>
          </cell>
          <cell r="K3553">
            <v>943</v>
          </cell>
          <cell r="Q3553">
            <v>429</v>
          </cell>
          <cell r="S3553" t="str">
            <v>Nao</v>
          </cell>
          <cell r="T3553" t="str">
            <v>Nao</v>
          </cell>
          <cell r="V3553" t="str">
            <v>Sim</v>
          </cell>
          <cell r="X3553">
            <v>6.5</v>
          </cell>
          <cell r="Y3553">
            <v>3.5</v>
          </cell>
          <cell r="Z3553">
            <v>0.5</v>
          </cell>
          <cell r="AA3553">
            <v>15</v>
          </cell>
        </row>
        <row r="3554">
          <cell r="B3554" t="str">
            <v>Rio Grande do Sul</v>
          </cell>
          <cell r="I3554" t="str">
            <v>1</v>
          </cell>
          <cell r="K3554">
            <v>4915</v>
          </cell>
          <cell r="Q3554">
            <v>2000</v>
          </cell>
          <cell r="S3554" t="str">
            <v>Nao</v>
          </cell>
          <cell r="T3554" t="str">
            <v>Nao</v>
          </cell>
          <cell r="V3554" t="str">
            <v>Não</v>
          </cell>
          <cell r="X3554">
            <v>13</v>
          </cell>
          <cell r="Y3554">
            <v>8.07</v>
          </cell>
          <cell r="Z3554">
            <v>10</v>
          </cell>
          <cell r="AA3554">
            <v>250</v>
          </cell>
        </row>
        <row r="3555">
          <cell r="B3555" t="str">
            <v>Rio Grande do Sul</v>
          </cell>
          <cell r="I3555" t="str">
            <v>1</v>
          </cell>
          <cell r="K3555">
            <v>701</v>
          </cell>
          <cell r="Q3555">
            <v>336</v>
          </cell>
          <cell r="S3555" t="str">
            <v>Nao</v>
          </cell>
          <cell r="T3555" t="str">
            <v>Nao</v>
          </cell>
          <cell r="V3555" t="str">
            <v>Sim</v>
          </cell>
          <cell r="X3555">
            <v>11.2</v>
          </cell>
          <cell r="Y3555">
            <v>8</v>
          </cell>
          <cell r="Z3555">
            <v>0</v>
          </cell>
          <cell r="AA3555">
            <v>0</v>
          </cell>
        </row>
        <row r="3556">
          <cell r="B3556" t="str">
            <v>Rio Grande do Sul</v>
          </cell>
          <cell r="I3556" t="str">
            <v>1</v>
          </cell>
          <cell r="K3556">
            <v>13888</v>
          </cell>
          <cell r="Q3556">
            <v>6944</v>
          </cell>
          <cell r="S3556" t="str">
            <v>Nao</v>
          </cell>
          <cell r="T3556" t="str">
            <v>Nao</v>
          </cell>
          <cell r="V3556" t="str">
            <v>Sim</v>
          </cell>
          <cell r="X3556">
            <v>108.7</v>
          </cell>
          <cell r="Y3556">
            <v>79.06</v>
          </cell>
          <cell r="Z3556">
            <v>57.58</v>
          </cell>
          <cell r="AA3556">
            <v>410</v>
          </cell>
        </row>
        <row r="3557">
          <cell r="B3557" t="str">
            <v>Rio Grande do Sul</v>
          </cell>
          <cell r="I3557" t="str">
            <v>1</v>
          </cell>
          <cell r="K3557">
            <v>11991</v>
          </cell>
          <cell r="Q3557">
            <v>5930</v>
          </cell>
          <cell r="S3557" t="str">
            <v>Nao</v>
          </cell>
          <cell r="T3557" t="str">
            <v>Nao</v>
          </cell>
          <cell r="V3557" t="str">
            <v>Sim</v>
          </cell>
          <cell r="X3557">
            <v>108.69</v>
          </cell>
          <cell r="Y3557">
            <v>99.99</v>
          </cell>
          <cell r="Z3557">
            <v>0</v>
          </cell>
          <cell r="AA3557">
            <v>0</v>
          </cell>
        </row>
        <row r="3558">
          <cell r="B3558" t="str">
            <v>Rio Grande do Sul</v>
          </cell>
          <cell r="I3558" t="str">
            <v>2</v>
          </cell>
          <cell r="K3558">
            <v>32862</v>
          </cell>
          <cell r="Q3558">
            <v>16431</v>
          </cell>
          <cell r="S3558" t="str">
            <v>Nao</v>
          </cell>
          <cell r="T3558" t="str">
            <v>Nao</v>
          </cell>
          <cell r="V3558" t="str">
            <v>Sim</v>
          </cell>
          <cell r="X3558">
            <v>256.66000000000003</v>
          </cell>
          <cell r="Y3558">
            <v>164.46</v>
          </cell>
          <cell r="Z3558">
            <v>1</v>
          </cell>
          <cell r="AA3558">
            <v>0</v>
          </cell>
        </row>
        <row r="3559">
          <cell r="B3559" t="str">
            <v>Rio Grande do Sul</v>
          </cell>
          <cell r="I3559" t="str">
            <v>1</v>
          </cell>
          <cell r="K3559">
            <v>477</v>
          </cell>
          <cell r="Q3559">
            <v>100</v>
          </cell>
          <cell r="S3559" t="str">
            <v>Sim</v>
          </cell>
          <cell r="T3559" t="str">
            <v>Sim</v>
          </cell>
          <cell r="V3559" t="str">
            <v>Sim</v>
          </cell>
          <cell r="X3559">
            <v>18</v>
          </cell>
          <cell r="Y3559">
            <v>5</v>
          </cell>
          <cell r="Z3559">
            <v>5</v>
          </cell>
          <cell r="AA3559">
            <v>28</v>
          </cell>
        </row>
        <row r="3560">
          <cell r="B3560" t="str">
            <v>Rio Grande do Sul</v>
          </cell>
          <cell r="I3560" t="str">
            <v>1</v>
          </cell>
          <cell r="K3560">
            <v>580</v>
          </cell>
          <cell r="Q3560">
            <v>250</v>
          </cell>
          <cell r="S3560" t="str">
            <v>Nao</v>
          </cell>
          <cell r="T3560" t="str">
            <v>Nao</v>
          </cell>
          <cell r="V3560" t="str">
            <v>Sim</v>
          </cell>
          <cell r="X3560">
            <v>4.5</v>
          </cell>
          <cell r="Y3560">
            <v>4</v>
          </cell>
          <cell r="Z3560">
            <v>3.5</v>
          </cell>
          <cell r="AA3560">
            <v>20</v>
          </cell>
        </row>
        <row r="3561">
          <cell r="B3561" t="str">
            <v>Rio Grande do Sul</v>
          </cell>
          <cell r="I3561" t="str">
            <v>4</v>
          </cell>
          <cell r="K3561">
            <v>270127</v>
          </cell>
          <cell r="Q3561">
            <v>56000</v>
          </cell>
          <cell r="S3561" t="str">
            <v>Nao</v>
          </cell>
          <cell r="T3561" t="str">
            <v>Nao</v>
          </cell>
          <cell r="V3561" t="str">
            <v>Sim</v>
          </cell>
          <cell r="X3561">
            <v>638</v>
          </cell>
          <cell r="Y3561">
            <v>436</v>
          </cell>
          <cell r="Z3561">
            <v>132</v>
          </cell>
          <cell r="AA3561">
            <v>5000</v>
          </cell>
        </row>
        <row r="3562">
          <cell r="B3562" t="str">
            <v>Rio Grande do Sul</v>
          </cell>
          <cell r="I3562" t="str">
            <v>1</v>
          </cell>
          <cell r="K3562">
            <v>688</v>
          </cell>
          <cell r="Q3562">
            <v>274</v>
          </cell>
          <cell r="S3562" t="str">
            <v>Nao</v>
          </cell>
          <cell r="T3562" t="str">
            <v>Nao</v>
          </cell>
          <cell r="V3562" t="str">
            <v>Sim</v>
          </cell>
          <cell r="X3562">
            <v>10.69</v>
          </cell>
          <cell r="Y3562">
            <v>7.58</v>
          </cell>
          <cell r="Z3562">
            <v>7</v>
          </cell>
          <cell r="AA3562">
            <v>5</v>
          </cell>
        </row>
        <row r="3563">
          <cell r="B3563" t="str">
            <v>Rio Grande do Sul</v>
          </cell>
          <cell r="I3563" t="str">
            <v>2</v>
          </cell>
          <cell r="K3563">
            <v>96031</v>
          </cell>
          <cell r="Q3563">
            <v>39482</v>
          </cell>
          <cell r="S3563" t="str">
            <v>Nao</v>
          </cell>
          <cell r="T3563" t="str">
            <v>Sim</v>
          </cell>
          <cell r="V3563" t="str">
            <v>Sim</v>
          </cell>
          <cell r="X3563">
            <v>364</v>
          </cell>
          <cell r="Y3563">
            <v>251</v>
          </cell>
          <cell r="Z3563">
            <v>190</v>
          </cell>
          <cell r="AA3563">
            <v>1048</v>
          </cell>
        </row>
        <row r="3564">
          <cell r="B3564" t="str">
            <v>Rio Grande do Sul</v>
          </cell>
          <cell r="I3564" t="str">
            <v>1</v>
          </cell>
          <cell r="K3564">
            <v>23698</v>
          </cell>
          <cell r="Q3564">
            <v>10424</v>
          </cell>
          <cell r="S3564" t="str">
            <v>Nao</v>
          </cell>
          <cell r="T3564" t="str">
            <v>Sim</v>
          </cell>
          <cell r="V3564" t="str">
            <v>Sim</v>
          </cell>
          <cell r="X3564">
            <v>144.16999999999999</v>
          </cell>
          <cell r="Y3564">
            <v>111.79</v>
          </cell>
          <cell r="Z3564">
            <v>75.42</v>
          </cell>
          <cell r="AA3564">
            <v>411</v>
          </cell>
        </row>
        <row r="3565">
          <cell r="B3565" t="str">
            <v>Rio Grande do Sul</v>
          </cell>
          <cell r="I3565" t="str">
            <v>1</v>
          </cell>
          <cell r="K3565">
            <v>4626</v>
          </cell>
          <cell r="Q3565">
            <v>2300</v>
          </cell>
          <cell r="S3565" t="str">
            <v>Nao</v>
          </cell>
          <cell r="T3565" t="str">
            <v>Sim</v>
          </cell>
          <cell r="V3565" t="str">
            <v>Sim</v>
          </cell>
          <cell r="X3565">
            <v>32</v>
          </cell>
          <cell r="Y3565">
            <v>30.04</v>
          </cell>
          <cell r="Z3565">
            <v>5</v>
          </cell>
          <cell r="AA3565">
            <v>0</v>
          </cell>
        </row>
        <row r="3566">
          <cell r="B3566" t="str">
            <v>Rio Grande do Sul</v>
          </cell>
          <cell r="I3566" t="str">
            <v>1</v>
          </cell>
          <cell r="K3566">
            <v>2839</v>
          </cell>
          <cell r="Q3566">
            <v>1400</v>
          </cell>
          <cell r="S3566" t="str">
            <v>Nao</v>
          </cell>
          <cell r="T3566" t="str">
            <v>Sim</v>
          </cell>
          <cell r="V3566" t="str">
            <v>Sim</v>
          </cell>
          <cell r="X3566">
            <v>24</v>
          </cell>
          <cell r="Y3566">
            <v>16</v>
          </cell>
          <cell r="Z3566">
            <v>10</v>
          </cell>
          <cell r="AA3566">
            <v>100</v>
          </cell>
        </row>
        <row r="3567">
          <cell r="B3567" t="str">
            <v>Rio Grande do Sul</v>
          </cell>
          <cell r="I3567" t="str">
            <v>1</v>
          </cell>
          <cell r="K3567">
            <v>4560</v>
          </cell>
          <cell r="Q3567">
            <v>1455</v>
          </cell>
          <cell r="S3567" t="str">
            <v>Nao</v>
          </cell>
          <cell r="T3567" t="str">
            <v>Nao</v>
          </cell>
          <cell r="V3567" t="str">
            <v>Sim</v>
          </cell>
          <cell r="X3567">
            <v>26</v>
          </cell>
          <cell r="Y3567">
            <v>11</v>
          </cell>
          <cell r="Z3567">
            <v>14</v>
          </cell>
          <cell r="AA3567">
            <v>0</v>
          </cell>
        </row>
        <row r="3568">
          <cell r="B3568" t="str">
            <v>Rio Grande do Sul</v>
          </cell>
          <cell r="I3568" t="str">
            <v>1</v>
          </cell>
          <cell r="K3568">
            <v>392</v>
          </cell>
          <cell r="Q3568">
            <v>196</v>
          </cell>
          <cell r="S3568" t="str">
            <v>Nao</v>
          </cell>
          <cell r="T3568" t="str">
            <v>Nao</v>
          </cell>
          <cell r="V3568" t="str">
            <v>Sim</v>
          </cell>
          <cell r="X3568">
            <v>5</v>
          </cell>
          <cell r="Y3568">
            <v>1.2</v>
          </cell>
          <cell r="Z3568">
            <v>2</v>
          </cell>
          <cell r="AA3568">
            <v>7</v>
          </cell>
        </row>
        <row r="3569">
          <cell r="B3569" t="str">
            <v>Rio Grande do Sul</v>
          </cell>
          <cell r="I3569" t="str">
            <v>1</v>
          </cell>
          <cell r="K3569">
            <v>2803</v>
          </cell>
          <cell r="Q3569">
            <v>997</v>
          </cell>
          <cell r="S3569" t="str">
            <v>Nao</v>
          </cell>
          <cell r="T3569" t="str">
            <v>Nao</v>
          </cell>
          <cell r="V3569" t="str">
            <v>Sim</v>
          </cell>
          <cell r="X3569">
            <v>16.3</v>
          </cell>
          <cell r="Y3569">
            <v>16.3</v>
          </cell>
          <cell r="Z3569">
            <v>0.5</v>
          </cell>
          <cell r="AA3569">
            <v>0</v>
          </cell>
        </row>
        <row r="3570">
          <cell r="B3570" t="str">
            <v>Rio Grande do Sul</v>
          </cell>
          <cell r="I3570" t="str">
            <v>1</v>
          </cell>
          <cell r="K3570">
            <v>1060</v>
          </cell>
          <cell r="Q3570">
            <v>367</v>
          </cell>
          <cell r="S3570" t="str">
            <v>Nao</v>
          </cell>
          <cell r="T3570" t="str">
            <v>Nao</v>
          </cell>
          <cell r="V3570" t="str">
            <v>Não</v>
          </cell>
          <cell r="X3570">
            <v>100</v>
          </cell>
          <cell r="Y3570">
            <v>100</v>
          </cell>
          <cell r="Z3570">
            <v>0</v>
          </cell>
          <cell r="AA3570">
            <v>8</v>
          </cell>
        </row>
        <row r="3571">
          <cell r="B3571" t="str">
            <v>Rio Grande do Sul</v>
          </cell>
          <cell r="I3571" t="str">
            <v>1</v>
          </cell>
          <cell r="K3571">
            <v>2842</v>
          </cell>
          <cell r="Q3571">
            <v>1250</v>
          </cell>
          <cell r="S3571" t="str">
            <v>Nao</v>
          </cell>
          <cell r="T3571" t="str">
            <v>Sim</v>
          </cell>
          <cell r="V3571" t="str">
            <v>Sim</v>
          </cell>
          <cell r="X3571">
            <v>15.8</v>
          </cell>
          <cell r="Y3571">
            <v>12.5</v>
          </cell>
          <cell r="Z3571">
            <v>10</v>
          </cell>
          <cell r="AA3571">
            <v>200</v>
          </cell>
        </row>
        <row r="3572">
          <cell r="B3572" t="str">
            <v>Rio Grande do Sul</v>
          </cell>
          <cell r="I3572" t="str">
            <v>1</v>
          </cell>
          <cell r="K3572">
            <v>3867</v>
          </cell>
          <cell r="Q3572">
            <v>1900</v>
          </cell>
          <cell r="S3572" t="str">
            <v>Nao</v>
          </cell>
          <cell r="T3572" t="str">
            <v>Nao</v>
          </cell>
          <cell r="V3572" t="str">
            <v>Sim</v>
          </cell>
          <cell r="X3572">
            <v>25.5</v>
          </cell>
          <cell r="Y3572">
            <v>14.5</v>
          </cell>
          <cell r="Z3572">
            <v>10</v>
          </cell>
          <cell r="AA3572">
            <v>25</v>
          </cell>
        </row>
        <row r="3573">
          <cell r="B3573" t="str">
            <v>Rio Grande do Sul</v>
          </cell>
          <cell r="I3573" t="str">
            <v>1</v>
          </cell>
          <cell r="K3573">
            <v>2355</v>
          </cell>
          <cell r="Q3573">
            <v>1025</v>
          </cell>
          <cell r="S3573" t="str">
            <v>Nao</v>
          </cell>
          <cell r="T3573" t="str">
            <v>Nao</v>
          </cell>
          <cell r="V3573" t="str">
            <v>Sim</v>
          </cell>
          <cell r="X3573">
            <v>20.5</v>
          </cell>
          <cell r="Y3573">
            <v>5.4</v>
          </cell>
          <cell r="Z3573">
            <v>3.9</v>
          </cell>
          <cell r="AA3573">
            <v>5</v>
          </cell>
        </row>
        <row r="3574">
          <cell r="B3574" t="str">
            <v>Rio Grande do Sul</v>
          </cell>
          <cell r="I3574" t="str">
            <v>1</v>
          </cell>
          <cell r="K3574">
            <v>16218</v>
          </cell>
          <cell r="Q3574">
            <v>6708</v>
          </cell>
          <cell r="S3574" t="str">
            <v>Nao</v>
          </cell>
          <cell r="T3574" t="str">
            <v>Sim</v>
          </cell>
          <cell r="V3574" t="str">
            <v>Sim</v>
          </cell>
          <cell r="X3574">
            <v>89.87</v>
          </cell>
          <cell r="Y3574">
            <v>87.33</v>
          </cell>
          <cell r="Z3574">
            <v>16.5</v>
          </cell>
          <cell r="AA3574">
            <v>240</v>
          </cell>
        </row>
        <row r="3575">
          <cell r="B3575" t="str">
            <v>Rio Grande do Sul</v>
          </cell>
          <cell r="I3575" t="str">
            <v>2</v>
          </cell>
          <cell r="K3575">
            <v>35606</v>
          </cell>
          <cell r="Q3575">
            <v>10713</v>
          </cell>
          <cell r="S3575" t="str">
            <v>Nao</v>
          </cell>
          <cell r="T3575" t="str">
            <v>Nao</v>
          </cell>
          <cell r="V3575" t="str">
            <v>Sim</v>
          </cell>
          <cell r="X3575">
            <v>223</v>
          </cell>
          <cell r="Y3575">
            <v>188</v>
          </cell>
          <cell r="Z3575">
            <v>188</v>
          </cell>
          <cell r="AA3575">
            <v>2729</v>
          </cell>
        </row>
        <row r="3576">
          <cell r="B3576" t="str">
            <v>Rio Grande do Sul</v>
          </cell>
          <cell r="I3576" t="str">
            <v>2</v>
          </cell>
          <cell r="K3576">
            <v>75946</v>
          </cell>
          <cell r="Q3576">
            <v>35287</v>
          </cell>
          <cell r="S3576" t="str">
            <v>Nao</v>
          </cell>
          <cell r="T3576" t="str">
            <v>Nao</v>
          </cell>
          <cell r="V3576" t="str">
            <v>Sim</v>
          </cell>
          <cell r="X3576">
            <v>323.95</v>
          </cell>
          <cell r="Y3576">
            <v>118.74</v>
          </cell>
          <cell r="Z3576">
            <v>0</v>
          </cell>
          <cell r="AA3576">
            <v>0</v>
          </cell>
        </row>
        <row r="3577">
          <cell r="B3577" t="str">
            <v>Rio Grande do Sul</v>
          </cell>
          <cell r="I3577" t="str">
            <v>1</v>
          </cell>
          <cell r="K3577">
            <v>2188</v>
          </cell>
          <cell r="Q3577">
            <v>960</v>
          </cell>
          <cell r="S3577" t="str">
            <v>Sim</v>
          </cell>
          <cell r="T3577" t="str">
            <v>Sim</v>
          </cell>
          <cell r="V3577" t="str">
            <v>Sim</v>
          </cell>
          <cell r="X3577">
            <v>18</v>
          </cell>
          <cell r="Y3577">
            <v>15</v>
          </cell>
          <cell r="Z3577">
            <v>2</v>
          </cell>
          <cell r="AA3577">
            <v>50</v>
          </cell>
        </row>
        <row r="3578">
          <cell r="B3578" t="str">
            <v>Rio Grande do Sul</v>
          </cell>
          <cell r="I3578" t="str">
            <v>1</v>
          </cell>
          <cell r="K3578">
            <v>23259</v>
          </cell>
          <cell r="Q3578">
            <v>6000</v>
          </cell>
          <cell r="S3578" t="str">
            <v>Nao</v>
          </cell>
          <cell r="T3578" t="str">
            <v>Nao</v>
          </cell>
          <cell r="V3578" t="str">
            <v>Sim</v>
          </cell>
          <cell r="X3578">
            <v>200</v>
          </cell>
          <cell r="Y3578">
            <v>180</v>
          </cell>
          <cell r="Z3578">
            <v>50</v>
          </cell>
          <cell r="AA3578">
            <v>0</v>
          </cell>
        </row>
        <row r="3579">
          <cell r="B3579" t="str">
            <v>Rio Grande do Sul</v>
          </cell>
          <cell r="I3579" t="str">
            <v>1</v>
          </cell>
          <cell r="K3579">
            <v>1537</v>
          </cell>
          <cell r="Q3579">
            <v>765</v>
          </cell>
          <cell r="S3579" t="str">
            <v>Nao</v>
          </cell>
          <cell r="T3579" t="str">
            <v>Nao</v>
          </cell>
          <cell r="V3579" t="str">
            <v>Sim</v>
          </cell>
          <cell r="X3579">
            <v>16.37</v>
          </cell>
          <cell r="Y3579">
            <v>16.37</v>
          </cell>
          <cell r="Z3579">
            <v>9</v>
          </cell>
          <cell r="AA3579">
            <v>20</v>
          </cell>
        </row>
        <row r="3580">
          <cell r="B3580" t="str">
            <v>Rio Grande do Sul</v>
          </cell>
          <cell r="I3580" t="str">
            <v>1</v>
          </cell>
          <cell r="K3580">
            <v>3837</v>
          </cell>
          <cell r="Q3580">
            <v>1800</v>
          </cell>
          <cell r="S3580" t="str">
            <v>Nao</v>
          </cell>
          <cell r="T3580" t="str">
            <v>Nao</v>
          </cell>
          <cell r="V3580" t="str">
            <v>Sim</v>
          </cell>
          <cell r="X3580">
            <v>48</v>
          </cell>
          <cell r="Y3580">
            <v>32</v>
          </cell>
          <cell r="Z3580">
            <v>21</v>
          </cell>
          <cell r="AA3580">
            <v>0</v>
          </cell>
        </row>
        <row r="3581">
          <cell r="B3581" t="str">
            <v>Rio Grande do Sul</v>
          </cell>
          <cell r="I3581" t="str">
            <v>1</v>
          </cell>
          <cell r="K3581">
            <v>3239</v>
          </cell>
          <cell r="Q3581">
            <v>1609</v>
          </cell>
          <cell r="S3581" t="str">
            <v>Nao</v>
          </cell>
          <cell r="T3581" t="str">
            <v>Nao</v>
          </cell>
          <cell r="V3581" t="str">
            <v>Sim</v>
          </cell>
          <cell r="X3581">
            <v>28</v>
          </cell>
          <cell r="Y3581">
            <v>27</v>
          </cell>
          <cell r="Z3581">
            <v>7</v>
          </cell>
          <cell r="AA3581">
            <v>0</v>
          </cell>
        </row>
        <row r="3582">
          <cell r="B3582" t="str">
            <v>Rio Grande do Sul</v>
          </cell>
          <cell r="I3582" t="str">
            <v>1</v>
          </cell>
          <cell r="K3582">
            <v>3940</v>
          </cell>
          <cell r="Q3582">
            <v>1600</v>
          </cell>
          <cell r="S3582" t="str">
            <v>Nao</v>
          </cell>
          <cell r="T3582" t="str">
            <v>Nao</v>
          </cell>
          <cell r="V3582" t="str">
            <v>Sim</v>
          </cell>
          <cell r="X3582">
            <v>30.17</v>
          </cell>
          <cell r="Y3582">
            <v>28.74</v>
          </cell>
          <cell r="Z3582">
            <v>4.8</v>
          </cell>
          <cell r="AA3582">
            <v>100</v>
          </cell>
        </row>
        <row r="3583">
          <cell r="B3583" t="str">
            <v>Rio Grande do Sul</v>
          </cell>
          <cell r="I3583" t="str">
            <v>1</v>
          </cell>
          <cell r="K3583">
            <v>4385</v>
          </cell>
          <cell r="Q3583">
            <v>1200</v>
          </cell>
          <cell r="S3583" t="str">
            <v>Nao</v>
          </cell>
          <cell r="T3583" t="str">
            <v>Nao</v>
          </cell>
          <cell r="V3583" t="str">
            <v>Não</v>
          </cell>
          <cell r="X3583">
            <v>89.2</v>
          </cell>
          <cell r="Y3583">
            <v>35.700000000000003</v>
          </cell>
          <cell r="Z3583">
            <v>0</v>
          </cell>
          <cell r="AA3583">
            <v>0</v>
          </cell>
        </row>
        <row r="3584">
          <cell r="B3584" t="str">
            <v>Rio Grande do Sul</v>
          </cell>
          <cell r="I3584" t="str">
            <v>1</v>
          </cell>
          <cell r="K3584">
            <v>492</v>
          </cell>
          <cell r="Q3584">
            <v>220</v>
          </cell>
          <cell r="S3584" t="str">
            <v>Nao</v>
          </cell>
          <cell r="T3584" t="str">
            <v>Sim</v>
          </cell>
          <cell r="V3584" t="str">
            <v>Sim</v>
          </cell>
          <cell r="X3584">
            <v>5.0999999999999996</v>
          </cell>
          <cell r="Y3584">
            <v>5.0999999999999996</v>
          </cell>
          <cell r="Z3584">
            <v>0.27</v>
          </cell>
          <cell r="AA3584">
            <v>0</v>
          </cell>
        </row>
        <row r="3585">
          <cell r="B3585" t="str">
            <v>Rio Grande do Sul</v>
          </cell>
          <cell r="I3585" t="str">
            <v>2</v>
          </cell>
          <cell r="K3585">
            <v>32726</v>
          </cell>
          <cell r="Q3585">
            <v>15846</v>
          </cell>
          <cell r="S3585" t="str">
            <v>Sim</v>
          </cell>
          <cell r="T3585" t="str">
            <v>Sim</v>
          </cell>
          <cell r="V3585" t="str">
            <v>Sim</v>
          </cell>
          <cell r="X3585">
            <v>87.4</v>
          </cell>
          <cell r="Y3585">
            <v>34.51</v>
          </cell>
          <cell r="Z3585">
            <v>6.4</v>
          </cell>
          <cell r="AA3585">
            <v>4000</v>
          </cell>
        </row>
        <row r="3586">
          <cell r="B3586" t="str">
            <v>Rio Grande do Sul</v>
          </cell>
          <cell r="I3586" t="str">
            <v>1</v>
          </cell>
          <cell r="K3586">
            <v>197</v>
          </cell>
          <cell r="Q3586">
            <v>78</v>
          </cell>
          <cell r="S3586" t="str">
            <v>Sim</v>
          </cell>
          <cell r="T3586" t="str">
            <v>Sim</v>
          </cell>
          <cell r="V3586" t="str">
            <v>Não</v>
          </cell>
          <cell r="X3586">
            <v>2.2999999999999998</v>
          </cell>
          <cell r="Y3586">
            <v>0.6</v>
          </cell>
          <cell r="Z3586">
            <v>0.5</v>
          </cell>
          <cell r="AA3586">
            <v>35</v>
          </cell>
        </row>
        <row r="3587">
          <cell r="B3587" t="str">
            <v>Rio Grande do Sul</v>
          </cell>
          <cell r="I3587" t="str">
            <v>1</v>
          </cell>
          <cell r="K3587">
            <v>22439</v>
          </cell>
          <cell r="Q3587">
            <v>7696</v>
          </cell>
          <cell r="S3587" t="str">
            <v>Nao</v>
          </cell>
          <cell r="T3587" t="str">
            <v>Sim</v>
          </cell>
          <cell r="V3587" t="str">
            <v>Sim</v>
          </cell>
          <cell r="X3587">
            <v>304</v>
          </cell>
          <cell r="Y3587">
            <v>304</v>
          </cell>
          <cell r="Z3587">
            <v>186.25</v>
          </cell>
          <cell r="AA3587">
            <v>40</v>
          </cell>
        </row>
        <row r="3588">
          <cell r="B3588" t="str">
            <v>Rio Grande do Sul</v>
          </cell>
          <cell r="I3588" t="str">
            <v>1</v>
          </cell>
          <cell r="K3588">
            <v>1369</v>
          </cell>
          <cell r="Q3588">
            <v>637</v>
          </cell>
          <cell r="S3588" t="str">
            <v>Sim</v>
          </cell>
          <cell r="T3588" t="str">
            <v>Nao</v>
          </cell>
          <cell r="V3588" t="str">
            <v>Sim</v>
          </cell>
          <cell r="X3588">
            <v>17.399999999999999</v>
          </cell>
          <cell r="Y3588">
            <v>14.3</v>
          </cell>
          <cell r="Z3588">
            <v>6.4</v>
          </cell>
          <cell r="AA3588">
            <v>0</v>
          </cell>
        </row>
        <row r="3589">
          <cell r="B3589" t="str">
            <v>Rio Grande do Sul</v>
          </cell>
          <cell r="I3589" t="str">
            <v>1</v>
          </cell>
          <cell r="K3589">
            <v>607</v>
          </cell>
          <cell r="Q3589">
            <v>100</v>
          </cell>
          <cell r="S3589" t="str">
            <v>Sim</v>
          </cell>
          <cell r="T3589" t="str">
            <v>Nao</v>
          </cell>
          <cell r="V3589" t="str">
            <v>Não</v>
          </cell>
          <cell r="X3589">
            <v>16</v>
          </cell>
          <cell r="Y3589">
            <v>4</v>
          </cell>
          <cell r="Z3589">
            <v>0</v>
          </cell>
          <cell r="AA3589">
            <v>0</v>
          </cell>
        </row>
        <row r="3590">
          <cell r="B3590" t="str">
            <v>Rio Grande do Sul</v>
          </cell>
          <cell r="I3590" t="str">
            <v>1</v>
          </cell>
          <cell r="K3590">
            <v>2511</v>
          </cell>
          <cell r="Q3590">
            <v>1150</v>
          </cell>
          <cell r="S3590" t="str">
            <v>Nao</v>
          </cell>
          <cell r="T3590" t="str">
            <v>Nao</v>
          </cell>
          <cell r="V3590" t="str">
            <v>Sim</v>
          </cell>
          <cell r="X3590">
            <v>15.16</v>
          </cell>
          <cell r="Y3590">
            <v>12.91</v>
          </cell>
          <cell r="Z3590">
            <v>10</v>
          </cell>
          <cell r="AA3590">
            <v>0</v>
          </cell>
        </row>
        <row r="3591">
          <cell r="B3591" t="str">
            <v>Rio Grande do Sul</v>
          </cell>
          <cell r="I3591" t="str">
            <v>1</v>
          </cell>
          <cell r="K3591">
            <v>24768</v>
          </cell>
          <cell r="Q3591">
            <v>9548</v>
          </cell>
          <cell r="S3591" t="str">
            <v>Nao</v>
          </cell>
          <cell r="T3591" t="str">
            <v>Sim</v>
          </cell>
          <cell r="V3591" t="str">
            <v>Sim</v>
          </cell>
          <cell r="X3591">
            <v>210</v>
          </cell>
          <cell r="Y3591">
            <v>4.4000000000000004</v>
          </cell>
          <cell r="Z3591">
            <v>0.15</v>
          </cell>
          <cell r="AA3591">
            <v>300</v>
          </cell>
        </row>
        <row r="3592">
          <cell r="B3592" t="str">
            <v>Rio Grande do Sul</v>
          </cell>
          <cell r="I3592" t="str">
            <v>1</v>
          </cell>
          <cell r="K3592">
            <v>6128</v>
          </cell>
          <cell r="Q3592">
            <v>2887</v>
          </cell>
          <cell r="S3592" t="str">
            <v>Nao</v>
          </cell>
          <cell r="T3592" t="str">
            <v>Sim</v>
          </cell>
          <cell r="V3592" t="str">
            <v>Sim</v>
          </cell>
          <cell r="X3592">
            <v>40.75</v>
          </cell>
          <cell r="Y3592">
            <v>38.270000000000003</v>
          </cell>
          <cell r="Z3592">
            <v>14.45</v>
          </cell>
          <cell r="AA3592">
            <v>401</v>
          </cell>
        </row>
        <row r="3593">
          <cell r="B3593" t="str">
            <v>Rio Grande do Sul</v>
          </cell>
          <cell r="I3593" t="str">
            <v>1</v>
          </cell>
          <cell r="K3593">
            <v>2130</v>
          </cell>
          <cell r="Q3593">
            <v>1000</v>
          </cell>
          <cell r="S3593" t="str">
            <v>Nao</v>
          </cell>
          <cell r="T3593" t="str">
            <v>Sim</v>
          </cell>
          <cell r="V3593" t="str">
            <v>Sim</v>
          </cell>
          <cell r="X3593">
            <v>12.92</v>
          </cell>
          <cell r="Y3593">
            <v>9.3000000000000007</v>
          </cell>
          <cell r="Z3593">
            <v>9</v>
          </cell>
          <cell r="AA3593">
            <v>50</v>
          </cell>
        </row>
        <row r="3594">
          <cell r="B3594" t="str">
            <v>Rio Grande do Sul</v>
          </cell>
          <cell r="I3594" t="str">
            <v>1</v>
          </cell>
          <cell r="K3594">
            <v>598</v>
          </cell>
          <cell r="Q3594">
            <v>250</v>
          </cell>
          <cell r="S3594" t="str">
            <v>Nao</v>
          </cell>
          <cell r="T3594" t="str">
            <v>Sim</v>
          </cell>
          <cell r="V3594" t="str">
            <v>Sim</v>
          </cell>
          <cell r="X3594">
            <v>9.3000000000000007</v>
          </cell>
          <cell r="Y3594">
            <v>4.8</v>
          </cell>
          <cell r="Z3594">
            <v>1.4</v>
          </cell>
          <cell r="AA3594">
            <v>10</v>
          </cell>
        </row>
        <row r="3595">
          <cell r="B3595" t="str">
            <v>Rio Grande do Sul</v>
          </cell>
          <cell r="I3595" t="str">
            <v>1</v>
          </cell>
          <cell r="K3595">
            <v>2148</v>
          </cell>
          <cell r="Q3595">
            <v>845</v>
          </cell>
          <cell r="S3595" t="str">
            <v>Nao</v>
          </cell>
          <cell r="T3595" t="str">
            <v>Nao</v>
          </cell>
          <cell r="V3595" t="str">
            <v>Sim</v>
          </cell>
          <cell r="X3595">
            <v>15.5</v>
          </cell>
          <cell r="Y3595">
            <v>11.22</v>
          </cell>
          <cell r="Z3595">
            <v>3.5</v>
          </cell>
          <cell r="AA3595">
            <v>8</v>
          </cell>
        </row>
        <row r="3596">
          <cell r="B3596" t="str">
            <v>Rio Grande do Sul</v>
          </cell>
          <cell r="I3596" t="str">
            <v>1</v>
          </cell>
          <cell r="K3596">
            <v>15814</v>
          </cell>
          <cell r="Q3596">
            <v>6416</v>
          </cell>
          <cell r="S3596" t="str">
            <v>Nao</v>
          </cell>
          <cell r="T3596" t="str">
            <v>Nao</v>
          </cell>
          <cell r="V3596" t="str">
            <v>Sim</v>
          </cell>
          <cell r="X3596">
            <v>258</v>
          </cell>
          <cell r="Y3596">
            <v>232.2</v>
          </cell>
          <cell r="Z3596">
            <v>129</v>
          </cell>
          <cell r="AA3596">
            <v>0</v>
          </cell>
        </row>
        <row r="3597">
          <cell r="B3597" t="str">
            <v>Rio Grande do Sul</v>
          </cell>
          <cell r="I3597" t="str">
            <v>1</v>
          </cell>
          <cell r="K3597">
            <v>421</v>
          </cell>
          <cell r="Q3597">
            <v>207</v>
          </cell>
          <cell r="S3597" t="str">
            <v>Nao</v>
          </cell>
          <cell r="T3597" t="str">
            <v>Nao</v>
          </cell>
          <cell r="V3597" t="str">
            <v>Sim</v>
          </cell>
          <cell r="X3597">
            <v>7</v>
          </cell>
          <cell r="Y3597">
            <v>2.5</v>
          </cell>
          <cell r="Z3597">
            <v>2</v>
          </cell>
          <cell r="AA3597">
            <v>0</v>
          </cell>
        </row>
        <row r="3598">
          <cell r="B3598" t="str">
            <v>Rio Grande do Sul</v>
          </cell>
          <cell r="I3598" t="str">
            <v>1</v>
          </cell>
          <cell r="K3598">
            <v>812</v>
          </cell>
          <cell r="Q3598">
            <v>393</v>
          </cell>
          <cell r="S3598" t="str">
            <v>Nao</v>
          </cell>
          <cell r="T3598" t="str">
            <v>Sim</v>
          </cell>
          <cell r="V3598" t="str">
            <v>Sim</v>
          </cell>
          <cell r="X3598">
            <v>11.5</v>
          </cell>
          <cell r="Y3598">
            <v>8.5</v>
          </cell>
          <cell r="Z3598">
            <v>7</v>
          </cell>
          <cell r="AA3598">
            <v>0</v>
          </cell>
        </row>
        <row r="3599">
          <cell r="B3599" t="str">
            <v>Rio Grande do Sul</v>
          </cell>
          <cell r="I3599" t="str">
            <v>1</v>
          </cell>
          <cell r="K3599">
            <v>24358</v>
          </cell>
          <cell r="Q3599">
            <v>11090</v>
          </cell>
          <cell r="S3599" t="str">
            <v>Sim</v>
          </cell>
          <cell r="T3599" t="str">
            <v>Sim</v>
          </cell>
          <cell r="V3599" t="str">
            <v>Sim</v>
          </cell>
          <cell r="X3599">
            <v>111.75</v>
          </cell>
          <cell r="Y3599">
            <v>98.46</v>
          </cell>
          <cell r="Z3599">
            <v>30.73</v>
          </cell>
          <cell r="AA3599">
            <v>0</v>
          </cell>
        </row>
        <row r="3600">
          <cell r="B3600" t="str">
            <v>Rio Grande do Sul</v>
          </cell>
          <cell r="I3600" t="str">
            <v>2</v>
          </cell>
          <cell r="K3600">
            <v>84718</v>
          </cell>
          <cell r="Q3600">
            <v>42050</v>
          </cell>
          <cell r="S3600" t="str">
            <v>Nao</v>
          </cell>
          <cell r="T3600" t="str">
            <v>Nao</v>
          </cell>
          <cell r="V3600" t="str">
            <v>Sim</v>
          </cell>
          <cell r="X3600">
            <v>535.53</v>
          </cell>
          <cell r="Y3600">
            <v>356.34</v>
          </cell>
          <cell r="Z3600">
            <v>128.5</v>
          </cell>
          <cell r="AA3600">
            <v>152</v>
          </cell>
        </row>
        <row r="3601">
          <cell r="B3601" t="str">
            <v>Rio Grande do Sul</v>
          </cell>
          <cell r="I3601" t="str">
            <v>1</v>
          </cell>
          <cell r="K3601">
            <v>728</v>
          </cell>
          <cell r="Q3601">
            <v>364</v>
          </cell>
          <cell r="S3601" t="str">
            <v>Sim</v>
          </cell>
          <cell r="T3601" t="str">
            <v>Nao</v>
          </cell>
          <cell r="V3601" t="str">
            <v>Sim</v>
          </cell>
          <cell r="X3601">
            <v>2.5</v>
          </cell>
          <cell r="Y3601">
            <v>2.5</v>
          </cell>
          <cell r="Z3601">
            <v>0.4</v>
          </cell>
          <cell r="AA3601">
            <v>20</v>
          </cell>
        </row>
        <row r="3602">
          <cell r="B3602" t="str">
            <v>Rio Grande do Sul</v>
          </cell>
          <cell r="I3602" t="str">
            <v>1</v>
          </cell>
          <cell r="K3602">
            <v>4612</v>
          </cell>
          <cell r="Q3602">
            <v>2305</v>
          </cell>
          <cell r="S3602" t="str">
            <v>Nao</v>
          </cell>
          <cell r="T3602" t="str">
            <v>Nao</v>
          </cell>
          <cell r="V3602" t="str">
            <v>Sim</v>
          </cell>
          <cell r="X3602">
            <v>30</v>
          </cell>
          <cell r="Y3602">
            <v>25</v>
          </cell>
          <cell r="Z3602">
            <v>0</v>
          </cell>
          <cell r="AA3602">
            <v>50</v>
          </cell>
        </row>
        <row r="3603">
          <cell r="B3603" t="str">
            <v>Rio Grande do Sul</v>
          </cell>
          <cell r="I3603" t="str">
            <v>1</v>
          </cell>
          <cell r="K3603">
            <v>1156</v>
          </cell>
          <cell r="Q3603">
            <v>574</v>
          </cell>
          <cell r="S3603" t="str">
            <v>Nao</v>
          </cell>
          <cell r="T3603" t="str">
            <v>Nao</v>
          </cell>
          <cell r="V3603" t="str">
            <v>Sim</v>
          </cell>
          <cell r="X3603">
            <v>18</v>
          </cell>
          <cell r="Y3603">
            <v>18</v>
          </cell>
          <cell r="Z3603">
            <v>5</v>
          </cell>
          <cell r="AA3603">
            <v>0</v>
          </cell>
        </row>
        <row r="3604">
          <cell r="B3604" t="str">
            <v>Rio Grande do Sul</v>
          </cell>
          <cell r="I3604" t="str">
            <v>1</v>
          </cell>
          <cell r="K3604">
            <v>5024</v>
          </cell>
          <cell r="Q3604">
            <v>2500</v>
          </cell>
          <cell r="S3604" t="str">
            <v>Nao</v>
          </cell>
          <cell r="T3604" t="str">
            <v>Nao</v>
          </cell>
          <cell r="V3604" t="str">
            <v>Sim</v>
          </cell>
          <cell r="X3604">
            <v>32</v>
          </cell>
          <cell r="Y3604">
            <v>28</v>
          </cell>
          <cell r="Z3604">
            <v>3</v>
          </cell>
          <cell r="AA3604">
            <v>50</v>
          </cell>
        </row>
        <row r="3605">
          <cell r="B3605" t="str">
            <v>Rio Grande do Sul</v>
          </cell>
          <cell r="I3605" t="str">
            <v>1</v>
          </cell>
          <cell r="K3605">
            <v>440</v>
          </cell>
          <cell r="Q3605">
            <v>219</v>
          </cell>
          <cell r="S3605" t="str">
            <v>Nao</v>
          </cell>
          <cell r="T3605" t="str">
            <v>Nao</v>
          </cell>
          <cell r="V3605" t="str">
            <v>Sim</v>
          </cell>
          <cell r="X3605">
            <v>7.35</v>
          </cell>
          <cell r="Y3605">
            <v>6.48</v>
          </cell>
          <cell r="Z3605">
            <v>6</v>
          </cell>
          <cell r="AA3605">
            <v>0</v>
          </cell>
        </row>
        <row r="3606">
          <cell r="B3606" t="str">
            <v>Rio Grande do Sul</v>
          </cell>
          <cell r="I3606" t="str">
            <v>1</v>
          </cell>
          <cell r="K3606">
            <v>1261</v>
          </cell>
          <cell r="Q3606">
            <v>549</v>
          </cell>
          <cell r="S3606" t="str">
            <v>Nao</v>
          </cell>
          <cell r="T3606" t="str">
            <v>Nao</v>
          </cell>
          <cell r="V3606" t="str">
            <v>Sim</v>
          </cell>
          <cell r="X3606">
            <v>13.78</v>
          </cell>
          <cell r="Y3606">
            <v>9.65</v>
          </cell>
          <cell r="Z3606">
            <v>12.46</v>
          </cell>
          <cell r="AA3606">
            <v>0</v>
          </cell>
        </row>
        <row r="3607">
          <cell r="B3607" t="str">
            <v>Rio Grande do Sul</v>
          </cell>
          <cell r="I3607" t="str">
            <v>1</v>
          </cell>
          <cell r="K3607">
            <v>3334</v>
          </cell>
          <cell r="Q3607">
            <v>1000</v>
          </cell>
          <cell r="S3607" t="str">
            <v>Nao</v>
          </cell>
          <cell r="T3607" t="str">
            <v>Sim</v>
          </cell>
          <cell r="V3607" t="str">
            <v>Sim</v>
          </cell>
          <cell r="X3607">
            <v>20</v>
          </cell>
          <cell r="Y3607">
            <v>15</v>
          </cell>
          <cell r="Z3607">
            <v>10</v>
          </cell>
          <cell r="AA3607">
            <v>0</v>
          </cell>
        </row>
        <row r="3608">
          <cell r="B3608" t="str">
            <v>Rio Grande do Sul</v>
          </cell>
          <cell r="I3608" t="str">
            <v>1</v>
          </cell>
          <cell r="K3608">
            <v>562</v>
          </cell>
          <cell r="Q3608">
            <v>180</v>
          </cell>
          <cell r="S3608" t="str">
            <v>Nao</v>
          </cell>
          <cell r="T3608" t="str">
            <v>Nao</v>
          </cell>
          <cell r="V3608" t="str">
            <v>Sim</v>
          </cell>
          <cell r="X3608">
            <v>20</v>
          </cell>
          <cell r="Y3608">
            <v>5</v>
          </cell>
          <cell r="Z3608">
            <v>3</v>
          </cell>
          <cell r="AA3608">
            <v>30</v>
          </cell>
        </row>
        <row r="3609">
          <cell r="B3609" t="str">
            <v>Rio Grande do Sul</v>
          </cell>
          <cell r="I3609" t="str">
            <v>1</v>
          </cell>
          <cell r="K3609">
            <v>5540</v>
          </cell>
          <cell r="Q3609">
            <v>2100</v>
          </cell>
          <cell r="S3609" t="str">
            <v>Nao</v>
          </cell>
          <cell r="T3609" t="str">
            <v>Sim</v>
          </cell>
          <cell r="V3609" t="str">
            <v>Sim</v>
          </cell>
          <cell r="X3609">
            <v>7.59</v>
          </cell>
          <cell r="Y3609">
            <v>7.59</v>
          </cell>
          <cell r="Z3609">
            <v>7</v>
          </cell>
          <cell r="AA3609">
            <v>43</v>
          </cell>
        </row>
        <row r="3610">
          <cell r="B3610" t="str">
            <v>Rio Grande do Sul</v>
          </cell>
          <cell r="I3610" t="str">
            <v>1</v>
          </cell>
          <cell r="K3610">
            <v>1997</v>
          </cell>
          <cell r="Q3610">
            <v>800</v>
          </cell>
          <cell r="S3610" t="str">
            <v>Nao</v>
          </cell>
          <cell r="T3610" t="str">
            <v>Nao</v>
          </cell>
          <cell r="V3610" t="str">
            <v>Sim</v>
          </cell>
          <cell r="X3610">
            <v>20</v>
          </cell>
          <cell r="Y3610">
            <v>10</v>
          </cell>
          <cell r="Z3610">
            <v>7</v>
          </cell>
          <cell r="AA3610">
            <v>5</v>
          </cell>
        </row>
        <row r="3611">
          <cell r="B3611" t="str">
            <v>Rio Grande do Sul</v>
          </cell>
          <cell r="I3611" t="str">
            <v>2</v>
          </cell>
          <cell r="K3611">
            <v>38929</v>
          </cell>
          <cell r="Q3611">
            <v>14606</v>
          </cell>
          <cell r="S3611" t="str">
            <v>Nao</v>
          </cell>
          <cell r="T3611" t="str">
            <v>Sim</v>
          </cell>
          <cell r="V3611" t="str">
            <v>Sim</v>
          </cell>
          <cell r="X3611">
            <v>232.74</v>
          </cell>
          <cell r="Y3611">
            <v>216.4</v>
          </cell>
          <cell r="Z3611">
            <v>65.099999999999994</v>
          </cell>
          <cell r="AA3611">
            <v>0</v>
          </cell>
        </row>
        <row r="3612">
          <cell r="B3612" t="str">
            <v>Rio Grande do Sul</v>
          </cell>
          <cell r="I3612" t="str">
            <v>1</v>
          </cell>
          <cell r="K3612">
            <v>2290</v>
          </cell>
          <cell r="Q3612">
            <v>1100</v>
          </cell>
          <cell r="S3612" t="str">
            <v>Nao</v>
          </cell>
          <cell r="T3612" t="str">
            <v>Sim</v>
          </cell>
          <cell r="V3612" t="str">
            <v>Sim</v>
          </cell>
          <cell r="X3612">
            <v>27.52</v>
          </cell>
          <cell r="Y3612">
            <v>23.4</v>
          </cell>
          <cell r="Z3612">
            <v>0.21</v>
          </cell>
          <cell r="AA3612">
            <v>0</v>
          </cell>
        </row>
        <row r="3613">
          <cell r="B3613" t="str">
            <v>Rio Grande do Sul</v>
          </cell>
          <cell r="I3613" t="str">
            <v>1</v>
          </cell>
          <cell r="K3613">
            <v>658</v>
          </cell>
          <cell r="Q3613">
            <v>275</v>
          </cell>
          <cell r="S3613" t="str">
            <v>Nao</v>
          </cell>
          <cell r="T3613" t="str">
            <v>Sim</v>
          </cell>
          <cell r="V3613" t="str">
            <v>Sim</v>
          </cell>
          <cell r="X3613">
            <v>6.5</v>
          </cell>
          <cell r="Y3613">
            <v>4</v>
          </cell>
          <cell r="Z3613">
            <v>3.5</v>
          </cell>
          <cell r="AA3613">
            <v>0</v>
          </cell>
        </row>
        <row r="3614">
          <cell r="B3614" t="str">
            <v>Rio Grande do Sul</v>
          </cell>
          <cell r="I3614" t="str">
            <v>1</v>
          </cell>
          <cell r="K3614">
            <v>1048</v>
          </cell>
          <cell r="Q3614">
            <v>523</v>
          </cell>
          <cell r="S3614" t="str">
            <v>Nao</v>
          </cell>
          <cell r="T3614" t="str">
            <v>Nao</v>
          </cell>
          <cell r="V3614" t="str">
            <v>Sim</v>
          </cell>
          <cell r="X3614">
            <v>175</v>
          </cell>
          <cell r="Y3614">
            <v>9</v>
          </cell>
          <cell r="Z3614">
            <v>175</v>
          </cell>
          <cell r="AA3614">
            <v>0</v>
          </cell>
        </row>
        <row r="3615">
          <cell r="B3615" t="str">
            <v>Rio Grande do Sul</v>
          </cell>
          <cell r="I3615" t="str">
            <v>1</v>
          </cell>
          <cell r="K3615">
            <v>1517</v>
          </cell>
          <cell r="Q3615">
            <v>350</v>
          </cell>
          <cell r="S3615" t="str">
            <v>Nao</v>
          </cell>
          <cell r="T3615" t="str">
            <v>Nao</v>
          </cell>
          <cell r="V3615" t="str">
            <v>Não</v>
          </cell>
          <cell r="X3615">
            <v>15</v>
          </cell>
          <cell r="Y3615">
            <v>9</v>
          </cell>
          <cell r="Z3615">
            <v>7</v>
          </cell>
          <cell r="AA3615">
            <v>150</v>
          </cell>
        </row>
        <row r="3616">
          <cell r="B3616" t="str">
            <v>Rio Grande do Sul</v>
          </cell>
          <cell r="I3616" t="str">
            <v>1</v>
          </cell>
          <cell r="K3616">
            <v>2457</v>
          </cell>
          <cell r="Q3616">
            <v>1150</v>
          </cell>
          <cell r="S3616" t="str">
            <v>Nao</v>
          </cell>
          <cell r="T3616" t="str">
            <v>Nao</v>
          </cell>
          <cell r="V3616" t="str">
            <v>Sim</v>
          </cell>
          <cell r="X3616">
            <v>20</v>
          </cell>
          <cell r="Y3616">
            <v>16</v>
          </cell>
          <cell r="Z3616">
            <v>8</v>
          </cell>
          <cell r="AA3616">
            <v>150</v>
          </cell>
        </row>
        <row r="3617">
          <cell r="B3617" t="str">
            <v>Rio Grande do Sul</v>
          </cell>
          <cell r="I3617" t="str">
            <v>1</v>
          </cell>
          <cell r="K3617">
            <v>536</v>
          </cell>
          <cell r="Q3617">
            <v>153</v>
          </cell>
          <cell r="S3617" t="str">
            <v>Nao</v>
          </cell>
          <cell r="T3617" t="str">
            <v>Nao</v>
          </cell>
          <cell r="V3617" t="str">
            <v>Sim</v>
          </cell>
          <cell r="X3617">
            <v>12</v>
          </cell>
          <cell r="Y3617">
            <v>7</v>
          </cell>
          <cell r="Z3617">
            <v>6.9</v>
          </cell>
          <cell r="AA3617">
            <v>0</v>
          </cell>
        </row>
        <row r="3618">
          <cell r="B3618" t="str">
            <v>Rio Grande do Sul</v>
          </cell>
          <cell r="I3618" t="str">
            <v>1</v>
          </cell>
          <cell r="K3618">
            <v>1918</v>
          </cell>
          <cell r="Q3618">
            <v>925</v>
          </cell>
          <cell r="S3618" t="str">
            <v>Nao</v>
          </cell>
          <cell r="T3618" t="str">
            <v>Sim</v>
          </cell>
          <cell r="V3618" t="str">
            <v>Sim</v>
          </cell>
          <cell r="X3618">
            <v>22.47</v>
          </cell>
          <cell r="Y3618">
            <v>14.32</v>
          </cell>
          <cell r="Z3618">
            <v>14.32</v>
          </cell>
          <cell r="AA3618">
            <v>0</v>
          </cell>
        </row>
        <row r="3619">
          <cell r="B3619" t="str">
            <v>Rio Grande do Sul</v>
          </cell>
          <cell r="I3619" t="str">
            <v>1</v>
          </cell>
          <cell r="K3619">
            <v>434</v>
          </cell>
          <cell r="Q3619">
            <v>217</v>
          </cell>
          <cell r="S3619" t="str">
            <v>Nao</v>
          </cell>
          <cell r="T3619" t="str">
            <v>Nao</v>
          </cell>
          <cell r="V3619" t="str">
            <v>Sim</v>
          </cell>
          <cell r="X3619">
            <v>8.9</v>
          </cell>
          <cell r="Y3619">
            <v>7.54</v>
          </cell>
          <cell r="Z3619">
            <v>2.56</v>
          </cell>
          <cell r="AA3619">
            <v>0</v>
          </cell>
        </row>
        <row r="3620">
          <cell r="B3620" t="str">
            <v>Rio Grande do Sul</v>
          </cell>
          <cell r="I3620" t="str">
            <v>1</v>
          </cell>
          <cell r="K3620">
            <v>2612</v>
          </cell>
          <cell r="Q3620">
            <v>850</v>
          </cell>
          <cell r="S3620" t="str">
            <v>Nao</v>
          </cell>
          <cell r="T3620" t="str">
            <v>Nao</v>
          </cell>
          <cell r="V3620" t="str">
            <v>Não</v>
          </cell>
          <cell r="X3620">
            <v>25</v>
          </cell>
          <cell r="Y3620">
            <v>17</v>
          </cell>
          <cell r="Z3620">
            <v>13</v>
          </cell>
          <cell r="AA3620">
            <v>0</v>
          </cell>
        </row>
        <row r="3621">
          <cell r="B3621" t="str">
            <v>Rio Grande do Sul</v>
          </cell>
          <cell r="I3621" t="str">
            <v>1</v>
          </cell>
          <cell r="K3621">
            <v>7794</v>
          </cell>
          <cell r="Q3621">
            <v>3500</v>
          </cell>
          <cell r="S3621" t="str">
            <v>Nao</v>
          </cell>
          <cell r="T3621" t="str">
            <v>Sim</v>
          </cell>
          <cell r="V3621" t="str">
            <v>Sim</v>
          </cell>
          <cell r="X3621">
            <v>37.630000000000003</v>
          </cell>
          <cell r="Y3621">
            <v>23.08</v>
          </cell>
          <cell r="Z3621">
            <v>24.09</v>
          </cell>
          <cell r="AA3621">
            <v>10</v>
          </cell>
        </row>
        <row r="3622">
          <cell r="B3622" t="str">
            <v>Rio Grande do Sul</v>
          </cell>
          <cell r="I3622" t="str">
            <v>1</v>
          </cell>
          <cell r="K3622">
            <v>672</v>
          </cell>
          <cell r="Q3622">
            <v>280</v>
          </cell>
          <cell r="S3622" t="str">
            <v>Nao</v>
          </cell>
          <cell r="T3622" t="str">
            <v>Nao</v>
          </cell>
          <cell r="V3622" t="str">
            <v>Sim</v>
          </cell>
          <cell r="X3622">
            <v>12</v>
          </cell>
          <cell r="Y3622">
            <v>2.5</v>
          </cell>
          <cell r="Z3622">
            <v>0</v>
          </cell>
          <cell r="AA3622">
            <v>0</v>
          </cell>
        </row>
        <row r="3623">
          <cell r="B3623" t="str">
            <v>Rio Grande do Sul</v>
          </cell>
          <cell r="I3623" t="str">
            <v>1</v>
          </cell>
          <cell r="K3623">
            <v>730</v>
          </cell>
          <cell r="Q3623">
            <v>1044</v>
          </cell>
          <cell r="S3623" t="str">
            <v>Nao</v>
          </cell>
          <cell r="T3623" t="str">
            <v>Nao</v>
          </cell>
          <cell r="V3623" t="str">
            <v>Sim</v>
          </cell>
          <cell r="X3623">
            <v>7.64</v>
          </cell>
          <cell r="Y3623">
            <v>6.7</v>
          </cell>
          <cell r="Z3623">
            <v>2.5499999999999998</v>
          </cell>
          <cell r="AA3623">
            <v>0</v>
          </cell>
        </row>
        <row r="3624">
          <cell r="B3624" t="str">
            <v>Rio Grande do Sul</v>
          </cell>
          <cell r="I3624" t="str">
            <v>2</v>
          </cell>
          <cell r="K3624">
            <v>59321</v>
          </cell>
          <cell r="Q3624">
            <v>21926</v>
          </cell>
          <cell r="S3624" t="str">
            <v>Nao</v>
          </cell>
          <cell r="T3624" t="str">
            <v>Sim</v>
          </cell>
          <cell r="V3624" t="str">
            <v>Sim</v>
          </cell>
          <cell r="X3624">
            <v>695</v>
          </cell>
          <cell r="Y3624">
            <v>521</v>
          </cell>
          <cell r="Z3624">
            <v>520</v>
          </cell>
          <cell r="AA3624">
            <v>8000</v>
          </cell>
        </row>
        <row r="3625">
          <cell r="B3625" t="str">
            <v>Rio Grande do Sul</v>
          </cell>
          <cell r="I3625" t="str">
            <v>1</v>
          </cell>
          <cell r="K3625">
            <v>679</v>
          </cell>
          <cell r="Q3625">
            <v>214</v>
          </cell>
          <cell r="S3625" t="str">
            <v>Nao</v>
          </cell>
          <cell r="T3625" t="str">
            <v>Nao</v>
          </cell>
          <cell r="V3625" t="str">
            <v>Sim</v>
          </cell>
          <cell r="X3625">
            <v>6.14</v>
          </cell>
          <cell r="Y3625">
            <v>5.8</v>
          </cell>
          <cell r="Z3625">
            <v>6.14</v>
          </cell>
          <cell r="AA3625">
            <v>1</v>
          </cell>
        </row>
        <row r="3626">
          <cell r="B3626" t="str">
            <v>Rio Grande do Sul</v>
          </cell>
          <cell r="I3626" t="str">
            <v>1</v>
          </cell>
          <cell r="K3626">
            <v>1193</v>
          </cell>
          <cell r="Q3626">
            <v>590</v>
          </cell>
          <cell r="S3626" t="str">
            <v>Sim</v>
          </cell>
          <cell r="T3626" t="str">
            <v>Sim</v>
          </cell>
          <cell r="V3626" t="str">
            <v>Sim</v>
          </cell>
          <cell r="X3626">
            <v>17.05</v>
          </cell>
          <cell r="Y3626">
            <v>11.05</v>
          </cell>
          <cell r="Z3626">
            <v>7.72</v>
          </cell>
          <cell r="AA3626">
            <v>0</v>
          </cell>
        </row>
        <row r="3627">
          <cell r="B3627" t="str">
            <v>Rio Grande do Sul</v>
          </cell>
          <cell r="I3627" t="str">
            <v>1</v>
          </cell>
          <cell r="K3627">
            <v>2802</v>
          </cell>
          <cell r="Q3627">
            <v>1394</v>
          </cell>
          <cell r="S3627" t="str">
            <v>Nao</v>
          </cell>
          <cell r="T3627" t="str">
            <v>Nao</v>
          </cell>
          <cell r="V3627" t="str">
            <v>Sim</v>
          </cell>
          <cell r="X3627">
            <v>23.5</v>
          </cell>
          <cell r="Y3627">
            <v>18</v>
          </cell>
          <cell r="Z3627">
            <v>8</v>
          </cell>
          <cell r="AA3627">
            <v>0</v>
          </cell>
        </row>
        <row r="3628">
          <cell r="B3628" t="str">
            <v>Rio Grande do Sul</v>
          </cell>
          <cell r="I3628" t="str">
            <v>1</v>
          </cell>
          <cell r="K3628">
            <v>5555</v>
          </cell>
          <cell r="Q3628">
            <v>1800</v>
          </cell>
          <cell r="S3628" t="str">
            <v>Sim</v>
          </cell>
          <cell r="T3628" t="str">
            <v>Sim</v>
          </cell>
          <cell r="V3628" t="str">
            <v>Sim</v>
          </cell>
          <cell r="X3628">
            <v>85</v>
          </cell>
          <cell r="Y3628">
            <v>38</v>
          </cell>
          <cell r="Z3628">
            <v>0.3</v>
          </cell>
          <cell r="AA3628">
            <v>0</v>
          </cell>
        </row>
        <row r="3629">
          <cell r="B3629" t="str">
            <v>Rio Grande do Sul</v>
          </cell>
          <cell r="I3629" t="str">
            <v>1</v>
          </cell>
          <cell r="K3629">
            <v>8629</v>
          </cell>
          <cell r="Q3629">
            <v>3442</v>
          </cell>
          <cell r="S3629" t="str">
            <v>Nao</v>
          </cell>
          <cell r="T3629" t="str">
            <v>Sim</v>
          </cell>
          <cell r="V3629" t="str">
            <v>Sim</v>
          </cell>
          <cell r="X3629">
            <v>40</v>
          </cell>
          <cell r="Y3629">
            <v>40</v>
          </cell>
          <cell r="Z3629">
            <v>4</v>
          </cell>
          <cell r="AA3629">
            <v>0</v>
          </cell>
        </row>
        <row r="3630">
          <cell r="B3630" t="str">
            <v>Rio Grande do Sul</v>
          </cell>
          <cell r="I3630" t="str">
            <v>1</v>
          </cell>
          <cell r="K3630">
            <v>1030</v>
          </cell>
          <cell r="Q3630">
            <v>515</v>
          </cell>
          <cell r="S3630" t="str">
            <v>Nao</v>
          </cell>
          <cell r="T3630" t="str">
            <v>Nao</v>
          </cell>
          <cell r="V3630" t="str">
            <v>Sim</v>
          </cell>
          <cell r="X3630">
            <v>9.1999999999999993</v>
          </cell>
          <cell r="Y3630">
            <v>4.7</v>
          </cell>
          <cell r="Z3630">
            <v>2.75</v>
          </cell>
          <cell r="AA3630">
            <v>0</v>
          </cell>
        </row>
        <row r="3631">
          <cell r="B3631" t="str">
            <v>Rio Grande do Sul</v>
          </cell>
          <cell r="I3631" t="str">
            <v>1</v>
          </cell>
          <cell r="K3631">
            <v>532</v>
          </cell>
          <cell r="Q3631">
            <v>265</v>
          </cell>
          <cell r="S3631" t="str">
            <v>Nao</v>
          </cell>
          <cell r="T3631" t="str">
            <v>Sim</v>
          </cell>
          <cell r="V3631" t="str">
            <v>Sim</v>
          </cell>
          <cell r="X3631">
            <v>6.7</v>
          </cell>
          <cell r="Y3631">
            <v>5.9</v>
          </cell>
          <cell r="Z3631">
            <v>5</v>
          </cell>
          <cell r="AA3631">
            <v>5</v>
          </cell>
        </row>
        <row r="3632">
          <cell r="B3632" t="str">
            <v>Rio Grande do Sul</v>
          </cell>
          <cell r="I3632" t="str">
            <v>1</v>
          </cell>
          <cell r="K3632">
            <v>15563</v>
          </cell>
          <cell r="Q3632">
            <v>7718</v>
          </cell>
          <cell r="S3632" t="str">
            <v>Nao</v>
          </cell>
          <cell r="T3632" t="str">
            <v>Nao</v>
          </cell>
          <cell r="V3632" t="str">
            <v>Sim</v>
          </cell>
          <cell r="X3632">
            <v>90.94</v>
          </cell>
          <cell r="Y3632">
            <v>63.26</v>
          </cell>
          <cell r="Z3632">
            <v>61</v>
          </cell>
          <cell r="AA3632">
            <v>12</v>
          </cell>
        </row>
        <row r="3633">
          <cell r="B3633" t="str">
            <v>Rio Grande do Sul</v>
          </cell>
          <cell r="I3633" t="str">
            <v>1</v>
          </cell>
          <cell r="K3633">
            <v>619</v>
          </cell>
          <cell r="Q3633">
            <v>300</v>
          </cell>
          <cell r="S3633" t="str">
            <v>Nao</v>
          </cell>
          <cell r="T3633" t="str">
            <v>Nao</v>
          </cell>
          <cell r="V3633" t="str">
            <v>Sim</v>
          </cell>
          <cell r="X3633">
            <v>13</v>
          </cell>
          <cell r="Y3633">
            <v>6</v>
          </cell>
          <cell r="Z3633">
            <v>4</v>
          </cell>
          <cell r="AA3633">
            <v>0</v>
          </cell>
        </row>
        <row r="3634">
          <cell r="B3634" t="str">
            <v>Rio Grande do Sul</v>
          </cell>
          <cell r="I3634" t="str">
            <v>1</v>
          </cell>
          <cell r="K3634">
            <v>8734</v>
          </cell>
          <cell r="Q3634">
            <v>3059</v>
          </cell>
          <cell r="S3634" t="str">
            <v>Sim</v>
          </cell>
          <cell r="T3634" t="str">
            <v>Sim</v>
          </cell>
          <cell r="V3634" t="str">
            <v>Sim</v>
          </cell>
          <cell r="X3634">
            <v>68</v>
          </cell>
          <cell r="Y3634">
            <v>46</v>
          </cell>
          <cell r="Z3634">
            <v>17</v>
          </cell>
          <cell r="AA3634">
            <v>111</v>
          </cell>
        </row>
        <row r="3635">
          <cell r="B3635" t="str">
            <v>Rio Grande do Sul</v>
          </cell>
          <cell r="I3635" t="str">
            <v>1</v>
          </cell>
          <cell r="K3635">
            <v>1533</v>
          </cell>
          <cell r="Q3635">
            <v>674</v>
          </cell>
          <cell r="S3635" t="str">
            <v>Nao</v>
          </cell>
          <cell r="T3635" t="str">
            <v>Nao</v>
          </cell>
          <cell r="V3635" t="str">
            <v>Sim</v>
          </cell>
          <cell r="X3635">
            <v>20.72</v>
          </cell>
          <cell r="Y3635">
            <v>12.67</v>
          </cell>
          <cell r="Z3635">
            <v>12.08</v>
          </cell>
          <cell r="AA3635">
            <v>28</v>
          </cell>
        </row>
        <row r="3636">
          <cell r="B3636" t="str">
            <v>Rio Grande do Sul</v>
          </cell>
          <cell r="I3636" t="str">
            <v>1</v>
          </cell>
          <cell r="K3636">
            <v>3474</v>
          </cell>
          <cell r="Q3636">
            <v>1497</v>
          </cell>
          <cell r="S3636" t="str">
            <v>Nao</v>
          </cell>
          <cell r="T3636" t="str">
            <v>Sim</v>
          </cell>
          <cell r="V3636" t="str">
            <v>Sim</v>
          </cell>
          <cell r="X3636">
            <v>73.599999999999994</v>
          </cell>
          <cell r="Y3636">
            <v>46.5</v>
          </cell>
          <cell r="Z3636">
            <v>0.32</v>
          </cell>
          <cell r="AA3636">
            <v>0</v>
          </cell>
        </row>
        <row r="3637">
          <cell r="B3637" t="str">
            <v>Rio Grande do Sul</v>
          </cell>
          <cell r="I3637" t="str">
            <v>1</v>
          </cell>
          <cell r="K3637">
            <v>6241</v>
          </cell>
          <cell r="Q3637">
            <v>2317</v>
          </cell>
          <cell r="S3637" t="str">
            <v>Sim</v>
          </cell>
          <cell r="T3637" t="str">
            <v>Sim</v>
          </cell>
          <cell r="V3637" t="str">
            <v>Sim</v>
          </cell>
          <cell r="X3637">
            <v>43.66</v>
          </cell>
          <cell r="Y3637">
            <v>37.85</v>
          </cell>
          <cell r="Z3637">
            <v>35.700000000000003</v>
          </cell>
          <cell r="AA3637">
            <v>100</v>
          </cell>
        </row>
        <row r="3638">
          <cell r="B3638" t="str">
            <v>Rio Grande do Sul</v>
          </cell>
          <cell r="I3638" t="str">
            <v>1</v>
          </cell>
          <cell r="K3638">
            <v>517</v>
          </cell>
          <cell r="Q3638">
            <v>258</v>
          </cell>
          <cell r="S3638" t="str">
            <v>Nao</v>
          </cell>
          <cell r="T3638" t="str">
            <v>Nao</v>
          </cell>
          <cell r="V3638" t="str">
            <v>Sim</v>
          </cell>
          <cell r="X3638">
            <v>13</v>
          </cell>
          <cell r="Y3638">
            <v>11</v>
          </cell>
          <cell r="Z3638">
            <v>7.8</v>
          </cell>
          <cell r="AA3638">
            <v>50</v>
          </cell>
        </row>
        <row r="3639">
          <cell r="B3639" t="str">
            <v>Rio Grande do Sul</v>
          </cell>
          <cell r="I3639" t="str">
            <v>1</v>
          </cell>
          <cell r="K3639">
            <v>1584</v>
          </cell>
          <cell r="Q3639">
            <v>715</v>
          </cell>
          <cell r="S3639" t="str">
            <v>Nao</v>
          </cell>
          <cell r="T3639" t="str">
            <v>Nao</v>
          </cell>
          <cell r="V3639" t="str">
            <v>Sim</v>
          </cell>
          <cell r="X3639">
            <v>21</v>
          </cell>
          <cell r="Y3639">
            <v>20</v>
          </cell>
          <cell r="Z3639">
            <v>14</v>
          </cell>
          <cell r="AA3639">
            <v>0</v>
          </cell>
        </row>
        <row r="3640">
          <cell r="B3640" t="str">
            <v>Rio Grande do Sul</v>
          </cell>
          <cell r="I3640" t="str">
            <v>1</v>
          </cell>
          <cell r="K3640">
            <v>693</v>
          </cell>
          <cell r="Q3640">
            <v>335</v>
          </cell>
          <cell r="S3640" t="str">
            <v>Nao</v>
          </cell>
          <cell r="T3640" t="str">
            <v>Sim</v>
          </cell>
          <cell r="V3640" t="str">
            <v>Sim</v>
          </cell>
          <cell r="X3640">
            <v>17</v>
          </cell>
          <cell r="Y3640">
            <v>12</v>
          </cell>
          <cell r="Z3640">
            <v>13.1</v>
          </cell>
          <cell r="AA3640">
            <v>5</v>
          </cell>
        </row>
        <row r="3641">
          <cell r="B3641" t="str">
            <v>Rio Grande do Sul</v>
          </cell>
          <cell r="I3641" t="str">
            <v>1</v>
          </cell>
          <cell r="K3641">
            <v>4168</v>
          </cell>
          <cell r="Q3641">
            <v>1695</v>
          </cell>
          <cell r="S3641" t="str">
            <v>Nao</v>
          </cell>
          <cell r="T3641" t="str">
            <v>Nao</v>
          </cell>
          <cell r="V3641" t="str">
            <v>Sim</v>
          </cell>
          <cell r="X3641">
            <v>21</v>
          </cell>
          <cell r="Y3641">
            <v>15.5</v>
          </cell>
          <cell r="Z3641">
            <v>10</v>
          </cell>
          <cell r="AA3641">
            <v>0</v>
          </cell>
        </row>
        <row r="3642">
          <cell r="B3642" t="str">
            <v>Rio Grande do Sul</v>
          </cell>
          <cell r="I3642" t="str">
            <v>1</v>
          </cell>
          <cell r="K3642">
            <v>18206</v>
          </cell>
          <cell r="Q3642">
            <v>8687</v>
          </cell>
          <cell r="S3642" t="str">
            <v>Sim</v>
          </cell>
          <cell r="T3642" t="str">
            <v>Sim</v>
          </cell>
          <cell r="V3642" t="str">
            <v>Sim</v>
          </cell>
          <cell r="X3642">
            <v>28</v>
          </cell>
          <cell r="Y3642">
            <v>12</v>
          </cell>
          <cell r="Z3642">
            <v>8</v>
          </cell>
          <cell r="AA3642">
            <v>250</v>
          </cell>
        </row>
        <row r="3643">
          <cell r="B3643" t="str">
            <v>Rio Grande do Sul</v>
          </cell>
          <cell r="I3643" t="str">
            <v>1</v>
          </cell>
          <cell r="K3643">
            <v>764</v>
          </cell>
          <cell r="Q3643">
            <v>240</v>
          </cell>
          <cell r="S3643" t="str">
            <v>Nao</v>
          </cell>
          <cell r="T3643" t="str">
            <v>Nao</v>
          </cell>
          <cell r="V3643" t="str">
            <v>Sim</v>
          </cell>
          <cell r="X3643">
            <v>11</v>
          </cell>
          <cell r="Y3643">
            <v>10.199999999999999</v>
          </cell>
          <cell r="Z3643">
            <v>8</v>
          </cell>
          <cell r="AA3643">
            <v>0</v>
          </cell>
        </row>
        <row r="3644">
          <cell r="B3644" t="str">
            <v>Rio Grande do Sul</v>
          </cell>
          <cell r="I3644" t="str">
            <v>1</v>
          </cell>
          <cell r="K3644">
            <v>3167</v>
          </cell>
          <cell r="Q3644">
            <v>890</v>
          </cell>
          <cell r="S3644" t="str">
            <v>Nao</v>
          </cell>
          <cell r="T3644" t="str">
            <v>Nao</v>
          </cell>
          <cell r="V3644" t="str">
            <v>Sim</v>
          </cell>
          <cell r="X3644">
            <v>20</v>
          </cell>
          <cell r="Y3644">
            <v>20</v>
          </cell>
          <cell r="Z3644">
            <v>16</v>
          </cell>
          <cell r="AA3644">
            <v>50</v>
          </cell>
        </row>
        <row r="3645">
          <cell r="B3645" t="str">
            <v>Rio Grande do Sul</v>
          </cell>
          <cell r="I3645" t="str">
            <v>1</v>
          </cell>
          <cell r="K3645">
            <v>15983</v>
          </cell>
          <cell r="Q3645">
            <v>7380</v>
          </cell>
          <cell r="S3645" t="str">
            <v>Nao</v>
          </cell>
          <cell r="T3645" t="str">
            <v>Nao</v>
          </cell>
          <cell r="V3645" t="str">
            <v>Sim</v>
          </cell>
          <cell r="X3645">
            <v>66.5</v>
          </cell>
          <cell r="Y3645">
            <v>40</v>
          </cell>
          <cell r="Z3645">
            <v>22</v>
          </cell>
          <cell r="AA3645">
            <v>40</v>
          </cell>
        </row>
        <row r="3646">
          <cell r="B3646" t="str">
            <v>Rio Grande do Sul</v>
          </cell>
          <cell r="I3646" t="str">
            <v>1</v>
          </cell>
          <cell r="K3646">
            <v>22597</v>
          </cell>
          <cell r="Q3646">
            <v>9039</v>
          </cell>
          <cell r="S3646" t="str">
            <v>Sim</v>
          </cell>
          <cell r="T3646" t="str">
            <v>Sim</v>
          </cell>
          <cell r="V3646" t="str">
            <v>Sim</v>
          </cell>
          <cell r="X3646">
            <v>104</v>
          </cell>
          <cell r="Y3646">
            <v>101</v>
          </cell>
          <cell r="Z3646">
            <v>90</v>
          </cell>
          <cell r="AA3646">
            <v>40</v>
          </cell>
        </row>
        <row r="3647">
          <cell r="B3647" t="str">
            <v>Rio Grande do Sul</v>
          </cell>
          <cell r="I3647" t="str">
            <v>1</v>
          </cell>
          <cell r="K3647">
            <v>610</v>
          </cell>
          <cell r="Q3647">
            <v>210</v>
          </cell>
          <cell r="S3647" t="str">
            <v>Nao</v>
          </cell>
          <cell r="T3647" t="str">
            <v>Nao</v>
          </cell>
          <cell r="V3647" t="str">
            <v>Sim</v>
          </cell>
          <cell r="X3647">
            <v>16</v>
          </cell>
          <cell r="Y3647">
            <v>12.5</v>
          </cell>
          <cell r="Z3647">
            <v>8</v>
          </cell>
          <cell r="AA3647">
            <v>5</v>
          </cell>
        </row>
        <row r="3648">
          <cell r="B3648" t="str">
            <v>Rio Grande do Sul</v>
          </cell>
          <cell r="I3648" t="str">
            <v>1</v>
          </cell>
          <cell r="K3648">
            <v>1762</v>
          </cell>
          <cell r="Q3648">
            <v>881</v>
          </cell>
          <cell r="S3648" t="str">
            <v>Nao</v>
          </cell>
          <cell r="T3648" t="str">
            <v>Nao</v>
          </cell>
          <cell r="V3648" t="str">
            <v>Sim</v>
          </cell>
          <cell r="X3648">
            <v>15.45</v>
          </cell>
          <cell r="Y3648">
            <v>14.15</v>
          </cell>
          <cell r="Z3648">
            <v>9.6</v>
          </cell>
          <cell r="AA3648">
            <v>0</v>
          </cell>
        </row>
        <row r="3649">
          <cell r="B3649" t="str">
            <v>Rio Grande do Sul</v>
          </cell>
          <cell r="I3649" t="str">
            <v>1</v>
          </cell>
          <cell r="K3649">
            <v>25638</v>
          </cell>
          <cell r="Q3649">
            <v>7530</v>
          </cell>
          <cell r="S3649" t="str">
            <v>Nao</v>
          </cell>
          <cell r="T3649" t="str">
            <v>Sim</v>
          </cell>
          <cell r="V3649" t="str">
            <v>Sim</v>
          </cell>
          <cell r="X3649">
            <v>200</v>
          </cell>
          <cell r="Y3649">
            <v>70</v>
          </cell>
          <cell r="Z3649">
            <v>15</v>
          </cell>
          <cell r="AA3649">
            <v>1000</v>
          </cell>
        </row>
        <row r="3650">
          <cell r="B3650" t="str">
            <v>Rio Grande do Sul</v>
          </cell>
          <cell r="I3650" t="str">
            <v>1</v>
          </cell>
          <cell r="K3650">
            <v>1371</v>
          </cell>
          <cell r="Q3650">
            <v>685</v>
          </cell>
          <cell r="S3650" t="str">
            <v>Nao</v>
          </cell>
          <cell r="T3650" t="str">
            <v>Nao</v>
          </cell>
          <cell r="V3650" t="str">
            <v>Sim</v>
          </cell>
          <cell r="X3650">
            <v>8.4</v>
          </cell>
          <cell r="Y3650">
            <v>6</v>
          </cell>
          <cell r="Z3650">
            <v>5</v>
          </cell>
          <cell r="AA3650">
            <v>0</v>
          </cell>
        </row>
        <row r="3651">
          <cell r="B3651" t="str">
            <v>Rio Grande do Sul</v>
          </cell>
          <cell r="I3651" t="str">
            <v>1</v>
          </cell>
          <cell r="K3651">
            <v>597</v>
          </cell>
          <cell r="Q3651">
            <v>280</v>
          </cell>
          <cell r="S3651" t="str">
            <v>Nao</v>
          </cell>
          <cell r="T3651" t="str">
            <v>Nao</v>
          </cell>
          <cell r="V3651" t="str">
            <v>Sim</v>
          </cell>
          <cell r="X3651">
            <v>7.4</v>
          </cell>
          <cell r="Y3651">
            <v>3.6</v>
          </cell>
          <cell r="Z3651">
            <v>2.79</v>
          </cell>
          <cell r="AA3651">
            <v>20</v>
          </cell>
        </row>
        <row r="3652">
          <cell r="B3652" t="str">
            <v>Rio Grande do Sul</v>
          </cell>
          <cell r="I3652" t="str">
            <v>3</v>
          </cell>
          <cell r="K3652">
            <v>242750</v>
          </cell>
          <cell r="Q3652">
            <v>120000</v>
          </cell>
          <cell r="S3652" t="str">
            <v>Nao</v>
          </cell>
          <cell r="T3652" t="str">
            <v>Sim</v>
          </cell>
          <cell r="V3652" t="str">
            <v>Sim</v>
          </cell>
          <cell r="X3652">
            <v>1280.6300000000001</v>
          </cell>
          <cell r="Y3652">
            <v>1255</v>
          </cell>
          <cell r="Z3652">
            <v>1056.17</v>
          </cell>
          <cell r="AA3652">
            <v>0</v>
          </cell>
        </row>
        <row r="3653">
          <cell r="B3653" t="str">
            <v>Rio Grande do Sul</v>
          </cell>
          <cell r="I3653" t="str">
            <v>1</v>
          </cell>
          <cell r="K3653">
            <v>1288</v>
          </cell>
          <cell r="Q3653">
            <v>425</v>
          </cell>
          <cell r="S3653" t="str">
            <v>Nao</v>
          </cell>
          <cell r="T3653" t="str">
            <v>Nao</v>
          </cell>
          <cell r="V3653" t="str">
            <v>Sim</v>
          </cell>
          <cell r="X3653">
            <v>24</v>
          </cell>
          <cell r="Y3653">
            <v>12.5</v>
          </cell>
          <cell r="Z3653">
            <v>2.8</v>
          </cell>
          <cell r="AA3653">
            <v>0</v>
          </cell>
        </row>
        <row r="3654">
          <cell r="B3654" t="str">
            <v>Rio Grande do Sul</v>
          </cell>
          <cell r="I3654" t="str">
            <v>1</v>
          </cell>
          <cell r="K3654">
            <v>632</v>
          </cell>
          <cell r="Q3654">
            <v>310</v>
          </cell>
          <cell r="S3654" t="str">
            <v>Nao</v>
          </cell>
          <cell r="T3654" t="str">
            <v>Nao</v>
          </cell>
          <cell r="V3654" t="str">
            <v>Sim</v>
          </cell>
          <cell r="X3654">
            <v>8</v>
          </cell>
          <cell r="Y3654">
            <v>7.2</v>
          </cell>
          <cell r="Z3654">
            <v>0</v>
          </cell>
          <cell r="AA3654">
            <v>0</v>
          </cell>
        </row>
        <row r="3655">
          <cell r="B3655" t="str">
            <v>Rio Grande do Sul</v>
          </cell>
          <cell r="I3655" t="str">
            <v>1</v>
          </cell>
          <cell r="K3655">
            <v>540</v>
          </cell>
          <cell r="Q3655">
            <v>162</v>
          </cell>
          <cell r="S3655" t="str">
            <v>Nao</v>
          </cell>
          <cell r="T3655" t="str">
            <v>Nao</v>
          </cell>
          <cell r="V3655" t="str">
            <v>Sim</v>
          </cell>
          <cell r="X3655">
            <v>6.94</v>
          </cell>
          <cell r="Y3655">
            <v>5.74</v>
          </cell>
          <cell r="Z3655">
            <v>5.62</v>
          </cell>
          <cell r="AA3655">
            <v>0</v>
          </cell>
        </row>
        <row r="3656">
          <cell r="B3656" t="str">
            <v>Rio Grande do Sul</v>
          </cell>
          <cell r="I3656" t="str">
            <v>1</v>
          </cell>
          <cell r="K3656">
            <v>2006</v>
          </cell>
          <cell r="Q3656">
            <v>1000</v>
          </cell>
          <cell r="S3656" t="str">
            <v>Nao</v>
          </cell>
          <cell r="T3656" t="str">
            <v>Nao</v>
          </cell>
          <cell r="V3656" t="str">
            <v>Sim</v>
          </cell>
          <cell r="X3656">
            <v>10</v>
          </cell>
          <cell r="Y3656">
            <v>8</v>
          </cell>
          <cell r="Z3656">
            <v>2.5</v>
          </cell>
          <cell r="AA3656">
            <v>20</v>
          </cell>
        </row>
        <row r="3657">
          <cell r="B3657" t="str">
            <v>Rio Grande do Sul</v>
          </cell>
          <cell r="I3657" t="str">
            <v>1</v>
          </cell>
          <cell r="K3657">
            <v>10126</v>
          </cell>
          <cell r="Q3657">
            <v>2400</v>
          </cell>
          <cell r="S3657" t="str">
            <v>Sim</v>
          </cell>
          <cell r="T3657" t="str">
            <v>Sim</v>
          </cell>
          <cell r="V3657" t="str">
            <v>Não</v>
          </cell>
          <cell r="X3657">
            <v>500</v>
          </cell>
          <cell r="Y3657">
            <v>350</v>
          </cell>
          <cell r="Z3657">
            <v>0</v>
          </cell>
          <cell r="AA3657">
            <v>200</v>
          </cell>
        </row>
        <row r="3658">
          <cell r="B3658" t="str">
            <v>Rio Grande do Sul</v>
          </cell>
          <cell r="I3658" t="str">
            <v>2</v>
          </cell>
          <cell r="K3658">
            <v>28791</v>
          </cell>
          <cell r="Q3658">
            <v>8700</v>
          </cell>
          <cell r="S3658" t="str">
            <v>Sim</v>
          </cell>
          <cell r="T3658" t="str">
            <v>Nao</v>
          </cell>
          <cell r="V3658" t="str">
            <v>Sim</v>
          </cell>
          <cell r="X3658">
            <v>126.88</v>
          </cell>
          <cell r="Y3658">
            <v>111.21</v>
          </cell>
          <cell r="Z3658">
            <v>36.5</v>
          </cell>
          <cell r="AA3658">
            <v>0</v>
          </cell>
        </row>
        <row r="3659">
          <cell r="B3659" t="str">
            <v>Rio Grande do Sul</v>
          </cell>
          <cell r="I3659" t="str">
            <v>1</v>
          </cell>
          <cell r="K3659">
            <v>3460</v>
          </cell>
          <cell r="Q3659">
            <v>1730</v>
          </cell>
          <cell r="S3659" t="str">
            <v>Nao</v>
          </cell>
          <cell r="T3659" t="str">
            <v>Nao</v>
          </cell>
          <cell r="V3659" t="str">
            <v>Sim</v>
          </cell>
          <cell r="X3659">
            <v>26.95</v>
          </cell>
          <cell r="Y3659">
            <v>18.84</v>
          </cell>
          <cell r="Z3659">
            <v>8.1</v>
          </cell>
          <cell r="AA3659">
            <v>18</v>
          </cell>
        </row>
        <row r="3660">
          <cell r="B3660" t="str">
            <v>Rio Grande do Sul</v>
          </cell>
          <cell r="I3660" t="str">
            <v>2</v>
          </cell>
          <cell r="K3660">
            <v>40074</v>
          </cell>
          <cell r="Q3660">
            <v>14500</v>
          </cell>
          <cell r="S3660" t="str">
            <v>Nao</v>
          </cell>
          <cell r="T3660" t="str">
            <v>Sim</v>
          </cell>
          <cell r="V3660" t="str">
            <v>Sim</v>
          </cell>
          <cell r="X3660">
            <v>416</v>
          </cell>
          <cell r="Y3660">
            <v>374</v>
          </cell>
          <cell r="Z3660">
            <v>334</v>
          </cell>
          <cell r="AA3660">
            <v>300</v>
          </cell>
        </row>
        <row r="3661">
          <cell r="B3661" t="str">
            <v>Rio Grande do Sul</v>
          </cell>
          <cell r="I3661" t="str">
            <v>1</v>
          </cell>
          <cell r="K3661">
            <v>7632</v>
          </cell>
          <cell r="Q3661">
            <v>3500</v>
          </cell>
          <cell r="S3661" t="str">
            <v>Sim</v>
          </cell>
          <cell r="T3661" t="str">
            <v>Sim</v>
          </cell>
          <cell r="V3661" t="str">
            <v>Sim</v>
          </cell>
          <cell r="X3661">
            <v>69.02</v>
          </cell>
          <cell r="Y3661">
            <v>38.75</v>
          </cell>
          <cell r="Z3661">
            <v>21.03</v>
          </cell>
          <cell r="AA3661">
            <v>48</v>
          </cell>
        </row>
        <row r="3662">
          <cell r="B3662" t="str">
            <v>Rio Grande do Sul</v>
          </cell>
          <cell r="I3662" t="str">
            <v>1</v>
          </cell>
          <cell r="K3662">
            <v>4329</v>
          </cell>
          <cell r="Q3662">
            <v>1989</v>
          </cell>
          <cell r="S3662" t="str">
            <v>Nao</v>
          </cell>
          <cell r="T3662" t="str">
            <v>Nao</v>
          </cell>
          <cell r="V3662" t="str">
            <v>Sim</v>
          </cell>
          <cell r="X3662">
            <v>30.64</v>
          </cell>
          <cell r="Y3662">
            <v>27.03</v>
          </cell>
          <cell r="Z3662">
            <v>3.64</v>
          </cell>
          <cell r="AA3662">
            <v>0</v>
          </cell>
        </row>
        <row r="3663">
          <cell r="B3663" t="str">
            <v>Rio Grande do Sul</v>
          </cell>
          <cell r="I3663" t="str">
            <v>1</v>
          </cell>
          <cell r="K3663">
            <v>2964</v>
          </cell>
          <cell r="Q3663">
            <v>900</v>
          </cell>
          <cell r="S3663" t="str">
            <v>Nao</v>
          </cell>
          <cell r="T3663" t="str">
            <v>Nao</v>
          </cell>
          <cell r="V3663" t="str">
            <v>Sim</v>
          </cell>
          <cell r="X3663">
            <v>30.09</v>
          </cell>
          <cell r="Y3663">
            <v>6.76</v>
          </cell>
          <cell r="Z3663">
            <v>5.9</v>
          </cell>
          <cell r="AA3663">
            <v>32</v>
          </cell>
        </row>
        <row r="3664">
          <cell r="B3664" t="str">
            <v>Rio Grande do Sul</v>
          </cell>
          <cell r="I3664" t="str">
            <v>1</v>
          </cell>
          <cell r="K3664">
            <v>1079</v>
          </cell>
          <cell r="Q3664">
            <v>502</v>
          </cell>
          <cell r="S3664" t="str">
            <v>Nao</v>
          </cell>
          <cell r="T3664" t="str">
            <v>Sim</v>
          </cell>
          <cell r="V3664" t="str">
            <v>Sim</v>
          </cell>
          <cell r="X3664">
            <v>23.2</v>
          </cell>
          <cell r="Y3664">
            <v>23.2</v>
          </cell>
          <cell r="Z3664">
            <v>18.5</v>
          </cell>
          <cell r="AA3664">
            <v>112</v>
          </cell>
        </row>
        <row r="3665">
          <cell r="B3665" t="str">
            <v>Rio Grande do Sul</v>
          </cell>
          <cell r="I3665" t="str">
            <v>2</v>
          </cell>
          <cell r="K3665">
            <v>55579</v>
          </cell>
          <cell r="Q3665">
            <v>20255</v>
          </cell>
          <cell r="S3665" t="str">
            <v>Nao</v>
          </cell>
          <cell r="T3665" t="str">
            <v>Nao</v>
          </cell>
          <cell r="V3665" t="str">
            <v>Sim</v>
          </cell>
          <cell r="X3665">
            <v>103.25</v>
          </cell>
          <cell r="Y3665">
            <v>74.5</v>
          </cell>
          <cell r="Z3665">
            <v>68.5</v>
          </cell>
          <cell r="AA3665">
            <v>2500</v>
          </cell>
        </row>
        <row r="3666">
          <cell r="B3666" t="str">
            <v>Rio Grande do Sul</v>
          </cell>
          <cell r="I3666" t="str">
            <v>1</v>
          </cell>
          <cell r="K3666">
            <v>619</v>
          </cell>
          <cell r="Q3666">
            <v>201</v>
          </cell>
          <cell r="S3666" t="str">
            <v>Nao</v>
          </cell>
          <cell r="T3666" t="str">
            <v>Nao</v>
          </cell>
          <cell r="V3666" t="str">
            <v>Sim</v>
          </cell>
          <cell r="X3666">
            <v>9.2799999999999994</v>
          </cell>
          <cell r="Y3666">
            <v>4.32</v>
          </cell>
          <cell r="Z3666">
            <v>0</v>
          </cell>
          <cell r="AA3666">
            <v>0</v>
          </cell>
        </row>
        <row r="3667">
          <cell r="B3667" t="str">
            <v>Rio Grande do Sul</v>
          </cell>
          <cell r="I3667" t="str">
            <v>1</v>
          </cell>
          <cell r="K3667">
            <v>1563</v>
          </cell>
          <cell r="Q3667">
            <v>419</v>
          </cell>
          <cell r="S3667" t="str">
            <v>Sim</v>
          </cell>
          <cell r="T3667" t="str">
            <v>Nao</v>
          </cell>
          <cell r="V3667" t="str">
            <v>Sim</v>
          </cell>
          <cell r="X3667">
            <v>15.13</v>
          </cell>
          <cell r="Y3667">
            <v>10</v>
          </cell>
          <cell r="Z3667">
            <v>14.5</v>
          </cell>
          <cell r="AA3667">
            <v>30</v>
          </cell>
        </row>
        <row r="3668">
          <cell r="B3668" t="str">
            <v>Rio Grande do Sul</v>
          </cell>
          <cell r="I3668" t="str">
            <v>3</v>
          </cell>
          <cell r="K3668">
            <v>199509</v>
          </cell>
          <cell r="Q3668">
            <v>76033</v>
          </cell>
          <cell r="S3668" t="str">
            <v>Nao</v>
          </cell>
          <cell r="T3668" t="str">
            <v>Sim</v>
          </cell>
          <cell r="V3668" t="str">
            <v>Sim</v>
          </cell>
          <cell r="X3668">
            <v>712.59</v>
          </cell>
          <cell r="Y3668">
            <v>709.33</v>
          </cell>
          <cell r="Z3668">
            <v>342.25</v>
          </cell>
          <cell r="AA3668">
            <v>1101</v>
          </cell>
        </row>
        <row r="3669">
          <cell r="B3669" t="str">
            <v>Rio Grande do Sul</v>
          </cell>
          <cell r="I3669" t="str">
            <v>1</v>
          </cell>
          <cell r="K3669">
            <v>4338</v>
          </cell>
          <cell r="Q3669">
            <v>1945</v>
          </cell>
          <cell r="S3669" t="str">
            <v>Nao</v>
          </cell>
          <cell r="T3669" t="str">
            <v>Sim</v>
          </cell>
          <cell r="V3669" t="str">
            <v>Sim</v>
          </cell>
          <cell r="X3669">
            <v>38.14</v>
          </cell>
          <cell r="Y3669">
            <v>19.010000000000002</v>
          </cell>
          <cell r="Z3669">
            <v>17.059999999999999</v>
          </cell>
          <cell r="AA3669">
            <v>15</v>
          </cell>
        </row>
        <row r="3670">
          <cell r="B3670" t="str">
            <v>Rio Grande do Sul</v>
          </cell>
          <cell r="I3670" t="str">
            <v>1</v>
          </cell>
          <cell r="K3670">
            <v>678</v>
          </cell>
          <cell r="Q3670">
            <v>429</v>
          </cell>
          <cell r="S3670" t="str">
            <v>Nao</v>
          </cell>
          <cell r="T3670" t="str">
            <v>Nao</v>
          </cell>
          <cell r="V3670" t="str">
            <v>Sim</v>
          </cell>
          <cell r="X3670">
            <v>6.81</v>
          </cell>
          <cell r="Y3670">
            <v>5.0999999999999996</v>
          </cell>
          <cell r="Z3670">
            <v>4.9000000000000004</v>
          </cell>
          <cell r="AA3670">
            <v>0</v>
          </cell>
        </row>
        <row r="3671">
          <cell r="B3671" t="str">
            <v>Rio Grande do Sul</v>
          </cell>
          <cell r="I3671" t="str">
            <v>1</v>
          </cell>
          <cell r="K3671">
            <v>7203</v>
          </cell>
          <cell r="Q3671">
            <v>2600</v>
          </cell>
          <cell r="S3671" t="str">
            <v>Nao</v>
          </cell>
          <cell r="T3671" t="str">
            <v>Sim</v>
          </cell>
          <cell r="V3671" t="str">
            <v>Sim</v>
          </cell>
          <cell r="X3671">
            <v>43.93</v>
          </cell>
          <cell r="Y3671">
            <v>24.3</v>
          </cell>
          <cell r="Z3671">
            <v>10.86</v>
          </cell>
          <cell r="AA3671">
            <v>135</v>
          </cell>
        </row>
        <row r="3672">
          <cell r="B3672" t="str">
            <v>Rio Grande do Sul</v>
          </cell>
          <cell r="I3672" t="str">
            <v>1</v>
          </cell>
          <cell r="K3672">
            <v>2594</v>
          </cell>
          <cell r="Q3672">
            <v>1157</v>
          </cell>
          <cell r="S3672" t="str">
            <v>Nao</v>
          </cell>
          <cell r="T3672" t="str">
            <v>Nao</v>
          </cell>
          <cell r="V3672" t="str">
            <v>Sim</v>
          </cell>
          <cell r="X3672">
            <v>24.5</v>
          </cell>
          <cell r="Y3672">
            <v>19</v>
          </cell>
          <cell r="Z3672">
            <v>6</v>
          </cell>
          <cell r="AA3672">
            <v>10</v>
          </cell>
        </row>
        <row r="3673">
          <cell r="B3673" t="str">
            <v>Rio Grande do Sul</v>
          </cell>
          <cell r="I3673" t="str">
            <v>4</v>
          </cell>
          <cell r="K3673">
            <v>320051</v>
          </cell>
          <cell r="Q3673">
            <v>119599</v>
          </cell>
          <cell r="S3673" t="str">
            <v>Sim</v>
          </cell>
          <cell r="T3673" t="str">
            <v>Nao</v>
          </cell>
          <cell r="V3673" t="str">
            <v>Sim</v>
          </cell>
          <cell r="X3673">
            <v>1234</v>
          </cell>
          <cell r="Y3673">
            <v>600</v>
          </cell>
          <cell r="Z3673">
            <v>20</v>
          </cell>
          <cell r="AA3673">
            <v>57</v>
          </cell>
        </row>
        <row r="3674">
          <cell r="B3674" t="str">
            <v>Rio Grande do Sul</v>
          </cell>
          <cell r="I3674" t="str">
            <v>1</v>
          </cell>
          <cell r="K3674">
            <v>5048</v>
          </cell>
          <cell r="Q3674">
            <v>2330</v>
          </cell>
          <cell r="S3674" t="str">
            <v>Nao</v>
          </cell>
          <cell r="T3674" t="str">
            <v>Nao</v>
          </cell>
          <cell r="V3674" t="str">
            <v>Sim</v>
          </cell>
          <cell r="X3674">
            <v>77</v>
          </cell>
          <cell r="Y3674">
            <v>26.3</v>
          </cell>
          <cell r="Z3674">
            <v>52.5</v>
          </cell>
          <cell r="AA3674">
            <v>5</v>
          </cell>
        </row>
        <row r="3675">
          <cell r="B3675" t="str">
            <v>Rio Grande do Sul</v>
          </cell>
          <cell r="I3675" t="str">
            <v>1</v>
          </cell>
          <cell r="K3675">
            <v>1324</v>
          </cell>
          <cell r="Q3675">
            <v>415</v>
          </cell>
          <cell r="S3675" t="str">
            <v>Nao</v>
          </cell>
          <cell r="T3675" t="str">
            <v>Nao</v>
          </cell>
          <cell r="V3675" t="str">
            <v>Sim</v>
          </cell>
          <cell r="X3675">
            <v>11.5</v>
          </cell>
          <cell r="Y3675">
            <v>9.6999999999999993</v>
          </cell>
          <cell r="Z3675">
            <v>8.5</v>
          </cell>
          <cell r="AA3675">
            <v>6</v>
          </cell>
        </row>
        <row r="3676">
          <cell r="B3676" t="str">
            <v>Rio Grande do Sul</v>
          </cell>
          <cell r="I3676" t="str">
            <v>1</v>
          </cell>
          <cell r="K3676">
            <v>430</v>
          </cell>
          <cell r="Q3676">
            <v>342</v>
          </cell>
          <cell r="S3676" t="str">
            <v>Nao</v>
          </cell>
          <cell r="T3676" t="str">
            <v>Sim</v>
          </cell>
          <cell r="V3676" t="str">
            <v>Sim</v>
          </cell>
          <cell r="X3676">
            <v>8.69</v>
          </cell>
          <cell r="Y3676">
            <v>4.43</v>
          </cell>
          <cell r="Z3676">
            <v>3.83</v>
          </cell>
          <cell r="AA3676">
            <v>0</v>
          </cell>
        </row>
        <row r="3677">
          <cell r="B3677" t="str">
            <v>Rio Grande do Sul</v>
          </cell>
          <cell r="I3677" t="str">
            <v>1</v>
          </cell>
          <cell r="K3677">
            <v>1835</v>
          </cell>
          <cell r="Q3677">
            <v>586</v>
          </cell>
          <cell r="S3677" t="str">
            <v>Nao</v>
          </cell>
          <cell r="T3677" t="str">
            <v>Sim</v>
          </cell>
          <cell r="V3677" t="str">
            <v>Sim</v>
          </cell>
          <cell r="X3677">
            <v>18</v>
          </cell>
          <cell r="Y3677">
            <v>15.42</v>
          </cell>
          <cell r="Z3677">
            <v>12.5</v>
          </cell>
          <cell r="AA3677">
            <v>0</v>
          </cell>
        </row>
        <row r="3678">
          <cell r="B3678" t="str">
            <v>Rio Grande do Sul</v>
          </cell>
          <cell r="I3678" t="str">
            <v>1</v>
          </cell>
          <cell r="K3678">
            <v>997</v>
          </cell>
          <cell r="Q3678">
            <v>398</v>
          </cell>
          <cell r="S3678" t="str">
            <v>Sim</v>
          </cell>
          <cell r="T3678" t="str">
            <v>Sim</v>
          </cell>
          <cell r="V3678" t="str">
            <v>Sim</v>
          </cell>
          <cell r="X3678">
            <v>15</v>
          </cell>
          <cell r="Y3678">
            <v>14</v>
          </cell>
          <cell r="Z3678">
            <v>12</v>
          </cell>
          <cell r="AA3678">
            <v>30</v>
          </cell>
        </row>
        <row r="3679">
          <cell r="B3679" t="str">
            <v>Rio Grande do Sul</v>
          </cell>
          <cell r="I3679" t="str">
            <v>1</v>
          </cell>
          <cell r="K3679">
            <v>9336</v>
          </cell>
          <cell r="Q3679">
            <v>3542</v>
          </cell>
          <cell r="S3679" t="str">
            <v>Nao</v>
          </cell>
          <cell r="T3679" t="str">
            <v>Nao</v>
          </cell>
          <cell r="V3679" t="str">
            <v>Sim</v>
          </cell>
          <cell r="X3679">
            <v>38.97</v>
          </cell>
          <cell r="Y3679">
            <v>19.170000000000002</v>
          </cell>
          <cell r="Z3679">
            <v>5.78</v>
          </cell>
          <cell r="AA3679">
            <v>0</v>
          </cell>
        </row>
        <row r="3680">
          <cell r="B3680" t="str">
            <v>Rio Grande do Sul</v>
          </cell>
          <cell r="I3680" t="str">
            <v>1</v>
          </cell>
          <cell r="K3680">
            <v>635</v>
          </cell>
          <cell r="Q3680">
            <v>315</v>
          </cell>
          <cell r="S3680" t="str">
            <v>Nao</v>
          </cell>
          <cell r="T3680" t="str">
            <v>Nao</v>
          </cell>
          <cell r="V3680" t="str">
            <v>Sim</v>
          </cell>
          <cell r="X3680">
            <v>9.3000000000000007</v>
          </cell>
          <cell r="Y3680">
            <v>6.74</v>
          </cell>
          <cell r="Z3680">
            <v>0.41</v>
          </cell>
          <cell r="AA3680">
            <v>4</v>
          </cell>
        </row>
        <row r="3681">
          <cell r="B3681" t="str">
            <v>Rio Grande do Sul</v>
          </cell>
          <cell r="I3681" t="str">
            <v>1</v>
          </cell>
          <cell r="K3681">
            <v>897</v>
          </cell>
          <cell r="Q3681">
            <v>400</v>
          </cell>
          <cell r="S3681" t="str">
            <v>Nao</v>
          </cell>
          <cell r="T3681" t="str">
            <v>Nao</v>
          </cell>
          <cell r="V3681" t="str">
            <v>Sim</v>
          </cell>
          <cell r="X3681">
            <v>11.24</v>
          </cell>
          <cell r="Y3681">
            <v>11.24</v>
          </cell>
          <cell r="Z3681">
            <v>11</v>
          </cell>
          <cell r="AA3681">
            <v>0</v>
          </cell>
        </row>
        <row r="3682">
          <cell r="B3682" t="str">
            <v>Rio Grande do Sul</v>
          </cell>
          <cell r="I3682" t="str">
            <v>1</v>
          </cell>
          <cell r="K3682">
            <v>1577</v>
          </cell>
          <cell r="Q3682">
            <v>700</v>
          </cell>
          <cell r="S3682" t="str">
            <v>Nao</v>
          </cell>
          <cell r="T3682" t="str">
            <v>Sim</v>
          </cell>
          <cell r="V3682" t="str">
            <v>Sim</v>
          </cell>
          <cell r="X3682">
            <v>26</v>
          </cell>
          <cell r="Y3682">
            <v>22</v>
          </cell>
          <cell r="Z3682">
            <v>22</v>
          </cell>
          <cell r="AA3682">
            <v>0</v>
          </cell>
        </row>
        <row r="3683">
          <cell r="B3683" t="str">
            <v>Rio Grande do Sul</v>
          </cell>
          <cell r="I3683" t="str">
            <v>1</v>
          </cell>
          <cell r="K3683">
            <v>446</v>
          </cell>
          <cell r="Q3683">
            <v>203</v>
          </cell>
          <cell r="S3683" t="str">
            <v>Nao</v>
          </cell>
          <cell r="T3683" t="str">
            <v>Nao</v>
          </cell>
          <cell r="V3683" t="str">
            <v>Não</v>
          </cell>
          <cell r="X3683">
            <v>6</v>
          </cell>
          <cell r="Y3683">
            <v>6</v>
          </cell>
          <cell r="Z3683">
            <v>6</v>
          </cell>
          <cell r="AA3683">
            <v>50</v>
          </cell>
        </row>
        <row r="3684">
          <cell r="B3684" t="str">
            <v>Rio Grande do Sul</v>
          </cell>
          <cell r="I3684" t="str">
            <v>2</v>
          </cell>
          <cell r="K3684">
            <v>30705</v>
          </cell>
          <cell r="Q3684">
            <v>8435</v>
          </cell>
          <cell r="S3684" t="str">
            <v>Nao</v>
          </cell>
          <cell r="T3684" t="str">
            <v>Nao</v>
          </cell>
          <cell r="V3684" t="str">
            <v>Sim</v>
          </cell>
          <cell r="X3684">
            <v>158.1</v>
          </cell>
          <cell r="Y3684">
            <v>127.1</v>
          </cell>
          <cell r="Z3684">
            <v>0.01</v>
          </cell>
          <cell r="AA3684">
            <v>950</v>
          </cell>
        </row>
        <row r="3685">
          <cell r="B3685" t="str">
            <v>Rio Grande do Sul</v>
          </cell>
          <cell r="I3685" t="str">
            <v>5</v>
          </cell>
          <cell r="K3685">
            <v>1488252</v>
          </cell>
          <cell r="Q3685">
            <v>519255</v>
          </cell>
          <cell r="S3685" t="str">
            <v>Sim</v>
          </cell>
          <cell r="T3685" t="str">
            <v>Sim</v>
          </cell>
          <cell r="V3685" t="str">
            <v>Sim</v>
          </cell>
          <cell r="X3685">
            <v>2998.26</v>
          </cell>
          <cell r="Y3685">
            <v>2129.2600000000002</v>
          </cell>
          <cell r="Z3685">
            <v>2129.2600000000002</v>
          </cell>
          <cell r="AA3685">
            <v>3123</v>
          </cell>
        </row>
        <row r="3686">
          <cell r="B3686" t="str">
            <v>Rio Grande do Sul</v>
          </cell>
          <cell r="I3686" t="str">
            <v>1</v>
          </cell>
          <cell r="K3686">
            <v>1978</v>
          </cell>
          <cell r="Q3686">
            <v>989</v>
          </cell>
          <cell r="S3686" t="str">
            <v>Nao</v>
          </cell>
          <cell r="T3686" t="str">
            <v>Nao</v>
          </cell>
          <cell r="V3686" t="str">
            <v>Sim</v>
          </cell>
          <cell r="X3686">
            <v>20.18</v>
          </cell>
          <cell r="Y3686">
            <v>10.78</v>
          </cell>
          <cell r="Z3686">
            <v>3</v>
          </cell>
          <cell r="AA3686">
            <v>100</v>
          </cell>
        </row>
        <row r="3687">
          <cell r="B3687" t="str">
            <v>Rio Grande do Sul</v>
          </cell>
          <cell r="I3687" t="str">
            <v>1</v>
          </cell>
          <cell r="K3687">
            <v>883</v>
          </cell>
          <cell r="Q3687">
            <v>400</v>
          </cell>
          <cell r="S3687" t="str">
            <v>Sim</v>
          </cell>
          <cell r="T3687" t="str">
            <v>Sim</v>
          </cell>
          <cell r="V3687" t="str">
            <v>Sim</v>
          </cell>
          <cell r="X3687">
            <v>13</v>
          </cell>
          <cell r="Y3687">
            <v>13</v>
          </cell>
          <cell r="Z3687">
            <v>10</v>
          </cell>
          <cell r="AA3687">
            <v>30</v>
          </cell>
        </row>
        <row r="3688">
          <cell r="B3688" t="str">
            <v>Rio Grande do Sul</v>
          </cell>
          <cell r="I3688" t="str">
            <v>1</v>
          </cell>
          <cell r="K3688">
            <v>311</v>
          </cell>
          <cell r="Q3688">
            <v>270</v>
          </cell>
          <cell r="S3688" t="str">
            <v>Nao</v>
          </cell>
          <cell r="T3688" t="str">
            <v>Nao</v>
          </cell>
          <cell r="V3688" t="str">
            <v>Sim</v>
          </cell>
          <cell r="X3688">
            <v>3.5</v>
          </cell>
          <cell r="Y3688">
            <v>3.3</v>
          </cell>
          <cell r="Z3688">
            <v>3.3</v>
          </cell>
          <cell r="AA3688">
            <v>60</v>
          </cell>
        </row>
        <row r="3689">
          <cell r="B3689" t="str">
            <v>Rio Grande do Sul</v>
          </cell>
          <cell r="I3689" t="str">
            <v>1</v>
          </cell>
          <cell r="K3689">
            <v>5030</v>
          </cell>
          <cell r="Q3689">
            <v>2075</v>
          </cell>
          <cell r="S3689" t="str">
            <v>Sim</v>
          </cell>
          <cell r="T3689" t="str">
            <v>Nao</v>
          </cell>
          <cell r="V3689" t="str">
            <v>Sim</v>
          </cell>
          <cell r="X3689">
            <v>38</v>
          </cell>
          <cell r="Y3689">
            <v>31</v>
          </cell>
          <cell r="Z3689">
            <v>9</v>
          </cell>
          <cell r="AA3689">
            <v>100</v>
          </cell>
        </row>
        <row r="3690">
          <cell r="B3690" t="str">
            <v>Rio Grande do Sul</v>
          </cell>
          <cell r="I3690" t="str">
            <v>1</v>
          </cell>
          <cell r="K3690">
            <v>543</v>
          </cell>
          <cell r="Q3690">
            <v>236</v>
          </cell>
          <cell r="S3690" t="str">
            <v>Nao</v>
          </cell>
          <cell r="T3690" t="str">
            <v>Nao</v>
          </cell>
          <cell r="V3690" t="str">
            <v>Sim</v>
          </cell>
          <cell r="X3690">
            <v>5.93</v>
          </cell>
          <cell r="Y3690">
            <v>4.21</v>
          </cell>
          <cell r="Z3690">
            <v>2.04</v>
          </cell>
          <cell r="AA3690">
            <v>0</v>
          </cell>
        </row>
        <row r="3691">
          <cell r="B3691" t="str">
            <v>Rio Grande do Sul</v>
          </cell>
          <cell r="I3691" t="str">
            <v>1</v>
          </cell>
          <cell r="K3691">
            <v>1787</v>
          </cell>
          <cell r="Q3691">
            <v>813</v>
          </cell>
          <cell r="S3691" t="str">
            <v>Nao</v>
          </cell>
          <cell r="T3691" t="str">
            <v>Nao</v>
          </cell>
          <cell r="V3691" t="str">
            <v>Sim</v>
          </cell>
          <cell r="X3691">
            <v>20</v>
          </cell>
          <cell r="Y3691">
            <v>20</v>
          </cell>
          <cell r="Z3691">
            <v>18</v>
          </cell>
          <cell r="AA3691">
            <v>0</v>
          </cell>
        </row>
        <row r="3692">
          <cell r="B3692" t="str">
            <v>Rio Grande do Sul</v>
          </cell>
          <cell r="I3692" t="str">
            <v>1</v>
          </cell>
          <cell r="K3692">
            <v>1896</v>
          </cell>
          <cell r="Q3692">
            <v>808</v>
          </cell>
          <cell r="S3692" t="str">
            <v>Nao</v>
          </cell>
          <cell r="T3692" t="str">
            <v>Nao</v>
          </cell>
          <cell r="V3692" t="str">
            <v>Sim</v>
          </cell>
          <cell r="X3692">
            <v>28</v>
          </cell>
          <cell r="Y3692">
            <v>24</v>
          </cell>
          <cell r="Z3692">
            <v>0</v>
          </cell>
          <cell r="AA3692">
            <v>25</v>
          </cell>
        </row>
        <row r="3693">
          <cell r="B3693" t="str">
            <v>Rio Grande do Sul</v>
          </cell>
          <cell r="I3693" t="str">
            <v>1</v>
          </cell>
          <cell r="K3693">
            <v>414</v>
          </cell>
          <cell r="Q3693">
            <v>205</v>
          </cell>
          <cell r="S3693" t="str">
            <v>Nao</v>
          </cell>
          <cell r="T3693" t="str">
            <v>Nao</v>
          </cell>
          <cell r="V3693" t="str">
            <v>Sim</v>
          </cell>
          <cell r="X3693">
            <v>8</v>
          </cell>
          <cell r="Y3693">
            <v>7.25</v>
          </cell>
          <cell r="Z3693">
            <v>6.5</v>
          </cell>
          <cell r="AA3693">
            <v>0</v>
          </cell>
        </row>
        <row r="3694">
          <cell r="B3694" t="str">
            <v>Rio Grande do Sul</v>
          </cell>
          <cell r="I3694" t="str">
            <v>1</v>
          </cell>
          <cell r="K3694">
            <v>1481</v>
          </cell>
          <cell r="Q3694">
            <v>650</v>
          </cell>
          <cell r="S3694" t="str">
            <v>Nao</v>
          </cell>
          <cell r="T3694" t="str">
            <v>Sim</v>
          </cell>
          <cell r="V3694" t="str">
            <v>Sim</v>
          </cell>
          <cell r="X3694">
            <v>10</v>
          </cell>
          <cell r="Y3694">
            <v>8</v>
          </cell>
          <cell r="Z3694">
            <v>6</v>
          </cell>
          <cell r="AA3694">
            <v>10</v>
          </cell>
        </row>
        <row r="3695">
          <cell r="B3695" t="str">
            <v>Rio Grande do Sul</v>
          </cell>
          <cell r="I3695" t="str">
            <v>1</v>
          </cell>
          <cell r="K3695">
            <v>20927</v>
          </cell>
          <cell r="Q3695">
            <v>8000</v>
          </cell>
          <cell r="S3695" t="str">
            <v>Nao</v>
          </cell>
          <cell r="T3695" t="str">
            <v>Sim</v>
          </cell>
          <cell r="V3695" t="str">
            <v>Sim</v>
          </cell>
          <cell r="X3695">
            <v>3300</v>
          </cell>
          <cell r="Y3695">
            <v>2000</v>
          </cell>
          <cell r="Z3695">
            <v>1500</v>
          </cell>
          <cell r="AA3695">
            <v>890</v>
          </cell>
        </row>
        <row r="3696">
          <cell r="B3696" t="str">
            <v>Rio Grande do Sul</v>
          </cell>
          <cell r="I3696" t="str">
            <v>1</v>
          </cell>
          <cell r="K3696">
            <v>958</v>
          </cell>
          <cell r="Q3696">
            <v>380</v>
          </cell>
          <cell r="S3696" t="str">
            <v>Nao</v>
          </cell>
          <cell r="T3696" t="str">
            <v>Sim</v>
          </cell>
          <cell r="V3696" t="str">
            <v>Sim</v>
          </cell>
          <cell r="X3696">
            <v>6.5</v>
          </cell>
          <cell r="Y3696">
            <v>5.3</v>
          </cell>
          <cell r="Z3696">
            <v>4.5999999999999996</v>
          </cell>
          <cell r="AA3696">
            <v>35</v>
          </cell>
        </row>
        <row r="3697">
          <cell r="B3697" t="str">
            <v>Rio Grande do Sul</v>
          </cell>
          <cell r="I3697" t="str">
            <v>1</v>
          </cell>
          <cell r="K3697">
            <v>877</v>
          </cell>
          <cell r="Q3697">
            <v>320</v>
          </cell>
          <cell r="S3697" t="str">
            <v>Nao</v>
          </cell>
          <cell r="T3697" t="str">
            <v>Nao</v>
          </cell>
          <cell r="V3697" t="str">
            <v>Sim</v>
          </cell>
          <cell r="X3697">
            <v>7</v>
          </cell>
          <cell r="Y3697">
            <v>4</v>
          </cell>
          <cell r="Z3697">
            <v>4</v>
          </cell>
          <cell r="AA3697">
            <v>0</v>
          </cell>
        </row>
        <row r="3698">
          <cell r="B3698" t="str">
            <v>Rio Grande do Sul</v>
          </cell>
          <cell r="I3698" t="str">
            <v>1</v>
          </cell>
          <cell r="K3698">
            <v>2042</v>
          </cell>
          <cell r="Q3698">
            <v>850</v>
          </cell>
          <cell r="S3698" t="str">
            <v>Nao</v>
          </cell>
          <cell r="T3698" t="str">
            <v>Nao</v>
          </cell>
          <cell r="V3698" t="str">
            <v>Não</v>
          </cell>
          <cell r="X3698">
            <v>25.11</v>
          </cell>
          <cell r="Y3698">
            <v>20</v>
          </cell>
          <cell r="Z3698">
            <v>4.9400000000000004</v>
          </cell>
          <cell r="AA3698">
            <v>5</v>
          </cell>
        </row>
        <row r="3699">
          <cell r="B3699" t="str">
            <v>Rio Grande do Sul</v>
          </cell>
          <cell r="I3699" t="str">
            <v>1</v>
          </cell>
          <cell r="K3699">
            <v>708</v>
          </cell>
          <cell r="Q3699">
            <v>354</v>
          </cell>
          <cell r="S3699" t="str">
            <v>Nao</v>
          </cell>
          <cell r="T3699" t="str">
            <v>Nao</v>
          </cell>
          <cell r="V3699" t="str">
            <v>Sim</v>
          </cell>
          <cell r="X3699">
            <v>16</v>
          </cell>
          <cell r="Y3699">
            <v>11</v>
          </cell>
          <cell r="Z3699">
            <v>10</v>
          </cell>
          <cell r="AA3699">
            <v>0</v>
          </cell>
        </row>
        <row r="3700">
          <cell r="B3700" t="str">
            <v>Rio Grande do Sul</v>
          </cell>
          <cell r="I3700" t="str">
            <v>1</v>
          </cell>
          <cell r="K3700">
            <v>8922</v>
          </cell>
          <cell r="Q3700">
            <v>4009</v>
          </cell>
          <cell r="S3700" t="str">
            <v>Sim</v>
          </cell>
          <cell r="T3700" t="str">
            <v>Nao</v>
          </cell>
          <cell r="V3700" t="str">
            <v>Sim</v>
          </cell>
          <cell r="X3700">
            <v>55</v>
          </cell>
          <cell r="Y3700">
            <v>48</v>
          </cell>
          <cell r="Z3700">
            <v>48</v>
          </cell>
          <cell r="AA3700">
            <v>4</v>
          </cell>
        </row>
        <row r="3701">
          <cell r="B3701" t="str">
            <v>Rio Grande do Sul</v>
          </cell>
          <cell r="I3701" t="str">
            <v>1</v>
          </cell>
          <cell r="K3701">
            <v>555</v>
          </cell>
          <cell r="Q3701">
            <v>249</v>
          </cell>
          <cell r="S3701" t="str">
            <v>Nao</v>
          </cell>
          <cell r="T3701" t="str">
            <v>Nao</v>
          </cell>
          <cell r="V3701" t="str">
            <v>Sim</v>
          </cell>
          <cell r="X3701">
            <v>6.4</v>
          </cell>
          <cell r="Y3701">
            <v>4.37</v>
          </cell>
          <cell r="Z3701">
            <v>3.47</v>
          </cell>
          <cell r="AA3701">
            <v>0</v>
          </cell>
        </row>
        <row r="3702">
          <cell r="B3702" t="str">
            <v>Rio Grande do Sul</v>
          </cell>
          <cell r="I3702" t="str">
            <v>3</v>
          </cell>
          <cell r="K3702">
            <v>203583</v>
          </cell>
          <cell r="Q3702">
            <v>78362</v>
          </cell>
          <cell r="S3702" t="str">
            <v>Nao</v>
          </cell>
          <cell r="T3702" t="str">
            <v>Nao</v>
          </cell>
          <cell r="V3702" t="str">
            <v>Sim</v>
          </cell>
          <cell r="X3702">
            <v>709.88</v>
          </cell>
          <cell r="Y3702">
            <v>288.02</v>
          </cell>
          <cell r="Z3702">
            <v>254.01</v>
          </cell>
          <cell r="AA3702">
            <v>3200</v>
          </cell>
        </row>
        <row r="3703">
          <cell r="B3703" t="str">
            <v>Rio Grande do Sul</v>
          </cell>
          <cell r="I3703" t="str">
            <v>2</v>
          </cell>
          <cell r="K3703">
            <v>26073</v>
          </cell>
          <cell r="Q3703">
            <v>12000</v>
          </cell>
          <cell r="S3703" t="str">
            <v>Nao</v>
          </cell>
          <cell r="T3703" t="str">
            <v>Nao</v>
          </cell>
          <cell r="V3703" t="str">
            <v>Sim</v>
          </cell>
          <cell r="X3703">
            <v>88</v>
          </cell>
          <cell r="Y3703">
            <v>68</v>
          </cell>
          <cell r="Z3703">
            <v>0</v>
          </cell>
          <cell r="AA3703">
            <v>11</v>
          </cell>
        </row>
        <row r="3704">
          <cell r="B3704" t="str">
            <v>Rio Grande do Sul</v>
          </cell>
          <cell r="I3704" t="str">
            <v>1</v>
          </cell>
          <cell r="K3704">
            <v>2968</v>
          </cell>
          <cell r="Q3704">
            <v>900</v>
          </cell>
          <cell r="S3704" t="str">
            <v>Nao</v>
          </cell>
          <cell r="T3704" t="str">
            <v>Sim</v>
          </cell>
          <cell r="V3704" t="str">
            <v>Sim</v>
          </cell>
          <cell r="X3704">
            <v>27.5</v>
          </cell>
          <cell r="Y3704">
            <v>15</v>
          </cell>
          <cell r="Z3704">
            <v>14</v>
          </cell>
          <cell r="AA3704">
            <v>0</v>
          </cell>
        </row>
        <row r="3705">
          <cell r="B3705" t="str">
            <v>Rio Grande do Sul</v>
          </cell>
          <cell r="I3705" t="str">
            <v>1</v>
          </cell>
          <cell r="K3705">
            <v>7362</v>
          </cell>
          <cell r="Q3705">
            <v>3030</v>
          </cell>
          <cell r="S3705" t="str">
            <v>Nao</v>
          </cell>
          <cell r="T3705" t="str">
            <v>Sim</v>
          </cell>
          <cell r="V3705" t="str">
            <v>Sim</v>
          </cell>
          <cell r="X3705">
            <v>44.2</v>
          </cell>
          <cell r="Y3705">
            <v>34.200000000000003</v>
          </cell>
          <cell r="Z3705">
            <v>26.4</v>
          </cell>
          <cell r="AA3705">
            <v>800</v>
          </cell>
        </row>
        <row r="3706">
          <cell r="B3706" t="str">
            <v>Rio Grande do Sul</v>
          </cell>
          <cell r="I3706" t="str">
            <v>1</v>
          </cell>
          <cell r="K3706">
            <v>4404</v>
          </cell>
          <cell r="Q3706">
            <v>1578</v>
          </cell>
          <cell r="S3706" t="str">
            <v>Sim</v>
          </cell>
          <cell r="T3706" t="str">
            <v>Nao</v>
          </cell>
          <cell r="V3706" t="str">
            <v>Sim</v>
          </cell>
          <cell r="X3706">
            <v>41</v>
          </cell>
          <cell r="Y3706">
            <v>33.5</v>
          </cell>
          <cell r="Z3706">
            <v>11</v>
          </cell>
          <cell r="AA3706">
            <v>30</v>
          </cell>
        </row>
        <row r="3707">
          <cell r="B3707" t="str">
            <v>Rio Grande do Sul</v>
          </cell>
          <cell r="I3707" t="str">
            <v>1</v>
          </cell>
          <cell r="K3707">
            <v>548</v>
          </cell>
          <cell r="Q3707">
            <v>200</v>
          </cell>
          <cell r="S3707" t="str">
            <v>Nao</v>
          </cell>
          <cell r="T3707" t="str">
            <v>Nao</v>
          </cell>
          <cell r="V3707" t="str">
            <v>Sim</v>
          </cell>
          <cell r="X3707">
            <v>16</v>
          </cell>
          <cell r="Y3707">
            <v>12</v>
          </cell>
          <cell r="Z3707">
            <v>10</v>
          </cell>
          <cell r="AA3707">
            <v>3</v>
          </cell>
        </row>
        <row r="3708">
          <cell r="B3708" t="str">
            <v>Rio Grande do Sul</v>
          </cell>
          <cell r="I3708" t="str">
            <v>1</v>
          </cell>
          <cell r="K3708">
            <v>16856</v>
          </cell>
          <cell r="Q3708">
            <v>5900</v>
          </cell>
          <cell r="S3708" t="str">
            <v>Nao</v>
          </cell>
          <cell r="T3708" t="str">
            <v>Sim</v>
          </cell>
          <cell r="V3708" t="str">
            <v>Sim</v>
          </cell>
          <cell r="X3708">
            <v>66.849999999999994</v>
          </cell>
          <cell r="Y3708">
            <v>40.020000000000003</v>
          </cell>
          <cell r="Z3708">
            <v>27.25</v>
          </cell>
          <cell r="AA3708">
            <v>800</v>
          </cell>
        </row>
        <row r="3709">
          <cell r="B3709" t="str">
            <v>Rio Grande do Sul</v>
          </cell>
          <cell r="I3709" t="str">
            <v>1</v>
          </cell>
          <cell r="K3709">
            <v>7133</v>
          </cell>
          <cell r="Q3709">
            <v>3500</v>
          </cell>
          <cell r="S3709" t="str">
            <v>Nao</v>
          </cell>
          <cell r="T3709" t="str">
            <v>Nao</v>
          </cell>
          <cell r="V3709" t="str">
            <v>Sim</v>
          </cell>
          <cell r="X3709">
            <v>70</v>
          </cell>
          <cell r="Y3709">
            <v>55</v>
          </cell>
          <cell r="Z3709">
            <v>60</v>
          </cell>
          <cell r="AA3709">
            <v>30</v>
          </cell>
        </row>
        <row r="3710">
          <cell r="B3710" t="str">
            <v>Rio Grande do Sul</v>
          </cell>
          <cell r="I3710" t="str">
            <v>1</v>
          </cell>
          <cell r="K3710">
            <v>2133</v>
          </cell>
          <cell r="Q3710">
            <v>915</v>
          </cell>
          <cell r="S3710" t="str">
            <v>Nao</v>
          </cell>
          <cell r="T3710" t="str">
            <v>Sim</v>
          </cell>
          <cell r="V3710" t="str">
            <v>Sim</v>
          </cell>
          <cell r="X3710">
            <v>25</v>
          </cell>
          <cell r="Y3710">
            <v>25</v>
          </cell>
          <cell r="Z3710">
            <v>22</v>
          </cell>
          <cell r="AA3710">
            <v>20</v>
          </cell>
        </row>
        <row r="3711">
          <cell r="B3711" t="str">
            <v>Rio Grande do Sul</v>
          </cell>
          <cell r="I3711" t="str">
            <v>1</v>
          </cell>
          <cell r="K3711">
            <v>2913</v>
          </cell>
          <cell r="Q3711">
            <v>1058</v>
          </cell>
          <cell r="S3711" t="str">
            <v>Nao</v>
          </cell>
          <cell r="T3711" t="str">
            <v>Nao</v>
          </cell>
          <cell r="V3711" t="str">
            <v>Sim</v>
          </cell>
          <cell r="X3711">
            <v>25</v>
          </cell>
          <cell r="Y3711">
            <v>25</v>
          </cell>
          <cell r="Z3711">
            <v>4</v>
          </cell>
          <cell r="AA3711">
            <v>15</v>
          </cell>
        </row>
        <row r="3712">
          <cell r="B3712" t="str">
            <v>Rio Grande do Sul</v>
          </cell>
          <cell r="I3712" t="str">
            <v>2</v>
          </cell>
          <cell r="K3712">
            <v>34585</v>
          </cell>
          <cell r="Q3712">
            <v>13400</v>
          </cell>
          <cell r="S3712" t="str">
            <v>Nao</v>
          </cell>
          <cell r="T3712" t="str">
            <v>Nao</v>
          </cell>
          <cell r="V3712" t="str">
            <v>Sim</v>
          </cell>
          <cell r="X3712">
            <v>212</v>
          </cell>
          <cell r="Y3712">
            <v>159</v>
          </cell>
          <cell r="Z3712">
            <v>150</v>
          </cell>
          <cell r="AA3712">
            <v>30</v>
          </cell>
        </row>
        <row r="3713">
          <cell r="B3713" t="str">
            <v>Rio Grande do Sul</v>
          </cell>
          <cell r="I3713" t="str">
            <v>1</v>
          </cell>
          <cell r="K3713">
            <v>788</v>
          </cell>
          <cell r="Q3713">
            <v>322</v>
          </cell>
          <cell r="S3713" t="str">
            <v>Nao</v>
          </cell>
          <cell r="T3713" t="str">
            <v>Nao</v>
          </cell>
          <cell r="V3713" t="str">
            <v>Sim</v>
          </cell>
          <cell r="X3713">
            <v>14.5</v>
          </cell>
          <cell r="Y3713">
            <v>10.5</v>
          </cell>
          <cell r="Z3713">
            <v>5.8</v>
          </cell>
          <cell r="AA3713">
            <v>0</v>
          </cell>
        </row>
        <row r="3714">
          <cell r="B3714" t="str">
            <v>Rio Grande do Sul</v>
          </cell>
          <cell r="I3714" t="str">
            <v>1</v>
          </cell>
          <cell r="K3714">
            <v>1761</v>
          </cell>
          <cell r="Q3714">
            <v>721</v>
          </cell>
          <cell r="S3714" t="str">
            <v>Nao</v>
          </cell>
          <cell r="T3714" t="str">
            <v>Nao</v>
          </cell>
          <cell r="V3714" t="str">
            <v>Sim</v>
          </cell>
          <cell r="X3714">
            <v>1.55</v>
          </cell>
          <cell r="Y3714">
            <v>1.22</v>
          </cell>
          <cell r="Z3714">
            <v>0.55000000000000004</v>
          </cell>
          <cell r="AA3714">
            <v>0</v>
          </cell>
        </row>
        <row r="3715">
          <cell r="B3715" t="str">
            <v>Rio Grande do Sul</v>
          </cell>
          <cell r="I3715" t="str">
            <v>1</v>
          </cell>
          <cell r="K3715">
            <v>10724</v>
          </cell>
          <cell r="Q3715">
            <v>4530</v>
          </cell>
          <cell r="S3715" t="str">
            <v>Nao</v>
          </cell>
          <cell r="T3715" t="str">
            <v>Nao</v>
          </cell>
          <cell r="V3715" t="str">
            <v>Sim</v>
          </cell>
          <cell r="X3715">
            <v>63</v>
          </cell>
          <cell r="Y3715">
            <v>26</v>
          </cell>
          <cell r="Z3715">
            <v>26</v>
          </cell>
          <cell r="AA3715">
            <v>0</v>
          </cell>
        </row>
        <row r="3716">
          <cell r="B3716" t="str">
            <v>Rio Grande do Sul</v>
          </cell>
          <cell r="I3716" t="str">
            <v>1</v>
          </cell>
          <cell r="K3716">
            <v>1120</v>
          </cell>
          <cell r="Q3716">
            <v>491</v>
          </cell>
          <cell r="S3716" t="str">
            <v>Sim</v>
          </cell>
          <cell r="T3716" t="str">
            <v>Sim</v>
          </cell>
          <cell r="V3716" t="str">
            <v>Sim</v>
          </cell>
          <cell r="X3716">
            <v>220</v>
          </cell>
          <cell r="Y3716">
            <v>15</v>
          </cell>
          <cell r="Z3716">
            <v>7</v>
          </cell>
          <cell r="AA3716">
            <v>0</v>
          </cell>
        </row>
        <row r="3717">
          <cell r="B3717" t="str">
            <v>Rio Grande do Sul</v>
          </cell>
          <cell r="I3717" t="str">
            <v>1</v>
          </cell>
          <cell r="K3717">
            <v>4688</v>
          </cell>
          <cell r="Q3717">
            <v>2200</v>
          </cell>
          <cell r="S3717" t="str">
            <v>Sim</v>
          </cell>
          <cell r="T3717" t="str">
            <v>Sim</v>
          </cell>
          <cell r="V3717" t="str">
            <v>Sim</v>
          </cell>
          <cell r="X3717">
            <v>36.380000000000003</v>
          </cell>
          <cell r="Y3717">
            <v>27.1</v>
          </cell>
          <cell r="Z3717">
            <v>17.420000000000002</v>
          </cell>
          <cell r="AA3717">
            <v>0</v>
          </cell>
        </row>
        <row r="3718">
          <cell r="B3718" t="str">
            <v>Rio Grande do Sul</v>
          </cell>
          <cell r="I3718" t="str">
            <v>1</v>
          </cell>
          <cell r="K3718">
            <v>11362</v>
          </cell>
          <cell r="Q3718">
            <v>5124</v>
          </cell>
          <cell r="S3718" t="str">
            <v>Nao</v>
          </cell>
          <cell r="T3718" t="str">
            <v>Sim</v>
          </cell>
          <cell r="V3718" t="str">
            <v>Sim</v>
          </cell>
          <cell r="X3718">
            <v>164</v>
          </cell>
          <cell r="Y3718">
            <v>120</v>
          </cell>
          <cell r="Z3718">
            <v>74</v>
          </cell>
          <cell r="AA3718">
            <v>100</v>
          </cell>
        </row>
        <row r="3719">
          <cell r="B3719" t="str">
            <v>Rio Grande do Sul</v>
          </cell>
          <cell r="I3719" t="str">
            <v>1</v>
          </cell>
          <cell r="K3719">
            <v>6257</v>
          </cell>
          <cell r="Q3719">
            <v>3128</v>
          </cell>
          <cell r="S3719" t="str">
            <v>Nao</v>
          </cell>
          <cell r="T3719" t="str">
            <v>Sim</v>
          </cell>
          <cell r="V3719" t="str">
            <v>Sim</v>
          </cell>
          <cell r="X3719">
            <v>49.72</v>
          </cell>
          <cell r="Y3719">
            <v>42.49</v>
          </cell>
          <cell r="Z3719">
            <v>14.6</v>
          </cell>
          <cell r="AA3719">
            <v>10</v>
          </cell>
        </row>
        <row r="3720">
          <cell r="B3720" t="str">
            <v>Rio Grande do Sul</v>
          </cell>
          <cell r="I3720" t="str">
            <v>1</v>
          </cell>
          <cell r="K3720">
            <v>474</v>
          </cell>
          <cell r="Q3720">
            <v>210</v>
          </cell>
          <cell r="S3720" t="str">
            <v>Nao</v>
          </cell>
          <cell r="T3720" t="str">
            <v>Nao</v>
          </cell>
          <cell r="V3720" t="str">
            <v>Sim</v>
          </cell>
          <cell r="X3720">
            <v>7</v>
          </cell>
          <cell r="Y3720">
            <v>3.55</v>
          </cell>
          <cell r="Z3720">
            <v>2</v>
          </cell>
          <cell r="AA3720">
            <v>0</v>
          </cell>
        </row>
        <row r="3721">
          <cell r="B3721" t="str">
            <v>Rio Grande do Sul</v>
          </cell>
          <cell r="I3721" t="str">
            <v>1</v>
          </cell>
          <cell r="K3721">
            <v>3348</v>
          </cell>
          <cell r="Q3721">
            <v>1103</v>
          </cell>
          <cell r="S3721" t="str">
            <v>Nao</v>
          </cell>
          <cell r="T3721" t="str">
            <v>Sim</v>
          </cell>
          <cell r="V3721" t="str">
            <v>Sim</v>
          </cell>
          <cell r="X3721">
            <v>30.79</v>
          </cell>
          <cell r="Y3721">
            <v>20.59</v>
          </cell>
          <cell r="Z3721">
            <v>1.34</v>
          </cell>
          <cell r="AA3721">
            <v>0</v>
          </cell>
        </row>
        <row r="3722">
          <cell r="B3722" t="str">
            <v>Rio Grande do Sul</v>
          </cell>
          <cell r="I3722" t="str">
            <v>3</v>
          </cell>
          <cell r="K3722">
            <v>116734</v>
          </cell>
          <cell r="Q3722">
            <v>58367</v>
          </cell>
          <cell r="S3722" t="str">
            <v>Nao</v>
          </cell>
          <cell r="T3722" t="str">
            <v>Sim</v>
          </cell>
          <cell r="V3722" t="str">
            <v>Sim</v>
          </cell>
          <cell r="X3722">
            <v>712.65</v>
          </cell>
          <cell r="Y3722">
            <v>660.63</v>
          </cell>
          <cell r="Z3722">
            <v>712.65</v>
          </cell>
          <cell r="AA3722">
            <v>450</v>
          </cell>
        </row>
        <row r="3723">
          <cell r="B3723" t="str">
            <v>Rio Grande do Sul</v>
          </cell>
          <cell r="I3723" t="str">
            <v>1</v>
          </cell>
          <cell r="K3723">
            <v>605</v>
          </cell>
          <cell r="Q3723">
            <v>300</v>
          </cell>
          <cell r="S3723" t="str">
            <v>Nao</v>
          </cell>
          <cell r="T3723" t="str">
            <v>Sim</v>
          </cell>
          <cell r="V3723" t="str">
            <v>Sim</v>
          </cell>
          <cell r="X3723">
            <v>9.7799999999999994</v>
          </cell>
          <cell r="Y3723">
            <v>6.81</v>
          </cell>
          <cell r="Z3723">
            <v>6.81</v>
          </cell>
          <cell r="AA3723">
            <v>0</v>
          </cell>
        </row>
        <row r="3724">
          <cell r="B3724" t="str">
            <v>Rio Grande do Sul</v>
          </cell>
          <cell r="I3724" t="str">
            <v>4</v>
          </cell>
          <cell r="K3724">
            <v>269893</v>
          </cell>
          <cell r="Q3724">
            <v>110000</v>
          </cell>
          <cell r="S3724" t="str">
            <v>Nao</v>
          </cell>
          <cell r="T3724" t="str">
            <v>Sim</v>
          </cell>
          <cell r="V3724" t="str">
            <v>Sim</v>
          </cell>
          <cell r="X3724">
            <v>960.7</v>
          </cell>
          <cell r="Y3724">
            <v>602.94000000000005</v>
          </cell>
          <cell r="Z3724">
            <v>320</v>
          </cell>
          <cell r="AA3724">
            <v>5166</v>
          </cell>
        </row>
        <row r="3725">
          <cell r="B3725" t="str">
            <v>Rio Grande do Sul</v>
          </cell>
          <cell r="I3725" t="str">
            <v>1</v>
          </cell>
          <cell r="K3725">
            <v>4586</v>
          </cell>
          <cell r="Q3725">
            <v>1800</v>
          </cell>
          <cell r="S3725" t="str">
            <v>Nao</v>
          </cell>
          <cell r="T3725" t="str">
            <v>Sim</v>
          </cell>
          <cell r="V3725" t="str">
            <v>Sim</v>
          </cell>
          <cell r="X3725">
            <v>250</v>
          </cell>
          <cell r="Y3725">
            <v>79</v>
          </cell>
          <cell r="Z3725">
            <v>70</v>
          </cell>
          <cell r="AA3725">
            <v>15</v>
          </cell>
        </row>
        <row r="3726">
          <cell r="B3726" t="str">
            <v>Rio Grande do Sul</v>
          </cell>
          <cell r="I3726" t="str">
            <v>2</v>
          </cell>
          <cell r="K3726">
            <v>64756</v>
          </cell>
          <cell r="Q3726">
            <v>30090</v>
          </cell>
          <cell r="S3726" t="str">
            <v>Nao</v>
          </cell>
          <cell r="T3726" t="str">
            <v>Sim</v>
          </cell>
          <cell r="V3726" t="str">
            <v>Sim</v>
          </cell>
          <cell r="X3726">
            <v>250</v>
          </cell>
          <cell r="Y3726">
            <v>70</v>
          </cell>
          <cell r="Z3726">
            <v>25</v>
          </cell>
          <cell r="AA3726">
            <v>1000</v>
          </cell>
        </row>
        <row r="3727">
          <cell r="B3727" t="str">
            <v>Rio Grande do Sul</v>
          </cell>
          <cell r="I3727" t="str">
            <v>1</v>
          </cell>
          <cell r="K3727">
            <v>629</v>
          </cell>
          <cell r="Q3727">
            <v>302</v>
          </cell>
          <cell r="S3727" t="str">
            <v>Nao</v>
          </cell>
          <cell r="T3727" t="str">
            <v>Nao</v>
          </cell>
          <cell r="V3727" t="str">
            <v>Sim</v>
          </cell>
          <cell r="X3727">
            <v>13.11</v>
          </cell>
          <cell r="Y3727">
            <v>11.26</v>
          </cell>
          <cell r="Z3727">
            <v>9</v>
          </cell>
          <cell r="AA3727">
            <v>57</v>
          </cell>
        </row>
        <row r="3728">
          <cell r="B3728" t="str">
            <v>Rio Grande do Sul</v>
          </cell>
          <cell r="I3728" t="str">
            <v>1</v>
          </cell>
          <cell r="K3728">
            <v>25582</v>
          </cell>
          <cell r="Q3728">
            <v>12636</v>
          </cell>
          <cell r="S3728" t="str">
            <v>Nao</v>
          </cell>
          <cell r="T3728" t="str">
            <v>Nao</v>
          </cell>
          <cell r="V3728" t="str">
            <v>Sim</v>
          </cell>
          <cell r="X3728">
            <v>164</v>
          </cell>
          <cell r="Y3728">
            <v>87.5</v>
          </cell>
          <cell r="Z3728">
            <v>8.75</v>
          </cell>
          <cell r="AA3728">
            <v>0</v>
          </cell>
        </row>
        <row r="3729">
          <cell r="B3729" t="str">
            <v>Rio Grande do Sul</v>
          </cell>
          <cell r="I3729" t="str">
            <v>1</v>
          </cell>
          <cell r="K3729">
            <v>3644</v>
          </cell>
          <cell r="Q3729">
            <v>1182</v>
          </cell>
          <cell r="S3729" t="str">
            <v>Nao</v>
          </cell>
          <cell r="T3729" t="str">
            <v>Nao</v>
          </cell>
          <cell r="V3729" t="str">
            <v>Sim</v>
          </cell>
          <cell r="X3729">
            <v>20</v>
          </cell>
          <cell r="Y3729">
            <v>9.5</v>
          </cell>
          <cell r="Z3729">
            <v>5</v>
          </cell>
          <cell r="AA3729">
            <v>0</v>
          </cell>
        </row>
        <row r="3730">
          <cell r="B3730" t="str">
            <v>Rio Grande do Sul</v>
          </cell>
          <cell r="I3730" t="str">
            <v>2</v>
          </cell>
          <cell r="K3730">
            <v>68867</v>
          </cell>
          <cell r="Q3730">
            <v>33979</v>
          </cell>
          <cell r="S3730" t="str">
            <v>Nao</v>
          </cell>
          <cell r="T3730" t="str">
            <v>Nao</v>
          </cell>
          <cell r="V3730" t="str">
            <v>Sim</v>
          </cell>
          <cell r="X3730">
            <v>338.59</v>
          </cell>
          <cell r="Y3730">
            <v>184.49</v>
          </cell>
          <cell r="Z3730">
            <v>150</v>
          </cell>
          <cell r="AA3730">
            <v>200</v>
          </cell>
        </row>
        <row r="3731">
          <cell r="B3731" t="str">
            <v>Rio Grande do Sul</v>
          </cell>
          <cell r="I3731" t="str">
            <v>2</v>
          </cell>
          <cell r="K3731">
            <v>44998</v>
          </cell>
          <cell r="Q3731">
            <v>17831</v>
          </cell>
          <cell r="S3731" t="str">
            <v>Nao</v>
          </cell>
          <cell r="T3731" t="str">
            <v>Nao</v>
          </cell>
          <cell r="V3731" t="str">
            <v>Sim</v>
          </cell>
          <cell r="X3731">
            <v>190</v>
          </cell>
          <cell r="Y3731">
            <v>180</v>
          </cell>
          <cell r="Z3731">
            <v>170</v>
          </cell>
          <cell r="AA3731">
            <v>10</v>
          </cell>
        </row>
        <row r="3732">
          <cell r="B3732" t="str">
            <v>Rio Grande do Sul</v>
          </cell>
          <cell r="I3732" t="str">
            <v>2</v>
          </cell>
          <cell r="K3732">
            <v>73021</v>
          </cell>
          <cell r="Q3732">
            <v>29844</v>
          </cell>
          <cell r="S3732" t="str">
            <v>Nao</v>
          </cell>
          <cell r="T3732" t="str">
            <v>Nao</v>
          </cell>
          <cell r="V3732" t="str">
            <v>Sim</v>
          </cell>
          <cell r="X3732">
            <v>1150</v>
          </cell>
          <cell r="Y3732">
            <v>1000</v>
          </cell>
          <cell r="Z3732">
            <v>0.1</v>
          </cell>
          <cell r="AA3732">
            <v>150</v>
          </cell>
        </row>
        <row r="3733">
          <cell r="B3733" t="str">
            <v>Rio Grande do Sul</v>
          </cell>
          <cell r="I3733" t="str">
            <v>2</v>
          </cell>
          <cell r="K3733">
            <v>30584</v>
          </cell>
          <cell r="Q3733">
            <v>11840</v>
          </cell>
          <cell r="S3733" t="str">
            <v>Nao</v>
          </cell>
          <cell r="T3733" t="str">
            <v>Nao</v>
          </cell>
          <cell r="V3733" t="str">
            <v>Sim</v>
          </cell>
          <cell r="X3733">
            <v>302.5</v>
          </cell>
          <cell r="Y3733">
            <v>232.5</v>
          </cell>
          <cell r="Z3733">
            <v>230</v>
          </cell>
          <cell r="AA3733">
            <v>0</v>
          </cell>
        </row>
        <row r="3734">
          <cell r="B3734" t="str">
            <v>Rio Grande do Sul</v>
          </cell>
          <cell r="I3734" t="str">
            <v>1</v>
          </cell>
          <cell r="K3734">
            <v>6086</v>
          </cell>
          <cell r="Q3734">
            <v>3035</v>
          </cell>
          <cell r="S3734" t="str">
            <v>Sim</v>
          </cell>
          <cell r="T3734" t="str">
            <v>Sim</v>
          </cell>
          <cell r="V3734" t="str">
            <v>Sim</v>
          </cell>
          <cell r="X3734">
            <v>54.02</v>
          </cell>
          <cell r="Y3734">
            <v>37</v>
          </cell>
          <cell r="Z3734">
            <v>3</v>
          </cell>
          <cell r="AA3734">
            <v>4</v>
          </cell>
        </row>
        <row r="3735">
          <cell r="B3735" t="str">
            <v>Rio Grande do Sul</v>
          </cell>
          <cell r="I3735" t="str">
            <v>1</v>
          </cell>
          <cell r="K3735">
            <v>676</v>
          </cell>
          <cell r="Q3735">
            <v>280</v>
          </cell>
          <cell r="S3735" t="str">
            <v>Nao</v>
          </cell>
          <cell r="T3735" t="str">
            <v>Nao</v>
          </cell>
          <cell r="V3735" t="str">
            <v>Sim</v>
          </cell>
          <cell r="X3735">
            <v>7</v>
          </cell>
          <cell r="Y3735">
            <v>5</v>
          </cell>
          <cell r="Z3735">
            <v>0</v>
          </cell>
          <cell r="AA3735">
            <v>20</v>
          </cell>
        </row>
        <row r="3736">
          <cell r="B3736" t="str">
            <v>Rio Grande do Sul</v>
          </cell>
          <cell r="I3736" t="str">
            <v>1</v>
          </cell>
          <cell r="K3736">
            <v>1253</v>
          </cell>
          <cell r="Q3736">
            <v>562</v>
          </cell>
          <cell r="S3736" t="str">
            <v>Sim</v>
          </cell>
          <cell r="T3736" t="str">
            <v>Sim</v>
          </cell>
          <cell r="V3736" t="str">
            <v>Sim</v>
          </cell>
          <cell r="X3736">
            <v>22</v>
          </cell>
          <cell r="Y3736">
            <v>10.02</v>
          </cell>
          <cell r="Z3736">
            <v>10</v>
          </cell>
          <cell r="AA3736">
            <v>0</v>
          </cell>
        </row>
        <row r="3737">
          <cell r="B3737" t="str">
            <v>Rio Grande do Sul</v>
          </cell>
          <cell r="I3737" t="str">
            <v>1</v>
          </cell>
          <cell r="K3737">
            <v>11282</v>
          </cell>
          <cell r="Q3737">
            <v>5000</v>
          </cell>
          <cell r="S3737" t="str">
            <v>Nao</v>
          </cell>
          <cell r="T3737" t="str">
            <v>Nao</v>
          </cell>
          <cell r="V3737" t="str">
            <v>Sim</v>
          </cell>
          <cell r="X3737">
            <v>50</v>
          </cell>
          <cell r="Y3737">
            <v>42</v>
          </cell>
          <cell r="Z3737">
            <v>0</v>
          </cell>
          <cell r="AA3737">
            <v>0</v>
          </cell>
        </row>
        <row r="3738">
          <cell r="B3738" t="str">
            <v>Rio Grande do Sul</v>
          </cell>
          <cell r="I3738" t="str">
            <v>1</v>
          </cell>
          <cell r="K3738">
            <v>7693</v>
          </cell>
          <cell r="Q3738">
            <v>3830</v>
          </cell>
          <cell r="S3738" t="str">
            <v>Nao</v>
          </cell>
          <cell r="T3738" t="str">
            <v>Nao</v>
          </cell>
          <cell r="V3738" t="str">
            <v>Sim</v>
          </cell>
          <cell r="X3738">
            <v>100</v>
          </cell>
          <cell r="Y3738">
            <v>10</v>
          </cell>
          <cell r="Z3738">
            <v>1</v>
          </cell>
          <cell r="AA3738">
            <v>0</v>
          </cell>
        </row>
        <row r="3739">
          <cell r="B3739" t="str">
            <v>Rio Grande do Sul</v>
          </cell>
          <cell r="I3739" t="str">
            <v>1</v>
          </cell>
          <cell r="K3739">
            <v>817</v>
          </cell>
          <cell r="Q3739">
            <v>313</v>
          </cell>
          <cell r="S3739" t="str">
            <v>Nao</v>
          </cell>
          <cell r="T3739" t="str">
            <v>Sim</v>
          </cell>
          <cell r="V3739" t="str">
            <v>Sim</v>
          </cell>
          <cell r="X3739">
            <v>11.62</v>
          </cell>
          <cell r="Y3739">
            <v>9.23</v>
          </cell>
          <cell r="Z3739">
            <v>0</v>
          </cell>
          <cell r="AA3739">
            <v>0</v>
          </cell>
        </row>
        <row r="3740">
          <cell r="B3740" t="str">
            <v>Rio Grande do Sul</v>
          </cell>
          <cell r="I3740" t="str">
            <v>2</v>
          </cell>
          <cell r="K3740">
            <v>53661</v>
          </cell>
          <cell r="Q3740">
            <v>15566</v>
          </cell>
          <cell r="S3740" t="str">
            <v>Nao</v>
          </cell>
          <cell r="T3740" t="str">
            <v>Sim</v>
          </cell>
          <cell r="V3740" t="str">
            <v>Sim</v>
          </cell>
          <cell r="X3740">
            <v>230.4</v>
          </cell>
          <cell r="Y3740">
            <v>133.63999999999999</v>
          </cell>
          <cell r="Z3740">
            <v>4.74</v>
          </cell>
          <cell r="AA3740">
            <v>300</v>
          </cell>
        </row>
        <row r="3741">
          <cell r="B3741" t="str">
            <v>Rio Grande do Sul</v>
          </cell>
          <cell r="I3741" t="str">
            <v>1</v>
          </cell>
          <cell r="K3741">
            <v>1842</v>
          </cell>
          <cell r="Q3741">
            <v>700</v>
          </cell>
          <cell r="S3741" t="str">
            <v>Nao</v>
          </cell>
          <cell r="T3741" t="str">
            <v>Nao</v>
          </cell>
          <cell r="V3741" t="str">
            <v>Sim</v>
          </cell>
          <cell r="X3741">
            <v>20</v>
          </cell>
          <cell r="Y3741">
            <v>15</v>
          </cell>
          <cell r="Z3741">
            <v>14</v>
          </cell>
          <cell r="AA3741">
            <v>0</v>
          </cell>
        </row>
        <row r="3742">
          <cell r="B3742" t="str">
            <v>Rio Grande do Sul</v>
          </cell>
          <cell r="I3742" t="str">
            <v>1</v>
          </cell>
          <cell r="K3742">
            <v>12760</v>
          </cell>
          <cell r="Q3742">
            <v>4350</v>
          </cell>
          <cell r="S3742" t="str">
            <v>Nao</v>
          </cell>
          <cell r="T3742" t="str">
            <v>Nao</v>
          </cell>
          <cell r="V3742" t="str">
            <v>Sim</v>
          </cell>
          <cell r="X3742">
            <v>18</v>
          </cell>
          <cell r="Y3742">
            <v>10</v>
          </cell>
          <cell r="Z3742">
            <v>1</v>
          </cell>
          <cell r="AA3742">
            <v>20</v>
          </cell>
        </row>
        <row r="3743">
          <cell r="B3743" t="str">
            <v>Rio Grande do Sul</v>
          </cell>
          <cell r="I3743" t="str">
            <v>1</v>
          </cell>
          <cell r="K3743">
            <v>13804</v>
          </cell>
          <cell r="Q3743">
            <v>5993</v>
          </cell>
          <cell r="S3743" t="str">
            <v>Sim</v>
          </cell>
          <cell r="T3743" t="str">
            <v>Sim</v>
          </cell>
          <cell r="V3743" t="str">
            <v>Sim</v>
          </cell>
          <cell r="X3743">
            <v>190</v>
          </cell>
          <cell r="Y3743">
            <v>170.52</v>
          </cell>
          <cell r="Z3743">
            <v>160</v>
          </cell>
          <cell r="AA3743">
            <v>0</v>
          </cell>
        </row>
        <row r="3744">
          <cell r="B3744" t="str">
            <v>Rio Grande do Sul</v>
          </cell>
          <cell r="I3744" t="str">
            <v>2</v>
          </cell>
          <cell r="K3744">
            <v>55307</v>
          </cell>
          <cell r="Q3744">
            <v>18819</v>
          </cell>
          <cell r="S3744" t="str">
            <v>Nao</v>
          </cell>
          <cell r="T3744" t="str">
            <v>Sim</v>
          </cell>
          <cell r="V3744" t="str">
            <v>Sim</v>
          </cell>
          <cell r="X3744">
            <v>504.25</v>
          </cell>
          <cell r="Y3744">
            <v>438.47</v>
          </cell>
          <cell r="Z3744">
            <v>316.01</v>
          </cell>
          <cell r="AA3744">
            <v>280</v>
          </cell>
        </row>
        <row r="3745">
          <cell r="B3745" t="str">
            <v>Rio Grande do Sul</v>
          </cell>
          <cell r="I3745" t="str">
            <v>1</v>
          </cell>
          <cell r="K3745">
            <v>2250</v>
          </cell>
          <cell r="Q3745">
            <v>1125</v>
          </cell>
          <cell r="S3745" t="str">
            <v>Nao</v>
          </cell>
          <cell r="T3745" t="str">
            <v>Nao</v>
          </cell>
          <cell r="V3745" t="str">
            <v>Sim</v>
          </cell>
          <cell r="X3745">
            <v>90</v>
          </cell>
          <cell r="Y3745">
            <v>50</v>
          </cell>
          <cell r="Z3745">
            <v>1</v>
          </cell>
          <cell r="AA3745">
            <v>0</v>
          </cell>
        </row>
        <row r="3746">
          <cell r="B3746" t="str">
            <v>Rio Grande do Sul</v>
          </cell>
          <cell r="I3746" t="str">
            <v>1</v>
          </cell>
          <cell r="K3746">
            <v>1307</v>
          </cell>
          <cell r="Q3746">
            <v>645</v>
          </cell>
          <cell r="S3746" t="str">
            <v>Nao</v>
          </cell>
          <cell r="T3746" t="str">
            <v>Nao</v>
          </cell>
          <cell r="V3746" t="str">
            <v>Sim</v>
          </cell>
          <cell r="X3746">
            <v>19</v>
          </cell>
          <cell r="Y3746">
            <v>11</v>
          </cell>
          <cell r="Z3746">
            <v>10</v>
          </cell>
          <cell r="AA3746">
            <v>30</v>
          </cell>
        </row>
        <row r="3747">
          <cell r="B3747" t="str">
            <v>Rio Grande do Sul</v>
          </cell>
          <cell r="I3747" t="str">
            <v>1</v>
          </cell>
          <cell r="K3747">
            <v>1473</v>
          </cell>
          <cell r="Q3747">
            <v>700</v>
          </cell>
          <cell r="S3747" t="str">
            <v>Nao</v>
          </cell>
          <cell r="T3747" t="str">
            <v>Nao</v>
          </cell>
          <cell r="V3747" t="str">
            <v>Sim</v>
          </cell>
          <cell r="X3747">
            <v>12</v>
          </cell>
          <cell r="Y3747">
            <v>10</v>
          </cell>
          <cell r="Z3747">
            <v>8.5</v>
          </cell>
          <cell r="AA3747">
            <v>0</v>
          </cell>
        </row>
        <row r="3748">
          <cell r="B3748" t="str">
            <v>Rio Grande do Sul</v>
          </cell>
          <cell r="I3748" t="str">
            <v>1</v>
          </cell>
          <cell r="K3748">
            <v>765</v>
          </cell>
          <cell r="Q3748">
            <v>382</v>
          </cell>
          <cell r="S3748" t="str">
            <v>Nao</v>
          </cell>
          <cell r="T3748" t="str">
            <v>Nao</v>
          </cell>
          <cell r="V3748" t="str">
            <v>Sim</v>
          </cell>
          <cell r="X3748">
            <v>6</v>
          </cell>
          <cell r="Y3748">
            <v>5.9</v>
          </cell>
          <cell r="Z3748">
            <v>2</v>
          </cell>
          <cell r="AA3748">
            <v>0</v>
          </cell>
        </row>
        <row r="3749">
          <cell r="B3749" t="str">
            <v>Rio Grande do Sul</v>
          </cell>
          <cell r="I3749" t="str">
            <v>1</v>
          </cell>
          <cell r="K3749">
            <v>764</v>
          </cell>
          <cell r="Q3749">
            <v>355</v>
          </cell>
          <cell r="S3749" t="str">
            <v>Sim</v>
          </cell>
          <cell r="T3749" t="str">
            <v>Sim</v>
          </cell>
          <cell r="V3749" t="str">
            <v>Sim</v>
          </cell>
          <cell r="X3749">
            <v>6.3</v>
          </cell>
          <cell r="Y3749">
            <v>5.0999999999999996</v>
          </cell>
          <cell r="Z3749">
            <v>0.3</v>
          </cell>
          <cell r="AA3749">
            <v>0</v>
          </cell>
        </row>
        <row r="3750">
          <cell r="B3750" t="str">
            <v>Rio Grande do Sul</v>
          </cell>
          <cell r="I3750" t="str">
            <v>1</v>
          </cell>
          <cell r="K3750">
            <v>3143</v>
          </cell>
          <cell r="Q3750">
            <v>1500</v>
          </cell>
          <cell r="S3750" t="str">
            <v>Nao</v>
          </cell>
          <cell r="T3750" t="str">
            <v>Nao</v>
          </cell>
          <cell r="V3750" t="str">
            <v>Sim</v>
          </cell>
          <cell r="X3750">
            <v>15</v>
          </cell>
          <cell r="Y3750">
            <v>9</v>
          </cell>
          <cell r="Z3750">
            <v>8</v>
          </cell>
          <cell r="AA3750">
            <v>0</v>
          </cell>
        </row>
        <row r="3751">
          <cell r="B3751" t="str">
            <v>Rio Grande do Sul</v>
          </cell>
          <cell r="I3751" t="str">
            <v>1</v>
          </cell>
          <cell r="K3751">
            <v>778</v>
          </cell>
          <cell r="Q3751">
            <v>300</v>
          </cell>
          <cell r="S3751" t="str">
            <v>Sim</v>
          </cell>
          <cell r="T3751" t="str">
            <v>Sim</v>
          </cell>
          <cell r="V3751" t="str">
            <v>Sim</v>
          </cell>
          <cell r="X3751">
            <v>27.3</v>
          </cell>
          <cell r="Y3751">
            <v>21</v>
          </cell>
          <cell r="Z3751">
            <v>4.9000000000000004</v>
          </cell>
          <cell r="AA3751">
            <v>0</v>
          </cell>
        </row>
        <row r="3752">
          <cell r="B3752" t="str">
            <v>Rio Grande do Sul</v>
          </cell>
          <cell r="I3752" t="str">
            <v>1</v>
          </cell>
          <cell r="K3752">
            <v>18895</v>
          </cell>
          <cell r="Q3752">
            <v>6820</v>
          </cell>
          <cell r="S3752" t="str">
            <v>Nao</v>
          </cell>
          <cell r="T3752" t="str">
            <v>Nao</v>
          </cell>
          <cell r="V3752" t="str">
            <v>Sim</v>
          </cell>
          <cell r="X3752">
            <v>70</v>
          </cell>
          <cell r="Y3752">
            <v>15</v>
          </cell>
          <cell r="Z3752">
            <v>12</v>
          </cell>
          <cell r="AA3752">
            <v>100</v>
          </cell>
        </row>
        <row r="3753">
          <cell r="B3753" t="str">
            <v>Rio Grande do Sul</v>
          </cell>
          <cell r="I3753" t="str">
            <v>1</v>
          </cell>
          <cell r="K3753">
            <v>4435</v>
          </cell>
          <cell r="Q3753">
            <v>2064</v>
          </cell>
          <cell r="S3753" t="str">
            <v>Nao</v>
          </cell>
          <cell r="T3753" t="str">
            <v>Nao</v>
          </cell>
          <cell r="V3753" t="str">
            <v>Sim</v>
          </cell>
          <cell r="X3753">
            <v>30</v>
          </cell>
          <cell r="Y3753">
            <v>27.3</v>
          </cell>
          <cell r="Z3753">
            <v>25</v>
          </cell>
          <cell r="AA3753">
            <v>10</v>
          </cell>
        </row>
        <row r="3754">
          <cell r="B3754" t="str">
            <v>Rio Grande do Sul</v>
          </cell>
          <cell r="I3754" t="str">
            <v>1</v>
          </cell>
          <cell r="K3754">
            <v>843</v>
          </cell>
          <cell r="Q3754">
            <v>350</v>
          </cell>
          <cell r="S3754" t="str">
            <v>Nao</v>
          </cell>
          <cell r="T3754" t="str">
            <v>Nao</v>
          </cell>
          <cell r="V3754" t="str">
            <v>Sim</v>
          </cell>
          <cell r="X3754">
            <v>23</v>
          </cell>
          <cell r="Y3754">
            <v>8.1</v>
          </cell>
          <cell r="Z3754">
            <v>3.7</v>
          </cell>
          <cell r="AA3754">
            <v>2</v>
          </cell>
        </row>
        <row r="3755">
          <cell r="B3755" t="str">
            <v>Rio Grande do Sul</v>
          </cell>
          <cell r="I3755" t="str">
            <v>1</v>
          </cell>
          <cell r="K3755">
            <v>2221</v>
          </cell>
          <cell r="Q3755">
            <v>1003</v>
          </cell>
          <cell r="S3755" t="str">
            <v>Nao</v>
          </cell>
          <cell r="T3755" t="str">
            <v>Sim</v>
          </cell>
          <cell r="V3755" t="str">
            <v>Sim</v>
          </cell>
          <cell r="X3755">
            <v>40</v>
          </cell>
          <cell r="Y3755">
            <v>25</v>
          </cell>
          <cell r="Z3755">
            <v>20</v>
          </cell>
          <cell r="AA3755">
            <v>20</v>
          </cell>
        </row>
        <row r="3756">
          <cell r="B3756" t="str">
            <v>Rio Grande do Sul</v>
          </cell>
          <cell r="I3756" t="str">
            <v>3</v>
          </cell>
          <cell r="K3756">
            <v>237702</v>
          </cell>
          <cell r="Q3756">
            <v>85010</v>
          </cell>
          <cell r="S3756" t="str">
            <v>Nao</v>
          </cell>
          <cell r="T3756" t="str">
            <v>Nao</v>
          </cell>
          <cell r="V3756" t="str">
            <v>Sim</v>
          </cell>
          <cell r="X3756">
            <v>609</v>
          </cell>
          <cell r="Y3756">
            <v>578.21</v>
          </cell>
          <cell r="Z3756">
            <v>578.21</v>
          </cell>
          <cell r="AA3756">
            <v>1085</v>
          </cell>
        </row>
        <row r="3757">
          <cell r="B3757" t="str">
            <v>Rio Grande do Sul</v>
          </cell>
          <cell r="I3757" t="str">
            <v>2</v>
          </cell>
          <cell r="K3757">
            <v>24478</v>
          </cell>
          <cell r="Q3757">
            <v>10460</v>
          </cell>
          <cell r="S3757" t="str">
            <v>Nao</v>
          </cell>
          <cell r="T3757" t="str">
            <v>Sim</v>
          </cell>
          <cell r="V3757" t="str">
            <v>Sim</v>
          </cell>
          <cell r="X3757">
            <v>111.25</v>
          </cell>
          <cell r="Y3757">
            <v>90</v>
          </cell>
          <cell r="Z3757">
            <v>70</v>
          </cell>
          <cell r="AA3757">
            <v>100</v>
          </cell>
        </row>
        <row r="3758">
          <cell r="B3758" t="str">
            <v>Rio Grande do Sul</v>
          </cell>
          <cell r="I3758" t="str">
            <v>1</v>
          </cell>
          <cell r="K3758">
            <v>18959</v>
          </cell>
          <cell r="Q3758">
            <v>6053</v>
          </cell>
          <cell r="S3758" t="str">
            <v>Sim</v>
          </cell>
          <cell r="T3758" t="str">
            <v>Sim</v>
          </cell>
          <cell r="V3758" t="str">
            <v>Sim</v>
          </cell>
          <cell r="X3758">
            <v>101.96</v>
          </cell>
          <cell r="Y3758">
            <v>80.739999999999995</v>
          </cell>
          <cell r="Z3758">
            <v>80</v>
          </cell>
          <cell r="AA3758">
            <v>49</v>
          </cell>
        </row>
        <row r="3759">
          <cell r="B3759" t="str">
            <v>Rio Grande do Sul</v>
          </cell>
          <cell r="I3759" t="str">
            <v>1</v>
          </cell>
          <cell r="K3759">
            <v>3207</v>
          </cell>
          <cell r="Q3759">
            <v>1506</v>
          </cell>
          <cell r="S3759" t="str">
            <v>Nao</v>
          </cell>
          <cell r="T3759" t="str">
            <v>Nao</v>
          </cell>
          <cell r="V3759" t="str">
            <v>Sim</v>
          </cell>
          <cell r="X3759">
            <v>80</v>
          </cell>
          <cell r="Y3759">
            <v>60</v>
          </cell>
          <cell r="Z3759">
            <v>50</v>
          </cell>
          <cell r="AA3759">
            <v>10</v>
          </cell>
        </row>
        <row r="3760">
          <cell r="B3760" t="str">
            <v>Rio Grande do Sul</v>
          </cell>
          <cell r="I3760" t="str">
            <v>1</v>
          </cell>
          <cell r="K3760">
            <v>951</v>
          </cell>
          <cell r="Q3760">
            <v>435</v>
          </cell>
          <cell r="S3760" t="str">
            <v>Nao</v>
          </cell>
          <cell r="T3760" t="str">
            <v>Sim</v>
          </cell>
          <cell r="V3760" t="str">
            <v>Sim</v>
          </cell>
          <cell r="X3760">
            <v>10</v>
          </cell>
          <cell r="Y3760">
            <v>9</v>
          </cell>
          <cell r="Z3760">
            <v>5</v>
          </cell>
          <cell r="AA3760">
            <v>0</v>
          </cell>
        </row>
        <row r="3761">
          <cell r="B3761" t="str">
            <v>Rio Grande do Sul</v>
          </cell>
          <cell r="I3761" t="str">
            <v>1</v>
          </cell>
          <cell r="K3761">
            <v>3859</v>
          </cell>
          <cell r="Q3761">
            <v>1636</v>
          </cell>
          <cell r="S3761" t="str">
            <v>Sim</v>
          </cell>
          <cell r="T3761" t="str">
            <v>Sim</v>
          </cell>
          <cell r="V3761" t="str">
            <v>Sim</v>
          </cell>
          <cell r="X3761">
            <v>21.35</v>
          </cell>
          <cell r="Y3761">
            <v>11.43</v>
          </cell>
          <cell r="Z3761">
            <v>3.8</v>
          </cell>
          <cell r="AA3761">
            <v>0</v>
          </cell>
        </row>
        <row r="3762">
          <cell r="B3762" t="str">
            <v>Rio Grande do Sul</v>
          </cell>
          <cell r="I3762" t="str">
            <v>1</v>
          </cell>
          <cell r="K3762">
            <v>3357</v>
          </cell>
          <cell r="Q3762">
            <v>1290</v>
          </cell>
          <cell r="S3762" t="str">
            <v>Nao</v>
          </cell>
          <cell r="T3762" t="str">
            <v>Nao</v>
          </cell>
          <cell r="V3762" t="str">
            <v>Sim</v>
          </cell>
          <cell r="X3762">
            <v>51.42</v>
          </cell>
          <cell r="Y3762">
            <v>19.75</v>
          </cell>
          <cell r="Z3762">
            <v>2.1</v>
          </cell>
          <cell r="AA3762">
            <v>500</v>
          </cell>
        </row>
        <row r="3763">
          <cell r="B3763" t="str">
            <v>Rio Grande do Sul</v>
          </cell>
          <cell r="I3763" t="str">
            <v>1</v>
          </cell>
          <cell r="K3763">
            <v>1976</v>
          </cell>
          <cell r="Q3763">
            <v>988</v>
          </cell>
          <cell r="S3763" t="str">
            <v>Nao</v>
          </cell>
          <cell r="T3763" t="str">
            <v>Nao</v>
          </cell>
          <cell r="V3763" t="str">
            <v>Sim</v>
          </cell>
          <cell r="X3763">
            <v>18.55</v>
          </cell>
          <cell r="Y3763">
            <v>14</v>
          </cell>
          <cell r="Z3763">
            <v>4.0999999999999996</v>
          </cell>
          <cell r="AA3763">
            <v>15</v>
          </cell>
        </row>
        <row r="3764">
          <cell r="B3764" t="str">
            <v>Rio Grande do Sul</v>
          </cell>
          <cell r="I3764" t="str">
            <v>1</v>
          </cell>
          <cell r="K3764">
            <v>1656</v>
          </cell>
          <cell r="Q3764">
            <v>350</v>
          </cell>
          <cell r="S3764" t="str">
            <v>Nao</v>
          </cell>
          <cell r="T3764" t="str">
            <v>Sim</v>
          </cell>
          <cell r="V3764" t="str">
            <v>Sim</v>
          </cell>
          <cell r="X3764">
            <v>45</v>
          </cell>
          <cell r="Y3764">
            <v>30</v>
          </cell>
          <cell r="Z3764">
            <v>15</v>
          </cell>
          <cell r="AA3764">
            <v>1</v>
          </cell>
        </row>
        <row r="3765">
          <cell r="B3765" t="str">
            <v>Rio Grande do Sul</v>
          </cell>
          <cell r="I3765" t="str">
            <v>1</v>
          </cell>
          <cell r="K3765">
            <v>569</v>
          </cell>
          <cell r="Q3765">
            <v>282</v>
          </cell>
          <cell r="S3765" t="str">
            <v>Sim</v>
          </cell>
          <cell r="T3765" t="str">
            <v>Nao</v>
          </cell>
          <cell r="V3765" t="str">
            <v>Sim</v>
          </cell>
          <cell r="X3765">
            <v>7.6</v>
          </cell>
          <cell r="Y3765">
            <v>6.8</v>
          </cell>
          <cell r="Z3765">
            <v>5.3</v>
          </cell>
          <cell r="AA3765">
            <v>0</v>
          </cell>
        </row>
        <row r="3766">
          <cell r="B3766" t="str">
            <v>Rio Grande do Sul</v>
          </cell>
          <cell r="I3766" t="str">
            <v>1</v>
          </cell>
          <cell r="K3766">
            <v>1241</v>
          </cell>
          <cell r="Q3766">
            <v>620</v>
          </cell>
          <cell r="S3766" t="str">
            <v>Sim</v>
          </cell>
          <cell r="T3766" t="str">
            <v>Sim</v>
          </cell>
          <cell r="V3766" t="str">
            <v>Sim</v>
          </cell>
          <cell r="X3766">
            <v>21</v>
          </cell>
          <cell r="Y3766">
            <v>14</v>
          </cell>
          <cell r="Z3766">
            <v>4</v>
          </cell>
          <cell r="AA3766">
            <v>10</v>
          </cell>
        </row>
        <row r="3767">
          <cell r="B3767" t="str">
            <v>Rio Grande do Sul</v>
          </cell>
          <cell r="I3767" t="str">
            <v>1</v>
          </cell>
          <cell r="K3767">
            <v>11769</v>
          </cell>
          <cell r="Q3767">
            <v>5700</v>
          </cell>
          <cell r="S3767" t="str">
            <v>Nao</v>
          </cell>
          <cell r="T3767" t="str">
            <v>Nao</v>
          </cell>
          <cell r="V3767" t="str">
            <v>Sim</v>
          </cell>
          <cell r="X3767">
            <v>50.5</v>
          </cell>
          <cell r="Y3767">
            <v>20</v>
          </cell>
          <cell r="Z3767">
            <v>15</v>
          </cell>
          <cell r="AA3767">
            <v>0</v>
          </cell>
        </row>
        <row r="3768">
          <cell r="B3768" t="str">
            <v>Rio Grande do Sul</v>
          </cell>
          <cell r="I3768" t="str">
            <v>1</v>
          </cell>
          <cell r="K3768">
            <v>20841</v>
          </cell>
          <cell r="Q3768">
            <v>8836</v>
          </cell>
          <cell r="S3768" t="str">
            <v>Nao</v>
          </cell>
          <cell r="T3768" t="str">
            <v>Nao</v>
          </cell>
          <cell r="V3768" t="str">
            <v>Sim</v>
          </cell>
          <cell r="X3768">
            <v>115.9</v>
          </cell>
          <cell r="Y3768">
            <v>91.27</v>
          </cell>
          <cell r="Z3768">
            <v>60</v>
          </cell>
          <cell r="AA3768">
            <v>4250</v>
          </cell>
        </row>
        <row r="3769">
          <cell r="B3769" t="str">
            <v>Rio Grande do Sul</v>
          </cell>
          <cell r="I3769" t="str">
            <v>1</v>
          </cell>
          <cell r="K3769">
            <v>18629</v>
          </cell>
          <cell r="Q3769">
            <v>8054</v>
          </cell>
          <cell r="S3769" t="str">
            <v>Nao</v>
          </cell>
          <cell r="T3769" t="str">
            <v>Nao</v>
          </cell>
          <cell r="V3769" t="str">
            <v>Sim</v>
          </cell>
          <cell r="X3769">
            <v>52.5</v>
          </cell>
          <cell r="Y3769">
            <v>39.1</v>
          </cell>
          <cell r="Z3769">
            <v>12.1</v>
          </cell>
          <cell r="AA3769">
            <v>72</v>
          </cell>
        </row>
        <row r="3770">
          <cell r="B3770" t="str">
            <v>Rio Grande do Sul</v>
          </cell>
          <cell r="I3770" t="str">
            <v>1</v>
          </cell>
          <cell r="K3770">
            <v>1565</v>
          </cell>
          <cell r="Q3770">
            <v>780</v>
          </cell>
          <cell r="S3770" t="str">
            <v>Sim</v>
          </cell>
          <cell r="T3770" t="str">
            <v>Sim</v>
          </cell>
          <cell r="V3770" t="str">
            <v>Sim</v>
          </cell>
          <cell r="X3770">
            <v>12</v>
          </cell>
          <cell r="Y3770">
            <v>12</v>
          </cell>
          <cell r="Z3770">
            <v>8</v>
          </cell>
          <cell r="AA3770">
            <v>0</v>
          </cell>
        </row>
        <row r="3771">
          <cell r="B3771" t="str">
            <v>Rio Grande do Sul</v>
          </cell>
          <cell r="I3771" t="str">
            <v>1</v>
          </cell>
          <cell r="K3771">
            <v>772</v>
          </cell>
          <cell r="Q3771">
            <v>330</v>
          </cell>
          <cell r="S3771" t="str">
            <v>Nao</v>
          </cell>
          <cell r="T3771" t="str">
            <v>Sim</v>
          </cell>
          <cell r="V3771" t="str">
            <v>Sim</v>
          </cell>
          <cell r="X3771">
            <v>17.8</v>
          </cell>
          <cell r="Y3771">
            <v>12.02</v>
          </cell>
          <cell r="Z3771">
            <v>9.08</v>
          </cell>
          <cell r="AA3771">
            <v>0</v>
          </cell>
        </row>
        <row r="3772">
          <cell r="B3772" t="str">
            <v>Rio Grande do Sul</v>
          </cell>
          <cell r="I3772" t="str">
            <v>1</v>
          </cell>
          <cell r="K3772">
            <v>526</v>
          </cell>
          <cell r="Q3772">
            <v>254</v>
          </cell>
          <cell r="S3772" t="str">
            <v>Sim</v>
          </cell>
          <cell r="T3772" t="str">
            <v>Sim</v>
          </cell>
          <cell r="V3772" t="str">
            <v>Sim</v>
          </cell>
          <cell r="X3772">
            <v>19.5</v>
          </cell>
          <cell r="Y3772">
            <v>6.5</v>
          </cell>
          <cell r="Z3772">
            <v>1.6</v>
          </cell>
          <cell r="AA3772">
            <v>0</v>
          </cell>
        </row>
        <row r="3773">
          <cell r="B3773" t="str">
            <v>Rio Grande do Sul</v>
          </cell>
          <cell r="I3773" t="str">
            <v>1</v>
          </cell>
          <cell r="K3773">
            <v>1577</v>
          </cell>
          <cell r="Q3773">
            <v>650</v>
          </cell>
          <cell r="S3773" t="str">
            <v>Nao</v>
          </cell>
          <cell r="T3773" t="str">
            <v>Nao</v>
          </cell>
          <cell r="V3773" t="str">
            <v>Sim</v>
          </cell>
          <cell r="X3773">
            <v>36.9</v>
          </cell>
          <cell r="Y3773">
            <v>16</v>
          </cell>
          <cell r="Z3773">
            <v>10</v>
          </cell>
          <cell r="AA3773">
            <v>30</v>
          </cell>
        </row>
        <row r="3774">
          <cell r="B3774" t="str">
            <v>Rio Grande do Sul</v>
          </cell>
          <cell r="I3774" t="str">
            <v>1</v>
          </cell>
          <cell r="K3774">
            <v>6084</v>
          </cell>
          <cell r="Q3774">
            <v>2255</v>
          </cell>
          <cell r="S3774" t="str">
            <v>Nao</v>
          </cell>
          <cell r="T3774" t="str">
            <v>Sim</v>
          </cell>
          <cell r="V3774" t="str">
            <v>Sim</v>
          </cell>
          <cell r="X3774">
            <v>32</v>
          </cell>
          <cell r="Y3774">
            <v>25.37</v>
          </cell>
          <cell r="Z3774">
            <v>1</v>
          </cell>
          <cell r="AA3774">
            <v>10</v>
          </cell>
        </row>
        <row r="3775">
          <cell r="B3775" t="str">
            <v>Rio Grande do Sul</v>
          </cell>
          <cell r="I3775" t="str">
            <v>2</v>
          </cell>
          <cell r="K3775">
            <v>77156</v>
          </cell>
          <cell r="Q3775">
            <v>38538</v>
          </cell>
          <cell r="S3775" t="str">
            <v>Nao</v>
          </cell>
          <cell r="T3775" t="str">
            <v>Nao</v>
          </cell>
          <cell r="V3775" t="str">
            <v>Sim</v>
          </cell>
          <cell r="X3775">
            <v>348.5</v>
          </cell>
          <cell r="Y3775">
            <v>288.5</v>
          </cell>
          <cell r="Z3775">
            <v>284.7</v>
          </cell>
          <cell r="AA3775">
            <v>100</v>
          </cell>
        </row>
        <row r="3776">
          <cell r="B3776" t="str">
            <v>Rio Grande do Sul</v>
          </cell>
          <cell r="I3776" t="str">
            <v>3</v>
          </cell>
          <cell r="K3776">
            <v>141280</v>
          </cell>
          <cell r="Q3776">
            <v>43874</v>
          </cell>
          <cell r="S3776" t="str">
            <v>Nao</v>
          </cell>
          <cell r="T3776" t="str">
            <v>Sim</v>
          </cell>
          <cell r="V3776" t="str">
            <v>Sim</v>
          </cell>
          <cell r="X3776">
            <v>500</v>
          </cell>
          <cell r="Y3776">
            <v>450</v>
          </cell>
          <cell r="Z3776">
            <v>300</v>
          </cell>
          <cell r="AA3776">
            <v>10000</v>
          </cell>
        </row>
        <row r="3777">
          <cell r="B3777" t="str">
            <v>Rio Grande do Sul</v>
          </cell>
          <cell r="I3777" t="str">
            <v>1</v>
          </cell>
          <cell r="K3777">
            <v>20871</v>
          </cell>
          <cell r="Q3777">
            <v>7671</v>
          </cell>
          <cell r="S3777" t="str">
            <v>Nao</v>
          </cell>
          <cell r="T3777" t="str">
            <v>Sim</v>
          </cell>
          <cell r="V3777" t="str">
            <v>Sim</v>
          </cell>
          <cell r="X3777">
            <v>105.74</v>
          </cell>
          <cell r="Y3777">
            <v>105.74</v>
          </cell>
          <cell r="Z3777">
            <v>70</v>
          </cell>
          <cell r="AA3777">
            <v>0</v>
          </cell>
        </row>
        <row r="3778">
          <cell r="B3778" t="str">
            <v>Rio Grande do Sul</v>
          </cell>
          <cell r="I3778" t="str">
            <v>1</v>
          </cell>
          <cell r="K3778">
            <v>5823</v>
          </cell>
          <cell r="Q3778">
            <v>2000</v>
          </cell>
          <cell r="S3778" t="str">
            <v>Nao</v>
          </cell>
          <cell r="T3778" t="str">
            <v>Nao</v>
          </cell>
          <cell r="V3778" t="str">
            <v>Sim</v>
          </cell>
          <cell r="X3778">
            <v>39.74</v>
          </cell>
          <cell r="Y3778">
            <v>30.95</v>
          </cell>
          <cell r="Z3778">
            <v>17.29</v>
          </cell>
          <cell r="AA3778">
            <v>0</v>
          </cell>
        </row>
        <row r="3779">
          <cell r="B3779" t="str">
            <v>Rio Grande do Sul</v>
          </cell>
          <cell r="I3779" t="str">
            <v>1</v>
          </cell>
          <cell r="K3779">
            <v>1518</v>
          </cell>
          <cell r="Q3779">
            <v>684</v>
          </cell>
          <cell r="S3779" t="str">
            <v>Nao</v>
          </cell>
          <cell r="T3779" t="str">
            <v>Nao</v>
          </cell>
          <cell r="V3779" t="str">
            <v>Sim</v>
          </cell>
          <cell r="X3779">
            <v>12</v>
          </cell>
          <cell r="Y3779">
            <v>11</v>
          </cell>
          <cell r="Z3779">
            <v>5</v>
          </cell>
          <cell r="AA3779">
            <v>0</v>
          </cell>
        </row>
        <row r="3780">
          <cell r="B3780" t="str">
            <v>Rio Grande do Sul</v>
          </cell>
          <cell r="I3780" t="str">
            <v>1</v>
          </cell>
          <cell r="K3780">
            <v>3575</v>
          </cell>
          <cell r="Q3780">
            <v>1754</v>
          </cell>
          <cell r="S3780" t="str">
            <v>Nao</v>
          </cell>
          <cell r="T3780" t="str">
            <v>Nao</v>
          </cell>
          <cell r="V3780" t="str">
            <v>Sim</v>
          </cell>
          <cell r="X3780">
            <v>35.020000000000003</v>
          </cell>
          <cell r="Y3780">
            <v>27.01</v>
          </cell>
          <cell r="Z3780">
            <v>6.11</v>
          </cell>
          <cell r="AA3780">
            <v>6</v>
          </cell>
        </row>
        <row r="3781">
          <cell r="B3781" t="str">
            <v>Rio Grande do Sul</v>
          </cell>
          <cell r="I3781" t="str">
            <v>1</v>
          </cell>
          <cell r="K3781">
            <v>866</v>
          </cell>
          <cell r="Q3781">
            <v>398</v>
          </cell>
          <cell r="S3781" t="str">
            <v>Nao</v>
          </cell>
          <cell r="T3781" t="str">
            <v>Nao</v>
          </cell>
          <cell r="V3781" t="str">
            <v>Sim</v>
          </cell>
          <cell r="X3781">
            <v>15.61</v>
          </cell>
          <cell r="Y3781">
            <v>7.76</v>
          </cell>
          <cell r="Z3781">
            <v>3.85</v>
          </cell>
          <cell r="AA3781">
            <v>0</v>
          </cell>
        </row>
        <row r="3782">
          <cell r="B3782" t="str">
            <v>Rio Grande do Sul</v>
          </cell>
          <cell r="I3782" t="str">
            <v>1</v>
          </cell>
          <cell r="K3782">
            <v>1383</v>
          </cell>
          <cell r="Q3782">
            <v>537</v>
          </cell>
          <cell r="S3782" t="str">
            <v>Nao</v>
          </cell>
          <cell r="T3782" t="str">
            <v>Nao</v>
          </cell>
          <cell r="V3782" t="str">
            <v>Sim</v>
          </cell>
          <cell r="X3782">
            <v>5</v>
          </cell>
          <cell r="Y3782">
            <v>3.6</v>
          </cell>
          <cell r="Z3782">
            <v>3</v>
          </cell>
          <cell r="AA3782">
            <v>0</v>
          </cell>
        </row>
        <row r="3783">
          <cell r="B3783" t="str">
            <v>Rio Grande do Sul</v>
          </cell>
          <cell r="I3783" t="str">
            <v>1</v>
          </cell>
          <cell r="K3783">
            <v>15050</v>
          </cell>
          <cell r="Q3783">
            <v>6000</v>
          </cell>
          <cell r="S3783" t="str">
            <v>Nao</v>
          </cell>
          <cell r="T3783" t="str">
            <v>Nao</v>
          </cell>
          <cell r="V3783" t="str">
            <v>Sim</v>
          </cell>
          <cell r="X3783">
            <v>12</v>
          </cell>
          <cell r="Y3783">
            <v>10</v>
          </cell>
          <cell r="Z3783">
            <v>2</v>
          </cell>
          <cell r="AA3783">
            <v>250</v>
          </cell>
        </row>
        <row r="3784">
          <cell r="B3784" t="str">
            <v>Rio Grande do Sul</v>
          </cell>
          <cell r="I3784" t="str">
            <v>1</v>
          </cell>
          <cell r="K3784">
            <v>447</v>
          </cell>
          <cell r="Q3784">
            <v>220</v>
          </cell>
          <cell r="S3784" t="str">
            <v>Nao</v>
          </cell>
          <cell r="T3784" t="str">
            <v>Nao</v>
          </cell>
          <cell r="V3784" t="str">
            <v>Sim</v>
          </cell>
          <cell r="X3784">
            <v>3</v>
          </cell>
          <cell r="Y3784">
            <v>2.5</v>
          </cell>
          <cell r="Z3784">
            <v>1</v>
          </cell>
          <cell r="AA3784">
            <v>0</v>
          </cell>
        </row>
        <row r="3785">
          <cell r="B3785" t="str">
            <v>Rio Grande do Sul</v>
          </cell>
          <cell r="I3785" t="str">
            <v>1</v>
          </cell>
          <cell r="K3785">
            <v>2860</v>
          </cell>
          <cell r="Q3785">
            <v>1335</v>
          </cell>
          <cell r="S3785" t="str">
            <v>Nao</v>
          </cell>
          <cell r="T3785" t="str">
            <v>Nao</v>
          </cell>
          <cell r="V3785" t="str">
            <v>Sim</v>
          </cell>
          <cell r="X3785">
            <v>31.22</v>
          </cell>
          <cell r="Y3785">
            <v>27.07</v>
          </cell>
          <cell r="Z3785">
            <v>17.739999999999998</v>
          </cell>
          <cell r="AA3785">
            <v>0</v>
          </cell>
        </row>
        <row r="3786">
          <cell r="B3786" t="str">
            <v>Rio Grande do Sul</v>
          </cell>
          <cell r="I3786" t="str">
            <v>1</v>
          </cell>
          <cell r="K3786">
            <v>1428</v>
          </cell>
          <cell r="Q3786">
            <v>613</v>
          </cell>
          <cell r="S3786" t="str">
            <v>Nao</v>
          </cell>
          <cell r="T3786" t="str">
            <v>Nao</v>
          </cell>
          <cell r="V3786" t="str">
            <v>Sim</v>
          </cell>
          <cell r="X3786">
            <v>11.9</v>
          </cell>
          <cell r="Y3786">
            <v>8.8000000000000007</v>
          </cell>
          <cell r="Z3786">
            <v>8.5</v>
          </cell>
          <cell r="AA3786">
            <v>8</v>
          </cell>
        </row>
        <row r="3787">
          <cell r="B3787" t="str">
            <v>Rio Grande do Sul</v>
          </cell>
          <cell r="I3787" t="str">
            <v>1</v>
          </cell>
          <cell r="K3787">
            <v>454</v>
          </cell>
          <cell r="Q3787">
            <v>220</v>
          </cell>
          <cell r="S3787" t="str">
            <v>Nao</v>
          </cell>
          <cell r="T3787" t="str">
            <v>Sim</v>
          </cell>
          <cell r="V3787" t="str">
            <v>Sim</v>
          </cell>
          <cell r="X3787">
            <v>7.95</v>
          </cell>
          <cell r="Y3787">
            <v>6</v>
          </cell>
          <cell r="Z3787">
            <v>0.08</v>
          </cell>
          <cell r="AA3787">
            <v>0</v>
          </cell>
        </row>
        <row r="3788">
          <cell r="B3788" t="str">
            <v>Rio Grande do Sul</v>
          </cell>
          <cell r="I3788" t="str">
            <v>1</v>
          </cell>
          <cell r="K3788">
            <v>1322</v>
          </cell>
          <cell r="Q3788">
            <v>661</v>
          </cell>
          <cell r="S3788" t="str">
            <v>Nao</v>
          </cell>
          <cell r="T3788" t="str">
            <v>Nao</v>
          </cell>
          <cell r="V3788" t="str">
            <v>Sim</v>
          </cell>
          <cell r="X3788">
            <v>12</v>
          </cell>
          <cell r="Y3788">
            <v>11.3</v>
          </cell>
          <cell r="Z3788">
            <v>9.99</v>
          </cell>
          <cell r="AA3788">
            <v>25</v>
          </cell>
        </row>
        <row r="3789">
          <cell r="B3789" t="str">
            <v>Rio Grande do Sul</v>
          </cell>
          <cell r="I3789" t="str">
            <v>1</v>
          </cell>
          <cell r="K3789">
            <v>1058</v>
          </cell>
          <cell r="Q3789">
            <v>408</v>
          </cell>
          <cell r="S3789" t="str">
            <v>Nao</v>
          </cell>
          <cell r="T3789" t="str">
            <v>Nao</v>
          </cell>
          <cell r="V3789" t="str">
            <v>Sim</v>
          </cell>
          <cell r="X3789">
            <v>12.46</v>
          </cell>
          <cell r="Y3789">
            <v>10.16</v>
          </cell>
          <cell r="Z3789">
            <v>7</v>
          </cell>
          <cell r="AA3789">
            <v>5</v>
          </cell>
        </row>
        <row r="3790">
          <cell r="B3790" t="str">
            <v>Rio Grande do Sul</v>
          </cell>
          <cell r="I3790" t="str">
            <v>1</v>
          </cell>
          <cell r="K3790">
            <v>1450</v>
          </cell>
          <cell r="Q3790">
            <v>725</v>
          </cell>
          <cell r="S3790" t="str">
            <v>Nao</v>
          </cell>
          <cell r="T3790" t="str">
            <v>Nao</v>
          </cell>
          <cell r="V3790" t="str">
            <v>Sim</v>
          </cell>
          <cell r="X3790">
            <v>10.1</v>
          </cell>
          <cell r="Y3790">
            <v>9.5</v>
          </cell>
          <cell r="Z3790">
            <v>9.15</v>
          </cell>
          <cell r="AA3790">
            <v>0</v>
          </cell>
        </row>
        <row r="3791">
          <cell r="B3791" t="str">
            <v>Rio Grande do Sul</v>
          </cell>
          <cell r="I3791" t="str">
            <v>1</v>
          </cell>
          <cell r="K3791">
            <v>11921</v>
          </cell>
          <cell r="Q3791">
            <v>5178</v>
          </cell>
          <cell r="S3791" t="str">
            <v>Nao</v>
          </cell>
          <cell r="T3791" t="str">
            <v>Nao</v>
          </cell>
          <cell r="V3791" t="str">
            <v>Sim</v>
          </cell>
          <cell r="X3791">
            <v>52</v>
          </cell>
          <cell r="Y3791">
            <v>38</v>
          </cell>
          <cell r="Z3791">
            <v>32</v>
          </cell>
          <cell r="AA3791">
            <v>20</v>
          </cell>
        </row>
        <row r="3792">
          <cell r="B3792" t="str">
            <v>Rio Grande do Sul</v>
          </cell>
          <cell r="I3792" t="str">
            <v>2</v>
          </cell>
          <cell r="K3792">
            <v>24825</v>
          </cell>
          <cell r="Q3792">
            <v>11938</v>
          </cell>
          <cell r="S3792" t="str">
            <v>Nao</v>
          </cell>
          <cell r="T3792" t="str">
            <v>Nao</v>
          </cell>
          <cell r="V3792" t="str">
            <v>Sim</v>
          </cell>
          <cell r="X3792">
            <v>200</v>
          </cell>
          <cell r="Y3792">
            <v>170</v>
          </cell>
          <cell r="Z3792">
            <v>0.05</v>
          </cell>
          <cell r="AA3792">
            <v>62</v>
          </cell>
        </row>
        <row r="3793">
          <cell r="B3793" t="str">
            <v>Rio Grande do Sul</v>
          </cell>
          <cell r="I3793" t="str">
            <v>1</v>
          </cell>
          <cell r="K3793">
            <v>1438</v>
          </cell>
          <cell r="Q3793">
            <v>300</v>
          </cell>
          <cell r="S3793" t="str">
            <v>Nao</v>
          </cell>
          <cell r="T3793" t="str">
            <v>Nao</v>
          </cell>
          <cell r="V3793" t="str">
            <v>Sim</v>
          </cell>
          <cell r="X3793">
            <v>5</v>
          </cell>
          <cell r="Y3793">
            <v>4</v>
          </cell>
          <cell r="Z3793">
            <v>3</v>
          </cell>
          <cell r="AA3793">
            <v>0</v>
          </cell>
        </row>
        <row r="3794">
          <cell r="B3794" t="str">
            <v>Rio Grande do Sul</v>
          </cell>
          <cell r="I3794" t="str">
            <v>1</v>
          </cell>
          <cell r="K3794">
            <v>21784</v>
          </cell>
          <cell r="Q3794">
            <v>10625</v>
          </cell>
          <cell r="S3794" t="str">
            <v>Nao</v>
          </cell>
          <cell r="T3794" t="str">
            <v>Nao</v>
          </cell>
          <cell r="V3794" t="str">
            <v>Sim</v>
          </cell>
          <cell r="X3794">
            <v>99</v>
          </cell>
          <cell r="Y3794">
            <v>99</v>
          </cell>
          <cell r="Z3794">
            <v>60</v>
          </cell>
          <cell r="AA3794">
            <v>15</v>
          </cell>
        </row>
        <row r="3795">
          <cell r="B3795" t="str">
            <v>Rio Grande do Sul</v>
          </cell>
          <cell r="I3795" t="str">
            <v>1</v>
          </cell>
          <cell r="K3795">
            <v>8929</v>
          </cell>
          <cell r="Q3795">
            <v>2607</v>
          </cell>
          <cell r="S3795" t="str">
            <v>Nao</v>
          </cell>
          <cell r="T3795" t="str">
            <v>Sim</v>
          </cell>
          <cell r="V3795" t="str">
            <v>Sim</v>
          </cell>
          <cell r="X3795">
            <v>53</v>
          </cell>
          <cell r="Y3795">
            <v>49.5</v>
          </cell>
          <cell r="Z3795">
            <v>19</v>
          </cell>
          <cell r="AA3795">
            <v>6</v>
          </cell>
        </row>
        <row r="3796">
          <cell r="B3796" t="str">
            <v>Rio Grande do Sul</v>
          </cell>
          <cell r="I3796" t="str">
            <v>1</v>
          </cell>
          <cell r="K3796">
            <v>15090</v>
          </cell>
          <cell r="Q3796">
            <v>5263</v>
          </cell>
          <cell r="S3796" t="str">
            <v>Nao</v>
          </cell>
          <cell r="T3796" t="str">
            <v>Nao</v>
          </cell>
          <cell r="V3796" t="str">
            <v>Sim</v>
          </cell>
          <cell r="X3796">
            <v>72</v>
          </cell>
          <cell r="Y3796">
            <v>25.5</v>
          </cell>
          <cell r="Z3796">
            <v>72</v>
          </cell>
          <cell r="AA3796">
            <v>60</v>
          </cell>
        </row>
        <row r="3797">
          <cell r="B3797" t="str">
            <v>Rio Grande do Sul</v>
          </cell>
          <cell r="I3797" t="str">
            <v>2</v>
          </cell>
          <cell r="K3797">
            <v>47702</v>
          </cell>
          <cell r="Q3797">
            <v>23806</v>
          </cell>
          <cell r="S3797" t="str">
            <v>Nao</v>
          </cell>
          <cell r="T3797" t="str">
            <v>Sim</v>
          </cell>
          <cell r="V3797" t="str">
            <v>Sim</v>
          </cell>
          <cell r="X3797">
            <v>388</v>
          </cell>
          <cell r="Y3797">
            <v>179</v>
          </cell>
          <cell r="Z3797">
            <v>2</v>
          </cell>
          <cell r="AA3797">
            <v>150</v>
          </cell>
        </row>
        <row r="3798">
          <cell r="B3798" t="str">
            <v>Rio Grande do Sul</v>
          </cell>
          <cell r="I3798" t="str">
            <v>1</v>
          </cell>
          <cell r="K3798">
            <v>22540</v>
          </cell>
          <cell r="Q3798">
            <v>6500</v>
          </cell>
          <cell r="S3798" t="str">
            <v>Sim</v>
          </cell>
          <cell r="T3798" t="str">
            <v>Sim</v>
          </cell>
          <cell r="V3798" t="str">
            <v>Sim</v>
          </cell>
          <cell r="X3798">
            <v>37</v>
          </cell>
          <cell r="Y3798">
            <v>30</v>
          </cell>
          <cell r="Z3798">
            <v>15</v>
          </cell>
          <cell r="AA3798">
            <v>80</v>
          </cell>
        </row>
        <row r="3799">
          <cell r="B3799" t="str">
            <v>Rio Grande do Sul</v>
          </cell>
          <cell r="I3799" t="str">
            <v>1</v>
          </cell>
          <cell r="K3799">
            <v>1208</v>
          </cell>
          <cell r="Q3799">
            <v>563</v>
          </cell>
          <cell r="S3799" t="str">
            <v>Nao</v>
          </cell>
          <cell r="T3799" t="str">
            <v>Nao</v>
          </cell>
          <cell r="V3799" t="str">
            <v>Sim</v>
          </cell>
          <cell r="X3799">
            <v>12</v>
          </cell>
          <cell r="Y3799">
            <v>12</v>
          </cell>
          <cell r="Z3799">
            <v>2</v>
          </cell>
          <cell r="AA3799">
            <v>0</v>
          </cell>
        </row>
        <row r="3800">
          <cell r="B3800" t="str">
            <v>Rio Grande do Sul</v>
          </cell>
          <cell r="I3800" t="str">
            <v>1</v>
          </cell>
          <cell r="K3800">
            <v>3380</v>
          </cell>
          <cell r="Q3800">
            <v>1214</v>
          </cell>
          <cell r="S3800" t="str">
            <v>Nao</v>
          </cell>
          <cell r="T3800" t="str">
            <v>Nao</v>
          </cell>
          <cell r="V3800" t="str">
            <v>Sim</v>
          </cell>
          <cell r="X3800">
            <v>30</v>
          </cell>
          <cell r="Y3800">
            <v>10</v>
          </cell>
          <cell r="Z3800">
            <v>4</v>
          </cell>
          <cell r="AA3800">
            <v>0</v>
          </cell>
        </row>
        <row r="3801">
          <cell r="B3801" t="str">
            <v>Rio Grande do Sul</v>
          </cell>
          <cell r="I3801" t="str">
            <v>1</v>
          </cell>
          <cell r="K3801">
            <v>8663</v>
          </cell>
          <cell r="Q3801">
            <v>3480</v>
          </cell>
          <cell r="S3801" t="str">
            <v>Nao</v>
          </cell>
          <cell r="T3801" t="str">
            <v>Nao</v>
          </cell>
          <cell r="V3801" t="str">
            <v>Sim</v>
          </cell>
          <cell r="X3801">
            <v>65.239999999999995</v>
          </cell>
          <cell r="Y3801">
            <v>60.15</v>
          </cell>
          <cell r="Z3801">
            <v>0</v>
          </cell>
          <cell r="AA3801">
            <v>80</v>
          </cell>
        </row>
        <row r="3802">
          <cell r="B3802" t="str">
            <v>Rio Grande do Sul</v>
          </cell>
          <cell r="I3802" t="str">
            <v>1</v>
          </cell>
          <cell r="K3802">
            <v>5951</v>
          </cell>
          <cell r="Q3802">
            <v>2600</v>
          </cell>
          <cell r="S3802" t="str">
            <v>Nao</v>
          </cell>
          <cell r="T3802" t="str">
            <v>Sim</v>
          </cell>
          <cell r="V3802" t="str">
            <v>Sim</v>
          </cell>
          <cell r="X3802">
            <v>35.5</v>
          </cell>
          <cell r="Y3802">
            <v>17</v>
          </cell>
          <cell r="Z3802">
            <v>7.1</v>
          </cell>
          <cell r="AA3802">
            <v>0</v>
          </cell>
        </row>
        <row r="3803">
          <cell r="B3803" t="str">
            <v>Rio Grande do Sul</v>
          </cell>
          <cell r="I3803" t="str">
            <v>2</v>
          </cell>
          <cell r="K3803">
            <v>28875</v>
          </cell>
          <cell r="Q3803">
            <v>13542</v>
          </cell>
          <cell r="S3803" t="str">
            <v>Sim</v>
          </cell>
          <cell r="T3803" t="str">
            <v>Sim</v>
          </cell>
          <cell r="V3803" t="str">
            <v>Sim</v>
          </cell>
          <cell r="X3803">
            <v>217.17</v>
          </cell>
          <cell r="Y3803">
            <v>129.02000000000001</v>
          </cell>
          <cell r="Z3803">
            <v>127.94</v>
          </cell>
          <cell r="AA3803">
            <v>20</v>
          </cell>
        </row>
        <row r="3804">
          <cell r="B3804" t="str">
            <v>Rio Grande do Sul</v>
          </cell>
          <cell r="I3804" t="str">
            <v>1</v>
          </cell>
          <cell r="K3804">
            <v>1305</v>
          </cell>
          <cell r="Q3804">
            <v>650</v>
          </cell>
          <cell r="S3804" t="str">
            <v>Sim</v>
          </cell>
          <cell r="T3804" t="str">
            <v>Sim</v>
          </cell>
          <cell r="V3804" t="str">
            <v>Sim</v>
          </cell>
          <cell r="X3804">
            <v>26</v>
          </cell>
          <cell r="Y3804">
            <v>13</v>
          </cell>
          <cell r="Z3804">
            <v>14</v>
          </cell>
          <cell r="AA3804">
            <v>0</v>
          </cell>
        </row>
        <row r="3805">
          <cell r="B3805" t="str">
            <v>Rio Grande do Sul</v>
          </cell>
          <cell r="I3805" t="str">
            <v>1</v>
          </cell>
          <cell r="K3805">
            <v>1824</v>
          </cell>
          <cell r="Q3805">
            <v>794</v>
          </cell>
          <cell r="S3805" t="str">
            <v>Nao</v>
          </cell>
          <cell r="T3805" t="str">
            <v>Nao</v>
          </cell>
          <cell r="V3805" t="str">
            <v>Sim</v>
          </cell>
          <cell r="X3805">
            <v>12.3</v>
          </cell>
          <cell r="Y3805">
            <v>6.8</v>
          </cell>
          <cell r="Z3805">
            <v>1.6</v>
          </cell>
          <cell r="AA3805">
            <v>100</v>
          </cell>
        </row>
        <row r="3806">
          <cell r="B3806" t="str">
            <v>Rio Grande do Sul</v>
          </cell>
          <cell r="I3806" t="str">
            <v>1</v>
          </cell>
          <cell r="K3806">
            <v>574</v>
          </cell>
          <cell r="Q3806">
            <v>280</v>
          </cell>
          <cell r="S3806" t="str">
            <v>Nao</v>
          </cell>
          <cell r="T3806" t="str">
            <v>Sim</v>
          </cell>
          <cell r="V3806" t="str">
            <v>Sim</v>
          </cell>
          <cell r="X3806">
            <v>9.5</v>
          </cell>
          <cell r="Y3806">
            <v>5.3</v>
          </cell>
          <cell r="Z3806">
            <v>5</v>
          </cell>
          <cell r="AA3806">
            <v>10</v>
          </cell>
        </row>
        <row r="3807">
          <cell r="B3807" t="str">
            <v>Rio Grande do Sul</v>
          </cell>
          <cell r="I3807" t="str">
            <v>2</v>
          </cell>
          <cell r="K3807">
            <v>37581</v>
          </cell>
          <cell r="Q3807">
            <v>18700</v>
          </cell>
          <cell r="S3807" t="str">
            <v>Nao</v>
          </cell>
          <cell r="T3807" t="str">
            <v>Nao</v>
          </cell>
          <cell r="V3807" t="str">
            <v>Sim</v>
          </cell>
          <cell r="X3807">
            <v>500</v>
          </cell>
          <cell r="Y3807">
            <v>305.3</v>
          </cell>
          <cell r="Z3807">
            <v>13.75</v>
          </cell>
          <cell r="AA3807">
            <v>0</v>
          </cell>
        </row>
        <row r="3808">
          <cell r="B3808" t="str">
            <v>Rio Grande do Sul</v>
          </cell>
          <cell r="I3808" t="str">
            <v>2</v>
          </cell>
          <cell r="K3808">
            <v>51356</v>
          </cell>
          <cell r="Q3808">
            <v>21667</v>
          </cell>
          <cell r="S3808" t="str">
            <v>Nao</v>
          </cell>
          <cell r="T3808" t="str">
            <v>Nao</v>
          </cell>
          <cell r="V3808" t="str">
            <v>Sim</v>
          </cell>
          <cell r="X3808">
            <v>501</v>
          </cell>
          <cell r="Y3808">
            <v>342</v>
          </cell>
          <cell r="Z3808">
            <v>58.2</v>
          </cell>
          <cell r="AA3808">
            <v>5000</v>
          </cell>
        </row>
        <row r="3809">
          <cell r="B3809" t="str">
            <v>Rio Grande do Sul</v>
          </cell>
          <cell r="I3809" t="str">
            <v>1</v>
          </cell>
          <cell r="K3809">
            <v>895</v>
          </cell>
          <cell r="Q3809">
            <v>430</v>
          </cell>
          <cell r="S3809" t="str">
            <v>Nao</v>
          </cell>
          <cell r="T3809" t="str">
            <v>Nao</v>
          </cell>
          <cell r="V3809" t="str">
            <v>Sim</v>
          </cell>
          <cell r="X3809">
            <v>15.5</v>
          </cell>
          <cell r="Y3809">
            <v>11.2</v>
          </cell>
          <cell r="Z3809">
            <v>6.4</v>
          </cell>
          <cell r="AA3809">
            <v>0</v>
          </cell>
        </row>
        <row r="3810">
          <cell r="B3810" t="str">
            <v>Rio Grande do Sul</v>
          </cell>
          <cell r="I3810" t="str">
            <v>1</v>
          </cell>
          <cell r="K3810">
            <v>951</v>
          </cell>
          <cell r="Q3810">
            <v>460</v>
          </cell>
          <cell r="S3810" t="str">
            <v>Nao</v>
          </cell>
          <cell r="T3810" t="str">
            <v>Nao</v>
          </cell>
          <cell r="V3810" t="str">
            <v>Sim</v>
          </cell>
          <cell r="X3810">
            <v>15</v>
          </cell>
          <cell r="Y3810">
            <v>15</v>
          </cell>
          <cell r="Z3810">
            <v>13</v>
          </cell>
          <cell r="AA3810">
            <v>40</v>
          </cell>
        </row>
        <row r="3811">
          <cell r="B3811" t="str">
            <v>Rio Grande do Sul</v>
          </cell>
          <cell r="I3811" t="str">
            <v>1</v>
          </cell>
          <cell r="K3811">
            <v>8160</v>
          </cell>
          <cell r="Q3811">
            <v>3413</v>
          </cell>
          <cell r="S3811" t="str">
            <v>Nao</v>
          </cell>
          <cell r="T3811" t="str">
            <v>Nao</v>
          </cell>
          <cell r="V3811" t="str">
            <v>Sim</v>
          </cell>
          <cell r="X3811">
            <v>125.75</v>
          </cell>
          <cell r="Y3811">
            <v>125.75</v>
          </cell>
          <cell r="Z3811">
            <v>75</v>
          </cell>
          <cell r="AA3811">
            <v>0</v>
          </cell>
        </row>
        <row r="3812">
          <cell r="B3812" t="str">
            <v>Rio Grande do Sul</v>
          </cell>
          <cell r="I3812" t="str">
            <v>1</v>
          </cell>
          <cell r="K3812">
            <v>24624</v>
          </cell>
          <cell r="Q3812">
            <v>6785</v>
          </cell>
          <cell r="S3812" t="str">
            <v>Nao</v>
          </cell>
          <cell r="T3812" t="str">
            <v>Sim</v>
          </cell>
          <cell r="V3812" t="str">
            <v>Sim</v>
          </cell>
          <cell r="X3812">
            <v>196</v>
          </cell>
          <cell r="Y3812">
            <v>178</v>
          </cell>
          <cell r="Z3812">
            <v>170</v>
          </cell>
          <cell r="AA3812">
            <v>2789</v>
          </cell>
        </row>
        <row r="3813">
          <cell r="B3813" t="str">
            <v>Rio Grande do Sul</v>
          </cell>
          <cell r="I3813" t="str">
            <v>1</v>
          </cell>
          <cell r="K3813">
            <v>19082</v>
          </cell>
          <cell r="Q3813">
            <v>9526</v>
          </cell>
          <cell r="S3813" t="str">
            <v>Nao</v>
          </cell>
          <cell r="T3813" t="str">
            <v>Nao</v>
          </cell>
          <cell r="V3813" t="str">
            <v>Sim</v>
          </cell>
          <cell r="X3813">
            <v>103.68</v>
          </cell>
          <cell r="Y3813">
            <v>89.4</v>
          </cell>
          <cell r="Z3813">
            <v>20.73</v>
          </cell>
          <cell r="AA3813">
            <v>110</v>
          </cell>
        </row>
        <row r="3814">
          <cell r="B3814" t="str">
            <v>Rio Grande do Sul</v>
          </cell>
          <cell r="I3814" t="str">
            <v>1</v>
          </cell>
          <cell r="K3814">
            <v>353</v>
          </cell>
          <cell r="Q3814">
            <v>160</v>
          </cell>
          <cell r="S3814" t="str">
            <v>Sim</v>
          </cell>
          <cell r="T3814" t="str">
            <v>Sim</v>
          </cell>
          <cell r="V3814" t="str">
            <v>Sim</v>
          </cell>
          <cell r="X3814">
            <v>3.9</v>
          </cell>
          <cell r="Y3814">
            <v>2</v>
          </cell>
          <cell r="Z3814">
            <v>1</v>
          </cell>
          <cell r="AA3814">
            <v>40</v>
          </cell>
        </row>
        <row r="3815">
          <cell r="B3815" t="str">
            <v>Rio Grande do Sul</v>
          </cell>
          <cell r="I3815" t="str">
            <v>1</v>
          </cell>
          <cell r="K3815">
            <v>2028</v>
          </cell>
          <cell r="Q3815">
            <v>1005</v>
          </cell>
          <cell r="S3815" t="str">
            <v>Nao</v>
          </cell>
          <cell r="T3815" t="str">
            <v>Nao</v>
          </cell>
          <cell r="V3815" t="str">
            <v>Sim</v>
          </cell>
          <cell r="X3815">
            <v>15</v>
          </cell>
          <cell r="Y3815">
            <v>12.42</v>
          </cell>
          <cell r="Z3815">
            <v>10</v>
          </cell>
          <cell r="AA3815">
            <v>0</v>
          </cell>
        </row>
        <row r="3816">
          <cell r="B3816" t="str">
            <v>Rio Grande do Sul</v>
          </cell>
          <cell r="I3816" t="str">
            <v>1</v>
          </cell>
          <cell r="K3816">
            <v>2901</v>
          </cell>
          <cell r="Q3816">
            <v>1400</v>
          </cell>
          <cell r="S3816" t="str">
            <v>Nao</v>
          </cell>
          <cell r="T3816" t="str">
            <v>Sim</v>
          </cell>
          <cell r="V3816" t="str">
            <v>Sim</v>
          </cell>
          <cell r="X3816">
            <v>47.5</v>
          </cell>
          <cell r="Y3816">
            <v>25</v>
          </cell>
          <cell r="Z3816">
            <v>23.5</v>
          </cell>
          <cell r="AA3816">
            <v>14</v>
          </cell>
        </row>
        <row r="3817">
          <cell r="B3817" t="str">
            <v>Rio Grande do Sul</v>
          </cell>
          <cell r="I3817" t="str">
            <v>1</v>
          </cell>
          <cell r="K3817">
            <v>19512</v>
          </cell>
          <cell r="Q3817">
            <v>4400</v>
          </cell>
          <cell r="S3817" t="str">
            <v>Nao</v>
          </cell>
          <cell r="T3817" t="str">
            <v>Nao</v>
          </cell>
          <cell r="V3817" t="str">
            <v>Sim</v>
          </cell>
          <cell r="X3817">
            <v>101</v>
          </cell>
          <cell r="Y3817">
            <v>80</v>
          </cell>
          <cell r="Z3817">
            <v>41</v>
          </cell>
          <cell r="AA3817">
            <v>230</v>
          </cell>
        </row>
        <row r="3818">
          <cell r="B3818" t="str">
            <v>Rio Grande do Sul</v>
          </cell>
          <cell r="I3818" t="str">
            <v>1</v>
          </cell>
          <cell r="K3818">
            <v>3861</v>
          </cell>
          <cell r="Q3818">
            <v>1808</v>
          </cell>
          <cell r="S3818" t="str">
            <v>Nao</v>
          </cell>
          <cell r="T3818" t="str">
            <v>Nao</v>
          </cell>
          <cell r="V3818" t="str">
            <v>Sim</v>
          </cell>
          <cell r="X3818">
            <v>35</v>
          </cell>
          <cell r="Y3818">
            <v>34</v>
          </cell>
          <cell r="Z3818">
            <v>6.4</v>
          </cell>
          <cell r="AA3818">
            <v>10</v>
          </cell>
        </row>
        <row r="3819">
          <cell r="B3819" t="str">
            <v>Rio Grande do Sul</v>
          </cell>
          <cell r="I3819" t="str">
            <v>1</v>
          </cell>
          <cell r="K3819">
            <v>439</v>
          </cell>
          <cell r="Q3819">
            <v>200</v>
          </cell>
          <cell r="S3819" t="str">
            <v>Nao</v>
          </cell>
          <cell r="T3819" t="str">
            <v>Nao</v>
          </cell>
          <cell r="V3819" t="str">
            <v>Sim</v>
          </cell>
          <cell r="X3819">
            <v>7</v>
          </cell>
          <cell r="Y3819">
            <v>5</v>
          </cell>
          <cell r="Z3819">
            <v>4</v>
          </cell>
          <cell r="AA3819">
            <v>0</v>
          </cell>
        </row>
        <row r="3820">
          <cell r="B3820" t="str">
            <v>Rio Grande do Sul</v>
          </cell>
          <cell r="I3820" t="str">
            <v>1</v>
          </cell>
          <cell r="K3820">
            <v>19465</v>
          </cell>
          <cell r="Q3820">
            <v>8000</v>
          </cell>
          <cell r="S3820" t="str">
            <v>Nao</v>
          </cell>
          <cell r="T3820" t="str">
            <v>Nao</v>
          </cell>
          <cell r="V3820" t="str">
            <v>Sim</v>
          </cell>
          <cell r="X3820">
            <v>983.89</v>
          </cell>
          <cell r="Y3820">
            <v>721.79</v>
          </cell>
          <cell r="Z3820">
            <v>216.53</v>
          </cell>
          <cell r="AA3820">
            <v>50</v>
          </cell>
        </row>
        <row r="3821">
          <cell r="B3821" t="str">
            <v>Rio Grande do Sul</v>
          </cell>
          <cell r="I3821" t="str">
            <v>1</v>
          </cell>
          <cell r="K3821">
            <v>3425</v>
          </cell>
          <cell r="Q3821">
            <v>1200</v>
          </cell>
          <cell r="S3821" t="str">
            <v>Nao</v>
          </cell>
          <cell r="T3821" t="str">
            <v>Nao</v>
          </cell>
          <cell r="V3821" t="str">
            <v>Sim</v>
          </cell>
          <cell r="X3821">
            <v>43.18</v>
          </cell>
          <cell r="Y3821">
            <v>39.24</v>
          </cell>
          <cell r="Z3821">
            <v>26</v>
          </cell>
          <cell r="AA3821">
            <v>10</v>
          </cell>
        </row>
        <row r="3822">
          <cell r="B3822" t="str">
            <v>Rio Grande do Sul</v>
          </cell>
          <cell r="I3822" t="str">
            <v>1</v>
          </cell>
          <cell r="K3822">
            <v>4832</v>
          </cell>
          <cell r="Q3822">
            <v>2200</v>
          </cell>
          <cell r="S3822" t="str">
            <v>Nao</v>
          </cell>
          <cell r="T3822" t="str">
            <v>Sim</v>
          </cell>
          <cell r="V3822" t="str">
            <v>Sim</v>
          </cell>
          <cell r="X3822">
            <v>44.2</v>
          </cell>
          <cell r="Y3822">
            <v>44.2</v>
          </cell>
          <cell r="Z3822">
            <v>11.08</v>
          </cell>
          <cell r="AA3822">
            <v>0</v>
          </cell>
        </row>
        <row r="3823">
          <cell r="B3823" t="str">
            <v>Rio Grande do Sul</v>
          </cell>
          <cell r="I3823" t="str">
            <v>1</v>
          </cell>
          <cell r="K3823">
            <v>1445</v>
          </cell>
          <cell r="Q3823">
            <v>591</v>
          </cell>
          <cell r="S3823" t="str">
            <v>Sim</v>
          </cell>
          <cell r="T3823" t="str">
            <v>Sim</v>
          </cell>
          <cell r="V3823" t="str">
            <v>Sim</v>
          </cell>
          <cell r="X3823">
            <v>10.98</v>
          </cell>
          <cell r="Y3823">
            <v>2.4500000000000002</v>
          </cell>
          <cell r="Z3823">
            <v>2.44</v>
          </cell>
          <cell r="AA3823">
            <v>0</v>
          </cell>
        </row>
        <row r="3824">
          <cell r="B3824" t="str">
            <v>Rio Grande do Sul</v>
          </cell>
          <cell r="I3824" t="str">
            <v>1</v>
          </cell>
          <cell r="K3824">
            <v>211</v>
          </cell>
          <cell r="Q3824">
            <v>100</v>
          </cell>
          <cell r="S3824" t="str">
            <v>Nao</v>
          </cell>
          <cell r="T3824" t="str">
            <v>Nao</v>
          </cell>
          <cell r="V3824" t="str">
            <v>Sim</v>
          </cell>
          <cell r="X3824">
            <v>5</v>
          </cell>
          <cell r="Y3824">
            <v>5</v>
          </cell>
          <cell r="Z3824">
            <v>4</v>
          </cell>
          <cell r="AA3824">
            <v>15</v>
          </cell>
        </row>
        <row r="3825">
          <cell r="B3825" t="str">
            <v>Rio Grande do Sul</v>
          </cell>
          <cell r="I3825" t="str">
            <v>1</v>
          </cell>
          <cell r="K3825">
            <v>865</v>
          </cell>
          <cell r="Q3825">
            <v>300</v>
          </cell>
          <cell r="S3825" t="str">
            <v>Sim</v>
          </cell>
          <cell r="T3825" t="str">
            <v>Sim</v>
          </cell>
          <cell r="V3825" t="str">
            <v>Sim</v>
          </cell>
          <cell r="X3825">
            <v>8.9700000000000006</v>
          </cell>
          <cell r="Y3825">
            <v>4.8</v>
          </cell>
          <cell r="Z3825">
            <v>0</v>
          </cell>
          <cell r="AA3825">
            <v>0</v>
          </cell>
        </row>
        <row r="3826">
          <cell r="B3826" t="str">
            <v>Rio Grande do Sul</v>
          </cell>
          <cell r="I3826" t="str">
            <v>3</v>
          </cell>
          <cell r="K3826">
            <v>118755</v>
          </cell>
          <cell r="Q3826">
            <v>34233</v>
          </cell>
          <cell r="S3826" t="str">
            <v>Nao</v>
          </cell>
          <cell r="T3826" t="str">
            <v>Sim</v>
          </cell>
          <cell r="V3826" t="str">
            <v>Sim</v>
          </cell>
          <cell r="X3826">
            <v>149</v>
          </cell>
          <cell r="Y3826">
            <v>60</v>
          </cell>
          <cell r="Z3826">
            <v>30</v>
          </cell>
          <cell r="AA3826">
            <v>300</v>
          </cell>
        </row>
        <row r="3827">
          <cell r="B3827" t="str">
            <v>Rio Grande do Sul</v>
          </cell>
          <cell r="I3827" t="str">
            <v>2</v>
          </cell>
          <cell r="K3827">
            <v>62231</v>
          </cell>
          <cell r="Q3827">
            <v>22999</v>
          </cell>
          <cell r="S3827" t="str">
            <v>Sim</v>
          </cell>
          <cell r="T3827" t="str">
            <v>Sim</v>
          </cell>
          <cell r="V3827" t="str">
            <v>Sim</v>
          </cell>
          <cell r="X3827">
            <v>387.61</v>
          </cell>
          <cell r="Y3827">
            <v>292.10000000000002</v>
          </cell>
          <cell r="Z3827">
            <v>287</v>
          </cell>
          <cell r="AA3827">
            <v>0</v>
          </cell>
        </row>
        <row r="3828">
          <cell r="B3828" t="str">
            <v>Rio Grande do Sul</v>
          </cell>
          <cell r="I3828" t="str">
            <v>1</v>
          </cell>
          <cell r="K3828">
            <v>1334</v>
          </cell>
          <cell r="Q3828">
            <v>373</v>
          </cell>
          <cell r="S3828" t="str">
            <v>Nao</v>
          </cell>
          <cell r="T3828" t="str">
            <v>Nao</v>
          </cell>
          <cell r="V3828" t="str">
            <v>Sim</v>
          </cell>
          <cell r="X3828">
            <v>16.2</v>
          </cell>
          <cell r="Y3828">
            <v>16.2</v>
          </cell>
          <cell r="Z3828">
            <v>11.2</v>
          </cell>
          <cell r="AA3828">
            <v>0</v>
          </cell>
        </row>
        <row r="3829">
          <cell r="B3829" t="str">
            <v>Rio Grande do Sul</v>
          </cell>
          <cell r="I3829" t="str">
            <v>1</v>
          </cell>
          <cell r="K3829">
            <v>5336</v>
          </cell>
          <cell r="Q3829">
            <v>1809</v>
          </cell>
          <cell r="S3829" t="str">
            <v>Nao</v>
          </cell>
          <cell r="T3829" t="str">
            <v>Nao</v>
          </cell>
          <cell r="V3829" t="str">
            <v>Sim</v>
          </cell>
          <cell r="X3829">
            <v>78.599999999999994</v>
          </cell>
          <cell r="Y3829">
            <v>31.3</v>
          </cell>
          <cell r="Z3829">
            <v>28</v>
          </cell>
          <cell r="AA3829">
            <v>210</v>
          </cell>
        </row>
        <row r="3830">
          <cell r="B3830" t="str">
            <v>Rio Grande do Sul</v>
          </cell>
          <cell r="I3830" t="str">
            <v>1</v>
          </cell>
          <cell r="K3830">
            <v>953</v>
          </cell>
          <cell r="Q3830">
            <v>300</v>
          </cell>
          <cell r="S3830" t="str">
            <v>Nao</v>
          </cell>
          <cell r="T3830" t="str">
            <v>Nao</v>
          </cell>
          <cell r="V3830" t="str">
            <v>Sim</v>
          </cell>
          <cell r="X3830">
            <v>9.52</v>
          </cell>
          <cell r="Y3830">
            <v>6.44</v>
          </cell>
          <cell r="Z3830">
            <v>6.44</v>
          </cell>
          <cell r="AA3830">
            <v>0</v>
          </cell>
        </row>
        <row r="3831">
          <cell r="B3831" t="str">
            <v>Rio Grande do Sul</v>
          </cell>
          <cell r="I3831" t="str">
            <v>1</v>
          </cell>
          <cell r="K3831">
            <v>1071</v>
          </cell>
          <cell r="Q3831">
            <v>518</v>
          </cell>
          <cell r="S3831" t="str">
            <v>Nao</v>
          </cell>
          <cell r="T3831" t="str">
            <v>Nao</v>
          </cell>
          <cell r="V3831" t="str">
            <v>Sim</v>
          </cell>
          <cell r="X3831">
            <v>9.6999999999999993</v>
          </cell>
          <cell r="Y3831">
            <v>7.8</v>
          </cell>
          <cell r="Z3831">
            <v>6.6</v>
          </cell>
          <cell r="AA3831">
            <v>0</v>
          </cell>
        </row>
        <row r="3832">
          <cell r="B3832" t="str">
            <v>Rio Grande do Sul</v>
          </cell>
          <cell r="I3832" t="str">
            <v>2</v>
          </cell>
          <cell r="K3832">
            <v>45184</v>
          </cell>
          <cell r="Q3832">
            <v>20346</v>
          </cell>
          <cell r="S3832" t="str">
            <v>Sim</v>
          </cell>
          <cell r="T3832" t="str">
            <v>Sim</v>
          </cell>
          <cell r="V3832" t="str">
            <v>Sim</v>
          </cell>
          <cell r="X3832">
            <v>253.08</v>
          </cell>
          <cell r="Y3832">
            <v>180.64</v>
          </cell>
          <cell r="Z3832">
            <v>170</v>
          </cell>
          <cell r="AA3832">
            <v>910</v>
          </cell>
        </row>
        <row r="3833">
          <cell r="B3833" t="str">
            <v>Rio Grande do Sul</v>
          </cell>
          <cell r="I3833" t="str">
            <v>1</v>
          </cell>
          <cell r="K3833">
            <v>15051</v>
          </cell>
          <cell r="Q3833">
            <v>3010</v>
          </cell>
          <cell r="S3833" t="str">
            <v>Nao</v>
          </cell>
          <cell r="T3833" t="str">
            <v>Nao</v>
          </cell>
          <cell r="V3833" t="str">
            <v>Sim</v>
          </cell>
          <cell r="X3833">
            <v>60</v>
          </cell>
          <cell r="Y3833">
            <v>30</v>
          </cell>
          <cell r="Z3833">
            <v>29</v>
          </cell>
          <cell r="AA3833">
            <v>0</v>
          </cell>
        </row>
        <row r="3834">
          <cell r="B3834" t="str">
            <v>Rio Grande do Sul</v>
          </cell>
          <cell r="I3834" t="str">
            <v>1</v>
          </cell>
          <cell r="K3834">
            <v>23082</v>
          </cell>
          <cell r="Q3834">
            <v>9018</v>
          </cell>
          <cell r="S3834" t="str">
            <v>Sim</v>
          </cell>
          <cell r="T3834" t="str">
            <v>Sim</v>
          </cell>
          <cell r="V3834" t="str">
            <v>Sim</v>
          </cell>
          <cell r="X3834">
            <v>400</v>
          </cell>
          <cell r="Y3834">
            <v>390</v>
          </cell>
          <cell r="Z3834">
            <v>350</v>
          </cell>
          <cell r="AA3834">
            <v>250</v>
          </cell>
        </row>
        <row r="3835">
          <cell r="B3835" t="str">
            <v>Rio Grande do Sul</v>
          </cell>
          <cell r="I3835" t="str">
            <v>1</v>
          </cell>
          <cell r="K3835">
            <v>369</v>
          </cell>
          <cell r="Q3835">
            <v>155</v>
          </cell>
          <cell r="S3835" t="str">
            <v>Nao</v>
          </cell>
          <cell r="T3835" t="str">
            <v>Sim</v>
          </cell>
          <cell r="V3835" t="str">
            <v>Sim</v>
          </cell>
          <cell r="X3835">
            <v>6.7</v>
          </cell>
          <cell r="Y3835">
            <v>6.7</v>
          </cell>
          <cell r="Z3835">
            <v>4</v>
          </cell>
          <cell r="AA3835">
            <v>6</v>
          </cell>
        </row>
        <row r="3836">
          <cell r="B3836" t="str">
            <v>Rio Grande do Sul</v>
          </cell>
          <cell r="I3836" t="str">
            <v>1</v>
          </cell>
          <cell r="K3836">
            <v>2334</v>
          </cell>
          <cell r="Q3836">
            <v>1165</v>
          </cell>
          <cell r="S3836" t="str">
            <v>Nao</v>
          </cell>
          <cell r="T3836" t="str">
            <v>Nao</v>
          </cell>
          <cell r="V3836" t="str">
            <v>Sim</v>
          </cell>
          <cell r="X3836">
            <v>26.6</v>
          </cell>
          <cell r="Y3836">
            <v>23.9</v>
          </cell>
          <cell r="Z3836">
            <v>9.66</v>
          </cell>
          <cell r="AA3836">
            <v>0</v>
          </cell>
        </row>
        <row r="3837">
          <cell r="B3837" t="str">
            <v>Rio Grande do Sul</v>
          </cell>
          <cell r="I3837" t="str">
            <v>4</v>
          </cell>
          <cell r="K3837">
            <v>240840</v>
          </cell>
          <cell r="Q3837">
            <v>46930</v>
          </cell>
          <cell r="S3837" t="str">
            <v>Sim</v>
          </cell>
          <cell r="T3837" t="str">
            <v>Sim</v>
          </cell>
          <cell r="V3837" t="str">
            <v>Sim</v>
          </cell>
          <cell r="X3837">
            <v>1493.86</v>
          </cell>
          <cell r="Y3837">
            <v>433.68</v>
          </cell>
          <cell r="Z3837">
            <v>368.63</v>
          </cell>
          <cell r="AA3837">
            <v>0</v>
          </cell>
        </row>
        <row r="3838">
          <cell r="B3838" t="str">
            <v>Rio Grande do Sul</v>
          </cell>
          <cell r="I3838" t="str">
            <v>1</v>
          </cell>
          <cell r="K3838">
            <v>2046</v>
          </cell>
          <cell r="Q3838">
            <v>872</v>
          </cell>
          <cell r="S3838" t="str">
            <v>Nao</v>
          </cell>
          <cell r="T3838" t="str">
            <v>Nao</v>
          </cell>
          <cell r="V3838" t="str">
            <v>Sim</v>
          </cell>
          <cell r="X3838">
            <v>12</v>
          </cell>
          <cell r="Y3838">
            <v>5</v>
          </cell>
          <cell r="Z3838">
            <v>1</v>
          </cell>
          <cell r="AA3838">
            <v>3</v>
          </cell>
        </row>
        <row r="3839">
          <cell r="B3839" t="str">
            <v>Rio Grande do Sul</v>
          </cell>
          <cell r="I3839" t="str">
            <v>1</v>
          </cell>
          <cell r="K3839">
            <v>1210</v>
          </cell>
          <cell r="Q3839">
            <v>600</v>
          </cell>
          <cell r="S3839" t="str">
            <v>Nao</v>
          </cell>
          <cell r="T3839" t="str">
            <v>Nao</v>
          </cell>
          <cell r="V3839" t="str">
            <v>Sim</v>
          </cell>
          <cell r="X3839">
            <v>11.9</v>
          </cell>
          <cell r="Y3839">
            <v>8.8000000000000007</v>
          </cell>
          <cell r="Z3839">
            <v>8</v>
          </cell>
          <cell r="AA3839">
            <v>0</v>
          </cell>
        </row>
        <row r="3840">
          <cell r="B3840" t="str">
            <v>Rio Grande do Sul</v>
          </cell>
          <cell r="I3840" t="str">
            <v>1</v>
          </cell>
          <cell r="K3840">
            <v>1427</v>
          </cell>
          <cell r="Q3840">
            <v>400</v>
          </cell>
          <cell r="S3840" t="str">
            <v>Sim</v>
          </cell>
          <cell r="T3840" t="str">
            <v>Nao</v>
          </cell>
          <cell r="V3840" t="str">
            <v>Sim</v>
          </cell>
          <cell r="X3840">
            <v>35</v>
          </cell>
          <cell r="Y3840">
            <v>33</v>
          </cell>
          <cell r="Z3840">
            <v>24.7</v>
          </cell>
          <cell r="AA3840">
            <v>0</v>
          </cell>
        </row>
        <row r="3841">
          <cell r="B3841" t="str">
            <v>Rio Grande do Sul</v>
          </cell>
          <cell r="I3841" t="str">
            <v>1</v>
          </cell>
          <cell r="K3841">
            <v>354</v>
          </cell>
          <cell r="Q3841">
            <v>150</v>
          </cell>
          <cell r="S3841" t="str">
            <v>Nao</v>
          </cell>
          <cell r="T3841" t="str">
            <v>Nao</v>
          </cell>
          <cell r="V3841" t="str">
            <v>Sim</v>
          </cell>
          <cell r="X3841">
            <v>9.4</v>
          </cell>
          <cell r="Y3841">
            <v>4.42</v>
          </cell>
          <cell r="Z3841">
            <v>0.08</v>
          </cell>
          <cell r="AA3841">
            <v>30</v>
          </cell>
        </row>
        <row r="3842">
          <cell r="B3842" t="str">
            <v>Rio Grande do Sul</v>
          </cell>
          <cell r="I3842" t="str">
            <v>1</v>
          </cell>
          <cell r="K3842">
            <v>2325</v>
          </cell>
          <cell r="Q3842">
            <v>1060</v>
          </cell>
          <cell r="S3842" t="str">
            <v>Nao</v>
          </cell>
          <cell r="T3842" t="str">
            <v>Nao</v>
          </cell>
          <cell r="V3842" t="str">
            <v>Sim</v>
          </cell>
          <cell r="X3842">
            <v>35.299999999999997</v>
          </cell>
          <cell r="Y3842">
            <v>24</v>
          </cell>
          <cell r="Z3842">
            <v>5.33</v>
          </cell>
          <cell r="AA3842">
            <v>3</v>
          </cell>
        </row>
        <row r="3843">
          <cell r="B3843" t="str">
            <v>Rio Grande do Sul</v>
          </cell>
          <cell r="I3843" t="str">
            <v>1</v>
          </cell>
          <cell r="K3843">
            <v>2223</v>
          </cell>
          <cell r="Q3843">
            <v>1100</v>
          </cell>
          <cell r="S3843" t="str">
            <v>Nao</v>
          </cell>
          <cell r="T3843" t="str">
            <v>Nao</v>
          </cell>
          <cell r="V3843" t="str">
            <v>Sim</v>
          </cell>
          <cell r="X3843">
            <v>18</v>
          </cell>
          <cell r="Y3843">
            <v>6</v>
          </cell>
          <cell r="Z3843">
            <v>0</v>
          </cell>
          <cell r="AA3843">
            <v>0</v>
          </cell>
        </row>
        <row r="3844">
          <cell r="B3844" t="str">
            <v>Rio Grande do Sul</v>
          </cell>
          <cell r="I3844" t="str">
            <v>1</v>
          </cell>
          <cell r="K3844">
            <v>1146</v>
          </cell>
          <cell r="Q3844">
            <v>480</v>
          </cell>
          <cell r="S3844" t="str">
            <v>Nao</v>
          </cell>
          <cell r="T3844" t="str">
            <v>Nao</v>
          </cell>
          <cell r="V3844" t="str">
            <v>Sim</v>
          </cell>
          <cell r="X3844">
            <v>9</v>
          </cell>
          <cell r="Y3844">
            <v>5</v>
          </cell>
          <cell r="Z3844">
            <v>4</v>
          </cell>
          <cell r="AA3844">
            <v>10</v>
          </cell>
        </row>
        <row r="3845">
          <cell r="B3845" t="str">
            <v>Rio Grande do Sul</v>
          </cell>
          <cell r="I3845" t="str">
            <v>1</v>
          </cell>
          <cell r="K3845">
            <v>459</v>
          </cell>
          <cell r="Q3845">
            <v>220</v>
          </cell>
          <cell r="S3845" t="str">
            <v>Nao</v>
          </cell>
          <cell r="T3845" t="str">
            <v>Nao</v>
          </cell>
          <cell r="V3845" t="str">
            <v>Não</v>
          </cell>
          <cell r="X3845">
            <v>9.5</v>
          </cell>
          <cell r="Y3845">
            <v>8.6</v>
          </cell>
          <cell r="Z3845">
            <v>0</v>
          </cell>
          <cell r="AA3845">
            <v>0</v>
          </cell>
        </row>
        <row r="3846">
          <cell r="B3846" t="str">
            <v>Rio Grande do Sul</v>
          </cell>
          <cell r="I3846" t="str">
            <v>1</v>
          </cell>
          <cell r="K3846">
            <v>999</v>
          </cell>
          <cell r="Q3846">
            <v>481</v>
          </cell>
          <cell r="S3846" t="str">
            <v>Nao</v>
          </cell>
          <cell r="T3846" t="str">
            <v>Sim</v>
          </cell>
          <cell r="V3846" t="str">
            <v>Sim</v>
          </cell>
          <cell r="X3846">
            <v>13.46</v>
          </cell>
          <cell r="Y3846">
            <v>12.26</v>
          </cell>
          <cell r="Z3846">
            <v>4</v>
          </cell>
          <cell r="AA3846">
            <v>0</v>
          </cell>
        </row>
        <row r="3847">
          <cell r="B3847" t="str">
            <v>Rio Grande do Sul</v>
          </cell>
          <cell r="I3847" t="str">
            <v>1</v>
          </cell>
          <cell r="K3847">
            <v>594</v>
          </cell>
          <cell r="Q3847">
            <v>200</v>
          </cell>
          <cell r="S3847" t="str">
            <v>Nao</v>
          </cell>
          <cell r="T3847" t="str">
            <v>Sim</v>
          </cell>
          <cell r="V3847" t="str">
            <v>Sim</v>
          </cell>
          <cell r="X3847">
            <v>21.9</v>
          </cell>
          <cell r="Y3847">
            <v>7.73</v>
          </cell>
          <cell r="Z3847">
            <v>0</v>
          </cell>
          <cell r="AA3847">
            <v>0</v>
          </cell>
        </row>
        <row r="3848">
          <cell r="B3848" t="str">
            <v>Rio Grande do Sul</v>
          </cell>
          <cell r="I3848" t="str">
            <v>1</v>
          </cell>
          <cell r="K3848">
            <v>1226</v>
          </cell>
          <cell r="Q3848">
            <v>609</v>
          </cell>
          <cell r="S3848" t="str">
            <v>Sim</v>
          </cell>
          <cell r="T3848" t="str">
            <v>Sim</v>
          </cell>
          <cell r="V3848" t="str">
            <v>Não</v>
          </cell>
          <cell r="X3848">
            <v>15</v>
          </cell>
          <cell r="Y3848">
            <v>10</v>
          </cell>
          <cell r="Z3848">
            <v>10</v>
          </cell>
          <cell r="AA3848">
            <v>0</v>
          </cell>
        </row>
        <row r="3849">
          <cell r="B3849" t="str">
            <v>Rio Grande do Sul</v>
          </cell>
          <cell r="I3849" t="str">
            <v>1</v>
          </cell>
          <cell r="K3849">
            <v>16701</v>
          </cell>
          <cell r="Q3849">
            <v>8000</v>
          </cell>
          <cell r="S3849" t="str">
            <v>Nao</v>
          </cell>
          <cell r="T3849" t="str">
            <v>Nao</v>
          </cell>
          <cell r="V3849" t="str">
            <v>Sim</v>
          </cell>
          <cell r="X3849">
            <v>252.49</v>
          </cell>
          <cell r="Y3849">
            <v>247.49</v>
          </cell>
          <cell r="Z3849">
            <v>11.28</v>
          </cell>
          <cell r="AA3849">
            <v>0</v>
          </cell>
        </row>
        <row r="3850">
          <cell r="B3850" t="str">
            <v>Santa Catarina</v>
          </cell>
          <cell r="I3850" t="str">
            <v>1</v>
          </cell>
          <cell r="K3850">
            <v>10051</v>
          </cell>
          <cell r="Q3850">
            <v>3200</v>
          </cell>
          <cell r="S3850" t="str">
            <v>Nao</v>
          </cell>
          <cell r="T3850" t="str">
            <v>Sim</v>
          </cell>
          <cell r="V3850" t="str">
            <v>Sim</v>
          </cell>
          <cell r="X3850">
            <v>50</v>
          </cell>
          <cell r="Y3850">
            <v>50</v>
          </cell>
          <cell r="Z3850">
            <v>0.3</v>
          </cell>
          <cell r="AA3850">
            <v>20</v>
          </cell>
        </row>
        <row r="3851">
          <cell r="B3851" t="str">
            <v>Santa Catarina</v>
          </cell>
          <cell r="I3851" t="str">
            <v>1</v>
          </cell>
          <cell r="K3851">
            <v>7039</v>
          </cell>
          <cell r="Q3851">
            <v>3199</v>
          </cell>
          <cell r="S3851" t="str">
            <v>Nao</v>
          </cell>
          <cell r="T3851" t="str">
            <v>Nao</v>
          </cell>
          <cell r="V3851" t="str">
            <v>Sim</v>
          </cell>
          <cell r="X3851">
            <v>51</v>
          </cell>
          <cell r="Y3851">
            <v>42</v>
          </cell>
          <cell r="Z3851">
            <v>28</v>
          </cell>
          <cell r="AA3851">
            <v>50</v>
          </cell>
        </row>
        <row r="3852">
          <cell r="B3852" t="str">
            <v>Santa Catarina</v>
          </cell>
          <cell r="I3852" t="str">
            <v>1</v>
          </cell>
          <cell r="K3852">
            <v>2087</v>
          </cell>
          <cell r="Q3852">
            <v>949</v>
          </cell>
          <cell r="S3852" t="str">
            <v>Nao</v>
          </cell>
          <cell r="T3852" t="str">
            <v>Sim</v>
          </cell>
          <cell r="V3852" t="str">
            <v>Sim</v>
          </cell>
          <cell r="X3852">
            <v>30.6</v>
          </cell>
          <cell r="Y3852">
            <v>20.38</v>
          </cell>
          <cell r="Z3852">
            <v>20.38</v>
          </cell>
          <cell r="AA3852">
            <v>151</v>
          </cell>
        </row>
        <row r="3853">
          <cell r="B3853" t="str">
            <v>Santa Catarina</v>
          </cell>
          <cell r="I3853" t="str">
            <v>1</v>
          </cell>
          <cell r="K3853">
            <v>3527</v>
          </cell>
          <cell r="Q3853">
            <v>1592</v>
          </cell>
          <cell r="S3853" t="str">
            <v>Nao</v>
          </cell>
          <cell r="T3853" t="str">
            <v>Nao</v>
          </cell>
          <cell r="V3853" t="str">
            <v>Sim</v>
          </cell>
          <cell r="X3853">
            <v>27.14</v>
          </cell>
          <cell r="Y3853">
            <v>23.26</v>
          </cell>
          <cell r="Z3853">
            <v>1.79</v>
          </cell>
          <cell r="AA3853">
            <v>49</v>
          </cell>
        </row>
        <row r="3854">
          <cell r="B3854" t="str">
            <v>Santa Catarina</v>
          </cell>
          <cell r="I3854" t="str">
            <v>1</v>
          </cell>
          <cell r="K3854">
            <v>3450</v>
          </cell>
          <cell r="Q3854">
            <v>1521</v>
          </cell>
          <cell r="S3854" t="str">
            <v>Nao</v>
          </cell>
          <cell r="T3854" t="str">
            <v>Nao</v>
          </cell>
          <cell r="V3854" t="str">
            <v>Sim</v>
          </cell>
          <cell r="X3854">
            <v>10.18</v>
          </cell>
          <cell r="Y3854">
            <v>10.18</v>
          </cell>
          <cell r="Z3854">
            <v>1</v>
          </cell>
          <cell r="AA3854">
            <v>450</v>
          </cell>
        </row>
        <row r="3855">
          <cell r="B3855" t="str">
            <v>Santa Catarina</v>
          </cell>
          <cell r="I3855" t="str">
            <v>1</v>
          </cell>
          <cell r="K3855">
            <v>953</v>
          </cell>
          <cell r="Q3855">
            <v>390</v>
          </cell>
          <cell r="S3855" t="str">
            <v>Nao</v>
          </cell>
          <cell r="T3855" t="str">
            <v>Sim</v>
          </cell>
          <cell r="V3855" t="str">
            <v>Sim</v>
          </cell>
          <cell r="X3855">
            <v>10.78</v>
          </cell>
          <cell r="Y3855">
            <v>10.78</v>
          </cell>
          <cell r="Z3855">
            <v>10.78</v>
          </cell>
          <cell r="AA3855">
            <v>0</v>
          </cell>
        </row>
        <row r="3856">
          <cell r="B3856" t="str">
            <v>Santa Catarina</v>
          </cell>
          <cell r="I3856" t="str">
            <v>1</v>
          </cell>
          <cell r="K3856">
            <v>2751</v>
          </cell>
          <cell r="Q3856">
            <v>1130</v>
          </cell>
          <cell r="S3856" t="str">
            <v>Nao</v>
          </cell>
          <cell r="T3856" t="str">
            <v>Nao</v>
          </cell>
          <cell r="V3856" t="str">
            <v>Sim</v>
          </cell>
          <cell r="X3856">
            <v>27.25</v>
          </cell>
          <cell r="Y3856">
            <v>21.43</v>
          </cell>
          <cell r="Z3856">
            <v>0</v>
          </cell>
          <cell r="AA3856">
            <v>250</v>
          </cell>
        </row>
        <row r="3857">
          <cell r="B3857" t="str">
            <v>Santa Catarina</v>
          </cell>
          <cell r="I3857" t="str">
            <v>1</v>
          </cell>
          <cell r="K3857">
            <v>3074</v>
          </cell>
          <cell r="Q3857">
            <v>1535</v>
          </cell>
          <cell r="S3857" t="str">
            <v>Nao</v>
          </cell>
          <cell r="T3857" t="str">
            <v>Nao</v>
          </cell>
          <cell r="V3857" t="str">
            <v>Sim</v>
          </cell>
          <cell r="X3857">
            <v>42.78</v>
          </cell>
          <cell r="Y3857">
            <v>38.71</v>
          </cell>
          <cell r="Z3857">
            <v>24.52</v>
          </cell>
          <cell r="AA3857">
            <v>355</v>
          </cell>
        </row>
        <row r="3858">
          <cell r="B3858" t="str">
            <v>Santa Catarina</v>
          </cell>
          <cell r="I3858" t="str">
            <v>1</v>
          </cell>
          <cell r="K3858">
            <v>581</v>
          </cell>
          <cell r="Q3858">
            <v>240</v>
          </cell>
          <cell r="S3858" t="str">
            <v>Nao</v>
          </cell>
          <cell r="T3858" t="str">
            <v>Nao</v>
          </cell>
          <cell r="V3858" t="str">
            <v>Sim</v>
          </cell>
          <cell r="X3858">
            <v>10</v>
          </cell>
          <cell r="Y3858">
            <v>8</v>
          </cell>
          <cell r="Z3858">
            <v>7</v>
          </cell>
          <cell r="AA3858">
            <v>15</v>
          </cell>
        </row>
        <row r="3859">
          <cell r="B3859" t="str">
            <v>Santa Catarina</v>
          </cell>
          <cell r="I3859" t="str">
            <v>1</v>
          </cell>
          <cell r="K3859">
            <v>2252</v>
          </cell>
          <cell r="Q3859">
            <v>1000</v>
          </cell>
          <cell r="S3859" t="str">
            <v>Sim</v>
          </cell>
          <cell r="T3859" t="str">
            <v>Sim</v>
          </cell>
          <cell r="V3859" t="str">
            <v>Sim</v>
          </cell>
          <cell r="X3859">
            <v>17</v>
          </cell>
          <cell r="Y3859">
            <v>14</v>
          </cell>
          <cell r="Z3859">
            <v>11</v>
          </cell>
          <cell r="AA3859">
            <v>12</v>
          </cell>
        </row>
        <row r="3860">
          <cell r="B3860" t="str">
            <v>Santa Catarina</v>
          </cell>
          <cell r="I3860" t="str">
            <v>1</v>
          </cell>
          <cell r="K3860">
            <v>1015</v>
          </cell>
          <cell r="Q3860">
            <v>350</v>
          </cell>
          <cell r="S3860" t="str">
            <v>Nao</v>
          </cell>
          <cell r="T3860" t="str">
            <v>Sim</v>
          </cell>
          <cell r="V3860" t="str">
            <v>Sim</v>
          </cell>
          <cell r="X3860">
            <v>180</v>
          </cell>
          <cell r="Y3860">
            <v>20</v>
          </cell>
          <cell r="Z3860">
            <v>10</v>
          </cell>
          <cell r="AA3860">
            <v>5</v>
          </cell>
        </row>
        <row r="3861">
          <cell r="B3861" t="str">
            <v>Santa Catarina</v>
          </cell>
          <cell r="I3861" t="str">
            <v>1</v>
          </cell>
          <cell r="K3861">
            <v>1321</v>
          </cell>
          <cell r="Q3861">
            <v>604</v>
          </cell>
          <cell r="S3861" t="str">
            <v>Sim</v>
          </cell>
          <cell r="T3861" t="str">
            <v>Sim</v>
          </cell>
          <cell r="V3861" t="str">
            <v>Sim</v>
          </cell>
          <cell r="X3861">
            <v>7.1</v>
          </cell>
          <cell r="Y3861">
            <v>2.9</v>
          </cell>
          <cell r="Z3861">
            <v>1.2</v>
          </cell>
          <cell r="AA3861">
            <v>75</v>
          </cell>
        </row>
        <row r="3862">
          <cell r="B3862" t="str">
            <v>Santa Catarina</v>
          </cell>
          <cell r="I3862" t="str">
            <v>1</v>
          </cell>
          <cell r="K3862">
            <v>2704</v>
          </cell>
          <cell r="Q3862">
            <v>1320</v>
          </cell>
          <cell r="S3862" t="str">
            <v>Nao</v>
          </cell>
          <cell r="T3862" t="str">
            <v>Nao</v>
          </cell>
          <cell r="V3862" t="str">
            <v>Sim</v>
          </cell>
          <cell r="X3862">
            <v>116.55</v>
          </cell>
          <cell r="Y3862">
            <v>57</v>
          </cell>
          <cell r="Z3862">
            <v>15</v>
          </cell>
          <cell r="AA3862">
            <v>100</v>
          </cell>
        </row>
        <row r="3863">
          <cell r="B3863" t="str">
            <v>Santa Catarina</v>
          </cell>
          <cell r="I3863" t="str">
            <v>1</v>
          </cell>
          <cell r="K3863">
            <v>4845</v>
          </cell>
          <cell r="Q3863">
            <v>1786</v>
          </cell>
          <cell r="S3863" t="str">
            <v>Nao</v>
          </cell>
          <cell r="T3863" t="str">
            <v>Sim</v>
          </cell>
          <cell r="V3863" t="str">
            <v>Sim</v>
          </cell>
          <cell r="X3863">
            <v>90.65</v>
          </cell>
          <cell r="Y3863">
            <v>90.65</v>
          </cell>
          <cell r="Z3863">
            <v>32.729999999999997</v>
          </cell>
          <cell r="AA3863">
            <v>203</v>
          </cell>
        </row>
        <row r="3864">
          <cell r="B3864" t="str">
            <v>Santa Catarina</v>
          </cell>
          <cell r="I3864" t="str">
            <v>1</v>
          </cell>
          <cell r="K3864">
            <v>1330</v>
          </cell>
          <cell r="Q3864">
            <v>702</v>
          </cell>
          <cell r="S3864" t="str">
            <v>Nao</v>
          </cell>
          <cell r="T3864" t="str">
            <v>Sim</v>
          </cell>
          <cell r="V3864" t="str">
            <v>Sim</v>
          </cell>
          <cell r="X3864">
            <v>20.07</v>
          </cell>
          <cell r="Y3864">
            <v>15.87</v>
          </cell>
          <cell r="Z3864">
            <v>15.87</v>
          </cell>
          <cell r="AA3864">
            <v>52</v>
          </cell>
        </row>
        <row r="3865">
          <cell r="B3865" t="str">
            <v>Santa Catarina</v>
          </cell>
          <cell r="I3865" t="str">
            <v>2</v>
          </cell>
          <cell r="K3865">
            <v>37203</v>
          </cell>
          <cell r="Q3865">
            <v>17739</v>
          </cell>
          <cell r="S3865" t="str">
            <v>Nao</v>
          </cell>
          <cell r="T3865" t="str">
            <v>Sim</v>
          </cell>
          <cell r="V3865" t="str">
            <v>Sim</v>
          </cell>
          <cell r="X3865">
            <v>381.93</v>
          </cell>
          <cell r="Y3865">
            <v>176.34</v>
          </cell>
          <cell r="Z3865">
            <v>196</v>
          </cell>
          <cell r="AA3865">
            <v>62</v>
          </cell>
        </row>
        <row r="3866">
          <cell r="B3866" t="str">
            <v>Santa Catarina</v>
          </cell>
          <cell r="I3866" t="str">
            <v>2</v>
          </cell>
          <cell r="K3866">
            <v>56754</v>
          </cell>
          <cell r="Q3866">
            <v>27000</v>
          </cell>
          <cell r="S3866" t="str">
            <v>Nao</v>
          </cell>
          <cell r="T3866" t="str">
            <v>Sim</v>
          </cell>
          <cell r="V3866" t="str">
            <v>Sim</v>
          </cell>
          <cell r="X3866">
            <v>500</v>
          </cell>
          <cell r="Y3866">
            <v>350</v>
          </cell>
          <cell r="Z3866">
            <v>330</v>
          </cell>
          <cell r="AA3866">
            <v>700</v>
          </cell>
        </row>
        <row r="3867">
          <cell r="B3867" t="str">
            <v>Santa Catarina</v>
          </cell>
          <cell r="I3867" t="str">
            <v>1</v>
          </cell>
          <cell r="K3867">
            <v>5518</v>
          </cell>
          <cell r="Q3867">
            <v>2460</v>
          </cell>
          <cell r="S3867" t="str">
            <v>Nao</v>
          </cell>
          <cell r="T3867" t="str">
            <v>Sim</v>
          </cell>
          <cell r="V3867" t="str">
            <v>Sim</v>
          </cell>
          <cell r="X3867">
            <v>33.200000000000003</v>
          </cell>
          <cell r="Y3867">
            <v>25.82</v>
          </cell>
          <cell r="Z3867">
            <v>18.7</v>
          </cell>
          <cell r="AA3867">
            <v>0</v>
          </cell>
        </row>
        <row r="3868">
          <cell r="B3868" t="str">
            <v>Santa Catarina</v>
          </cell>
          <cell r="I3868" t="str">
            <v>1</v>
          </cell>
          <cell r="K3868">
            <v>495</v>
          </cell>
          <cell r="Q3868">
            <v>247</v>
          </cell>
          <cell r="S3868" t="str">
            <v>Nao</v>
          </cell>
          <cell r="T3868" t="str">
            <v>Nao</v>
          </cell>
          <cell r="V3868" t="str">
            <v>Sim</v>
          </cell>
          <cell r="X3868">
            <v>6.71</v>
          </cell>
          <cell r="Y3868">
            <v>6</v>
          </cell>
          <cell r="Z3868">
            <v>5</v>
          </cell>
          <cell r="AA3868">
            <v>0</v>
          </cell>
        </row>
        <row r="3869">
          <cell r="B3869" t="str">
            <v>Santa Catarina</v>
          </cell>
          <cell r="I3869" t="str">
            <v>1</v>
          </cell>
          <cell r="K3869">
            <v>6950</v>
          </cell>
          <cell r="Q3869">
            <v>3000</v>
          </cell>
          <cell r="S3869" t="str">
            <v>Nao</v>
          </cell>
          <cell r="T3869" t="str">
            <v>Nao</v>
          </cell>
          <cell r="V3869" t="str">
            <v>Sim</v>
          </cell>
          <cell r="X3869">
            <v>60</v>
          </cell>
          <cell r="Y3869">
            <v>32</v>
          </cell>
          <cell r="Z3869">
            <v>27</v>
          </cell>
          <cell r="AA3869">
            <v>100</v>
          </cell>
        </row>
        <row r="3870">
          <cell r="B3870" t="str">
            <v>Santa Catarina</v>
          </cell>
          <cell r="I3870" t="str">
            <v>1</v>
          </cell>
          <cell r="K3870">
            <v>1324</v>
          </cell>
          <cell r="Q3870">
            <v>546</v>
          </cell>
          <cell r="S3870" t="str">
            <v>Nao</v>
          </cell>
          <cell r="T3870" t="str">
            <v>Nao</v>
          </cell>
          <cell r="V3870" t="str">
            <v>Sim</v>
          </cell>
          <cell r="X3870">
            <v>12.11</v>
          </cell>
          <cell r="Y3870">
            <v>8.6300000000000008</v>
          </cell>
          <cell r="Z3870">
            <v>11.5</v>
          </cell>
          <cell r="AA3870">
            <v>101</v>
          </cell>
        </row>
        <row r="3871">
          <cell r="B3871" t="str">
            <v>Santa Catarina</v>
          </cell>
          <cell r="I3871" t="str">
            <v>1</v>
          </cell>
          <cell r="K3871">
            <v>1978</v>
          </cell>
          <cell r="Q3871">
            <v>900</v>
          </cell>
          <cell r="S3871" t="str">
            <v>Nao</v>
          </cell>
          <cell r="T3871" t="str">
            <v>Nao</v>
          </cell>
          <cell r="V3871" t="str">
            <v>Sim</v>
          </cell>
          <cell r="X3871">
            <v>50</v>
          </cell>
          <cell r="Y3871">
            <v>40</v>
          </cell>
          <cell r="Z3871">
            <v>20</v>
          </cell>
          <cell r="AA3871">
            <v>175</v>
          </cell>
        </row>
        <row r="3872">
          <cell r="B3872" t="str">
            <v>Santa Catarina</v>
          </cell>
          <cell r="I3872" t="str">
            <v>1</v>
          </cell>
          <cell r="K3872">
            <v>13157</v>
          </cell>
          <cell r="Q3872">
            <v>6402</v>
          </cell>
          <cell r="S3872" t="str">
            <v>Nao</v>
          </cell>
          <cell r="T3872" t="str">
            <v>Nao</v>
          </cell>
          <cell r="V3872" t="str">
            <v>Sim</v>
          </cell>
          <cell r="X3872">
            <v>120</v>
          </cell>
          <cell r="Y3872">
            <v>48</v>
          </cell>
          <cell r="Z3872">
            <v>10</v>
          </cell>
          <cell r="AA3872">
            <v>40</v>
          </cell>
        </row>
        <row r="3873">
          <cell r="B3873" t="str">
            <v>Santa Catarina</v>
          </cell>
          <cell r="I3873" t="str">
            <v>3</v>
          </cell>
          <cell r="K3873">
            <v>145796</v>
          </cell>
          <cell r="Q3873">
            <v>64046</v>
          </cell>
          <cell r="S3873" t="str">
            <v>Nao</v>
          </cell>
          <cell r="T3873" t="str">
            <v>Nao</v>
          </cell>
          <cell r="V3873" t="str">
            <v>Sim</v>
          </cell>
          <cell r="X3873">
            <v>300</v>
          </cell>
          <cell r="Y3873">
            <v>270</v>
          </cell>
          <cell r="Z3873">
            <v>240</v>
          </cell>
          <cell r="AA3873">
            <v>217</v>
          </cell>
        </row>
        <row r="3874">
          <cell r="B3874" t="str">
            <v>Santa Catarina</v>
          </cell>
          <cell r="I3874" t="str">
            <v>1</v>
          </cell>
          <cell r="K3874">
            <v>21575</v>
          </cell>
          <cell r="Q3874">
            <v>10068</v>
          </cell>
          <cell r="S3874" t="str">
            <v>Nao</v>
          </cell>
          <cell r="T3874" t="str">
            <v>Sim</v>
          </cell>
          <cell r="V3874" t="str">
            <v>Sim</v>
          </cell>
          <cell r="X3874">
            <v>213.74</v>
          </cell>
          <cell r="Y3874">
            <v>144.71</v>
          </cell>
          <cell r="Z3874">
            <v>134.38999999999999</v>
          </cell>
          <cell r="AA3874">
            <v>979</v>
          </cell>
        </row>
        <row r="3875">
          <cell r="B3875" t="str">
            <v>Santa Catarina</v>
          </cell>
          <cell r="I3875" t="str">
            <v>1</v>
          </cell>
          <cell r="K3875">
            <v>11863</v>
          </cell>
          <cell r="Q3875">
            <v>4000</v>
          </cell>
          <cell r="S3875" t="str">
            <v>Nao</v>
          </cell>
          <cell r="T3875" t="str">
            <v>Sim</v>
          </cell>
          <cell r="V3875" t="str">
            <v>Sim</v>
          </cell>
          <cell r="X3875">
            <v>272</v>
          </cell>
          <cell r="Y3875">
            <v>178</v>
          </cell>
          <cell r="Z3875">
            <v>22</v>
          </cell>
          <cell r="AA3875">
            <v>350</v>
          </cell>
        </row>
        <row r="3876">
          <cell r="B3876" t="str">
            <v>Santa Catarina</v>
          </cell>
          <cell r="I3876" t="str">
            <v>1</v>
          </cell>
          <cell r="K3876">
            <v>245</v>
          </cell>
          <cell r="Q3876">
            <v>58</v>
          </cell>
          <cell r="S3876" t="str">
            <v>Nao</v>
          </cell>
          <cell r="T3876" t="str">
            <v>Nao</v>
          </cell>
          <cell r="V3876" t="str">
            <v>Sim</v>
          </cell>
          <cell r="X3876">
            <v>2.15</v>
          </cell>
          <cell r="Y3876">
            <v>2</v>
          </cell>
          <cell r="Z3876">
            <v>2</v>
          </cell>
          <cell r="AA3876">
            <v>10</v>
          </cell>
        </row>
        <row r="3877">
          <cell r="B3877" t="str">
            <v>Santa Catarina</v>
          </cell>
          <cell r="I3877" t="str">
            <v>1</v>
          </cell>
          <cell r="K3877">
            <v>28438</v>
          </cell>
          <cell r="Q3877">
            <v>14219</v>
          </cell>
          <cell r="S3877" t="str">
            <v>Nao</v>
          </cell>
          <cell r="T3877" t="str">
            <v>Nao</v>
          </cell>
          <cell r="V3877" t="str">
            <v>Sim</v>
          </cell>
          <cell r="X3877">
            <v>453.4</v>
          </cell>
          <cell r="Y3877">
            <v>153.01</v>
          </cell>
          <cell r="Z3877">
            <v>137.71</v>
          </cell>
          <cell r="AA3877">
            <v>19</v>
          </cell>
        </row>
        <row r="3878">
          <cell r="B3878" t="str">
            <v>Santa Catarina</v>
          </cell>
          <cell r="I3878" t="str">
            <v>1</v>
          </cell>
          <cell r="K3878">
            <v>1309</v>
          </cell>
          <cell r="Q3878">
            <v>420</v>
          </cell>
          <cell r="S3878" t="str">
            <v>Nao</v>
          </cell>
          <cell r="T3878" t="str">
            <v>Nao</v>
          </cell>
          <cell r="V3878" t="str">
            <v>Sim</v>
          </cell>
          <cell r="X3878">
            <v>11.7</v>
          </cell>
          <cell r="Y3878">
            <v>9</v>
          </cell>
          <cell r="Z3878">
            <v>5</v>
          </cell>
          <cell r="AA3878">
            <v>0</v>
          </cell>
        </row>
        <row r="3879">
          <cell r="B3879" t="str">
            <v>Santa Catarina</v>
          </cell>
          <cell r="I3879" t="str">
            <v>1</v>
          </cell>
          <cell r="K3879">
            <v>6612</v>
          </cell>
          <cell r="Q3879">
            <v>1616</v>
          </cell>
          <cell r="S3879" t="str">
            <v>Nao</v>
          </cell>
          <cell r="T3879" t="str">
            <v>Sim</v>
          </cell>
          <cell r="V3879" t="str">
            <v>Sim</v>
          </cell>
          <cell r="X3879">
            <v>58.25</v>
          </cell>
          <cell r="Y3879">
            <v>21.97</v>
          </cell>
          <cell r="Z3879">
            <v>18.690000000000001</v>
          </cell>
          <cell r="AA3879">
            <v>205</v>
          </cell>
        </row>
        <row r="3880">
          <cell r="B3880" t="str">
            <v>Santa Catarina</v>
          </cell>
          <cell r="I3880" t="str">
            <v>2</v>
          </cell>
          <cell r="K3880">
            <v>62982</v>
          </cell>
          <cell r="Q3880">
            <v>25888</v>
          </cell>
          <cell r="S3880" t="str">
            <v>Nao</v>
          </cell>
          <cell r="T3880" t="str">
            <v>Nao</v>
          </cell>
          <cell r="V3880" t="str">
            <v>Sim</v>
          </cell>
          <cell r="X3880">
            <v>285</v>
          </cell>
          <cell r="Y3880">
            <v>235</v>
          </cell>
          <cell r="Z3880">
            <v>227</v>
          </cell>
          <cell r="AA3880">
            <v>10000</v>
          </cell>
        </row>
        <row r="3881">
          <cell r="B3881" t="str">
            <v>Santa Catarina</v>
          </cell>
          <cell r="I3881" t="str">
            <v>4</v>
          </cell>
          <cell r="K3881">
            <v>345182</v>
          </cell>
          <cell r="Q3881">
            <v>128653</v>
          </cell>
          <cell r="S3881" t="str">
            <v>Nao</v>
          </cell>
          <cell r="T3881" t="str">
            <v>Sim</v>
          </cell>
          <cell r="V3881" t="str">
            <v>Sim</v>
          </cell>
          <cell r="X3881">
            <v>1389.56</v>
          </cell>
          <cell r="Y3881">
            <v>1073.19</v>
          </cell>
          <cell r="Z3881">
            <v>400</v>
          </cell>
          <cell r="AA3881">
            <v>1</v>
          </cell>
        </row>
        <row r="3882">
          <cell r="B3882" t="str">
            <v>Santa Catarina</v>
          </cell>
          <cell r="I3882" t="str">
            <v>1</v>
          </cell>
          <cell r="K3882">
            <v>1025</v>
          </cell>
          <cell r="Q3882">
            <v>489</v>
          </cell>
          <cell r="S3882" t="str">
            <v>Nao</v>
          </cell>
          <cell r="T3882" t="str">
            <v>Sim</v>
          </cell>
          <cell r="V3882" t="str">
            <v>Sim</v>
          </cell>
          <cell r="X3882">
            <v>9.6999999999999993</v>
          </cell>
          <cell r="Y3882">
            <v>5.2</v>
          </cell>
          <cell r="Z3882">
            <v>3.5</v>
          </cell>
          <cell r="AA3882">
            <v>5</v>
          </cell>
        </row>
        <row r="3883">
          <cell r="B3883" t="str">
            <v>Santa Catarina</v>
          </cell>
          <cell r="I3883" t="str">
            <v>1</v>
          </cell>
          <cell r="K3883">
            <v>2603</v>
          </cell>
          <cell r="Q3883">
            <v>810</v>
          </cell>
          <cell r="S3883" t="str">
            <v>Nao</v>
          </cell>
          <cell r="T3883" t="str">
            <v>Nao</v>
          </cell>
          <cell r="V3883" t="str">
            <v>Sim</v>
          </cell>
          <cell r="X3883">
            <v>22.3</v>
          </cell>
          <cell r="Y3883">
            <v>14</v>
          </cell>
          <cell r="Z3883">
            <v>11</v>
          </cell>
          <cell r="AA3883">
            <v>0</v>
          </cell>
        </row>
        <row r="3884">
          <cell r="B3884" t="str">
            <v>Santa Catarina</v>
          </cell>
          <cell r="I3884" t="str">
            <v>1</v>
          </cell>
          <cell r="K3884">
            <v>649</v>
          </cell>
          <cell r="Q3884">
            <v>305</v>
          </cell>
          <cell r="S3884" t="str">
            <v>Sim</v>
          </cell>
          <cell r="T3884" t="str">
            <v>Sim</v>
          </cell>
          <cell r="V3884" t="str">
            <v>Sim</v>
          </cell>
          <cell r="X3884">
            <v>10</v>
          </cell>
          <cell r="Y3884">
            <v>9</v>
          </cell>
          <cell r="Z3884">
            <v>9</v>
          </cell>
          <cell r="AA3884">
            <v>35</v>
          </cell>
        </row>
        <row r="3885">
          <cell r="B3885" t="str">
            <v>Santa Catarina</v>
          </cell>
          <cell r="I3885" t="str">
            <v>1</v>
          </cell>
          <cell r="K3885">
            <v>7219</v>
          </cell>
          <cell r="Q3885">
            <v>2501</v>
          </cell>
          <cell r="S3885" t="str">
            <v>Nao</v>
          </cell>
          <cell r="T3885" t="str">
            <v>Nao</v>
          </cell>
          <cell r="V3885" t="str">
            <v>Sim</v>
          </cell>
          <cell r="X3885">
            <v>27</v>
          </cell>
          <cell r="Y3885">
            <v>10</v>
          </cell>
          <cell r="Z3885">
            <v>0</v>
          </cell>
          <cell r="AA3885">
            <v>412</v>
          </cell>
        </row>
        <row r="3886">
          <cell r="B3886" t="str">
            <v>Santa Catarina</v>
          </cell>
          <cell r="I3886" t="str">
            <v>1</v>
          </cell>
          <cell r="K3886">
            <v>20335</v>
          </cell>
          <cell r="Q3886">
            <v>10000</v>
          </cell>
          <cell r="S3886" t="str">
            <v>Sim</v>
          </cell>
          <cell r="T3886" t="str">
            <v>Sim</v>
          </cell>
          <cell r="V3886" t="str">
            <v>Sim</v>
          </cell>
          <cell r="X3886">
            <v>173</v>
          </cell>
          <cell r="Y3886">
            <v>90</v>
          </cell>
          <cell r="Z3886">
            <v>85</v>
          </cell>
          <cell r="AA3886">
            <v>400</v>
          </cell>
        </row>
        <row r="3887">
          <cell r="B3887" t="str">
            <v>Santa Catarina</v>
          </cell>
          <cell r="I3887" t="str">
            <v>1</v>
          </cell>
          <cell r="K3887">
            <v>1560</v>
          </cell>
          <cell r="Q3887">
            <v>700</v>
          </cell>
          <cell r="S3887" t="str">
            <v>Nao</v>
          </cell>
          <cell r="T3887" t="str">
            <v>Nao</v>
          </cell>
          <cell r="V3887" t="str">
            <v>Sim</v>
          </cell>
          <cell r="X3887">
            <v>330</v>
          </cell>
          <cell r="Y3887">
            <v>10</v>
          </cell>
          <cell r="Z3887">
            <v>0</v>
          </cell>
          <cell r="AA3887">
            <v>13</v>
          </cell>
        </row>
        <row r="3888">
          <cell r="B3888" t="str">
            <v>Santa Catarina</v>
          </cell>
          <cell r="I3888" t="str">
            <v>2</v>
          </cell>
          <cell r="K3888">
            <v>27298</v>
          </cell>
          <cell r="Q3888">
            <v>11312</v>
          </cell>
          <cell r="S3888" t="str">
            <v>Nao</v>
          </cell>
          <cell r="T3888" t="str">
            <v>Nao</v>
          </cell>
          <cell r="V3888" t="str">
            <v>Sim</v>
          </cell>
          <cell r="X3888">
            <v>220.6</v>
          </cell>
          <cell r="Y3888">
            <v>90</v>
          </cell>
          <cell r="Z3888">
            <v>79</v>
          </cell>
          <cell r="AA3888">
            <v>1000</v>
          </cell>
        </row>
        <row r="3889">
          <cell r="B3889" t="str">
            <v>Santa Catarina</v>
          </cell>
          <cell r="I3889" t="str">
            <v>1</v>
          </cell>
          <cell r="K3889">
            <v>2069</v>
          </cell>
          <cell r="Q3889">
            <v>1016</v>
          </cell>
          <cell r="S3889" t="str">
            <v>Nao</v>
          </cell>
          <cell r="T3889" t="str">
            <v>Nao</v>
          </cell>
          <cell r="V3889" t="str">
            <v>Sim</v>
          </cell>
          <cell r="X3889">
            <v>25.37</v>
          </cell>
          <cell r="Y3889">
            <v>15</v>
          </cell>
          <cell r="Z3889">
            <v>14</v>
          </cell>
          <cell r="AA3889">
            <v>57</v>
          </cell>
        </row>
        <row r="3890">
          <cell r="B3890" t="str">
            <v>Santa Catarina</v>
          </cell>
          <cell r="I3890" t="str">
            <v>1</v>
          </cell>
          <cell r="K3890">
            <v>586</v>
          </cell>
          <cell r="Q3890">
            <v>420</v>
          </cell>
          <cell r="S3890" t="str">
            <v>Sim</v>
          </cell>
          <cell r="T3890" t="str">
            <v>Sim</v>
          </cell>
          <cell r="V3890" t="str">
            <v>Sim</v>
          </cell>
          <cell r="X3890">
            <v>11.68</v>
          </cell>
          <cell r="Y3890">
            <v>10.78</v>
          </cell>
          <cell r="Z3890">
            <v>8.23</v>
          </cell>
          <cell r="AA3890">
            <v>5</v>
          </cell>
        </row>
        <row r="3891">
          <cell r="B3891" t="str">
            <v>Santa Catarina</v>
          </cell>
          <cell r="I3891" t="str">
            <v>3</v>
          </cell>
          <cell r="K3891">
            <v>133150</v>
          </cell>
          <cell r="Q3891">
            <v>57060</v>
          </cell>
          <cell r="S3891" t="str">
            <v>Nao</v>
          </cell>
          <cell r="T3891" t="str">
            <v>Nao</v>
          </cell>
          <cell r="V3891" t="str">
            <v>Sim</v>
          </cell>
          <cell r="X3891">
            <v>648.49</v>
          </cell>
          <cell r="Y3891">
            <v>509.45</v>
          </cell>
          <cell r="Z3891">
            <v>509.45</v>
          </cell>
          <cell r="AA3891">
            <v>10000</v>
          </cell>
        </row>
        <row r="3892">
          <cell r="B3892" t="str">
            <v>Santa Catarina</v>
          </cell>
          <cell r="I3892" t="str">
            <v>2</v>
          </cell>
          <cell r="K3892">
            <v>72246</v>
          </cell>
          <cell r="Q3892">
            <v>24300</v>
          </cell>
          <cell r="S3892" t="str">
            <v>Nao</v>
          </cell>
          <cell r="T3892" t="str">
            <v>Nao</v>
          </cell>
          <cell r="V3892" t="str">
            <v>Sim</v>
          </cell>
          <cell r="X3892">
            <v>284.95999999999998</v>
          </cell>
          <cell r="Y3892">
            <v>244.97</v>
          </cell>
          <cell r="Z3892">
            <v>229</v>
          </cell>
          <cell r="AA3892">
            <v>400</v>
          </cell>
        </row>
        <row r="3893">
          <cell r="B3893" t="str">
            <v>Santa Catarina</v>
          </cell>
          <cell r="I3893" t="str">
            <v>1</v>
          </cell>
          <cell r="K3893">
            <v>3527</v>
          </cell>
          <cell r="Q3893">
            <v>1385</v>
          </cell>
          <cell r="S3893" t="str">
            <v>Nao</v>
          </cell>
          <cell r="T3893" t="str">
            <v>Sim</v>
          </cell>
          <cell r="V3893" t="str">
            <v>Sim</v>
          </cell>
          <cell r="X3893">
            <v>14</v>
          </cell>
          <cell r="Y3893">
            <v>14</v>
          </cell>
          <cell r="Z3893">
            <v>8</v>
          </cell>
          <cell r="AA3893">
            <v>0</v>
          </cell>
        </row>
        <row r="3894">
          <cell r="B3894" t="str">
            <v>Santa Catarina</v>
          </cell>
          <cell r="I3894" t="str">
            <v>1</v>
          </cell>
          <cell r="K3894">
            <v>2083</v>
          </cell>
          <cell r="Q3894">
            <v>800</v>
          </cell>
          <cell r="S3894" t="str">
            <v>Nao</v>
          </cell>
          <cell r="T3894" t="str">
            <v>Nao</v>
          </cell>
          <cell r="V3894" t="str">
            <v>Sim</v>
          </cell>
          <cell r="X3894">
            <v>20</v>
          </cell>
          <cell r="Y3894">
            <v>10</v>
          </cell>
          <cell r="Z3894">
            <v>8</v>
          </cell>
          <cell r="AA3894">
            <v>0</v>
          </cell>
        </row>
        <row r="3895">
          <cell r="B3895" t="str">
            <v>Santa Catarina</v>
          </cell>
          <cell r="I3895" t="str">
            <v>2</v>
          </cell>
          <cell r="K3895">
            <v>80833</v>
          </cell>
          <cell r="Q3895">
            <v>28362</v>
          </cell>
          <cell r="S3895" t="str">
            <v>Sim</v>
          </cell>
          <cell r="T3895" t="str">
            <v>Sim</v>
          </cell>
          <cell r="V3895" t="str">
            <v>Sim</v>
          </cell>
          <cell r="X3895">
            <v>1200</v>
          </cell>
          <cell r="Y3895">
            <v>400</v>
          </cell>
          <cell r="Z3895">
            <v>600</v>
          </cell>
          <cell r="AA3895">
            <v>10000</v>
          </cell>
        </row>
        <row r="3896">
          <cell r="B3896" t="str">
            <v>Santa Catarina</v>
          </cell>
          <cell r="I3896" t="str">
            <v>1</v>
          </cell>
          <cell r="K3896">
            <v>7381</v>
          </cell>
          <cell r="Q3896">
            <v>2786</v>
          </cell>
          <cell r="S3896" t="str">
            <v>Nao</v>
          </cell>
          <cell r="T3896" t="str">
            <v>Nao</v>
          </cell>
          <cell r="V3896" t="str">
            <v>Sim</v>
          </cell>
          <cell r="X3896">
            <v>69.05</v>
          </cell>
          <cell r="Y3896">
            <v>37.51</v>
          </cell>
          <cell r="Z3896">
            <v>37.51</v>
          </cell>
          <cell r="AA3896">
            <v>44</v>
          </cell>
        </row>
        <row r="3897">
          <cell r="B3897" t="str">
            <v>Santa Catarina</v>
          </cell>
          <cell r="I3897" t="str">
            <v>1</v>
          </cell>
          <cell r="K3897">
            <v>4093</v>
          </cell>
          <cell r="Q3897">
            <v>2040</v>
          </cell>
          <cell r="S3897" t="str">
            <v>Nao</v>
          </cell>
          <cell r="T3897" t="str">
            <v>Nao</v>
          </cell>
          <cell r="V3897" t="str">
            <v>Sim</v>
          </cell>
          <cell r="X3897">
            <v>22</v>
          </cell>
          <cell r="Y3897">
            <v>15</v>
          </cell>
          <cell r="Z3897">
            <v>0</v>
          </cell>
          <cell r="AA3897">
            <v>5</v>
          </cell>
        </row>
        <row r="3898">
          <cell r="B3898" t="str">
            <v>Santa Catarina</v>
          </cell>
          <cell r="I3898" t="str">
            <v>1</v>
          </cell>
          <cell r="K3898">
            <v>5617</v>
          </cell>
          <cell r="Q3898">
            <v>2186</v>
          </cell>
          <cell r="S3898" t="str">
            <v>Nao</v>
          </cell>
          <cell r="T3898" t="str">
            <v>Nao</v>
          </cell>
          <cell r="V3898" t="str">
            <v>Sim</v>
          </cell>
          <cell r="X3898">
            <v>20</v>
          </cell>
          <cell r="Y3898">
            <v>20</v>
          </cell>
          <cell r="Z3898">
            <v>5</v>
          </cell>
          <cell r="AA3898">
            <v>300</v>
          </cell>
        </row>
        <row r="3899">
          <cell r="B3899" t="str">
            <v>Santa Catarina</v>
          </cell>
          <cell r="I3899" t="str">
            <v>2</v>
          </cell>
          <cell r="K3899">
            <v>30141</v>
          </cell>
          <cell r="Q3899">
            <v>7626</v>
          </cell>
          <cell r="S3899" t="str">
            <v>Nao</v>
          </cell>
          <cell r="T3899" t="str">
            <v>Sim</v>
          </cell>
          <cell r="V3899" t="str">
            <v>Sim</v>
          </cell>
          <cell r="X3899">
            <v>243.64</v>
          </cell>
          <cell r="Y3899">
            <v>141.68</v>
          </cell>
          <cell r="Z3899">
            <v>21.17</v>
          </cell>
          <cell r="AA3899">
            <v>0</v>
          </cell>
        </row>
        <row r="3900">
          <cell r="B3900" t="str">
            <v>Santa Catarina</v>
          </cell>
          <cell r="I3900" t="str">
            <v>1</v>
          </cell>
          <cell r="K3900">
            <v>7865</v>
          </cell>
          <cell r="Q3900">
            <v>2539</v>
          </cell>
          <cell r="S3900" t="str">
            <v>Nao</v>
          </cell>
          <cell r="T3900" t="str">
            <v>Sim</v>
          </cell>
          <cell r="V3900" t="str">
            <v>Sim</v>
          </cell>
          <cell r="X3900">
            <v>166.9</v>
          </cell>
          <cell r="Y3900">
            <v>40.619999999999997</v>
          </cell>
          <cell r="Z3900">
            <v>30.5</v>
          </cell>
          <cell r="AA3900">
            <v>1000</v>
          </cell>
        </row>
        <row r="3901">
          <cell r="B3901" t="str">
            <v>Santa Catarina</v>
          </cell>
          <cell r="I3901" t="str">
            <v>2</v>
          </cell>
          <cell r="K3901">
            <v>40549</v>
          </cell>
          <cell r="Q3901">
            <v>14521</v>
          </cell>
          <cell r="S3901" t="str">
            <v>Nao</v>
          </cell>
          <cell r="T3901" t="str">
            <v>Nao</v>
          </cell>
          <cell r="V3901" t="str">
            <v>Sim</v>
          </cell>
          <cell r="X3901">
            <v>240</v>
          </cell>
          <cell r="Y3901">
            <v>114.81</v>
          </cell>
          <cell r="Z3901">
            <v>80</v>
          </cell>
          <cell r="AA3901">
            <v>375</v>
          </cell>
        </row>
        <row r="3902">
          <cell r="B3902" t="str">
            <v>Santa Catarina</v>
          </cell>
          <cell r="I3902" t="str">
            <v>1</v>
          </cell>
          <cell r="K3902">
            <v>872</v>
          </cell>
          <cell r="Q3902">
            <v>300</v>
          </cell>
          <cell r="S3902" t="str">
            <v>Nao</v>
          </cell>
          <cell r="T3902" t="str">
            <v>Nao</v>
          </cell>
          <cell r="V3902" t="str">
            <v>Sim</v>
          </cell>
          <cell r="X3902">
            <v>8</v>
          </cell>
          <cell r="Y3902">
            <v>7</v>
          </cell>
          <cell r="Z3902">
            <v>4.5</v>
          </cell>
          <cell r="AA3902">
            <v>20</v>
          </cell>
        </row>
        <row r="3903">
          <cell r="B3903" t="str">
            <v>Santa Catarina</v>
          </cell>
          <cell r="I3903" t="str">
            <v>1</v>
          </cell>
          <cell r="K3903">
            <v>19691</v>
          </cell>
          <cell r="Q3903">
            <v>8790</v>
          </cell>
          <cell r="S3903" t="str">
            <v>Sim</v>
          </cell>
          <cell r="T3903" t="str">
            <v>Sim</v>
          </cell>
          <cell r="V3903" t="str">
            <v>Sim</v>
          </cell>
          <cell r="X3903">
            <v>119.88</v>
          </cell>
          <cell r="Y3903">
            <v>119.88</v>
          </cell>
          <cell r="Z3903">
            <v>0</v>
          </cell>
          <cell r="AA3903">
            <v>6</v>
          </cell>
        </row>
        <row r="3904">
          <cell r="B3904" t="str">
            <v>Santa Catarina</v>
          </cell>
          <cell r="I3904" t="str">
            <v>1</v>
          </cell>
          <cell r="K3904">
            <v>23019</v>
          </cell>
          <cell r="Q3904">
            <v>8849</v>
          </cell>
          <cell r="S3904" t="str">
            <v>Nao</v>
          </cell>
          <cell r="T3904" t="str">
            <v>Nao</v>
          </cell>
          <cell r="V3904" t="str">
            <v>Sim</v>
          </cell>
          <cell r="X3904">
            <v>130.44999999999999</v>
          </cell>
          <cell r="Y3904">
            <v>100</v>
          </cell>
          <cell r="Z3904">
            <v>96</v>
          </cell>
          <cell r="AA3904">
            <v>285</v>
          </cell>
        </row>
        <row r="3905">
          <cell r="B3905" t="str">
            <v>Santa Catarina</v>
          </cell>
          <cell r="I3905" t="str">
            <v>1</v>
          </cell>
          <cell r="K3905">
            <v>9304</v>
          </cell>
          <cell r="Q3905">
            <v>3135</v>
          </cell>
          <cell r="S3905" t="str">
            <v>Sim</v>
          </cell>
          <cell r="T3905" t="str">
            <v>Sim</v>
          </cell>
          <cell r="V3905" t="str">
            <v>Sim</v>
          </cell>
          <cell r="X3905">
            <v>73.83</v>
          </cell>
          <cell r="Y3905">
            <v>63.15</v>
          </cell>
          <cell r="Z3905">
            <v>62.8</v>
          </cell>
          <cell r="AA3905">
            <v>0</v>
          </cell>
        </row>
        <row r="3906">
          <cell r="B3906" t="str">
            <v>Santa Catarina</v>
          </cell>
          <cell r="I3906" t="str">
            <v>1</v>
          </cell>
          <cell r="K3906">
            <v>1735</v>
          </cell>
          <cell r="Q3906">
            <v>800</v>
          </cell>
          <cell r="S3906" t="str">
            <v>Sim</v>
          </cell>
          <cell r="T3906" t="str">
            <v>Sim</v>
          </cell>
          <cell r="V3906" t="str">
            <v>Sim</v>
          </cell>
          <cell r="X3906">
            <v>35</v>
          </cell>
          <cell r="Y3906">
            <v>27</v>
          </cell>
          <cell r="Z3906">
            <v>26</v>
          </cell>
          <cell r="AA3906">
            <v>0</v>
          </cell>
        </row>
        <row r="3907">
          <cell r="B3907" t="str">
            <v>Santa Catarina</v>
          </cell>
          <cell r="I3907" t="str">
            <v>1</v>
          </cell>
          <cell r="K3907">
            <v>856</v>
          </cell>
          <cell r="Q3907">
            <v>428</v>
          </cell>
          <cell r="S3907" t="str">
            <v>Nao</v>
          </cell>
          <cell r="T3907" t="str">
            <v>Sim</v>
          </cell>
          <cell r="V3907" t="str">
            <v>Sim</v>
          </cell>
          <cell r="X3907">
            <v>17</v>
          </cell>
          <cell r="Y3907">
            <v>4.9000000000000004</v>
          </cell>
          <cell r="Z3907">
            <v>0</v>
          </cell>
          <cell r="AA3907">
            <v>6</v>
          </cell>
        </row>
        <row r="3908">
          <cell r="B3908" t="str">
            <v>Santa Catarina</v>
          </cell>
          <cell r="I3908" t="str">
            <v>3</v>
          </cell>
          <cell r="K3908">
            <v>205195</v>
          </cell>
          <cell r="Q3908">
            <v>71000</v>
          </cell>
          <cell r="S3908" t="str">
            <v>Nao</v>
          </cell>
          <cell r="T3908" t="str">
            <v>Nao</v>
          </cell>
          <cell r="V3908" t="str">
            <v>Sim</v>
          </cell>
          <cell r="X3908">
            <v>922</v>
          </cell>
          <cell r="Y3908">
            <v>585</v>
          </cell>
          <cell r="Z3908">
            <v>8.6999999999999993</v>
          </cell>
          <cell r="AA3908">
            <v>0</v>
          </cell>
        </row>
        <row r="3909">
          <cell r="B3909" t="str">
            <v>Santa Catarina</v>
          </cell>
          <cell r="I3909" t="str">
            <v>1</v>
          </cell>
          <cell r="K3909">
            <v>14088</v>
          </cell>
          <cell r="Q3909">
            <v>6200</v>
          </cell>
          <cell r="S3909" t="str">
            <v>Nao</v>
          </cell>
          <cell r="T3909" t="str">
            <v>Nao</v>
          </cell>
          <cell r="V3909" t="str">
            <v>Sim</v>
          </cell>
          <cell r="X3909">
            <v>100.7</v>
          </cell>
          <cell r="Y3909">
            <v>94.08</v>
          </cell>
          <cell r="Z3909">
            <v>76.37</v>
          </cell>
          <cell r="AA3909">
            <v>550</v>
          </cell>
        </row>
        <row r="3910">
          <cell r="B3910" t="str">
            <v>Santa Catarina</v>
          </cell>
          <cell r="I3910" t="str">
            <v>2</v>
          </cell>
          <cell r="K3910">
            <v>60099</v>
          </cell>
          <cell r="Q3910">
            <v>26958</v>
          </cell>
          <cell r="S3910" t="str">
            <v>Nao</v>
          </cell>
          <cell r="T3910" t="str">
            <v>Sim</v>
          </cell>
          <cell r="V3910" t="str">
            <v>Sim</v>
          </cell>
          <cell r="X3910">
            <v>391.14</v>
          </cell>
          <cell r="Y3910">
            <v>0.1</v>
          </cell>
          <cell r="Z3910">
            <v>0.01</v>
          </cell>
          <cell r="AA3910">
            <v>284</v>
          </cell>
        </row>
        <row r="3911">
          <cell r="B3911" t="str">
            <v>Santa Catarina</v>
          </cell>
          <cell r="I3911" t="str">
            <v>1</v>
          </cell>
          <cell r="K3911">
            <v>1737</v>
          </cell>
          <cell r="Q3911">
            <v>800</v>
          </cell>
          <cell r="S3911" t="str">
            <v>Nao</v>
          </cell>
          <cell r="T3911" t="str">
            <v>Nao</v>
          </cell>
          <cell r="V3911" t="str">
            <v>Sim</v>
          </cell>
          <cell r="X3911">
            <v>89</v>
          </cell>
          <cell r="Y3911">
            <v>40</v>
          </cell>
          <cell r="Z3911">
            <v>5</v>
          </cell>
          <cell r="AA3911">
            <v>0</v>
          </cell>
        </row>
        <row r="3912">
          <cell r="B3912" t="str">
            <v>Santa Catarina</v>
          </cell>
          <cell r="I3912" t="str">
            <v>1</v>
          </cell>
          <cell r="K3912">
            <v>5905</v>
          </cell>
          <cell r="Q3912">
            <v>2300</v>
          </cell>
          <cell r="S3912" t="str">
            <v>Nao</v>
          </cell>
          <cell r="T3912" t="str">
            <v>Nao</v>
          </cell>
          <cell r="V3912" t="str">
            <v>Sim</v>
          </cell>
          <cell r="X3912">
            <v>150</v>
          </cell>
          <cell r="Y3912">
            <v>100</v>
          </cell>
          <cell r="Z3912">
            <v>130</v>
          </cell>
          <cell r="AA3912">
            <v>50</v>
          </cell>
        </row>
        <row r="3913">
          <cell r="B3913" t="str">
            <v>Santa Catarina</v>
          </cell>
          <cell r="I3913" t="str">
            <v>1</v>
          </cell>
          <cell r="K3913">
            <v>712</v>
          </cell>
          <cell r="Q3913">
            <v>350</v>
          </cell>
          <cell r="S3913" t="str">
            <v>Nao</v>
          </cell>
          <cell r="T3913" t="str">
            <v>Nao</v>
          </cell>
          <cell r="V3913" t="str">
            <v>Sim</v>
          </cell>
          <cell r="X3913">
            <v>10</v>
          </cell>
          <cell r="Y3913">
            <v>7</v>
          </cell>
          <cell r="Z3913">
            <v>5</v>
          </cell>
          <cell r="AA3913">
            <v>0</v>
          </cell>
        </row>
        <row r="3914">
          <cell r="B3914" t="str">
            <v>Santa Catarina</v>
          </cell>
          <cell r="I3914" t="str">
            <v>1</v>
          </cell>
          <cell r="K3914">
            <v>10207</v>
          </cell>
          <cell r="Q3914">
            <v>4500</v>
          </cell>
          <cell r="S3914" t="str">
            <v>Nao</v>
          </cell>
          <cell r="T3914" t="str">
            <v>Sim</v>
          </cell>
          <cell r="V3914" t="str">
            <v>Sim</v>
          </cell>
          <cell r="X3914">
            <v>46.5</v>
          </cell>
          <cell r="Y3914">
            <v>28.8</v>
          </cell>
          <cell r="Z3914">
            <v>18</v>
          </cell>
          <cell r="AA3914">
            <v>600</v>
          </cell>
        </row>
        <row r="3915">
          <cell r="B3915" t="str">
            <v>Santa Catarina</v>
          </cell>
          <cell r="I3915" t="str">
            <v>1</v>
          </cell>
          <cell r="K3915">
            <v>12406</v>
          </cell>
          <cell r="Q3915">
            <v>4500</v>
          </cell>
          <cell r="S3915" t="str">
            <v>Nao</v>
          </cell>
          <cell r="T3915" t="str">
            <v>Nao</v>
          </cell>
          <cell r="V3915" t="str">
            <v>Sim</v>
          </cell>
          <cell r="X3915">
            <v>400</v>
          </cell>
          <cell r="Y3915">
            <v>250</v>
          </cell>
          <cell r="Z3915">
            <v>400</v>
          </cell>
          <cell r="AA3915">
            <v>120</v>
          </cell>
        </row>
        <row r="3916">
          <cell r="B3916" t="str">
            <v>Santa Catarina</v>
          </cell>
          <cell r="I3916" t="str">
            <v>3</v>
          </cell>
          <cell r="K3916">
            <v>214285</v>
          </cell>
          <cell r="Q3916">
            <v>76927</v>
          </cell>
          <cell r="S3916" t="str">
            <v>Nao</v>
          </cell>
          <cell r="T3916" t="str">
            <v>Nao</v>
          </cell>
          <cell r="V3916" t="str">
            <v>Sim</v>
          </cell>
          <cell r="X3916">
            <v>1145</v>
          </cell>
          <cell r="Y3916">
            <v>830</v>
          </cell>
          <cell r="Z3916">
            <v>700</v>
          </cell>
          <cell r="AA3916">
            <v>1200</v>
          </cell>
        </row>
        <row r="3917">
          <cell r="B3917" t="str">
            <v>Santa Catarina</v>
          </cell>
          <cell r="I3917" t="str">
            <v>1</v>
          </cell>
          <cell r="K3917">
            <v>6829</v>
          </cell>
          <cell r="Q3917">
            <v>2499</v>
          </cell>
          <cell r="S3917" t="str">
            <v>Nao</v>
          </cell>
          <cell r="T3917" t="str">
            <v>Nao</v>
          </cell>
          <cell r="V3917" t="str">
            <v>Sim</v>
          </cell>
          <cell r="X3917">
            <v>46.53</v>
          </cell>
          <cell r="Y3917">
            <v>42.29</v>
          </cell>
          <cell r="Z3917">
            <v>0.4</v>
          </cell>
          <cell r="AA3917">
            <v>14</v>
          </cell>
        </row>
        <row r="3918">
          <cell r="B3918" t="str">
            <v>Santa Catarina</v>
          </cell>
          <cell r="I3918" t="str">
            <v>1</v>
          </cell>
          <cell r="K3918">
            <v>595</v>
          </cell>
          <cell r="Q3918">
            <v>278</v>
          </cell>
          <cell r="S3918" t="str">
            <v>Nao</v>
          </cell>
          <cell r="T3918" t="str">
            <v>Nao</v>
          </cell>
          <cell r="V3918" t="str">
            <v>Sim</v>
          </cell>
          <cell r="X3918">
            <v>25</v>
          </cell>
          <cell r="Y3918">
            <v>18</v>
          </cell>
          <cell r="Z3918">
            <v>18</v>
          </cell>
          <cell r="AA3918">
            <v>50</v>
          </cell>
        </row>
        <row r="3919">
          <cell r="B3919" t="str">
            <v>Santa Catarina</v>
          </cell>
          <cell r="I3919" t="str">
            <v>2</v>
          </cell>
          <cell r="K3919">
            <v>36745</v>
          </cell>
          <cell r="Q3919">
            <v>14327</v>
          </cell>
          <cell r="S3919" t="str">
            <v>Nao</v>
          </cell>
          <cell r="T3919" t="str">
            <v>Sim</v>
          </cell>
          <cell r="V3919" t="str">
            <v>Sim</v>
          </cell>
          <cell r="X3919">
            <v>330</v>
          </cell>
          <cell r="Y3919">
            <v>235</v>
          </cell>
          <cell r="Z3919">
            <v>181</v>
          </cell>
          <cell r="AA3919">
            <v>27</v>
          </cell>
        </row>
        <row r="3920">
          <cell r="B3920" t="str">
            <v>Santa Catarina</v>
          </cell>
          <cell r="I3920" t="str">
            <v>1</v>
          </cell>
          <cell r="K3920">
            <v>4077</v>
          </cell>
          <cell r="Q3920">
            <v>1435</v>
          </cell>
          <cell r="S3920" t="str">
            <v>Nao</v>
          </cell>
          <cell r="T3920" t="str">
            <v>Sim</v>
          </cell>
          <cell r="V3920" t="str">
            <v>Sim</v>
          </cell>
          <cell r="X3920">
            <v>35</v>
          </cell>
          <cell r="Y3920">
            <v>31.5</v>
          </cell>
          <cell r="Z3920">
            <v>31.45</v>
          </cell>
          <cell r="AA3920">
            <v>5</v>
          </cell>
        </row>
        <row r="3921">
          <cell r="B3921" t="str">
            <v>Santa Catarina</v>
          </cell>
          <cell r="I3921" t="str">
            <v>1</v>
          </cell>
          <cell r="K3921">
            <v>10696</v>
          </cell>
          <cell r="Q3921">
            <v>4000</v>
          </cell>
          <cell r="S3921" t="str">
            <v>Nao</v>
          </cell>
          <cell r="T3921" t="str">
            <v>Sim</v>
          </cell>
          <cell r="V3921" t="str">
            <v>Sim</v>
          </cell>
          <cell r="X3921">
            <v>51</v>
          </cell>
          <cell r="Y3921">
            <v>46</v>
          </cell>
          <cell r="Z3921">
            <v>36</v>
          </cell>
          <cell r="AA3921">
            <v>50</v>
          </cell>
        </row>
        <row r="3922">
          <cell r="B3922" t="str">
            <v>Santa Catarina</v>
          </cell>
          <cell r="I3922" t="str">
            <v>1</v>
          </cell>
          <cell r="K3922">
            <v>2101</v>
          </cell>
          <cell r="Q3922">
            <v>985</v>
          </cell>
          <cell r="S3922" t="str">
            <v>Nao</v>
          </cell>
          <cell r="T3922" t="str">
            <v>Nao</v>
          </cell>
          <cell r="V3922" t="str">
            <v>Sim</v>
          </cell>
          <cell r="X3922">
            <v>25</v>
          </cell>
          <cell r="Y3922">
            <v>20</v>
          </cell>
          <cell r="Z3922">
            <v>15</v>
          </cell>
          <cell r="AA3922">
            <v>10</v>
          </cell>
        </row>
        <row r="3923">
          <cell r="B3923" t="str">
            <v>Santa Catarina</v>
          </cell>
          <cell r="I3923" t="str">
            <v>1</v>
          </cell>
          <cell r="K3923">
            <v>2305</v>
          </cell>
          <cell r="Q3923">
            <v>1050</v>
          </cell>
          <cell r="S3923" t="str">
            <v>Nao</v>
          </cell>
          <cell r="T3923" t="str">
            <v>Nao</v>
          </cell>
          <cell r="V3923" t="str">
            <v>Sim</v>
          </cell>
          <cell r="X3923">
            <v>17.95</v>
          </cell>
          <cell r="Y3923">
            <v>13.15</v>
          </cell>
          <cell r="Z3923">
            <v>12.15</v>
          </cell>
          <cell r="AA3923">
            <v>0</v>
          </cell>
        </row>
        <row r="3924">
          <cell r="B3924" t="str">
            <v>Santa Catarina</v>
          </cell>
          <cell r="I3924" t="str">
            <v>1</v>
          </cell>
          <cell r="K3924">
            <v>989</v>
          </cell>
          <cell r="Q3924">
            <v>211</v>
          </cell>
          <cell r="S3924" t="str">
            <v>Nao</v>
          </cell>
          <cell r="T3924" t="str">
            <v>Nao</v>
          </cell>
          <cell r="V3924" t="str">
            <v>Sim</v>
          </cell>
          <cell r="X3924">
            <v>12.08</v>
          </cell>
          <cell r="Y3924">
            <v>12.08</v>
          </cell>
          <cell r="Z3924">
            <v>10</v>
          </cell>
          <cell r="AA3924">
            <v>1</v>
          </cell>
        </row>
        <row r="3925">
          <cell r="B3925" t="str">
            <v>Santa Catarina</v>
          </cell>
          <cell r="I3925" t="str">
            <v>1</v>
          </cell>
          <cell r="K3925">
            <v>622</v>
          </cell>
          <cell r="Q3925">
            <v>300</v>
          </cell>
          <cell r="S3925" t="str">
            <v>Sim</v>
          </cell>
          <cell r="T3925" t="str">
            <v>Nao</v>
          </cell>
          <cell r="V3925" t="str">
            <v>Sim</v>
          </cell>
          <cell r="X3925">
            <v>15.3</v>
          </cell>
          <cell r="Y3925">
            <v>10.73</v>
          </cell>
          <cell r="Z3925">
            <v>4.0199999999999996</v>
          </cell>
          <cell r="AA3925">
            <v>140</v>
          </cell>
        </row>
        <row r="3926">
          <cell r="B3926" t="str">
            <v>Santa Catarina</v>
          </cell>
          <cell r="I3926" t="str">
            <v>1</v>
          </cell>
          <cell r="K3926">
            <v>2885</v>
          </cell>
          <cell r="Q3926">
            <v>1000</v>
          </cell>
          <cell r="S3926" t="str">
            <v>Nao</v>
          </cell>
          <cell r="T3926" t="str">
            <v>Nao</v>
          </cell>
          <cell r="V3926" t="str">
            <v>Sim</v>
          </cell>
          <cell r="X3926">
            <v>32.79</v>
          </cell>
          <cell r="Y3926">
            <v>23.83</v>
          </cell>
          <cell r="Z3926">
            <v>23</v>
          </cell>
          <cell r="AA3926">
            <v>28</v>
          </cell>
        </row>
        <row r="3927">
          <cell r="B3927" t="str">
            <v>Santa Catarina</v>
          </cell>
          <cell r="I3927" t="str">
            <v>4</v>
          </cell>
          <cell r="K3927">
            <v>489555</v>
          </cell>
          <cell r="Q3927">
            <v>307635</v>
          </cell>
          <cell r="S3927" t="str">
            <v>Nao</v>
          </cell>
          <cell r="T3927" t="str">
            <v>Nao</v>
          </cell>
          <cell r="V3927" t="str">
            <v>Sim</v>
          </cell>
          <cell r="X3927">
            <v>1772.09</v>
          </cell>
          <cell r="Y3927">
            <v>1667.89</v>
          </cell>
          <cell r="Z3927">
            <v>1342.81</v>
          </cell>
          <cell r="AA3927">
            <v>0</v>
          </cell>
        </row>
        <row r="3928">
          <cell r="B3928" t="str">
            <v>Santa Catarina</v>
          </cell>
          <cell r="I3928" t="str">
            <v>1</v>
          </cell>
          <cell r="K3928">
            <v>1040</v>
          </cell>
          <cell r="Q3928">
            <v>501</v>
          </cell>
          <cell r="S3928" t="str">
            <v>Nao</v>
          </cell>
          <cell r="T3928" t="str">
            <v>Sim</v>
          </cell>
          <cell r="V3928" t="str">
            <v>Sim</v>
          </cell>
          <cell r="X3928">
            <v>100.11</v>
          </cell>
          <cell r="Y3928">
            <v>100</v>
          </cell>
          <cell r="Z3928">
            <v>90</v>
          </cell>
          <cell r="AA3928">
            <v>10</v>
          </cell>
        </row>
        <row r="3929">
          <cell r="B3929" t="str">
            <v>Santa Catarina</v>
          </cell>
          <cell r="I3929" t="str">
            <v>1</v>
          </cell>
          <cell r="K3929">
            <v>22237</v>
          </cell>
          <cell r="Q3929">
            <v>10818</v>
          </cell>
          <cell r="S3929" t="str">
            <v>Nao</v>
          </cell>
          <cell r="T3929" t="str">
            <v>Nao</v>
          </cell>
          <cell r="V3929" t="str">
            <v>Sim</v>
          </cell>
          <cell r="X3929">
            <v>166.52</v>
          </cell>
          <cell r="Y3929">
            <v>105.23</v>
          </cell>
          <cell r="Z3929">
            <v>99.53</v>
          </cell>
          <cell r="AA3929">
            <v>427</v>
          </cell>
        </row>
        <row r="3930">
          <cell r="B3930" t="str">
            <v>Santa Catarina</v>
          </cell>
          <cell r="I3930" t="str">
            <v>2</v>
          </cell>
          <cell r="K3930">
            <v>32071</v>
          </cell>
          <cell r="Q3930">
            <v>9138</v>
          </cell>
          <cell r="S3930" t="str">
            <v>Nao</v>
          </cell>
          <cell r="T3930" t="str">
            <v>Nao</v>
          </cell>
          <cell r="V3930" t="str">
            <v>Sim</v>
          </cell>
          <cell r="X3930">
            <v>368.93</v>
          </cell>
          <cell r="Y3930">
            <v>295.14999999999998</v>
          </cell>
          <cell r="Z3930">
            <v>236.12</v>
          </cell>
          <cell r="AA3930">
            <v>30</v>
          </cell>
        </row>
        <row r="3931">
          <cell r="B3931" t="str">
            <v>Santa Catarina</v>
          </cell>
          <cell r="I3931" t="str">
            <v>1</v>
          </cell>
          <cell r="K3931">
            <v>562</v>
          </cell>
          <cell r="Q3931">
            <v>217</v>
          </cell>
          <cell r="S3931" t="str">
            <v>Nao</v>
          </cell>
          <cell r="T3931" t="str">
            <v>Nao</v>
          </cell>
          <cell r="V3931" t="str">
            <v>Não</v>
          </cell>
          <cell r="X3931">
            <v>10.49</v>
          </cell>
          <cell r="Y3931">
            <v>0</v>
          </cell>
          <cell r="Z3931">
            <v>0</v>
          </cell>
          <cell r="AA3931">
            <v>0</v>
          </cell>
        </row>
        <row r="3932">
          <cell r="B3932" t="str">
            <v>Santa Catarina</v>
          </cell>
          <cell r="I3932" t="str">
            <v>1</v>
          </cell>
          <cell r="K3932">
            <v>1887</v>
          </cell>
          <cell r="Q3932">
            <v>478</v>
          </cell>
          <cell r="S3932" t="str">
            <v>Nao</v>
          </cell>
          <cell r="T3932" t="str">
            <v>Nao</v>
          </cell>
          <cell r="V3932" t="str">
            <v>Sim</v>
          </cell>
          <cell r="X3932">
            <v>29</v>
          </cell>
          <cell r="Y3932">
            <v>10</v>
          </cell>
          <cell r="Z3932">
            <v>2.5</v>
          </cell>
          <cell r="AA3932">
            <v>70</v>
          </cell>
        </row>
        <row r="3933">
          <cell r="B3933" t="str">
            <v>Santa Catarina</v>
          </cell>
          <cell r="I3933" t="str">
            <v>1</v>
          </cell>
          <cell r="K3933">
            <v>19916</v>
          </cell>
          <cell r="Q3933">
            <v>9127</v>
          </cell>
          <cell r="S3933" t="str">
            <v>Nao</v>
          </cell>
          <cell r="T3933" t="str">
            <v>Sim</v>
          </cell>
          <cell r="V3933" t="str">
            <v>Sim</v>
          </cell>
          <cell r="X3933">
            <v>1000</v>
          </cell>
          <cell r="Y3933">
            <v>500</v>
          </cell>
          <cell r="Z3933">
            <v>400</v>
          </cell>
          <cell r="AA3933">
            <v>200</v>
          </cell>
        </row>
        <row r="3934">
          <cell r="B3934" t="str">
            <v>Santa Catarina</v>
          </cell>
          <cell r="I3934" t="str">
            <v>1</v>
          </cell>
          <cell r="K3934">
            <v>14339</v>
          </cell>
          <cell r="Q3934">
            <v>4623</v>
          </cell>
          <cell r="S3934" t="str">
            <v>Sim</v>
          </cell>
          <cell r="T3934" t="str">
            <v>Sim</v>
          </cell>
          <cell r="V3934" t="str">
            <v>Sim</v>
          </cell>
          <cell r="X3934">
            <v>223.5</v>
          </cell>
          <cell r="Y3934">
            <v>92.5</v>
          </cell>
          <cell r="Z3934">
            <v>13.5</v>
          </cell>
          <cell r="AA3934">
            <v>73</v>
          </cell>
        </row>
        <row r="3935">
          <cell r="B3935" t="str">
            <v>Santa Catarina</v>
          </cell>
          <cell r="I3935" t="str">
            <v>2</v>
          </cell>
          <cell r="K3935">
            <v>57539</v>
          </cell>
          <cell r="Q3935">
            <v>21045</v>
          </cell>
          <cell r="S3935" t="str">
            <v>Nao</v>
          </cell>
          <cell r="T3935" t="str">
            <v>Nao</v>
          </cell>
          <cell r="V3935" t="str">
            <v>Sim</v>
          </cell>
          <cell r="X3935">
            <v>568.45000000000005</v>
          </cell>
          <cell r="Y3935">
            <v>318.82</v>
          </cell>
          <cell r="Z3935">
            <v>205.42</v>
          </cell>
          <cell r="AA3935">
            <v>10000</v>
          </cell>
        </row>
        <row r="3936">
          <cell r="B3936" t="str">
            <v>Santa Catarina</v>
          </cell>
          <cell r="I3936" t="str">
            <v>1</v>
          </cell>
          <cell r="K3936">
            <v>13767</v>
          </cell>
          <cell r="Q3936">
            <v>3500</v>
          </cell>
          <cell r="S3936" t="str">
            <v>Sim</v>
          </cell>
          <cell r="T3936" t="str">
            <v>Sim</v>
          </cell>
          <cell r="V3936" t="str">
            <v>Sim</v>
          </cell>
          <cell r="X3936">
            <v>10800</v>
          </cell>
          <cell r="Y3936">
            <v>10000</v>
          </cell>
          <cell r="Z3936">
            <v>1000</v>
          </cell>
          <cell r="AA3936">
            <v>40</v>
          </cell>
        </row>
        <row r="3937">
          <cell r="B3937" t="str">
            <v>Santa Catarina</v>
          </cell>
          <cell r="I3937" t="str">
            <v>1</v>
          </cell>
          <cell r="K3937">
            <v>3199</v>
          </cell>
          <cell r="Q3937">
            <v>1400</v>
          </cell>
          <cell r="S3937" t="str">
            <v>Nao</v>
          </cell>
          <cell r="T3937" t="str">
            <v>Nao</v>
          </cell>
          <cell r="V3937" t="str">
            <v>Sim</v>
          </cell>
          <cell r="X3937">
            <v>16.7</v>
          </cell>
          <cell r="Y3937">
            <v>14</v>
          </cell>
          <cell r="Z3937">
            <v>10</v>
          </cell>
          <cell r="AA3937">
            <v>20</v>
          </cell>
        </row>
        <row r="3938">
          <cell r="B3938" t="str">
            <v>Santa Catarina</v>
          </cell>
          <cell r="I3938" t="str">
            <v>1</v>
          </cell>
          <cell r="K3938">
            <v>22577</v>
          </cell>
          <cell r="Q3938">
            <v>7568</v>
          </cell>
          <cell r="S3938" t="str">
            <v>Nao</v>
          </cell>
          <cell r="T3938" t="str">
            <v>Nao</v>
          </cell>
          <cell r="V3938" t="str">
            <v>Sim</v>
          </cell>
          <cell r="X3938">
            <v>260</v>
          </cell>
          <cell r="Y3938">
            <v>25</v>
          </cell>
          <cell r="Z3938">
            <v>24.99</v>
          </cell>
          <cell r="AA3938">
            <v>456</v>
          </cell>
        </row>
        <row r="3939">
          <cell r="B3939" t="str">
            <v>Santa Catarina</v>
          </cell>
          <cell r="I3939" t="str">
            <v>1</v>
          </cell>
          <cell r="K3939">
            <v>4703</v>
          </cell>
          <cell r="Q3939">
            <v>2020</v>
          </cell>
          <cell r="S3939" t="str">
            <v>Nao</v>
          </cell>
          <cell r="T3939" t="str">
            <v>Nao</v>
          </cell>
          <cell r="V3939" t="str">
            <v>Sim</v>
          </cell>
          <cell r="X3939">
            <v>41.89</v>
          </cell>
          <cell r="Y3939">
            <v>27</v>
          </cell>
          <cell r="Z3939">
            <v>25</v>
          </cell>
          <cell r="AA3939">
            <v>3</v>
          </cell>
        </row>
        <row r="3940">
          <cell r="B3940" t="str">
            <v>Santa Catarina</v>
          </cell>
          <cell r="I3940" t="str">
            <v>2</v>
          </cell>
          <cell r="K3940">
            <v>36518</v>
          </cell>
          <cell r="Q3940">
            <v>11000</v>
          </cell>
          <cell r="S3940" t="str">
            <v>Nao</v>
          </cell>
          <cell r="T3940" t="str">
            <v>Sim</v>
          </cell>
          <cell r="V3940" t="str">
            <v>Sim</v>
          </cell>
          <cell r="X3940">
            <v>280</v>
          </cell>
          <cell r="Y3940">
            <v>149.30000000000001</v>
          </cell>
          <cell r="Z3940">
            <v>65</v>
          </cell>
          <cell r="AA3940">
            <v>1200</v>
          </cell>
        </row>
        <row r="3941">
          <cell r="B3941" t="str">
            <v>Santa Catarina</v>
          </cell>
          <cell r="I3941" t="str">
            <v>1</v>
          </cell>
          <cell r="K3941">
            <v>2801</v>
          </cell>
          <cell r="Q3941">
            <v>1300</v>
          </cell>
          <cell r="S3941" t="str">
            <v>Nao</v>
          </cell>
          <cell r="T3941" t="str">
            <v>Sim</v>
          </cell>
          <cell r="V3941" t="str">
            <v>Sim</v>
          </cell>
          <cell r="X3941">
            <v>28.65</v>
          </cell>
          <cell r="Y3941">
            <v>23</v>
          </cell>
          <cell r="Z3941">
            <v>10</v>
          </cell>
          <cell r="AA3941">
            <v>10</v>
          </cell>
        </row>
        <row r="3942">
          <cell r="B3942" t="str">
            <v>Santa Catarina</v>
          </cell>
          <cell r="I3942" t="str">
            <v>1</v>
          </cell>
          <cell r="K3942">
            <v>1756</v>
          </cell>
          <cell r="Q3942">
            <v>550</v>
          </cell>
          <cell r="S3942" t="str">
            <v>Sim</v>
          </cell>
          <cell r="T3942" t="str">
            <v>Nao</v>
          </cell>
          <cell r="V3942" t="str">
            <v>Sim</v>
          </cell>
          <cell r="X3942">
            <v>39</v>
          </cell>
          <cell r="Y3942">
            <v>39</v>
          </cell>
          <cell r="Z3942">
            <v>39</v>
          </cell>
          <cell r="AA3942">
            <v>3</v>
          </cell>
        </row>
        <row r="3943">
          <cell r="B3943" t="str">
            <v>Santa Catarina</v>
          </cell>
          <cell r="I3943" t="str">
            <v>1</v>
          </cell>
          <cell r="K3943">
            <v>20160</v>
          </cell>
          <cell r="Q3943">
            <v>5349</v>
          </cell>
          <cell r="S3943" t="str">
            <v>Sim</v>
          </cell>
          <cell r="T3943" t="str">
            <v>Sim</v>
          </cell>
          <cell r="V3943" t="str">
            <v>Sim</v>
          </cell>
          <cell r="X3943">
            <v>64.540000000000006</v>
          </cell>
          <cell r="Y3943">
            <v>64.2</v>
          </cell>
          <cell r="Z3943">
            <v>56.04</v>
          </cell>
          <cell r="AA3943">
            <v>12</v>
          </cell>
        </row>
        <row r="3944">
          <cell r="B3944" t="str">
            <v>Santa Catarina</v>
          </cell>
          <cell r="I3944" t="str">
            <v>1</v>
          </cell>
          <cell r="K3944">
            <v>1467</v>
          </cell>
          <cell r="Q3944">
            <v>580</v>
          </cell>
          <cell r="S3944" t="str">
            <v>Nao</v>
          </cell>
          <cell r="T3944" t="str">
            <v>Nao</v>
          </cell>
          <cell r="V3944" t="str">
            <v>Sim</v>
          </cell>
          <cell r="X3944">
            <v>10.7</v>
          </cell>
          <cell r="Y3944">
            <v>10.7</v>
          </cell>
          <cell r="Z3944">
            <v>4</v>
          </cell>
          <cell r="AA3944">
            <v>0</v>
          </cell>
        </row>
        <row r="3945">
          <cell r="B3945" t="str">
            <v>Santa Catarina</v>
          </cell>
          <cell r="I3945" t="str">
            <v>1</v>
          </cell>
          <cell r="K3945">
            <v>16323</v>
          </cell>
          <cell r="Q3945">
            <v>6368</v>
          </cell>
          <cell r="S3945" t="str">
            <v>Nao</v>
          </cell>
          <cell r="T3945" t="str">
            <v>Nao</v>
          </cell>
          <cell r="V3945" t="str">
            <v>Sim</v>
          </cell>
          <cell r="X3945">
            <v>452.4</v>
          </cell>
          <cell r="Y3945">
            <v>256.10000000000002</v>
          </cell>
          <cell r="Z3945">
            <v>255</v>
          </cell>
          <cell r="AA3945">
            <v>100</v>
          </cell>
        </row>
        <row r="3946">
          <cell r="B3946" t="str">
            <v>Santa Catarina</v>
          </cell>
          <cell r="I3946" t="str">
            <v>2</v>
          </cell>
          <cell r="K3946">
            <v>52460</v>
          </cell>
          <cell r="Q3946">
            <v>17751</v>
          </cell>
          <cell r="S3946" t="str">
            <v>Nao</v>
          </cell>
          <cell r="T3946" t="str">
            <v>Sim</v>
          </cell>
          <cell r="V3946" t="str">
            <v>Sim</v>
          </cell>
          <cell r="X3946">
            <v>2445</v>
          </cell>
          <cell r="Y3946">
            <v>2007.9</v>
          </cell>
          <cell r="Z3946">
            <v>1807.9</v>
          </cell>
          <cell r="AA3946">
            <v>1544</v>
          </cell>
        </row>
        <row r="3947">
          <cell r="B3947" t="str">
            <v>Santa Catarina</v>
          </cell>
          <cell r="I3947" t="str">
            <v>1</v>
          </cell>
          <cell r="K3947">
            <v>3413</v>
          </cell>
          <cell r="Q3947">
            <v>1680</v>
          </cell>
          <cell r="S3947" t="str">
            <v>Nao</v>
          </cell>
          <cell r="T3947" t="str">
            <v>Nao</v>
          </cell>
          <cell r="V3947" t="str">
            <v>Sim</v>
          </cell>
          <cell r="X3947">
            <v>27</v>
          </cell>
          <cell r="Y3947">
            <v>23</v>
          </cell>
          <cell r="Z3947">
            <v>0.24</v>
          </cell>
          <cell r="AA3947">
            <v>0</v>
          </cell>
        </row>
        <row r="3948">
          <cell r="B3948" t="str">
            <v>Santa Catarina</v>
          </cell>
          <cell r="I3948" t="str">
            <v>2</v>
          </cell>
          <cell r="K3948">
            <v>45286</v>
          </cell>
          <cell r="Q3948">
            <v>18800</v>
          </cell>
          <cell r="S3948" t="str">
            <v>Nao</v>
          </cell>
          <cell r="T3948" t="str">
            <v>Sim</v>
          </cell>
          <cell r="V3948" t="str">
            <v>Sim</v>
          </cell>
          <cell r="X3948">
            <v>700</v>
          </cell>
          <cell r="Y3948">
            <v>250</v>
          </cell>
          <cell r="Z3948">
            <v>121</v>
          </cell>
          <cell r="AA3948">
            <v>0</v>
          </cell>
        </row>
        <row r="3949">
          <cell r="B3949" t="str">
            <v>Santa Catarina</v>
          </cell>
          <cell r="I3949" t="str">
            <v>1</v>
          </cell>
          <cell r="K3949">
            <v>2750</v>
          </cell>
          <cell r="Q3949">
            <v>1044</v>
          </cell>
          <cell r="S3949" t="str">
            <v>Nao</v>
          </cell>
          <cell r="T3949" t="str">
            <v>Nao</v>
          </cell>
          <cell r="V3949" t="str">
            <v>Sim</v>
          </cell>
          <cell r="X3949">
            <v>4.05</v>
          </cell>
          <cell r="Y3949">
            <v>3.2</v>
          </cell>
          <cell r="Z3949">
            <v>2.2000000000000002</v>
          </cell>
          <cell r="AA3949">
            <v>20</v>
          </cell>
        </row>
        <row r="3950">
          <cell r="B3950" t="str">
            <v>Santa Catarina</v>
          </cell>
          <cell r="I3950" t="str">
            <v>2</v>
          </cell>
          <cell r="K3950">
            <v>68409</v>
          </cell>
          <cell r="Q3950">
            <v>29219</v>
          </cell>
          <cell r="S3950" t="str">
            <v>Nao</v>
          </cell>
          <cell r="T3950" t="str">
            <v>Nao</v>
          </cell>
          <cell r="V3950" t="str">
            <v>Sim</v>
          </cell>
          <cell r="X3950">
            <v>356.67</v>
          </cell>
          <cell r="Y3950">
            <v>239.51</v>
          </cell>
          <cell r="Z3950">
            <v>209.57</v>
          </cell>
          <cell r="AA3950">
            <v>330</v>
          </cell>
        </row>
        <row r="3951">
          <cell r="B3951" t="str">
            <v>Santa Catarina</v>
          </cell>
          <cell r="I3951" t="str">
            <v>1</v>
          </cell>
          <cell r="K3951">
            <v>981</v>
          </cell>
          <cell r="Q3951">
            <v>490</v>
          </cell>
          <cell r="S3951" t="str">
            <v>Nao</v>
          </cell>
          <cell r="T3951" t="str">
            <v>Nao</v>
          </cell>
          <cell r="V3951" t="str">
            <v>Sim</v>
          </cell>
          <cell r="X3951">
            <v>13.48</v>
          </cell>
          <cell r="Y3951">
            <v>12.24</v>
          </cell>
          <cell r="Z3951">
            <v>11</v>
          </cell>
          <cell r="AA3951">
            <v>8</v>
          </cell>
        </row>
        <row r="3952">
          <cell r="B3952" t="str">
            <v>Santa Catarina</v>
          </cell>
          <cell r="I3952" t="str">
            <v>1</v>
          </cell>
          <cell r="K3952">
            <v>2337</v>
          </cell>
          <cell r="Q3952">
            <v>800</v>
          </cell>
          <cell r="S3952" t="str">
            <v>Sim</v>
          </cell>
          <cell r="T3952" t="str">
            <v>Sim</v>
          </cell>
          <cell r="V3952" t="str">
            <v>Sim</v>
          </cell>
          <cell r="X3952">
            <v>38</v>
          </cell>
          <cell r="Y3952">
            <v>23</v>
          </cell>
          <cell r="Z3952">
            <v>19</v>
          </cell>
          <cell r="AA3952">
            <v>28</v>
          </cell>
        </row>
        <row r="3953">
          <cell r="B3953" t="str">
            <v>Santa Catarina</v>
          </cell>
          <cell r="I3953" t="str">
            <v>1</v>
          </cell>
          <cell r="K3953">
            <v>1535</v>
          </cell>
          <cell r="Q3953">
            <v>750</v>
          </cell>
          <cell r="S3953" t="str">
            <v>Nao</v>
          </cell>
          <cell r="T3953" t="str">
            <v>Nao</v>
          </cell>
          <cell r="V3953" t="str">
            <v>Sim</v>
          </cell>
          <cell r="X3953">
            <v>23.85</v>
          </cell>
          <cell r="Y3953">
            <v>18.649999999999999</v>
          </cell>
          <cell r="Z3953">
            <v>4.3</v>
          </cell>
          <cell r="AA3953">
            <v>55</v>
          </cell>
        </row>
        <row r="3954">
          <cell r="B3954" t="str">
            <v>Santa Catarina</v>
          </cell>
          <cell r="I3954" t="str">
            <v>1</v>
          </cell>
          <cell r="K3954">
            <v>1359</v>
          </cell>
          <cell r="Q3954">
            <v>500</v>
          </cell>
          <cell r="S3954" t="str">
            <v>Nao</v>
          </cell>
          <cell r="T3954" t="str">
            <v>Nao</v>
          </cell>
          <cell r="V3954" t="str">
            <v>Não</v>
          </cell>
          <cell r="X3954">
            <v>6.5</v>
          </cell>
          <cell r="Y3954">
            <v>5</v>
          </cell>
          <cell r="Z3954">
            <v>5</v>
          </cell>
          <cell r="AA3954">
            <v>25</v>
          </cell>
        </row>
        <row r="3955">
          <cell r="B3955" t="str">
            <v>Santa Catarina</v>
          </cell>
          <cell r="I3955" t="str">
            <v>1</v>
          </cell>
          <cell r="K3955">
            <v>409</v>
          </cell>
          <cell r="Q3955">
            <v>80</v>
          </cell>
          <cell r="S3955" t="str">
            <v>Nao</v>
          </cell>
          <cell r="T3955" t="str">
            <v>Nao</v>
          </cell>
          <cell r="V3955" t="str">
            <v>Sim</v>
          </cell>
          <cell r="X3955">
            <v>6.17</v>
          </cell>
          <cell r="Y3955">
            <v>3.56</v>
          </cell>
          <cell r="Z3955">
            <v>3.2</v>
          </cell>
          <cell r="AA3955">
            <v>75</v>
          </cell>
        </row>
        <row r="3956">
          <cell r="B3956" t="str">
            <v>Santa Catarina</v>
          </cell>
          <cell r="I3956" t="str">
            <v>1</v>
          </cell>
          <cell r="K3956">
            <v>3802</v>
          </cell>
          <cell r="Q3956">
            <v>1354</v>
          </cell>
          <cell r="S3956" t="str">
            <v>Nao</v>
          </cell>
          <cell r="T3956" t="str">
            <v>Sim</v>
          </cell>
          <cell r="V3956" t="str">
            <v>Sim</v>
          </cell>
          <cell r="X3956">
            <v>25.85</v>
          </cell>
          <cell r="Y3956">
            <v>12.94</v>
          </cell>
          <cell r="Z3956">
            <v>12.59</v>
          </cell>
          <cell r="AA3956">
            <v>54</v>
          </cell>
        </row>
        <row r="3957">
          <cell r="B3957" t="str">
            <v>Santa Catarina</v>
          </cell>
          <cell r="I3957" t="str">
            <v>1</v>
          </cell>
          <cell r="K3957">
            <v>3869</v>
          </cell>
          <cell r="Q3957">
            <v>1536</v>
          </cell>
          <cell r="S3957" t="str">
            <v>Nao</v>
          </cell>
          <cell r="T3957" t="str">
            <v>Sim</v>
          </cell>
          <cell r="V3957" t="str">
            <v>Sim</v>
          </cell>
          <cell r="X3957">
            <v>41.16</v>
          </cell>
          <cell r="Y3957">
            <v>31.68</v>
          </cell>
          <cell r="Z3957">
            <v>30.6</v>
          </cell>
          <cell r="AA3957">
            <v>2</v>
          </cell>
        </row>
        <row r="3958">
          <cell r="B3958" t="str">
            <v>Santa Catarina</v>
          </cell>
          <cell r="I3958" t="str">
            <v>1</v>
          </cell>
          <cell r="K3958">
            <v>11519</v>
          </cell>
          <cell r="Q3958">
            <v>4125</v>
          </cell>
          <cell r="S3958" t="str">
            <v>Nao</v>
          </cell>
          <cell r="T3958" t="str">
            <v>Nao</v>
          </cell>
          <cell r="V3958" t="str">
            <v>Sim</v>
          </cell>
          <cell r="X3958">
            <v>79.599999999999994</v>
          </cell>
          <cell r="Y3958">
            <v>35.29</v>
          </cell>
          <cell r="Z3958">
            <v>63.5</v>
          </cell>
          <cell r="AA3958">
            <v>10</v>
          </cell>
        </row>
        <row r="3959">
          <cell r="B3959" t="str">
            <v>Santa Catarina</v>
          </cell>
          <cell r="I3959" t="str">
            <v>3</v>
          </cell>
          <cell r="K3959">
            <v>211041</v>
          </cell>
          <cell r="Q3959">
            <v>59032</v>
          </cell>
          <cell r="S3959" t="str">
            <v>Sim</v>
          </cell>
          <cell r="T3959" t="str">
            <v>Sim</v>
          </cell>
          <cell r="V3959" t="str">
            <v>Sim</v>
          </cell>
          <cell r="X3959">
            <v>550</v>
          </cell>
          <cell r="Y3959">
            <v>526</v>
          </cell>
          <cell r="Z3959">
            <v>500</v>
          </cell>
          <cell r="AA3959">
            <v>47835</v>
          </cell>
        </row>
        <row r="3960">
          <cell r="B3960" t="str">
            <v>Santa Catarina</v>
          </cell>
          <cell r="I3960" t="str">
            <v>2</v>
          </cell>
          <cell r="K3960">
            <v>65665</v>
          </cell>
          <cell r="Q3960">
            <v>40557</v>
          </cell>
          <cell r="S3960" t="str">
            <v>Nao</v>
          </cell>
          <cell r="T3960" t="str">
            <v>Sim</v>
          </cell>
          <cell r="V3960" t="str">
            <v>Sim</v>
          </cell>
          <cell r="X3960">
            <v>288.98</v>
          </cell>
          <cell r="Y3960">
            <v>164.5</v>
          </cell>
          <cell r="Z3960">
            <v>121.74</v>
          </cell>
          <cell r="AA3960">
            <v>1500</v>
          </cell>
        </row>
        <row r="3961">
          <cell r="B3961" t="str">
            <v>Santa Catarina</v>
          </cell>
          <cell r="I3961" t="str">
            <v>1</v>
          </cell>
          <cell r="K3961">
            <v>8406</v>
          </cell>
          <cell r="Q3961">
            <v>3157</v>
          </cell>
          <cell r="S3961" t="str">
            <v>Nao</v>
          </cell>
          <cell r="T3961" t="str">
            <v>Nao</v>
          </cell>
          <cell r="V3961" t="str">
            <v>Sim</v>
          </cell>
          <cell r="X3961">
            <v>31.22</v>
          </cell>
          <cell r="Y3961">
            <v>29.72</v>
          </cell>
          <cell r="Z3961">
            <v>27.88</v>
          </cell>
          <cell r="AA3961">
            <v>280</v>
          </cell>
        </row>
        <row r="3962">
          <cell r="B3962" t="str">
            <v>Santa Catarina</v>
          </cell>
          <cell r="I3962" t="str">
            <v>1</v>
          </cell>
          <cell r="K3962">
            <v>20329</v>
          </cell>
          <cell r="Q3962">
            <v>14859</v>
          </cell>
          <cell r="S3962" t="str">
            <v>Sim</v>
          </cell>
          <cell r="T3962" t="str">
            <v>Sim</v>
          </cell>
          <cell r="V3962" t="str">
            <v>Sim</v>
          </cell>
          <cell r="X3962">
            <v>566.46</v>
          </cell>
          <cell r="Y3962">
            <v>55.12</v>
          </cell>
          <cell r="Z3962">
            <v>115.06</v>
          </cell>
          <cell r="AA3962">
            <v>2700</v>
          </cell>
        </row>
        <row r="3963">
          <cell r="B3963" t="str">
            <v>Santa Catarina</v>
          </cell>
          <cell r="I3963" t="str">
            <v>1</v>
          </cell>
          <cell r="K3963">
            <v>16902</v>
          </cell>
          <cell r="Q3963">
            <v>7100</v>
          </cell>
          <cell r="S3963" t="str">
            <v>Nao</v>
          </cell>
          <cell r="T3963" t="str">
            <v>Nao</v>
          </cell>
          <cell r="V3963" t="str">
            <v>Sim</v>
          </cell>
          <cell r="X3963">
            <v>210</v>
          </cell>
          <cell r="Y3963">
            <v>200</v>
          </cell>
          <cell r="Z3963">
            <v>150</v>
          </cell>
          <cell r="AA3963">
            <v>500</v>
          </cell>
        </row>
        <row r="3964">
          <cell r="B3964" t="str">
            <v>Santa Catarina</v>
          </cell>
          <cell r="I3964" t="str">
            <v>1</v>
          </cell>
          <cell r="K3964">
            <v>1556</v>
          </cell>
          <cell r="Q3964">
            <v>766</v>
          </cell>
          <cell r="S3964" t="str">
            <v>Nao</v>
          </cell>
          <cell r="T3964" t="str">
            <v>Nao</v>
          </cell>
          <cell r="V3964" t="str">
            <v>Sim</v>
          </cell>
          <cell r="X3964">
            <v>21.8</v>
          </cell>
          <cell r="Y3964">
            <v>15.26</v>
          </cell>
          <cell r="Z3964">
            <v>21.8</v>
          </cell>
          <cell r="AA3964">
            <v>6</v>
          </cell>
        </row>
        <row r="3965">
          <cell r="B3965" t="str">
            <v>Santa Catarina</v>
          </cell>
          <cell r="I3965" t="str">
            <v>1</v>
          </cell>
          <cell r="K3965">
            <v>5020</v>
          </cell>
          <cell r="Q3965">
            <v>2500</v>
          </cell>
          <cell r="S3965" t="str">
            <v>Nao</v>
          </cell>
          <cell r="T3965" t="str">
            <v>Nao</v>
          </cell>
          <cell r="V3965" t="str">
            <v>Sim</v>
          </cell>
          <cell r="X3965">
            <v>24</v>
          </cell>
          <cell r="Y3965">
            <v>13</v>
          </cell>
          <cell r="Z3965">
            <v>4</v>
          </cell>
          <cell r="AA3965">
            <v>100</v>
          </cell>
        </row>
        <row r="3966">
          <cell r="B3966" t="str">
            <v>Santa Catarina</v>
          </cell>
          <cell r="I3966" t="str">
            <v>1</v>
          </cell>
          <cell r="K3966">
            <v>15486</v>
          </cell>
          <cell r="Q3966">
            <v>4000</v>
          </cell>
          <cell r="S3966" t="str">
            <v>Nao</v>
          </cell>
          <cell r="T3966" t="str">
            <v>Sim</v>
          </cell>
          <cell r="V3966" t="str">
            <v>Sim</v>
          </cell>
          <cell r="X3966">
            <v>600</v>
          </cell>
          <cell r="Y3966">
            <v>120</v>
          </cell>
          <cell r="Z3966">
            <v>80</v>
          </cell>
          <cell r="AA3966">
            <v>100</v>
          </cell>
        </row>
        <row r="3967">
          <cell r="B3967" t="str">
            <v>Santa Catarina</v>
          </cell>
          <cell r="I3967" t="str">
            <v>3</v>
          </cell>
          <cell r="K3967">
            <v>168106</v>
          </cell>
          <cell r="Q3967">
            <v>59122</v>
          </cell>
          <cell r="S3967" t="str">
            <v>Nao</v>
          </cell>
          <cell r="T3967" t="str">
            <v>Sim</v>
          </cell>
          <cell r="V3967" t="str">
            <v>Sim</v>
          </cell>
          <cell r="X3967">
            <v>726</v>
          </cell>
          <cell r="Y3967">
            <v>473</v>
          </cell>
          <cell r="Z3967">
            <v>470</v>
          </cell>
          <cell r="AA3967">
            <v>10977</v>
          </cell>
        </row>
        <row r="3968">
          <cell r="B3968" t="str">
            <v>Santa Catarina</v>
          </cell>
          <cell r="I3968" t="str">
            <v>1</v>
          </cell>
          <cell r="K3968">
            <v>699</v>
          </cell>
          <cell r="Q3968">
            <v>349</v>
          </cell>
          <cell r="S3968" t="str">
            <v>Nao</v>
          </cell>
          <cell r="T3968" t="str">
            <v>Nao</v>
          </cell>
          <cell r="V3968" t="str">
            <v>Sim</v>
          </cell>
          <cell r="X3968">
            <v>9.8800000000000008</v>
          </cell>
          <cell r="Y3968">
            <v>8.06</v>
          </cell>
          <cell r="Z3968">
            <v>7.93</v>
          </cell>
          <cell r="AA3968">
            <v>3</v>
          </cell>
        </row>
        <row r="3969">
          <cell r="B3969" t="str">
            <v>Santa Catarina</v>
          </cell>
          <cell r="I3969" t="str">
            <v>2</v>
          </cell>
          <cell r="K3969">
            <v>28045</v>
          </cell>
          <cell r="Q3969">
            <v>10696</v>
          </cell>
          <cell r="S3969" t="str">
            <v>Nao</v>
          </cell>
          <cell r="T3969" t="str">
            <v>Nao</v>
          </cell>
          <cell r="V3969" t="str">
            <v>Sim</v>
          </cell>
          <cell r="X3969">
            <v>150</v>
          </cell>
          <cell r="Y3969">
            <v>99.6</v>
          </cell>
          <cell r="Z3969">
            <v>70</v>
          </cell>
          <cell r="AA3969">
            <v>50</v>
          </cell>
        </row>
        <row r="3970">
          <cell r="B3970" t="str">
            <v>Santa Catarina</v>
          </cell>
          <cell r="I3970" t="str">
            <v>4</v>
          </cell>
          <cell r="K3970">
            <v>577432</v>
          </cell>
          <cell r="Q3970">
            <v>218604</v>
          </cell>
          <cell r="S3970" t="str">
            <v>Sim</v>
          </cell>
          <cell r="T3970" t="str">
            <v>Sim</v>
          </cell>
          <cell r="V3970" t="str">
            <v>Sim</v>
          </cell>
          <cell r="X3970">
            <v>1830.63</v>
          </cell>
          <cell r="Y3970">
            <v>1168.06</v>
          </cell>
          <cell r="Z3970">
            <v>1168</v>
          </cell>
          <cell r="AA3970">
            <v>26453</v>
          </cell>
        </row>
        <row r="3971">
          <cell r="B3971" t="str">
            <v>Santa Catarina</v>
          </cell>
          <cell r="I3971" t="str">
            <v>1</v>
          </cell>
          <cell r="K3971">
            <v>1709</v>
          </cell>
          <cell r="Q3971">
            <v>722</v>
          </cell>
          <cell r="S3971" t="str">
            <v>Nao</v>
          </cell>
          <cell r="T3971" t="str">
            <v>Nao</v>
          </cell>
          <cell r="V3971" t="str">
            <v>Sim</v>
          </cell>
          <cell r="X3971">
            <v>16.399999999999999</v>
          </cell>
          <cell r="Y3971">
            <v>8.5</v>
          </cell>
          <cell r="Z3971">
            <v>7.24</v>
          </cell>
          <cell r="AA3971">
            <v>0</v>
          </cell>
        </row>
        <row r="3972">
          <cell r="B3972" t="str">
            <v>Santa Catarina</v>
          </cell>
          <cell r="I3972" t="str">
            <v>1</v>
          </cell>
          <cell r="K3972">
            <v>1185</v>
          </cell>
          <cell r="Q3972">
            <v>432</v>
          </cell>
          <cell r="S3972" t="str">
            <v>Nao</v>
          </cell>
          <cell r="T3972" t="str">
            <v>Nao</v>
          </cell>
          <cell r="V3972" t="str">
            <v>Sim</v>
          </cell>
          <cell r="X3972">
            <v>12.3</v>
          </cell>
          <cell r="Y3972">
            <v>9.82</v>
          </cell>
          <cell r="Z3972">
            <v>9.82</v>
          </cell>
          <cell r="AA3972">
            <v>73</v>
          </cell>
        </row>
        <row r="3973">
          <cell r="B3973" t="str">
            <v>Santa Catarina</v>
          </cell>
          <cell r="I3973" t="str">
            <v>3</v>
          </cell>
          <cell r="K3973">
            <v>154548</v>
          </cell>
          <cell r="Q3973">
            <v>56500</v>
          </cell>
          <cell r="S3973" t="str">
            <v>Nao</v>
          </cell>
          <cell r="T3973" t="str">
            <v>Sim</v>
          </cell>
          <cell r="V3973" t="str">
            <v>Sim</v>
          </cell>
          <cell r="X3973">
            <v>730</v>
          </cell>
          <cell r="Y3973">
            <v>362</v>
          </cell>
          <cell r="Z3973">
            <v>320</v>
          </cell>
          <cell r="AA3973">
            <v>2480</v>
          </cell>
        </row>
        <row r="3974">
          <cell r="B3974" t="str">
            <v>Santa Catarina</v>
          </cell>
          <cell r="I3974" t="str">
            <v>2</v>
          </cell>
          <cell r="K3974">
            <v>36366</v>
          </cell>
          <cell r="Q3974">
            <v>21875</v>
          </cell>
          <cell r="S3974" t="str">
            <v>Nao</v>
          </cell>
          <cell r="T3974" t="str">
            <v>Nao</v>
          </cell>
          <cell r="V3974" t="str">
            <v>Sim</v>
          </cell>
          <cell r="X3974">
            <v>310</v>
          </cell>
          <cell r="Y3974">
            <v>194.1</v>
          </cell>
          <cell r="Z3974">
            <v>154.1</v>
          </cell>
          <cell r="AA3974">
            <v>35</v>
          </cell>
        </row>
        <row r="3975">
          <cell r="B3975" t="str">
            <v>Santa Catarina</v>
          </cell>
          <cell r="I3975" t="str">
            <v>1</v>
          </cell>
          <cell r="K3975">
            <v>617</v>
          </cell>
          <cell r="Q3975">
            <v>305</v>
          </cell>
          <cell r="S3975" t="str">
            <v>Nao</v>
          </cell>
          <cell r="T3975" t="str">
            <v>Sim</v>
          </cell>
          <cell r="V3975" t="str">
            <v>Sim</v>
          </cell>
          <cell r="X3975">
            <v>7</v>
          </cell>
          <cell r="Y3975">
            <v>6</v>
          </cell>
          <cell r="Z3975">
            <v>3</v>
          </cell>
          <cell r="AA3975">
            <v>0</v>
          </cell>
        </row>
        <row r="3976">
          <cell r="B3976" t="str">
            <v>Santa Catarina</v>
          </cell>
          <cell r="I3976" t="str">
            <v>1</v>
          </cell>
          <cell r="K3976">
            <v>5145</v>
          </cell>
          <cell r="Q3976">
            <v>2364</v>
          </cell>
          <cell r="S3976" t="str">
            <v>Nao</v>
          </cell>
          <cell r="T3976" t="str">
            <v>Nao</v>
          </cell>
          <cell r="V3976" t="str">
            <v>Sim</v>
          </cell>
          <cell r="X3976">
            <v>59.2</v>
          </cell>
          <cell r="Y3976">
            <v>59.2</v>
          </cell>
          <cell r="Z3976">
            <v>40</v>
          </cell>
          <cell r="AA3976">
            <v>416</v>
          </cell>
        </row>
        <row r="3977">
          <cell r="B3977" t="str">
            <v>Santa Catarina</v>
          </cell>
          <cell r="I3977" t="str">
            <v>1</v>
          </cell>
          <cell r="K3977">
            <v>11837</v>
          </cell>
          <cell r="Q3977">
            <v>5280</v>
          </cell>
          <cell r="S3977" t="str">
            <v>Nao</v>
          </cell>
          <cell r="T3977" t="str">
            <v>Sim</v>
          </cell>
          <cell r="V3977" t="str">
            <v>Sim</v>
          </cell>
          <cell r="X3977">
            <v>82.51</v>
          </cell>
          <cell r="Y3977">
            <v>70.13</v>
          </cell>
          <cell r="Z3977">
            <v>3.7</v>
          </cell>
          <cell r="AA3977">
            <v>475</v>
          </cell>
        </row>
        <row r="3978">
          <cell r="B3978" t="str">
            <v>Santa Catarina</v>
          </cell>
          <cell r="I3978" t="str">
            <v>1</v>
          </cell>
          <cell r="K3978">
            <v>7698</v>
          </cell>
          <cell r="Q3978">
            <v>2800</v>
          </cell>
          <cell r="S3978" t="str">
            <v>Nao</v>
          </cell>
          <cell r="T3978" t="str">
            <v>Nao</v>
          </cell>
          <cell r="V3978" t="str">
            <v>Sim</v>
          </cell>
          <cell r="X3978">
            <v>40</v>
          </cell>
          <cell r="Y3978">
            <v>15.65</v>
          </cell>
          <cell r="Z3978">
            <v>14.85</v>
          </cell>
          <cell r="AA3978">
            <v>199</v>
          </cell>
        </row>
        <row r="3979">
          <cell r="B3979" t="str">
            <v>Santa Catarina</v>
          </cell>
          <cell r="I3979" t="str">
            <v>1</v>
          </cell>
          <cell r="K3979">
            <v>731</v>
          </cell>
          <cell r="Q3979">
            <v>350</v>
          </cell>
          <cell r="S3979" t="str">
            <v>Nao</v>
          </cell>
          <cell r="T3979" t="str">
            <v>Nao</v>
          </cell>
          <cell r="V3979" t="str">
            <v>Sim</v>
          </cell>
          <cell r="X3979">
            <v>12.11</v>
          </cell>
          <cell r="Y3979">
            <v>11.01</v>
          </cell>
          <cell r="Z3979">
            <v>8.56</v>
          </cell>
          <cell r="AA3979">
            <v>35</v>
          </cell>
        </row>
        <row r="3980">
          <cell r="B3980" t="str">
            <v>Santa Catarina</v>
          </cell>
          <cell r="I3980" t="str">
            <v>1</v>
          </cell>
          <cell r="K3980">
            <v>1890</v>
          </cell>
          <cell r="Q3980">
            <v>840</v>
          </cell>
          <cell r="S3980" t="str">
            <v>Nao</v>
          </cell>
          <cell r="T3980" t="str">
            <v>Nao</v>
          </cell>
          <cell r="V3980" t="str">
            <v>Sim</v>
          </cell>
          <cell r="X3980">
            <v>18.21</v>
          </cell>
          <cell r="Y3980">
            <v>12.18</v>
          </cell>
          <cell r="Z3980">
            <v>12</v>
          </cell>
          <cell r="AA3980">
            <v>85</v>
          </cell>
        </row>
        <row r="3981">
          <cell r="B3981" t="str">
            <v>Santa Catarina</v>
          </cell>
          <cell r="I3981" t="str">
            <v>1</v>
          </cell>
          <cell r="K3981">
            <v>8432</v>
          </cell>
          <cell r="Q3981">
            <v>3500</v>
          </cell>
          <cell r="S3981" t="str">
            <v>Nao</v>
          </cell>
          <cell r="T3981" t="str">
            <v>Nao</v>
          </cell>
          <cell r="V3981" t="str">
            <v>Sim</v>
          </cell>
          <cell r="X3981">
            <v>79.31</v>
          </cell>
          <cell r="Y3981">
            <v>32.32</v>
          </cell>
          <cell r="Z3981">
            <v>25.79</v>
          </cell>
          <cell r="AA3981">
            <v>1050</v>
          </cell>
        </row>
        <row r="3982">
          <cell r="B3982" t="str">
            <v>Santa Catarina</v>
          </cell>
          <cell r="I3982" t="str">
            <v>1</v>
          </cell>
          <cell r="K3982">
            <v>4089</v>
          </cell>
          <cell r="Q3982">
            <v>2015</v>
          </cell>
          <cell r="S3982" t="str">
            <v>Nao</v>
          </cell>
          <cell r="T3982" t="str">
            <v>Nao</v>
          </cell>
          <cell r="V3982" t="str">
            <v>Sim</v>
          </cell>
          <cell r="X3982">
            <v>65.22</v>
          </cell>
          <cell r="Y3982">
            <v>44</v>
          </cell>
          <cell r="Z3982">
            <v>4.7699999999999996</v>
          </cell>
          <cell r="AA3982">
            <v>1000</v>
          </cell>
        </row>
        <row r="3983">
          <cell r="B3983" t="str">
            <v>Santa Catarina</v>
          </cell>
          <cell r="I3983" t="str">
            <v>1</v>
          </cell>
          <cell r="K3983">
            <v>4323</v>
          </cell>
          <cell r="Q3983">
            <v>1945</v>
          </cell>
          <cell r="S3983" t="str">
            <v>Nao</v>
          </cell>
          <cell r="T3983" t="str">
            <v>Nao</v>
          </cell>
          <cell r="V3983" t="str">
            <v>Sim</v>
          </cell>
          <cell r="X3983">
            <v>48.65</v>
          </cell>
          <cell r="Y3983">
            <v>42.69</v>
          </cell>
          <cell r="Z3983">
            <v>29.44</v>
          </cell>
          <cell r="AA3983">
            <v>133</v>
          </cell>
        </row>
        <row r="3984">
          <cell r="B3984" t="str">
            <v>Santa Catarina</v>
          </cell>
          <cell r="I3984" t="str">
            <v>2</v>
          </cell>
          <cell r="K3984">
            <v>44167</v>
          </cell>
          <cell r="Q3984">
            <v>18428</v>
          </cell>
          <cell r="S3984" t="str">
            <v>Nao</v>
          </cell>
          <cell r="T3984" t="str">
            <v>Nao</v>
          </cell>
          <cell r="V3984" t="str">
            <v>Sim</v>
          </cell>
          <cell r="X3984">
            <v>387</v>
          </cell>
          <cell r="Y3984">
            <v>233</v>
          </cell>
          <cell r="Z3984">
            <v>0</v>
          </cell>
          <cell r="AA3984">
            <v>979</v>
          </cell>
        </row>
        <row r="3985">
          <cell r="B3985" t="str">
            <v>Santa Catarina</v>
          </cell>
          <cell r="I3985" t="str">
            <v>1</v>
          </cell>
          <cell r="K3985">
            <v>1316</v>
          </cell>
          <cell r="Q3985">
            <v>500</v>
          </cell>
          <cell r="S3985" t="str">
            <v>Nao</v>
          </cell>
          <cell r="T3985" t="str">
            <v>Sim</v>
          </cell>
          <cell r="V3985" t="str">
            <v>Sim</v>
          </cell>
          <cell r="X3985">
            <v>9</v>
          </cell>
          <cell r="Y3985">
            <v>3.6</v>
          </cell>
          <cell r="Z3985">
            <v>3.5</v>
          </cell>
          <cell r="AA3985">
            <v>30</v>
          </cell>
        </row>
        <row r="3986">
          <cell r="B3986" t="str">
            <v>Santa Catarina</v>
          </cell>
          <cell r="I3986" t="str">
            <v>1</v>
          </cell>
          <cell r="K3986">
            <v>3229</v>
          </cell>
          <cell r="Q3986">
            <v>1500</v>
          </cell>
          <cell r="S3986" t="str">
            <v>Sim</v>
          </cell>
          <cell r="T3986" t="str">
            <v>Sim</v>
          </cell>
          <cell r="V3986" t="str">
            <v>Sim</v>
          </cell>
          <cell r="X3986">
            <v>25.13</v>
          </cell>
          <cell r="Y3986">
            <v>9.3000000000000007</v>
          </cell>
          <cell r="Z3986">
            <v>9</v>
          </cell>
          <cell r="AA3986">
            <v>30</v>
          </cell>
        </row>
        <row r="3987">
          <cell r="B3987" t="str">
            <v>Santa Catarina</v>
          </cell>
          <cell r="I3987" t="str">
            <v>1</v>
          </cell>
          <cell r="K3987">
            <v>4903</v>
          </cell>
          <cell r="Q3987">
            <v>2387</v>
          </cell>
          <cell r="S3987" t="str">
            <v>Nao</v>
          </cell>
          <cell r="T3987" t="str">
            <v>Nao</v>
          </cell>
          <cell r="V3987" t="str">
            <v>Sim</v>
          </cell>
          <cell r="X3987">
            <v>45.92</v>
          </cell>
          <cell r="Y3987">
            <v>28.81</v>
          </cell>
          <cell r="Z3987">
            <v>28.25</v>
          </cell>
          <cell r="AA3987">
            <v>588</v>
          </cell>
        </row>
        <row r="3988">
          <cell r="B3988" t="str">
            <v>Santa Catarina</v>
          </cell>
          <cell r="I3988" t="str">
            <v>1</v>
          </cell>
          <cell r="K3988">
            <v>21373</v>
          </cell>
          <cell r="Q3988">
            <v>7821</v>
          </cell>
          <cell r="S3988" t="str">
            <v>Nao</v>
          </cell>
          <cell r="T3988" t="str">
            <v>Sim</v>
          </cell>
          <cell r="V3988" t="str">
            <v>Sim</v>
          </cell>
          <cell r="X3988">
            <v>148</v>
          </cell>
          <cell r="Y3988">
            <v>143</v>
          </cell>
          <cell r="Z3988">
            <v>108</v>
          </cell>
          <cell r="AA3988">
            <v>300</v>
          </cell>
        </row>
        <row r="3989">
          <cell r="B3989" t="str">
            <v>Santa Catarina</v>
          </cell>
          <cell r="I3989" t="str">
            <v>1</v>
          </cell>
          <cell r="K3989">
            <v>604</v>
          </cell>
          <cell r="Q3989">
            <v>300</v>
          </cell>
          <cell r="S3989" t="str">
            <v>Nao</v>
          </cell>
          <cell r="T3989" t="str">
            <v>Nao</v>
          </cell>
          <cell r="V3989" t="str">
            <v>Sim</v>
          </cell>
          <cell r="X3989">
            <v>11.1</v>
          </cell>
          <cell r="Y3989">
            <v>7.37</v>
          </cell>
          <cell r="Z3989">
            <v>4.99</v>
          </cell>
          <cell r="AA3989">
            <v>5</v>
          </cell>
        </row>
        <row r="3990">
          <cell r="B3990" t="str">
            <v>Santa Catarina</v>
          </cell>
          <cell r="I3990" t="str">
            <v>1</v>
          </cell>
          <cell r="K3990">
            <v>8876</v>
          </cell>
          <cell r="Q3990">
            <v>2502</v>
          </cell>
          <cell r="S3990" t="str">
            <v>Nao</v>
          </cell>
          <cell r="T3990" t="str">
            <v>Sim</v>
          </cell>
          <cell r="V3990" t="str">
            <v>Sim</v>
          </cell>
          <cell r="X3990">
            <v>120</v>
          </cell>
          <cell r="Y3990">
            <v>100</v>
          </cell>
          <cell r="Z3990">
            <v>80</v>
          </cell>
          <cell r="AA3990">
            <v>200</v>
          </cell>
        </row>
        <row r="3991">
          <cell r="B3991" t="str">
            <v>Santa Catarina</v>
          </cell>
          <cell r="I3991" t="str">
            <v>1</v>
          </cell>
          <cell r="K3991">
            <v>1280</v>
          </cell>
          <cell r="Q3991">
            <v>440</v>
          </cell>
          <cell r="S3991" t="str">
            <v>Nao</v>
          </cell>
          <cell r="T3991" t="str">
            <v>Nao</v>
          </cell>
          <cell r="V3991" t="str">
            <v>Sim</v>
          </cell>
          <cell r="X3991">
            <v>12</v>
          </cell>
          <cell r="Y3991">
            <v>9</v>
          </cell>
          <cell r="Z3991">
            <v>5</v>
          </cell>
          <cell r="AA3991">
            <v>0</v>
          </cell>
        </row>
        <row r="3992">
          <cell r="B3992" t="str">
            <v>Santa Catarina</v>
          </cell>
          <cell r="I3992" t="str">
            <v>1</v>
          </cell>
          <cell r="K3992">
            <v>3650</v>
          </cell>
          <cell r="Q3992">
            <v>1825</v>
          </cell>
          <cell r="S3992" t="str">
            <v>Nao</v>
          </cell>
          <cell r="T3992" t="str">
            <v>Sim</v>
          </cell>
          <cell r="V3992" t="str">
            <v>Sim</v>
          </cell>
          <cell r="X3992">
            <v>30</v>
          </cell>
          <cell r="Y3992">
            <v>28</v>
          </cell>
          <cell r="Z3992">
            <v>27</v>
          </cell>
          <cell r="AA3992">
            <v>161</v>
          </cell>
        </row>
        <row r="3993">
          <cell r="B3993" t="str">
            <v>Santa Catarina</v>
          </cell>
          <cell r="I3993" t="str">
            <v>1</v>
          </cell>
          <cell r="K3993">
            <v>1092</v>
          </cell>
          <cell r="Q3993">
            <v>545</v>
          </cell>
          <cell r="S3993" t="str">
            <v>Nao</v>
          </cell>
          <cell r="T3993" t="str">
            <v>Nao</v>
          </cell>
          <cell r="V3993" t="str">
            <v>Sim</v>
          </cell>
          <cell r="X3993">
            <v>10.64</v>
          </cell>
          <cell r="Y3993">
            <v>7.32</v>
          </cell>
          <cell r="Z3993">
            <v>4</v>
          </cell>
          <cell r="AA3993">
            <v>20</v>
          </cell>
        </row>
        <row r="3994">
          <cell r="B3994" t="str">
            <v>Santa Catarina</v>
          </cell>
          <cell r="I3994" t="str">
            <v>1</v>
          </cell>
          <cell r="K3994">
            <v>7327</v>
          </cell>
          <cell r="Q3994">
            <v>2100</v>
          </cell>
          <cell r="S3994" t="str">
            <v>Nao</v>
          </cell>
          <cell r="T3994" t="str">
            <v>Nao</v>
          </cell>
          <cell r="V3994" t="str">
            <v>Sim</v>
          </cell>
          <cell r="X3994">
            <v>120</v>
          </cell>
          <cell r="Y3994">
            <v>95</v>
          </cell>
          <cell r="Z3994">
            <v>80</v>
          </cell>
          <cell r="AA3994">
            <v>58</v>
          </cell>
        </row>
        <row r="3995">
          <cell r="B3995" t="str">
            <v>Santa Catarina</v>
          </cell>
          <cell r="I3995" t="str">
            <v>1</v>
          </cell>
          <cell r="K3995">
            <v>8591</v>
          </cell>
          <cell r="Q3995">
            <v>2500</v>
          </cell>
          <cell r="S3995" t="str">
            <v>Nao</v>
          </cell>
          <cell r="T3995" t="str">
            <v>Nao</v>
          </cell>
          <cell r="V3995" t="str">
            <v>Sim</v>
          </cell>
          <cell r="X3995">
            <v>100</v>
          </cell>
          <cell r="Y3995">
            <v>50</v>
          </cell>
          <cell r="Z3995">
            <v>30</v>
          </cell>
          <cell r="AA3995">
            <v>0</v>
          </cell>
        </row>
        <row r="3996">
          <cell r="B3996" t="str">
            <v>Santa Catarina</v>
          </cell>
          <cell r="I3996" t="str">
            <v>1</v>
          </cell>
          <cell r="K3996">
            <v>4804</v>
          </cell>
          <cell r="Q3996">
            <v>1658</v>
          </cell>
          <cell r="S3996" t="str">
            <v>Nao</v>
          </cell>
          <cell r="T3996" t="str">
            <v>Sim</v>
          </cell>
          <cell r="V3996" t="str">
            <v>Sim</v>
          </cell>
          <cell r="X3996">
            <v>33</v>
          </cell>
          <cell r="Y3996">
            <v>12.9</v>
          </cell>
          <cell r="Z3996">
            <v>12</v>
          </cell>
          <cell r="AA3996">
            <v>10</v>
          </cell>
        </row>
        <row r="3997">
          <cell r="B3997" t="str">
            <v>Santa Catarina</v>
          </cell>
          <cell r="I3997" t="str">
            <v>1</v>
          </cell>
          <cell r="K3997">
            <v>15428</v>
          </cell>
          <cell r="Q3997">
            <v>6861</v>
          </cell>
          <cell r="S3997" t="str">
            <v>Nao</v>
          </cell>
          <cell r="T3997" t="str">
            <v>Sim</v>
          </cell>
          <cell r="V3997" t="str">
            <v>Sim</v>
          </cell>
          <cell r="X3997">
            <v>138</v>
          </cell>
          <cell r="Y3997">
            <v>105</v>
          </cell>
          <cell r="Z3997">
            <v>138</v>
          </cell>
          <cell r="AA3997">
            <v>650</v>
          </cell>
        </row>
        <row r="3998">
          <cell r="B3998" t="str">
            <v>Santa Catarina</v>
          </cell>
          <cell r="I3998" t="str">
            <v>1</v>
          </cell>
          <cell r="K3998">
            <v>755</v>
          </cell>
          <cell r="Q3998">
            <v>350</v>
          </cell>
          <cell r="S3998" t="str">
            <v>Nao</v>
          </cell>
          <cell r="T3998" t="str">
            <v>Nao</v>
          </cell>
          <cell r="V3998" t="str">
            <v>Sim</v>
          </cell>
          <cell r="X3998">
            <v>10</v>
          </cell>
          <cell r="Y3998">
            <v>10</v>
          </cell>
          <cell r="Z3998">
            <v>5</v>
          </cell>
          <cell r="AA3998">
            <v>0</v>
          </cell>
        </row>
        <row r="3999">
          <cell r="B3999" t="str">
            <v>Santa Catarina</v>
          </cell>
          <cell r="I3999" t="str">
            <v>2</v>
          </cell>
          <cell r="K3999">
            <v>79270</v>
          </cell>
          <cell r="Q3999">
            <v>38615</v>
          </cell>
          <cell r="S3999" t="str">
            <v>Nao</v>
          </cell>
          <cell r="T3999" t="str">
            <v>Sim</v>
          </cell>
          <cell r="V3999" t="str">
            <v>Sim</v>
          </cell>
          <cell r="X3999">
            <v>276.83999999999997</v>
          </cell>
          <cell r="Y3999">
            <v>276.83999999999997</v>
          </cell>
          <cell r="Z3999">
            <v>3.81</v>
          </cell>
          <cell r="AA3999">
            <v>922</v>
          </cell>
        </row>
        <row r="4000">
          <cell r="B4000" t="str">
            <v>Santa Catarina</v>
          </cell>
          <cell r="I4000" t="str">
            <v>1</v>
          </cell>
          <cell r="K4000">
            <v>3825</v>
          </cell>
          <cell r="Q4000">
            <v>1500</v>
          </cell>
          <cell r="S4000" t="str">
            <v>Nao</v>
          </cell>
          <cell r="T4000" t="str">
            <v>Nao</v>
          </cell>
          <cell r="V4000" t="str">
            <v>Sim</v>
          </cell>
          <cell r="X4000">
            <v>25</v>
          </cell>
          <cell r="Y4000">
            <v>22</v>
          </cell>
          <cell r="Z4000">
            <v>18</v>
          </cell>
          <cell r="AA4000">
            <v>0</v>
          </cell>
        </row>
        <row r="4001">
          <cell r="B4001" t="str">
            <v>Santa Catarina</v>
          </cell>
          <cell r="I4001" t="str">
            <v>1</v>
          </cell>
          <cell r="K4001">
            <v>1552</v>
          </cell>
          <cell r="Q4001">
            <v>705</v>
          </cell>
          <cell r="S4001" t="str">
            <v>Nao</v>
          </cell>
          <cell r="T4001" t="str">
            <v>Sim</v>
          </cell>
          <cell r="V4001" t="str">
            <v>Sim</v>
          </cell>
          <cell r="X4001">
            <v>15.41</v>
          </cell>
          <cell r="Y4001">
            <v>13.49</v>
          </cell>
          <cell r="Z4001">
            <v>5.92</v>
          </cell>
          <cell r="AA4001">
            <v>0</v>
          </cell>
        </row>
        <row r="4002">
          <cell r="B4002" t="str">
            <v>Santa Catarina</v>
          </cell>
          <cell r="I4002" t="str">
            <v>1</v>
          </cell>
          <cell r="K4002">
            <v>11070</v>
          </cell>
          <cell r="Q4002">
            <v>4354</v>
          </cell>
          <cell r="S4002" t="str">
            <v>Nao</v>
          </cell>
          <cell r="T4002" t="str">
            <v>Nao</v>
          </cell>
          <cell r="V4002" t="str">
            <v>Sim</v>
          </cell>
          <cell r="X4002">
            <v>725</v>
          </cell>
          <cell r="Y4002">
            <v>45</v>
          </cell>
          <cell r="Z4002">
            <v>44</v>
          </cell>
          <cell r="AA4002">
            <v>377</v>
          </cell>
        </row>
        <row r="4003">
          <cell r="B4003" t="str">
            <v>Santa Catarina</v>
          </cell>
          <cell r="I4003" t="str">
            <v>1</v>
          </cell>
          <cell r="K4003">
            <v>10291</v>
          </cell>
          <cell r="Q4003">
            <v>3200</v>
          </cell>
          <cell r="S4003" t="str">
            <v>Nao</v>
          </cell>
          <cell r="T4003" t="str">
            <v>Nao</v>
          </cell>
          <cell r="V4003" t="str">
            <v>Sim</v>
          </cell>
          <cell r="X4003">
            <v>119.78</v>
          </cell>
          <cell r="Y4003">
            <v>108.2</v>
          </cell>
          <cell r="Z4003">
            <v>0.4</v>
          </cell>
          <cell r="AA4003">
            <v>629</v>
          </cell>
        </row>
        <row r="4004">
          <cell r="B4004" t="str">
            <v>Santa Catarina</v>
          </cell>
          <cell r="I4004" t="str">
            <v>1</v>
          </cell>
          <cell r="K4004">
            <v>805</v>
          </cell>
          <cell r="Q4004">
            <v>361</v>
          </cell>
          <cell r="S4004" t="str">
            <v>Nao</v>
          </cell>
          <cell r="T4004" t="str">
            <v>Nao</v>
          </cell>
          <cell r="V4004" t="str">
            <v>Sim</v>
          </cell>
          <cell r="X4004">
            <v>13.19</v>
          </cell>
          <cell r="Y4004">
            <v>6</v>
          </cell>
          <cell r="Z4004">
            <v>5</v>
          </cell>
          <cell r="AA4004">
            <v>2</v>
          </cell>
        </row>
        <row r="4005">
          <cell r="B4005" t="str">
            <v>Santa Catarina</v>
          </cell>
          <cell r="I4005" t="str">
            <v>1</v>
          </cell>
          <cell r="K4005">
            <v>17321</v>
          </cell>
          <cell r="Q4005">
            <v>8113</v>
          </cell>
          <cell r="S4005" t="str">
            <v>Nao</v>
          </cell>
          <cell r="T4005" t="str">
            <v>Nao</v>
          </cell>
          <cell r="V4005" t="str">
            <v>Sim</v>
          </cell>
          <cell r="X4005">
            <v>112</v>
          </cell>
          <cell r="Y4005">
            <v>17</v>
          </cell>
          <cell r="Z4005">
            <v>11</v>
          </cell>
          <cell r="AA4005">
            <v>0</v>
          </cell>
        </row>
        <row r="4006">
          <cell r="B4006" t="str">
            <v>Santa Catarina</v>
          </cell>
          <cell r="I4006" t="str">
            <v>1</v>
          </cell>
          <cell r="K4006">
            <v>17296</v>
          </cell>
          <cell r="Q4006">
            <v>5811</v>
          </cell>
          <cell r="S4006" t="str">
            <v>Nao</v>
          </cell>
          <cell r="T4006" t="str">
            <v>Sim</v>
          </cell>
          <cell r="V4006" t="str">
            <v>Sim</v>
          </cell>
          <cell r="X4006">
            <v>107.3</v>
          </cell>
          <cell r="Y4006">
            <v>65.56</v>
          </cell>
          <cell r="Z4006">
            <v>58.25</v>
          </cell>
          <cell r="AA4006">
            <v>808</v>
          </cell>
        </row>
        <row r="4007">
          <cell r="B4007" t="str">
            <v>Santa Catarina</v>
          </cell>
          <cell r="I4007" t="str">
            <v>1</v>
          </cell>
          <cell r="K4007">
            <v>4778</v>
          </cell>
          <cell r="Q4007">
            <v>2230</v>
          </cell>
          <cell r="S4007" t="str">
            <v>Sim</v>
          </cell>
          <cell r="T4007" t="str">
            <v>Sim</v>
          </cell>
          <cell r="V4007" t="str">
            <v>Sim</v>
          </cell>
          <cell r="X4007">
            <v>1250</v>
          </cell>
          <cell r="Y4007">
            <v>16</v>
          </cell>
          <cell r="Z4007">
            <v>16</v>
          </cell>
          <cell r="AA4007">
            <v>2</v>
          </cell>
        </row>
        <row r="4008">
          <cell r="B4008" t="str">
            <v>Santa Catarina</v>
          </cell>
          <cell r="I4008" t="str">
            <v>1</v>
          </cell>
          <cell r="K4008">
            <v>695</v>
          </cell>
          <cell r="Q4008">
            <v>250</v>
          </cell>
          <cell r="S4008" t="str">
            <v>Nao</v>
          </cell>
          <cell r="T4008" t="str">
            <v>Nao</v>
          </cell>
          <cell r="V4008" t="str">
            <v>Sim</v>
          </cell>
          <cell r="X4008">
            <v>4</v>
          </cell>
          <cell r="Y4008">
            <v>3</v>
          </cell>
          <cell r="Z4008">
            <v>2</v>
          </cell>
          <cell r="AA4008">
            <v>0</v>
          </cell>
        </row>
        <row r="4009">
          <cell r="B4009" t="str">
            <v>Santa Catarina</v>
          </cell>
          <cell r="I4009" t="str">
            <v>1</v>
          </cell>
          <cell r="K4009">
            <v>946</v>
          </cell>
          <cell r="Q4009">
            <v>385</v>
          </cell>
          <cell r="S4009" t="str">
            <v>Nao</v>
          </cell>
          <cell r="T4009" t="str">
            <v>Nao</v>
          </cell>
          <cell r="V4009" t="str">
            <v>Sim</v>
          </cell>
          <cell r="X4009">
            <v>15</v>
          </cell>
          <cell r="Y4009">
            <v>10</v>
          </cell>
          <cell r="Z4009">
            <v>10</v>
          </cell>
          <cell r="AA4009">
            <v>0</v>
          </cell>
        </row>
        <row r="4010">
          <cell r="B4010" t="str">
            <v>Santa Catarina</v>
          </cell>
          <cell r="I4010" t="str">
            <v>1</v>
          </cell>
          <cell r="K4010">
            <v>4242</v>
          </cell>
          <cell r="Q4010">
            <v>1998</v>
          </cell>
          <cell r="S4010" t="str">
            <v>Nao</v>
          </cell>
          <cell r="T4010" t="str">
            <v>Nao</v>
          </cell>
          <cell r="V4010" t="str">
            <v>Sim</v>
          </cell>
          <cell r="X4010">
            <v>35.69</v>
          </cell>
          <cell r="Y4010">
            <v>34.5</v>
          </cell>
          <cell r="Z4010">
            <v>17</v>
          </cell>
          <cell r="AA4010">
            <v>2</v>
          </cell>
        </row>
        <row r="4011">
          <cell r="B4011" t="str">
            <v>Santa Catarina</v>
          </cell>
          <cell r="I4011" t="str">
            <v>1</v>
          </cell>
          <cell r="K4011">
            <v>9955</v>
          </cell>
          <cell r="Q4011">
            <v>3523</v>
          </cell>
          <cell r="S4011" t="str">
            <v>Sim</v>
          </cell>
          <cell r="T4011" t="str">
            <v>Nao</v>
          </cell>
          <cell r="V4011" t="str">
            <v>Sim</v>
          </cell>
          <cell r="X4011">
            <v>100</v>
          </cell>
          <cell r="Y4011">
            <v>75</v>
          </cell>
          <cell r="Z4011">
            <v>47</v>
          </cell>
          <cell r="AA4011">
            <v>300</v>
          </cell>
        </row>
        <row r="4012">
          <cell r="B4012" t="str">
            <v>Santa Catarina</v>
          </cell>
          <cell r="I4012" t="str">
            <v>1</v>
          </cell>
          <cell r="K4012">
            <v>8019</v>
          </cell>
          <cell r="Q4012">
            <v>2000</v>
          </cell>
          <cell r="S4012" t="str">
            <v>Nao</v>
          </cell>
          <cell r="T4012" t="str">
            <v>Sim</v>
          </cell>
          <cell r="V4012" t="str">
            <v>Sim</v>
          </cell>
          <cell r="X4012">
            <v>20</v>
          </cell>
          <cell r="Y4012">
            <v>10</v>
          </cell>
          <cell r="Z4012">
            <v>8</v>
          </cell>
          <cell r="AA4012">
            <v>30</v>
          </cell>
        </row>
        <row r="4013">
          <cell r="B4013" t="str">
            <v>Santa Catarina</v>
          </cell>
          <cell r="I4013" t="str">
            <v>1</v>
          </cell>
          <cell r="K4013">
            <v>1021</v>
          </cell>
          <cell r="Q4013">
            <v>480</v>
          </cell>
          <cell r="S4013" t="str">
            <v>Nao</v>
          </cell>
          <cell r="T4013" t="str">
            <v>Nao</v>
          </cell>
          <cell r="V4013" t="str">
            <v>Sim</v>
          </cell>
          <cell r="X4013">
            <v>14.74</v>
          </cell>
          <cell r="Y4013">
            <v>10</v>
          </cell>
          <cell r="Z4013">
            <v>9</v>
          </cell>
          <cell r="AA4013">
            <v>35</v>
          </cell>
        </row>
        <row r="4014">
          <cell r="B4014" t="str">
            <v>Santa Catarina</v>
          </cell>
          <cell r="I4014" t="str">
            <v>1</v>
          </cell>
          <cell r="K4014">
            <v>5452</v>
          </cell>
          <cell r="Q4014">
            <v>1500</v>
          </cell>
          <cell r="S4014" t="str">
            <v>Nao</v>
          </cell>
          <cell r="T4014" t="str">
            <v>Nao</v>
          </cell>
          <cell r="V4014" t="str">
            <v>Sim</v>
          </cell>
          <cell r="X4014">
            <v>1500</v>
          </cell>
          <cell r="Y4014">
            <v>800</v>
          </cell>
          <cell r="Z4014">
            <v>750</v>
          </cell>
          <cell r="AA4014">
            <v>50</v>
          </cell>
        </row>
        <row r="4015">
          <cell r="B4015" t="str">
            <v>Santa Catarina</v>
          </cell>
          <cell r="I4015" t="str">
            <v>2</v>
          </cell>
          <cell r="K4015">
            <v>30534</v>
          </cell>
          <cell r="Q4015">
            <v>14562</v>
          </cell>
          <cell r="S4015" t="str">
            <v>Nao</v>
          </cell>
          <cell r="T4015" t="str">
            <v>Nao</v>
          </cell>
          <cell r="V4015" t="str">
            <v>Sim</v>
          </cell>
          <cell r="X4015">
            <v>114.4</v>
          </cell>
          <cell r="Y4015">
            <v>89.44</v>
          </cell>
          <cell r="Z4015">
            <v>86.4</v>
          </cell>
          <cell r="AA4015">
            <v>350</v>
          </cell>
        </row>
        <row r="4016">
          <cell r="B4016" t="str">
            <v>Santa Catarina</v>
          </cell>
          <cell r="I4016" t="str">
            <v>1</v>
          </cell>
          <cell r="K4016">
            <v>1368</v>
          </cell>
          <cell r="Q4016">
            <v>650</v>
          </cell>
          <cell r="S4016" t="str">
            <v>Nao</v>
          </cell>
          <cell r="T4016" t="str">
            <v>Nao</v>
          </cell>
          <cell r="V4016" t="str">
            <v>Sim</v>
          </cell>
          <cell r="X4016">
            <v>20</v>
          </cell>
          <cell r="Y4016">
            <v>18</v>
          </cell>
          <cell r="Z4016">
            <v>15</v>
          </cell>
          <cell r="AA4016">
            <v>4</v>
          </cell>
        </row>
        <row r="4017">
          <cell r="B4017" t="str">
            <v>Santa Catarina</v>
          </cell>
          <cell r="I4017" t="str">
            <v>1</v>
          </cell>
          <cell r="K4017">
            <v>8010</v>
          </cell>
          <cell r="Q4017">
            <v>2988</v>
          </cell>
          <cell r="S4017" t="str">
            <v>Nao</v>
          </cell>
          <cell r="T4017" t="str">
            <v>Nao</v>
          </cell>
          <cell r="V4017" t="str">
            <v>Sim</v>
          </cell>
          <cell r="X4017">
            <v>42</v>
          </cell>
          <cell r="Y4017">
            <v>11</v>
          </cell>
          <cell r="Z4017">
            <v>10.5</v>
          </cell>
          <cell r="AA4017">
            <v>47</v>
          </cell>
        </row>
        <row r="4018">
          <cell r="B4018" t="str">
            <v>Santa Catarina</v>
          </cell>
          <cell r="I4018" t="str">
            <v>1</v>
          </cell>
          <cell r="K4018">
            <v>2143</v>
          </cell>
          <cell r="Q4018">
            <v>1070</v>
          </cell>
          <cell r="S4018" t="str">
            <v>Sim</v>
          </cell>
          <cell r="T4018" t="str">
            <v>Sim</v>
          </cell>
          <cell r="V4018" t="str">
            <v>Sim</v>
          </cell>
          <cell r="X4018">
            <v>19.7</v>
          </cell>
          <cell r="Y4018">
            <v>13</v>
          </cell>
          <cell r="Z4018">
            <v>10</v>
          </cell>
          <cell r="AA4018">
            <v>20</v>
          </cell>
        </row>
        <row r="4019">
          <cell r="B4019" t="str">
            <v>Santa Catarina</v>
          </cell>
          <cell r="I4019" t="str">
            <v>1</v>
          </cell>
          <cell r="K4019">
            <v>17266</v>
          </cell>
          <cell r="Q4019">
            <v>5510</v>
          </cell>
          <cell r="S4019" t="str">
            <v>Nao</v>
          </cell>
          <cell r="T4019" t="str">
            <v>Nao</v>
          </cell>
          <cell r="V4019" t="str">
            <v>Sim</v>
          </cell>
          <cell r="X4019">
            <v>42</v>
          </cell>
          <cell r="Y4019">
            <v>42</v>
          </cell>
          <cell r="Z4019">
            <v>32</v>
          </cell>
          <cell r="AA4019">
            <v>20</v>
          </cell>
        </row>
        <row r="4020">
          <cell r="B4020" t="str">
            <v>Santa Catarina</v>
          </cell>
          <cell r="I4020" t="str">
            <v>1</v>
          </cell>
          <cell r="K4020">
            <v>1943</v>
          </cell>
          <cell r="Q4020">
            <v>720</v>
          </cell>
          <cell r="S4020" t="str">
            <v>Sim</v>
          </cell>
          <cell r="T4020" t="str">
            <v>Sim</v>
          </cell>
          <cell r="V4020" t="str">
            <v>Sim</v>
          </cell>
          <cell r="X4020">
            <v>14.7</v>
          </cell>
          <cell r="Y4020">
            <v>12</v>
          </cell>
          <cell r="Z4020">
            <v>8.1999999999999993</v>
          </cell>
          <cell r="AA4020">
            <v>0</v>
          </cell>
        </row>
        <row r="4021">
          <cell r="B4021" t="str">
            <v>Santa Catarina</v>
          </cell>
          <cell r="I4021" t="str">
            <v>1</v>
          </cell>
          <cell r="K4021">
            <v>2234</v>
          </cell>
          <cell r="Q4021">
            <v>950</v>
          </cell>
          <cell r="S4021" t="str">
            <v>Sim</v>
          </cell>
          <cell r="T4021" t="str">
            <v>Sim</v>
          </cell>
          <cell r="V4021" t="str">
            <v>Sim</v>
          </cell>
          <cell r="X4021">
            <v>12</v>
          </cell>
          <cell r="Y4021">
            <v>9</v>
          </cell>
          <cell r="Z4021">
            <v>8</v>
          </cell>
          <cell r="AA4021">
            <v>0</v>
          </cell>
        </row>
        <row r="4022">
          <cell r="B4022" t="str">
            <v>Santa Catarina</v>
          </cell>
          <cell r="I4022" t="str">
            <v>1</v>
          </cell>
          <cell r="K4022">
            <v>1161</v>
          </cell>
          <cell r="Q4022">
            <v>499</v>
          </cell>
          <cell r="S4022" t="str">
            <v>Nao</v>
          </cell>
          <cell r="T4022" t="str">
            <v>Nao</v>
          </cell>
          <cell r="V4022" t="str">
            <v>Sim</v>
          </cell>
          <cell r="X4022">
            <v>19</v>
          </cell>
          <cell r="Y4022">
            <v>16</v>
          </cell>
          <cell r="Z4022">
            <v>0</v>
          </cell>
          <cell r="AA4022">
            <v>0</v>
          </cell>
        </row>
        <row r="4023">
          <cell r="B4023" t="str">
            <v>Santa Catarina</v>
          </cell>
          <cell r="I4023" t="str">
            <v>2</v>
          </cell>
          <cell r="K4023">
            <v>29188</v>
          </cell>
          <cell r="Q4023">
            <v>12716</v>
          </cell>
          <cell r="S4023" t="str">
            <v>Nao</v>
          </cell>
          <cell r="T4023" t="str">
            <v>Nao</v>
          </cell>
          <cell r="V4023" t="str">
            <v>Sim</v>
          </cell>
          <cell r="X4023">
            <v>604</v>
          </cell>
          <cell r="Y4023">
            <v>604</v>
          </cell>
          <cell r="Z4023">
            <v>350</v>
          </cell>
          <cell r="AA4023">
            <v>100</v>
          </cell>
        </row>
        <row r="4024">
          <cell r="B4024" t="str">
            <v>Santa Catarina</v>
          </cell>
          <cell r="I4024" t="str">
            <v>1</v>
          </cell>
          <cell r="K4024">
            <v>3400</v>
          </cell>
          <cell r="Q4024">
            <v>1565</v>
          </cell>
          <cell r="S4024" t="str">
            <v>Nao</v>
          </cell>
          <cell r="T4024" t="str">
            <v>Nao</v>
          </cell>
          <cell r="V4024" t="str">
            <v>Sim</v>
          </cell>
          <cell r="X4024">
            <v>44</v>
          </cell>
          <cell r="Y4024">
            <v>12.9</v>
          </cell>
          <cell r="Z4024">
            <v>6</v>
          </cell>
          <cell r="AA4024">
            <v>0</v>
          </cell>
        </row>
        <row r="4025">
          <cell r="B4025" t="str">
            <v>Santa Catarina</v>
          </cell>
          <cell r="I4025" t="str">
            <v>1</v>
          </cell>
          <cell r="K4025">
            <v>3114</v>
          </cell>
          <cell r="Q4025">
            <v>1215</v>
          </cell>
          <cell r="S4025" t="str">
            <v>Nao</v>
          </cell>
          <cell r="T4025" t="str">
            <v>Sim</v>
          </cell>
          <cell r="V4025" t="str">
            <v>Sim</v>
          </cell>
          <cell r="X4025">
            <v>15.4</v>
          </cell>
          <cell r="Y4025">
            <v>15.4</v>
          </cell>
          <cell r="Z4025">
            <v>4</v>
          </cell>
          <cell r="AA4025">
            <v>50</v>
          </cell>
        </row>
        <row r="4026">
          <cell r="B4026" t="str">
            <v>Santa Catarina</v>
          </cell>
          <cell r="I4026" t="str">
            <v>1</v>
          </cell>
          <cell r="K4026">
            <v>8041</v>
          </cell>
          <cell r="Q4026">
            <v>3450</v>
          </cell>
          <cell r="S4026" t="str">
            <v>Nao</v>
          </cell>
          <cell r="T4026" t="str">
            <v>Nao</v>
          </cell>
          <cell r="V4026" t="str">
            <v>Sim</v>
          </cell>
          <cell r="X4026">
            <v>43</v>
          </cell>
          <cell r="Y4026">
            <v>43</v>
          </cell>
          <cell r="Z4026">
            <v>32</v>
          </cell>
          <cell r="AA4026">
            <v>105</v>
          </cell>
        </row>
        <row r="4027">
          <cell r="B4027" t="str">
            <v>Santa Catarina</v>
          </cell>
          <cell r="I4027" t="str">
            <v>1</v>
          </cell>
          <cell r="K4027">
            <v>20683</v>
          </cell>
          <cell r="Q4027">
            <v>5250</v>
          </cell>
          <cell r="S4027" t="str">
            <v>Nao</v>
          </cell>
          <cell r="T4027" t="str">
            <v>Nao</v>
          </cell>
          <cell r="V4027" t="str">
            <v>Sim</v>
          </cell>
          <cell r="X4027">
            <v>380</v>
          </cell>
          <cell r="Y4027">
            <v>300</v>
          </cell>
          <cell r="Z4027">
            <v>100</v>
          </cell>
          <cell r="AA4027">
            <v>100</v>
          </cell>
        </row>
        <row r="4028">
          <cell r="B4028" t="str">
            <v>Santa Catarina</v>
          </cell>
          <cell r="I4028" t="str">
            <v>2</v>
          </cell>
          <cell r="K4028">
            <v>29996</v>
          </cell>
          <cell r="Q4028">
            <v>9600</v>
          </cell>
          <cell r="S4028" t="str">
            <v>Nao</v>
          </cell>
          <cell r="T4028" t="str">
            <v>Nao</v>
          </cell>
          <cell r="V4028" t="str">
            <v>Sim</v>
          </cell>
          <cell r="X4028">
            <v>528.97</v>
          </cell>
          <cell r="Y4028">
            <v>99.59</v>
          </cell>
          <cell r="Z4028">
            <v>105.59</v>
          </cell>
          <cell r="AA4028">
            <v>700</v>
          </cell>
        </row>
        <row r="4029">
          <cell r="B4029" t="str">
            <v>Santa Catarina</v>
          </cell>
          <cell r="I4029" t="str">
            <v>1</v>
          </cell>
          <cell r="K4029">
            <v>10792</v>
          </cell>
          <cell r="Q4029">
            <v>3805</v>
          </cell>
          <cell r="S4029" t="str">
            <v>Sim</v>
          </cell>
          <cell r="T4029" t="str">
            <v>Sim</v>
          </cell>
          <cell r="V4029" t="str">
            <v>Sim</v>
          </cell>
          <cell r="X4029">
            <v>58.5</v>
          </cell>
          <cell r="Y4029">
            <v>48.5</v>
          </cell>
          <cell r="Z4029">
            <v>45</v>
          </cell>
          <cell r="AA4029">
            <v>8</v>
          </cell>
        </row>
        <row r="4030">
          <cell r="B4030" t="str">
            <v>Santa Catarina</v>
          </cell>
          <cell r="I4030" t="str">
            <v>1</v>
          </cell>
          <cell r="K4030">
            <v>4324</v>
          </cell>
          <cell r="Q4030">
            <v>1811</v>
          </cell>
          <cell r="S4030" t="str">
            <v>Nao</v>
          </cell>
          <cell r="T4030" t="str">
            <v>Nao</v>
          </cell>
          <cell r="V4030" t="str">
            <v>Sim</v>
          </cell>
          <cell r="X4030">
            <v>32</v>
          </cell>
          <cell r="Y4030">
            <v>25</v>
          </cell>
          <cell r="Z4030">
            <v>24</v>
          </cell>
          <cell r="AA4030">
            <v>878</v>
          </cell>
        </row>
        <row r="4031">
          <cell r="B4031" t="str">
            <v>Santa Catarina</v>
          </cell>
          <cell r="I4031" t="str">
            <v>1</v>
          </cell>
          <cell r="K4031">
            <v>496</v>
          </cell>
          <cell r="Q4031">
            <v>200</v>
          </cell>
          <cell r="S4031" t="str">
            <v>Nao</v>
          </cell>
          <cell r="T4031" t="str">
            <v>Nao</v>
          </cell>
          <cell r="V4031" t="str">
            <v>Sim</v>
          </cell>
          <cell r="X4031">
            <v>6.56</v>
          </cell>
          <cell r="Y4031">
            <v>6.56</v>
          </cell>
          <cell r="Z4031">
            <v>5.7</v>
          </cell>
          <cell r="AA4031">
            <v>15</v>
          </cell>
        </row>
        <row r="4032">
          <cell r="B4032" t="str">
            <v>Santa Catarina</v>
          </cell>
          <cell r="I4032" t="str">
            <v>1</v>
          </cell>
          <cell r="K4032">
            <v>12544</v>
          </cell>
          <cell r="Q4032">
            <v>3694</v>
          </cell>
          <cell r="S4032" t="str">
            <v>Nao</v>
          </cell>
          <cell r="T4032" t="str">
            <v>Nao</v>
          </cell>
          <cell r="V4032" t="str">
            <v>Sim</v>
          </cell>
          <cell r="X4032">
            <v>91.17</v>
          </cell>
          <cell r="Y4032">
            <v>86.89</v>
          </cell>
          <cell r="Z4032">
            <v>91.17</v>
          </cell>
          <cell r="AA4032">
            <v>964</v>
          </cell>
        </row>
        <row r="4033">
          <cell r="B4033" t="str">
            <v>Santa Catarina</v>
          </cell>
          <cell r="I4033" t="str">
            <v>1</v>
          </cell>
          <cell r="K4033">
            <v>808</v>
          </cell>
          <cell r="Q4033">
            <v>359</v>
          </cell>
          <cell r="S4033" t="str">
            <v>Nao</v>
          </cell>
          <cell r="T4033" t="str">
            <v>Nao</v>
          </cell>
          <cell r="V4033" t="str">
            <v>Sim</v>
          </cell>
          <cell r="X4033">
            <v>15</v>
          </cell>
          <cell r="Y4033">
            <v>13</v>
          </cell>
          <cell r="Z4033">
            <v>10</v>
          </cell>
          <cell r="AA4033">
            <v>15</v>
          </cell>
        </row>
        <row r="4034">
          <cell r="B4034" t="str">
            <v>Santa Catarina</v>
          </cell>
          <cell r="I4034" t="str">
            <v>1</v>
          </cell>
          <cell r="K4034">
            <v>1069</v>
          </cell>
          <cell r="Q4034">
            <v>484</v>
          </cell>
          <cell r="S4034" t="str">
            <v>Nao</v>
          </cell>
          <cell r="T4034" t="str">
            <v>Sim</v>
          </cell>
          <cell r="V4034" t="str">
            <v>Sim</v>
          </cell>
          <cell r="X4034">
            <v>11.39</v>
          </cell>
          <cell r="Y4034">
            <v>8.83</v>
          </cell>
          <cell r="Z4034">
            <v>8.73</v>
          </cell>
          <cell r="AA4034">
            <v>0</v>
          </cell>
        </row>
        <row r="4035">
          <cell r="B4035" t="str">
            <v>Santa Catarina</v>
          </cell>
          <cell r="I4035" t="str">
            <v>1</v>
          </cell>
          <cell r="K4035">
            <v>5511</v>
          </cell>
          <cell r="Q4035">
            <v>2678</v>
          </cell>
          <cell r="S4035" t="str">
            <v>Nao</v>
          </cell>
          <cell r="T4035" t="str">
            <v>Nao</v>
          </cell>
          <cell r="V4035" t="str">
            <v>Sim</v>
          </cell>
          <cell r="X4035">
            <v>50.81</v>
          </cell>
          <cell r="Y4035">
            <v>38.68</v>
          </cell>
          <cell r="Z4035">
            <v>6.11</v>
          </cell>
          <cell r="AA4035">
            <v>0</v>
          </cell>
        </row>
        <row r="4036">
          <cell r="B4036" t="str">
            <v>Santa Catarina</v>
          </cell>
          <cell r="I4036" t="str">
            <v>1</v>
          </cell>
          <cell r="K4036">
            <v>1355</v>
          </cell>
          <cell r="Q4036">
            <v>440</v>
          </cell>
          <cell r="S4036" t="str">
            <v>Nao</v>
          </cell>
          <cell r="T4036" t="str">
            <v>Sim</v>
          </cell>
          <cell r="V4036" t="str">
            <v>Sim</v>
          </cell>
          <cell r="X4036">
            <v>350</v>
          </cell>
          <cell r="Y4036">
            <v>260</v>
          </cell>
          <cell r="Z4036">
            <v>190</v>
          </cell>
          <cell r="AA4036">
            <v>40</v>
          </cell>
        </row>
        <row r="4037">
          <cell r="B4037" t="str">
            <v>Santa Catarina</v>
          </cell>
          <cell r="I4037" t="str">
            <v>1</v>
          </cell>
          <cell r="K4037">
            <v>2766</v>
          </cell>
          <cell r="Q4037">
            <v>1074</v>
          </cell>
          <cell r="S4037" t="str">
            <v>Sim</v>
          </cell>
          <cell r="T4037" t="str">
            <v>Sim</v>
          </cell>
          <cell r="V4037" t="str">
            <v>Sim</v>
          </cell>
          <cell r="X4037">
            <v>30</v>
          </cell>
          <cell r="Y4037">
            <v>20</v>
          </cell>
          <cell r="Z4037">
            <v>15</v>
          </cell>
          <cell r="AA4037">
            <v>100</v>
          </cell>
        </row>
        <row r="4038">
          <cell r="B4038" t="str">
            <v>Santa Catarina</v>
          </cell>
          <cell r="I4038" t="str">
            <v>1</v>
          </cell>
          <cell r="K4038">
            <v>2509</v>
          </cell>
          <cell r="Q4038">
            <v>1068</v>
          </cell>
          <cell r="S4038" t="str">
            <v>Nao</v>
          </cell>
          <cell r="T4038" t="str">
            <v>Nao</v>
          </cell>
          <cell r="V4038" t="str">
            <v>Sim</v>
          </cell>
          <cell r="X4038">
            <v>24.78</v>
          </cell>
          <cell r="Y4038">
            <v>8.39</v>
          </cell>
          <cell r="Z4038">
            <v>16</v>
          </cell>
          <cell r="AA4038">
            <v>5</v>
          </cell>
        </row>
        <row r="4039">
          <cell r="B4039" t="str">
            <v>Santa Catarina</v>
          </cell>
          <cell r="I4039" t="str">
            <v>1</v>
          </cell>
          <cell r="K4039">
            <v>3596</v>
          </cell>
          <cell r="Q4039">
            <v>1668</v>
          </cell>
          <cell r="S4039" t="str">
            <v>Sim</v>
          </cell>
          <cell r="T4039" t="str">
            <v>Sim</v>
          </cell>
          <cell r="V4039" t="str">
            <v>Sim</v>
          </cell>
          <cell r="X4039">
            <v>47.8</v>
          </cell>
          <cell r="Y4039">
            <v>23.4</v>
          </cell>
          <cell r="Z4039">
            <v>0</v>
          </cell>
          <cell r="AA4039">
            <v>80</v>
          </cell>
        </row>
        <row r="4040">
          <cell r="B4040" t="str">
            <v>Santa Catarina</v>
          </cell>
          <cell r="I4040" t="str">
            <v>2</v>
          </cell>
          <cell r="K4040">
            <v>66814</v>
          </cell>
          <cell r="Q4040">
            <v>17000</v>
          </cell>
          <cell r="S4040" t="str">
            <v>Nao</v>
          </cell>
          <cell r="T4040" t="str">
            <v>Sim</v>
          </cell>
          <cell r="V4040" t="str">
            <v>Sim</v>
          </cell>
          <cell r="X4040">
            <v>308.89999999999998</v>
          </cell>
          <cell r="Y4040">
            <v>200</v>
          </cell>
          <cell r="Z4040">
            <v>50</v>
          </cell>
          <cell r="AA4040">
            <v>7200</v>
          </cell>
        </row>
        <row r="4041">
          <cell r="B4041" t="str">
            <v>Santa Catarina</v>
          </cell>
          <cell r="I4041" t="str">
            <v>1</v>
          </cell>
          <cell r="K4041">
            <v>5867</v>
          </cell>
          <cell r="Q4041">
            <v>2085</v>
          </cell>
          <cell r="S4041" t="str">
            <v>Nao</v>
          </cell>
          <cell r="T4041" t="str">
            <v>Sim</v>
          </cell>
          <cell r="V4041" t="str">
            <v>Sim</v>
          </cell>
          <cell r="X4041">
            <v>105.15</v>
          </cell>
          <cell r="Y4041">
            <v>28.9</v>
          </cell>
          <cell r="Z4041">
            <v>18.7</v>
          </cell>
          <cell r="AA4041">
            <v>164</v>
          </cell>
        </row>
        <row r="4042">
          <cell r="B4042" t="str">
            <v>Santa Catarina</v>
          </cell>
          <cell r="I4042" t="str">
            <v>1</v>
          </cell>
          <cell r="K4042">
            <v>1583</v>
          </cell>
          <cell r="Q4042">
            <v>590</v>
          </cell>
          <cell r="S4042" t="str">
            <v>Nao</v>
          </cell>
          <cell r="T4042" t="str">
            <v>Nao</v>
          </cell>
          <cell r="V4042" t="str">
            <v>Sim</v>
          </cell>
          <cell r="X4042">
            <v>10</v>
          </cell>
          <cell r="Y4042">
            <v>3</v>
          </cell>
          <cell r="Z4042">
            <v>10</v>
          </cell>
          <cell r="AA4042">
            <v>300</v>
          </cell>
        </row>
        <row r="4043">
          <cell r="B4043" t="str">
            <v>Santa Catarina</v>
          </cell>
          <cell r="I4043" t="str">
            <v>2</v>
          </cell>
          <cell r="K4043">
            <v>38764</v>
          </cell>
          <cell r="Q4043">
            <v>14092</v>
          </cell>
          <cell r="S4043" t="str">
            <v>Nao</v>
          </cell>
          <cell r="T4043" t="str">
            <v>Nao</v>
          </cell>
          <cell r="V4043" t="str">
            <v>Sim</v>
          </cell>
          <cell r="X4043">
            <v>150</v>
          </cell>
          <cell r="Y4043">
            <v>85.5</v>
          </cell>
          <cell r="Z4043">
            <v>84</v>
          </cell>
          <cell r="AA4043">
            <v>1500</v>
          </cell>
        </row>
        <row r="4044">
          <cell r="B4044" t="str">
            <v>Santa Catarina</v>
          </cell>
          <cell r="I4044" t="str">
            <v>1</v>
          </cell>
          <cell r="K4044">
            <v>701</v>
          </cell>
          <cell r="Q4044">
            <v>350</v>
          </cell>
          <cell r="S4044" t="str">
            <v>Nao</v>
          </cell>
          <cell r="T4044" t="str">
            <v>Nao</v>
          </cell>
          <cell r="V4044" t="str">
            <v>Sim</v>
          </cell>
          <cell r="X4044">
            <v>4.57</v>
          </cell>
          <cell r="Y4044">
            <v>4</v>
          </cell>
          <cell r="Z4044">
            <v>3.5</v>
          </cell>
          <cell r="AA4044">
            <v>0</v>
          </cell>
        </row>
        <row r="4045">
          <cell r="B4045" t="str">
            <v>Santa Catarina</v>
          </cell>
          <cell r="I4045" t="str">
            <v>1</v>
          </cell>
          <cell r="K4045">
            <v>2031</v>
          </cell>
          <cell r="Q4045">
            <v>1002</v>
          </cell>
          <cell r="S4045" t="str">
            <v>Nao</v>
          </cell>
          <cell r="T4045" t="str">
            <v>Nao</v>
          </cell>
          <cell r="V4045" t="str">
            <v>Sim</v>
          </cell>
          <cell r="X4045">
            <v>26.5</v>
          </cell>
          <cell r="Y4045">
            <v>17.5</v>
          </cell>
          <cell r="Z4045">
            <v>7.2</v>
          </cell>
          <cell r="AA4045">
            <v>15</v>
          </cell>
        </row>
        <row r="4046">
          <cell r="B4046" t="str">
            <v>Santa Catarina</v>
          </cell>
          <cell r="I4046" t="str">
            <v>1</v>
          </cell>
          <cell r="K4046">
            <v>10009</v>
          </cell>
          <cell r="Q4046">
            <v>4651</v>
          </cell>
          <cell r="S4046" t="str">
            <v>Nao</v>
          </cell>
          <cell r="T4046" t="str">
            <v>Nao</v>
          </cell>
          <cell r="V4046" t="str">
            <v>Sim</v>
          </cell>
          <cell r="X4046">
            <v>79.739999999999995</v>
          </cell>
          <cell r="Y4046">
            <v>61.3</v>
          </cell>
          <cell r="Z4046">
            <v>0</v>
          </cell>
          <cell r="AA4046">
            <v>89</v>
          </cell>
        </row>
        <row r="4047">
          <cell r="B4047" t="str">
            <v>Santa Catarina</v>
          </cell>
          <cell r="I4047" t="str">
            <v>1</v>
          </cell>
          <cell r="K4047">
            <v>1694</v>
          </cell>
          <cell r="Q4047">
            <v>800</v>
          </cell>
          <cell r="S4047" t="str">
            <v>Nao</v>
          </cell>
          <cell r="T4047" t="str">
            <v>Nao</v>
          </cell>
          <cell r="V4047" t="str">
            <v>Sim</v>
          </cell>
          <cell r="X4047">
            <v>20.52</v>
          </cell>
          <cell r="Y4047">
            <v>13.68</v>
          </cell>
          <cell r="Z4047">
            <v>3</v>
          </cell>
          <cell r="AA4047">
            <v>30</v>
          </cell>
        </row>
        <row r="4048">
          <cell r="B4048" t="str">
            <v>Santa Catarina</v>
          </cell>
          <cell r="I4048" t="str">
            <v>1</v>
          </cell>
          <cell r="K4048">
            <v>5183</v>
          </cell>
          <cell r="Q4048">
            <v>1650</v>
          </cell>
          <cell r="S4048" t="str">
            <v>Nao</v>
          </cell>
          <cell r="T4048" t="str">
            <v>Nao</v>
          </cell>
          <cell r="V4048" t="str">
            <v>Sim</v>
          </cell>
          <cell r="X4048">
            <v>38</v>
          </cell>
          <cell r="Y4048">
            <v>24</v>
          </cell>
          <cell r="Z4048">
            <v>23</v>
          </cell>
          <cell r="AA4048">
            <v>8</v>
          </cell>
        </row>
        <row r="4049">
          <cell r="B4049" t="str">
            <v>Santa Catarina</v>
          </cell>
          <cell r="I4049" t="str">
            <v>1</v>
          </cell>
          <cell r="K4049">
            <v>1189</v>
          </cell>
          <cell r="Q4049">
            <v>550</v>
          </cell>
          <cell r="S4049" t="str">
            <v>Nao</v>
          </cell>
          <cell r="T4049" t="str">
            <v>Nao</v>
          </cell>
          <cell r="V4049" t="str">
            <v>Sim</v>
          </cell>
          <cell r="X4049">
            <v>14.94</v>
          </cell>
          <cell r="Y4049">
            <v>9</v>
          </cell>
          <cell r="Z4049">
            <v>2</v>
          </cell>
          <cell r="AA4049">
            <v>0</v>
          </cell>
        </row>
        <row r="4050">
          <cell r="B4050" t="str">
            <v>Santa Catarina</v>
          </cell>
          <cell r="I4050" t="str">
            <v>1</v>
          </cell>
          <cell r="K4050">
            <v>3762</v>
          </cell>
          <cell r="Q4050">
            <v>1286</v>
          </cell>
          <cell r="S4050" t="str">
            <v>Sim</v>
          </cell>
          <cell r="T4050" t="str">
            <v>Sim</v>
          </cell>
          <cell r="V4050" t="str">
            <v>Sim</v>
          </cell>
          <cell r="X4050">
            <v>20</v>
          </cell>
          <cell r="Y4050">
            <v>19</v>
          </cell>
          <cell r="Z4050">
            <v>11.5</v>
          </cell>
          <cell r="AA4050">
            <v>0</v>
          </cell>
        </row>
        <row r="4051">
          <cell r="B4051" t="str">
            <v>Santa Catarina</v>
          </cell>
          <cell r="I4051" t="str">
            <v>1</v>
          </cell>
          <cell r="K4051">
            <v>6026</v>
          </cell>
          <cell r="Q4051">
            <v>2905</v>
          </cell>
          <cell r="S4051" t="str">
            <v>Nao</v>
          </cell>
          <cell r="T4051" t="str">
            <v>Sim</v>
          </cell>
          <cell r="V4051" t="str">
            <v>Sim</v>
          </cell>
          <cell r="X4051">
            <v>116.88</v>
          </cell>
          <cell r="Y4051">
            <v>50.12</v>
          </cell>
          <cell r="Z4051">
            <v>15.73</v>
          </cell>
          <cell r="AA4051">
            <v>0</v>
          </cell>
        </row>
        <row r="4052">
          <cell r="B4052" t="str">
            <v>Santa Catarina</v>
          </cell>
          <cell r="I4052" t="str">
            <v>1</v>
          </cell>
          <cell r="K4052">
            <v>14670</v>
          </cell>
          <cell r="Q4052">
            <v>3514</v>
          </cell>
          <cell r="S4052" t="str">
            <v>Nao</v>
          </cell>
          <cell r="T4052" t="str">
            <v>Nao</v>
          </cell>
          <cell r="V4052" t="str">
            <v>Sim</v>
          </cell>
          <cell r="X4052">
            <v>83.54</v>
          </cell>
          <cell r="Y4052">
            <v>57.54</v>
          </cell>
          <cell r="Z4052">
            <v>46.52</v>
          </cell>
          <cell r="AA4052">
            <v>10</v>
          </cell>
        </row>
        <row r="4053">
          <cell r="B4053" t="str">
            <v>Santa Catarina</v>
          </cell>
          <cell r="I4053" t="str">
            <v>1</v>
          </cell>
          <cell r="K4053">
            <v>815</v>
          </cell>
          <cell r="Q4053">
            <v>400</v>
          </cell>
          <cell r="S4053" t="str">
            <v>Nao</v>
          </cell>
          <cell r="T4053" t="str">
            <v>Sim</v>
          </cell>
          <cell r="V4053" t="str">
            <v>Sim</v>
          </cell>
          <cell r="X4053">
            <v>3.72</v>
          </cell>
          <cell r="Y4053">
            <v>3.2</v>
          </cell>
          <cell r="Z4053">
            <v>0.25</v>
          </cell>
          <cell r="AA4053">
            <v>0</v>
          </cell>
        </row>
        <row r="4054">
          <cell r="B4054" t="str">
            <v>Santa Catarina</v>
          </cell>
          <cell r="I4054" t="str">
            <v>1</v>
          </cell>
          <cell r="K4054">
            <v>539</v>
          </cell>
          <cell r="Q4054">
            <v>199</v>
          </cell>
          <cell r="S4054" t="str">
            <v>Nao</v>
          </cell>
          <cell r="T4054" t="str">
            <v>Nao</v>
          </cell>
          <cell r="V4054" t="str">
            <v>Sim</v>
          </cell>
          <cell r="X4054">
            <v>7</v>
          </cell>
          <cell r="Y4054">
            <v>5</v>
          </cell>
          <cell r="Z4054">
            <v>4</v>
          </cell>
          <cell r="AA4054">
            <v>0</v>
          </cell>
        </row>
        <row r="4055">
          <cell r="B4055" t="str">
            <v>Santa Catarina</v>
          </cell>
          <cell r="I4055" t="str">
            <v>1</v>
          </cell>
          <cell r="K4055">
            <v>3897</v>
          </cell>
          <cell r="Q4055">
            <v>1431</v>
          </cell>
          <cell r="S4055" t="str">
            <v>Nao</v>
          </cell>
          <cell r="T4055" t="str">
            <v>Nao</v>
          </cell>
          <cell r="V4055" t="str">
            <v>Sim</v>
          </cell>
          <cell r="X4055">
            <v>52</v>
          </cell>
          <cell r="Y4055">
            <v>30</v>
          </cell>
          <cell r="Z4055">
            <v>14.5</v>
          </cell>
          <cell r="AA4055">
            <v>0</v>
          </cell>
        </row>
        <row r="4056">
          <cell r="B4056" t="str">
            <v>Santa Catarina</v>
          </cell>
          <cell r="I4056" t="str">
            <v>1</v>
          </cell>
          <cell r="K4056">
            <v>1514</v>
          </cell>
          <cell r="Q4056">
            <v>654</v>
          </cell>
          <cell r="S4056" t="str">
            <v>Nao</v>
          </cell>
          <cell r="T4056" t="str">
            <v>Nao</v>
          </cell>
          <cell r="V4056" t="str">
            <v>Sim</v>
          </cell>
          <cell r="X4056">
            <v>21.4</v>
          </cell>
          <cell r="Y4056">
            <v>5.2</v>
          </cell>
          <cell r="Z4056">
            <v>11.8</v>
          </cell>
          <cell r="AA4056">
            <v>0</v>
          </cell>
        </row>
        <row r="4057">
          <cell r="B4057" t="str">
            <v>Santa Catarina</v>
          </cell>
          <cell r="I4057" t="str">
            <v>1</v>
          </cell>
          <cell r="K4057">
            <v>441</v>
          </cell>
          <cell r="Q4057">
            <v>220</v>
          </cell>
          <cell r="S4057" t="str">
            <v>Nao</v>
          </cell>
          <cell r="T4057" t="str">
            <v>Sim</v>
          </cell>
          <cell r="V4057" t="str">
            <v>Sim</v>
          </cell>
          <cell r="X4057">
            <v>7.9</v>
          </cell>
          <cell r="Y4057">
            <v>5.6</v>
          </cell>
          <cell r="Z4057">
            <v>2</v>
          </cell>
          <cell r="AA4057">
            <v>30</v>
          </cell>
        </row>
        <row r="4058">
          <cell r="B4058" t="str">
            <v>Santa Catarina</v>
          </cell>
          <cell r="I4058" t="str">
            <v>1</v>
          </cell>
          <cell r="K4058">
            <v>548</v>
          </cell>
          <cell r="Q4058">
            <v>251</v>
          </cell>
          <cell r="S4058" t="str">
            <v>Nao</v>
          </cell>
          <cell r="T4058" t="str">
            <v>Sim</v>
          </cell>
          <cell r="V4058" t="str">
            <v>Sim</v>
          </cell>
          <cell r="X4058">
            <v>5.5</v>
          </cell>
          <cell r="Y4058">
            <v>5.5</v>
          </cell>
          <cell r="Z4058">
            <v>1</v>
          </cell>
          <cell r="AA4058">
            <v>0</v>
          </cell>
        </row>
        <row r="4059">
          <cell r="B4059" t="str">
            <v>Santa Catarina</v>
          </cell>
          <cell r="I4059" t="str">
            <v>1</v>
          </cell>
          <cell r="K4059">
            <v>17806</v>
          </cell>
          <cell r="Q4059">
            <v>5752</v>
          </cell>
          <cell r="S4059" t="str">
            <v>Sim</v>
          </cell>
          <cell r="T4059" t="str">
            <v>Nao</v>
          </cell>
          <cell r="V4059" t="str">
            <v>Sim</v>
          </cell>
          <cell r="X4059">
            <v>1672.5</v>
          </cell>
          <cell r="Y4059">
            <v>1672.5</v>
          </cell>
          <cell r="Z4059">
            <v>0</v>
          </cell>
          <cell r="AA4059">
            <v>0</v>
          </cell>
        </row>
        <row r="4060">
          <cell r="B4060" t="str">
            <v>Santa Catarina</v>
          </cell>
          <cell r="I4060" t="str">
            <v>2</v>
          </cell>
          <cell r="K4060">
            <v>81348</v>
          </cell>
          <cell r="Q4060">
            <v>30000</v>
          </cell>
          <cell r="S4060" t="str">
            <v>Nao</v>
          </cell>
          <cell r="T4060" t="str">
            <v>Nao</v>
          </cell>
          <cell r="V4060" t="str">
            <v>Sim</v>
          </cell>
          <cell r="X4060">
            <v>1600</v>
          </cell>
          <cell r="Y4060">
            <v>800</v>
          </cell>
          <cell r="Z4060">
            <v>20</v>
          </cell>
          <cell r="AA4060">
            <v>1444</v>
          </cell>
        </row>
        <row r="4061">
          <cell r="B4061" t="str">
            <v>Santa Catarina</v>
          </cell>
          <cell r="I4061" t="str">
            <v>1</v>
          </cell>
          <cell r="K4061">
            <v>614</v>
          </cell>
          <cell r="Q4061">
            <v>307</v>
          </cell>
          <cell r="S4061" t="str">
            <v>Nao</v>
          </cell>
          <cell r="T4061" t="str">
            <v>Nao</v>
          </cell>
          <cell r="V4061" t="str">
            <v>Sim</v>
          </cell>
          <cell r="X4061">
            <v>9.52</v>
          </cell>
          <cell r="Y4061">
            <v>4.43</v>
          </cell>
          <cell r="Z4061">
            <v>0.1</v>
          </cell>
          <cell r="AA4061">
            <v>0</v>
          </cell>
        </row>
        <row r="4062">
          <cell r="B4062" t="str">
            <v>Santa Catarina</v>
          </cell>
          <cell r="I4062" t="str">
            <v>1</v>
          </cell>
          <cell r="K4062">
            <v>641</v>
          </cell>
          <cell r="Q4062">
            <v>320</v>
          </cell>
          <cell r="S4062" t="str">
            <v>Nao</v>
          </cell>
          <cell r="T4062" t="str">
            <v>Sim</v>
          </cell>
          <cell r="V4062" t="str">
            <v>Sim</v>
          </cell>
          <cell r="X4062">
            <v>7.9</v>
          </cell>
          <cell r="Y4062">
            <v>7.8</v>
          </cell>
          <cell r="Z4062">
            <v>7</v>
          </cell>
          <cell r="AA4062">
            <v>0</v>
          </cell>
        </row>
        <row r="4063">
          <cell r="B4063" t="str">
            <v>Santa Catarina</v>
          </cell>
          <cell r="I4063" t="str">
            <v>1</v>
          </cell>
          <cell r="K4063">
            <v>7625</v>
          </cell>
          <cell r="Q4063">
            <v>3000</v>
          </cell>
          <cell r="S4063" t="str">
            <v>Nao</v>
          </cell>
          <cell r="T4063" t="str">
            <v>Nao</v>
          </cell>
          <cell r="V4063" t="str">
            <v>Sim</v>
          </cell>
          <cell r="X4063">
            <v>30</v>
          </cell>
          <cell r="Y4063">
            <v>26</v>
          </cell>
          <cell r="Z4063">
            <v>0</v>
          </cell>
          <cell r="AA4063">
            <v>70</v>
          </cell>
        </row>
        <row r="4064">
          <cell r="B4064" t="str">
            <v>Santa Catarina</v>
          </cell>
          <cell r="I4064" t="str">
            <v>1</v>
          </cell>
          <cell r="K4064">
            <v>4244</v>
          </cell>
          <cell r="Q4064">
            <v>1892</v>
          </cell>
          <cell r="S4064" t="str">
            <v>Nao</v>
          </cell>
          <cell r="T4064" t="str">
            <v>Nao</v>
          </cell>
          <cell r="V4064" t="str">
            <v>Sim</v>
          </cell>
          <cell r="X4064">
            <v>28.57</v>
          </cell>
          <cell r="Y4064">
            <v>7.38</v>
          </cell>
          <cell r="Z4064">
            <v>13.72</v>
          </cell>
          <cell r="AA4064">
            <v>10</v>
          </cell>
        </row>
        <row r="4065">
          <cell r="B4065" t="str">
            <v>Santa Catarina</v>
          </cell>
          <cell r="I4065" t="str">
            <v>2</v>
          </cell>
          <cell r="K4065">
            <v>49916</v>
          </cell>
          <cell r="Q4065">
            <v>29216</v>
          </cell>
          <cell r="S4065" t="str">
            <v>Nao</v>
          </cell>
          <cell r="T4065" t="str">
            <v>Nao</v>
          </cell>
          <cell r="V4065" t="str">
            <v>Sim</v>
          </cell>
          <cell r="X4065">
            <v>772.85</v>
          </cell>
          <cell r="Y4065">
            <v>286.60000000000002</v>
          </cell>
          <cell r="Z4065">
            <v>147.35</v>
          </cell>
          <cell r="AA4065">
            <v>3870</v>
          </cell>
        </row>
        <row r="4066">
          <cell r="B4066" t="str">
            <v>Santa Catarina</v>
          </cell>
          <cell r="I4066" t="str">
            <v>2</v>
          </cell>
          <cell r="K4066">
            <v>34603</v>
          </cell>
          <cell r="Q4066">
            <v>11535</v>
          </cell>
          <cell r="S4066" t="str">
            <v>Nao</v>
          </cell>
          <cell r="T4066" t="str">
            <v>Nao</v>
          </cell>
          <cell r="V4066" t="str">
            <v>Sim</v>
          </cell>
          <cell r="X4066">
            <v>274</v>
          </cell>
          <cell r="Y4066">
            <v>188</v>
          </cell>
          <cell r="Z4066">
            <v>188</v>
          </cell>
          <cell r="AA4066">
            <v>3174</v>
          </cell>
        </row>
        <row r="4067">
          <cell r="B4067" t="str">
            <v>Santa Catarina</v>
          </cell>
          <cell r="I4067" t="str">
            <v>1</v>
          </cell>
          <cell r="K4067">
            <v>1642</v>
          </cell>
          <cell r="Q4067">
            <v>370</v>
          </cell>
          <cell r="S4067" t="str">
            <v>Nao</v>
          </cell>
          <cell r="T4067" t="str">
            <v>Nao</v>
          </cell>
          <cell r="V4067" t="str">
            <v>Não</v>
          </cell>
          <cell r="X4067">
            <v>1000</v>
          </cell>
          <cell r="Y4067">
            <v>520</v>
          </cell>
          <cell r="Z4067">
            <v>0</v>
          </cell>
          <cell r="AA4067">
            <v>160</v>
          </cell>
        </row>
        <row r="4068">
          <cell r="B4068" t="str">
            <v>Santa Catarina</v>
          </cell>
          <cell r="I4068" t="str">
            <v>1</v>
          </cell>
          <cell r="K4068">
            <v>19221</v>
          </cell>
          <cell r="Q4068">
            <v>9071</v>
          </cell>
          <cell r="S4068" t="str">
            <v>Nao</v>
          </cell>
          <cell r="T4068" t="str">
            <v>Nao</v>
          </cell>
          <cell r="V4068" t="str">
            <v>Sim</v>
          </cell>
          <cell r="X4068">
            <v>67.2</v>
          </cell>
          <cell r="Y4068">
            <v>46.12</v>
          </cell>
          <cell r="Z4068">
            <v>46.1</v>
          </cell>
          <cell r="AA4068">
            <v>150</v>
          </cell>
        </row>
        <row r="4069">
          <cell r="B4069" t="str">
            <v>Santa Catarina</v>
          </cell>
          <cell r="I4069" t="str">
            <v>4</v>
          </cell>
          <cell r="K4069">
            <v>247209</v>
          </cell>
          <cell r="Q4069">
            <v>102402</v>
          </cell>
          <cell r="S4069" t="str">
            <v>Nao</v>
          </cell>
          <cell r="T4069" t="str">
            <v>Nao</v>
          </cell>
          <cell r="V4069" t="str">
            <v>Sim</v>
          </cell>
          <cell r="X4069">
            <v>850</v>
          </cell>
          <cell r="Y4069">
            <v>743.03</v>
          </cell>
          <cell r="Z4069">
            <v>683.03</v>
          </cell>
          <cell r="AA4069">
            <v>0</v>
          </cell>
        </row>
        <row r="4070">
          <cell r="B4070" t="str">
            <v>Santa Catarina</v>
          </cell>
          <cell r="I4070" t="str">
            <v>1</v>
          </cell>
          <cell r="K4070">
            <v>8531</v>
          </cell>
          <cell r="Q4070">
            <v>2600</v>
          </cell>
          <cell r="S4070" t="str">
            <v>Nao</v>
          </cell>
          <cell r="T4070" t="str">
            <v>Nao</v>
          </cell>
          <cell r="V4070" t="str">
            <v>Sim</v>
          </cell>
          <cell r="X4070">
            <v>1700</v>
          </cell>
          <cell r="Y4070">
            <v>800</v>
          </cell>
          <cell r="Z4070">
            <v>15</v>
          </cell>
          <cell r="AA4070">
            <v>250</v>
          </cell>
        </row>
        <row r="4071">
          <cell r="B4071" t="str">
            <v>Santa Catarina</v>
          </cell>
          <cell r="I4071" t="str">
            <v>1</v>
          </cell>
          <cell r="K4071">
            <v>2196</v>
          </cell>
          <cell r="Q4071">
            <v>1098</v>
          </cell>
          <cell r="S4071" t="str">
            <v>Nao</v>
          </cell>
          <cell r="T4071" t="str">
            <v>Sim</v>
          </cell>
          <cell r="V4071" t="str">
            <v>Sim</v>
          </cell>
          <cell r="X4071">
            <v>16.2</v>
          </cell>
          <cell r="Y4071">
            <v>13.5</v>
          </cell>
          <cell r="Z4071">
            <v>9</v>
          </cell>
          <cell r="AA4071">
            <v>300</v>
          </cell>
        </row>
        <row r="4072">
          <cell r="B4072" t="str">
            <v>Santa Catarina</v>
          </cell>
          <cell r="I4072" t="str">
            <v>1</v>
          </cell>
          <cell r="K4072">
            <v>18816</v>
          </cell>
          <cell r="Q4072">
            <v>7000</v>
          </cell>
          <cell r="S4072" t="str">
            <v>Nao</v>
          </cell>
          <cell r="T4072" t="str">
            <v>Nao</v>
          </cell>
          <cell r="V4072" t="str">
            <v>Sim</v>
          </cell>
          <cell r="X4072">
            <v>53</v>
          </cell>
          <cell r="Y4072">
            <v>43</v>
          </cell>
          <cell r="Z4072">
            <v>4</v>
          </cell>
          <cell r="AA4072">
            <v>0</v>
          </cell>
        </row>
        <row r="4073">
          <cell r="B4073" t="str">
            <v>Santa Catarina</v>
          </cell>
          <cell r="I4073" t="str">
            <v>1</v>
          </cell>
          <cell r="K4073">
            <v>1216</v>
          </cell>
          <cell r="Q4073">
            <v>522</v>
          </cell>
          <cell r="S4073" t="str">
            <v>Nao</v>
          </cell>
          <cell r="T4073" t="str">
            <v>Sim</v>
          </cell>
          <cell r="V4073" t="str">
            <v>Sim</v>
          </cell>
          <cell r="X4073">
            <v>15</v>
          </cell>
          <cell r="Y4073">
            <v>12</v>
          </cell>
          <cell r="Z4073">
            <v>6</v>
          </cell>
          <cell r="AA4073">
            <v>0</v>
          </cell>
        </row>
        <row r="4074">
          <cell r="B4074" t="str">
            <v>Santa Catarina</v>
          </cell>
          <cell r="I4074" t="str">
            <v>1</v>
          </cell>
          <cell r="K4074">
            <v>417</v>
          </cell>
          <cell r="Q4074">
            <v>208</v>
          </cell>
          <cell r="S4074" t="str">
            <v>Nao</v>
          </cell>
          <cell r="T4074" t="str">
            <v>Nao</v>
          </cell>
          <cell r="V4074" t="str">
            <v>Sim</v>
          </cell>
          <cell r="X4074">
            <v>25</v>
          </cell>
          <cell r="Y4074">
            <v>12</v>
          </cell>
          <cell r="Z4074">
            <v>10</v>
          </cell>
          <cell r="AA4074">
            <v>0</v>
          </cell>
        </row>
        <row r="4075">
          <cell r="B4075" t="str">
            <v>Santa Catarina</v>
          </cell>
          <cell r="I4075" t="str">
            <v>2</v>
          </cell>
          <cell r="K4075">
            <v>36094</v>
          </cell>
          <cell r="Q4075">
            <v>18000</v>
          </cell>
          <cell r="S4075" t="str">
            <v>Sim</v>
          </cell>
          <cell r="T4075" t="str">
            <v>Sim</v>
          </cell>
          <cell r="V4075" t="str">
            <v>Sim</v>
          </cell>
          <cell r="X4075">
            <v>100</v>
          </cell>
          <cell r="Y4075">
            <v>80</v>
          </cell>
          <cell r="Z4075">
            <v>40</v>
          </cell>
          <cell r="AA4075">
            <v>0</v>
          </cell>
        </row>
        <row r="4076">
          <cell r="B4076" t="str">
            <v>Santa Catarina</v>
          </cell>
          <cell r="I4076" t="str">
            <v>1</v>
          </cell>
          <cell r="K4076">
            <v>4705</v>
          </cell>
          <cell r="Q4076">
            <v>1200</v>
          </cell>
          <cell r="S4076" t="str">
            <v>Nao</v>
          </cell>
          <cell r="T4076" t="str">
            <v>Nao</v>
          </cell>
          <cell r="V4076" t="str">
            <v>Não</v>
          </cell>
          <cell r="X4076">
            <v>26.9</v>
          </cell>
          <cell r="Y4076">
            <v>3.52</v>
          </cell>
          <cell r="Z4076">
            <v>0</v>
          </cell>
          <cell r="AA4076">
            <v>53</v>
          </cell>
        </row>
        <row r="4077">
          <cell r="B4077" t="str">
            <v>Santa Catarina</v>
          </cell>
          <cell r="I4077" t="str">
            <v>1</v>
          </cell>
          <cell r="K4077">
            <v>5574</v>
          </cell>
          <cell r="Q4077">
            <v>2300</v>
          </cell>
          <cell r="S4077" t="str">
            <v>Nao</v>
          </cell>
          <cell r="T4077" t="str">
            <v>Nao</v>
          </cell>
          <cell r="V4077" t="str">
            <v>Sim</v>
          </cell>
          <cell r="X4077">
            <v>42.36</v>
          </cell>
          <cell r="Y4077">
            <v>27.36</v>
          </cell>
          <cell r="Z4077">
            <v>20</v>
          </cell>
          <cell r="AA4077">
            <v>241</v>
          </cell>
        </row>
        <row r="4078">
          <cell r="B4078" t="str">
            <v>Santa Catarina</v>
          </cell>
          <cell r="I4078" t="str">
            <v>1</v>
          </cell>
          <cell r="K4078">
            <v>19675</v>
          </cell>
          <cell r="Q4078">
            <v>4560</v>
          </cell>
          <cell r="S4078" t="str">
            <v>Nao</v>
          </cell>
          <cell r="T4078" t="str">
            <v>Nao</v>
          </cell>
          <cell r="V4078" t="str">
            <v>Sim</v>
          </cell>
          <cell r="X4078">
            <v>107.5</v>
          </cell>
          <cell r="Y4078">
            <v>71.33</v>
          </cell>
          <cell r="Z4078">
            <v>20</v>
          </cell>
          <cell r="AA4078">
            <v>473</v>
          </cell>
        </row>
        <row r="4079">
          <cell r="B4079" t="str">
            <v>Santa Catarina</v>
          </cell>
          <cell r="I4079" t="str">
            <v>1</v>
          </cell>
          <cell r="K4079">
            <v>1819</v>
          </cell>
          <cell r="Q4079">
            <v>870</v>
          </cell>
          <cell r="S4079" t="str">
            <v>Nao</v>
          </cell>
          <cell r="T4079" t="str">
            <v>Nao</v>
          </cell>
          <cell r="V4079" t="str">
            <v>Sim</v>
          </cell>
          <cell r="X4079">
            <v>19</v>
          </cell>
          <cell r="Y4079">
            <v>18.5</v>
          </cell>
          <cell r="Z4079">
            <v>9</v>
          </cell>
          <cell r="AA4079">
            <v>0</v>
          </cell>
        </row>
        <row r="4080">
          <cell r="B4080" t="str">
            <v>Santa Catarina</v>
          </cell>
          <cell r="I4080" t="str">
            <v>1</v>
          </cell>
          <cell r="K4080">
            <v>10897</v>
          </cell>
          <cell r="Q4080">
            <v>5420</v>
          </cell>
          <cell r="S4080" t="str">
            <v>Nao</v>
          </cell>
          <cell r="T4080" t="str">
            <v>Sim</v>
          </cell>
          <cell r="V4080" t="str">
            <v>Sim</v>
          </cell>
          <cell r="X4080">
            <v>70.02</v>
          </cell>
          <cell r="Y4080">
            <v>59.4</v>
          </cell>
          <cell r="Z4080">
            <v>52.3</v>
          </cell>
          <cell r="AA4080">
            <v>57</v>
          </cell>
        </row>
        <row r="4081">
          <cell r="B4081" t="str">
            <v>Santa Catarina</v>
          </cell>
          <cell r="I4081" t="str">
            <v>2</v>
          </cell>
          <cell r="K4081">
            <v>22678</v>
          </cell>
          <cell r="Q4081">
            <v>9899</v>
          </cell>
          <cell r="S4081" t="str">
            <v>Nao</v>
          </cell>
          <cell r="T4081" t="str">
            <v>Sim</v>
          </cell>
          <cell r="V4081" t="str">
            <v>Sim</v>
          </cell>
          <cell r="X4081">
            <v>120</v>
          </cell>
          <cell r="Y4081">
            <v>101</v>
          </cell>
          <cell r="Z4081">
            <v>45</v>
          </cell>
          <cell r="AA4081">
            <v>18</v>
          </cell>
        </row>
        <row r="4082">
          <cell r="B4082" t="str">
            <v>Santa Catarina</v>
          </cell>
          <cell r="I4082" t="str">
            <v>1</v>
          </cell>
          <cell r="K4082">
            <v>886</v>
          </cell>
          <cell r="Q4082">
            <v>250</v>
          </cell>
          <cell r="S4082" t="str">
            <v>Nao</v>
          </cell>
          <cell r="T4082" t="str">
            <v>Nao</v>
          </cell>
          <cell r="V4082" t="str">
            <v>Não</v>
          </cell>
          <cell r="X4082">
            <v>12</v>
          </cell>
          <cell r="Y4082">
            <v>3</v>
          </cell>
          <cell r="Z4082">
            <v>0</v>
          </cell>
          <cell r="AA4082">
            <v>0</v>
          </cell>
        </row>
        <row r="4083">
          <cell r="B4083" t="str">
            <v>Santa Catarina</v>
          </cell>
          <cell r="I4083" t="str">
            <v>1</v>
          </cell>
          <cell r="K4083">
            <v>10672</v>
          </cell>
          <cell r="Q4083">
            <v>4433</v>
          </cell>
          <cell r="S4083" t="str">
            <v>Nao</v>
          </cell>
          <cell r="T4083" t="str">
            <v>Nao</v>
          </cell>
          <cell r="V4083" t="str">
            <v>Sim</v>
          </cell>
          <cell r="X4083">
            <v>119.6</v>
          </cell>
          <cell r="Y4083">
            <v>42.77</v>
          </cell>
          <cell r="Z4083">
            <v>38.270000000000003</v>
          </cell>
          <cell r="AA4083">
            <v>1774</v>
          </cell>
        </row>
        <row r="4084">
          <cell r="B4084" t="str">
            <v>Santa Catarina</v>
          </cell>
          <cell r="I4084" t="str">
            <v>1</v>
          </cell>
          <cell r="K4084">
            <v>4977</v>
          </cell>
          <cell r="Q4084">
            <v>1700</v>
          </cell>
          <cell r="S4084" t="str">
            <v>Nao</v>
          </cell>
          <cell r="T4084" t="str">
            <v>Nao</v>
          </cell>
          <cell r="V4084" t="str">
            <v>Sim</v>
          </cell>
          <cell r="X4084">
            <v>27</v>
          </cell>
          <cell r="Y4084">
            <v>23</v>
          </cell>
          <cell r="Z4084">
            <v>15</v>
          </cell>
          <cell r="AA4084">
            <v>10</v>
          </cell>
        </row>
        <row r="4085">
          <cell r="B4085" t="str">
            <v>Santa Catarina</v>
          </cell>
          <cell r="I4085" t="str">
            <v>1</v>
          </cell>
          <cell r="K4085">
            <v>316</v>
          </cell>
          <cell r="Q4085">
            <v>295</v>
          </cell>
          <cell r="S4085" t="str">
            <v>Nao</v>
          </cell>
          <cell r="T4085" t="str">
            <v>Nao</v>
          </cell>
          <cell r="V4085" t="str">
            <v>Sim</v>
          </cell>
          <cell r="X4085">
            <v>14</v>
          </cell>
          <cell r="Y4085">
            <v>14</v>
          </cell>
          <cell r="Z4085">
            <v>6.5</v>
          </cell>
          <cell r="AA4085">
            <v>1</v>
          </cell>
        </row>
        <row r="4086">
          <cell r="B4086" t="str">
            <v>Santa Catarina</v>
          </cell>
          <cell r="I4086" t="str">
            <v>2</v>
          </cell>
          <cell r="K4086">
            <v>32885</v>
          </cell>
          <cell r="Q4086">
            <v>16000</v>
          </cell>
          <cell r="S4086" t="str">
            <v>Nao</v>
          </cell>
          <cell r="T4086" t="str">
            <v>Sim</v>
          </cell>
          <cell r="V4086" t="str">
            <v>Sim</v>
          </cell>
          <cell r="X4086">
            <v>120</v>
          </cell>
          <cell r="Y4086">
            <v>72</v>
          </cell>
          <cell r="Z4086">
            <v>70</v>
          </cell>
          <cell r="AA4086">
            <v>3000</v>
          </cell>
        </row>
        <row r="4087">
          <cell r="B4087" t="str">
            <v>Santa Catarina</v>
          </cell>
          <cell r="I4087" t="str">
            <v>1</v>
          </cell>
          <cell r="K4087">
            <v>1857</v>
          </cell>
          <cell r="Q4087">
            <v>928</v>
          </cell>
          <cell r="S4087" t="str">
            <v>Nao</v>
          </cell>
          <cell r="T4087" t="str">
            <v>Nao</v>
          </cell>
          <cell r="V4087" t="str">
            <v>Sim</v>
          </cell>
          <cell r="X4087">
            <v>20</v>
          </cell>
          <cell r="Y4087">
            <v>14</v>
          </cell>
          <cell r="Z4087">
            <v>10</v>
          </cell>
          <cell r="AA4087">
            <v>6</v>
          </cell>
        </row>
        <row r="4088">
          <cell r="B4088" t="str">
            <v>Santa Catarina</v>
          </cell>
          <cell r="I4088" t="str">
            <v>2</v>
          </cell>
          <cell r="K4088">
            <v>41946</v>
          </cell>
          <cell r="Q4088">
            <v>11750</v>
          </cell>
          <cell r="S4088" t="str">
            <v>Nao</v>
          </cell>
          <cell r="T4088" t="str">
            <v>Sim</v>
          </cell>
          <cell r="V4088" t="str">
            <v>Sim</v>
          </cell>
          <cell r="X4088">
            <v>275</v>
          </cell>
          <cell r="Y4088">
            <v>195</v>
          </cell>
          <cell r="Z4088">
            <v>195</v>
          </cell>
          <cell r="AA4088">
            <v>5000</v>
          </cell>
        </row>
        <row r="4089">
          <cell r="B4089" t="str">
            <v>Santa Catarina</v>
          </cell>
          <cell r="I4089" t="str">
            <v>1</v>
          </cell>
          <cell r="K4089">
            <v>4524</v>
          </cell>
          <cell r="Q4089">
            <v>1035</v>
          </cell>
          <cell r="S4089" t="str">
            <v>Nao</v>
          </cell>
          <cell r="T4089" t="str">
            <v>Nao</v>
          </cell>
          <cell r="V4089" t="str">
            <v>Sim</v>
          </cell>
          <cell r="X4089">
            <v>20</v>
          </cell>
          <cell r="Y4089">
            <v>4</v>
          </cell>
          <cell r="Z4089">
            <v>3.5</v>
          </cell>
          <cell r="AA4089">
            <v>0</v>
          </cell>
        </row>
        <row r="4090">
          <cell r="B4090" t="str">
            <v>Santa Catarina</v>
          </cell>
          <cell r="I4090" t="str">
            <v>1</v>
          </cell>
          <cell r="K4090">
            <v>2061</v>
          </cell>
          <cell r="Q4090">
            <v>985</v>
          </cell>
          <cell r="S4090" t="str">
            <v>Nao</v>
          </cell>
          <cell r="T4090" t="str">
            <v>Nao</v>
          </cell>
          <cell r="V4090" t="str">
            <v>Sim</v>
          </cell>
          <cell r="X4090">
            <v>21.9</v>
          </cell>
          <cell r="Y4090">
            <v>20.3</v>
          </cell>
          <cell r="Z4090">
            <v>16.239999999999998</v>
          </cell>
          <cell r="AA4090">
            <v>61</v>
          </cell>
        </row>
        <row r="4091">
          <cell r="B4091" t="str">
            <v>Santa Catarina</v>
          </cell>
          <cell r="I4091" t="str">
            <v>1</v>
          </cell>
          <cell r="K4091">
            <v>3508</v>
          </cell>
          <cell r="Q4091">
            <v>1150</v>
          </cell>
          <cell r="S4091" t="str">
            <v>Nao</v>
          </cell>
          <cell r="T4091" t="str">
            <v>Nao</v>
          </cell>
          <cell r="V4091" t="str">
            <v>Sim</v>
          </cell>
          <cell r="X4091">
            <v>45</v>
          </cell>
          <cell r="Y4091">
            <v>40</v>
          </cell>
          <cell r="Z4091">
            <v>27</v>
          </cell>
          <cell r="AA4091">
            <v>15</v>
          </cell>
        </row>
        <row r="4092">
          <cell r="B4092" t="str">
            <v>Santa Catarina</v>
          </cell>
          <cell r="I4092" t="str">
            <v>1</v>
          </cell>
          <cell r="K4092">
            <v>5942</v>
          </cell>
          <cell r="Q4092">
            <v>2421</v>
          </cell>
          <cell r="S4092" t="str">
            <v>Nao</v>
          </cell>
          <cell r="T4092" t="str">
            <v>Nao</v>
          </cell>
          <cell r="V4092" t="str">
            <v>Sim</v>
          </cell>
          <cell r="X4092">
            <v>47.1</v>
          </cell>
          <cell r="Y4092">
            <v>43.32</v>
          </cell>
          <cell r="Z4092">
            <v>32.92</v>
          </cell>
          <cell r="AA4092">
            <v>30</v>
          </cell>
        </row>
        <row r="4093">
          <cell r="B4093" t="str">
            <v>Santa Catarina</v>
          </cell>
          <cell r="I4093" t="str">
            <v>1</v>
          </cell>
          <cell r="K4093">
            <v>4652</v>
          </cell>
          <cell r="Q4093">
            <v>1325</v>
          </cell>
          <cell r="S4093" t="str">
            <v>Nao</v>
          </cell>
          <cell r="T4093" t="str">
            <v>Nao</v>
          </cell>
          <cell r="V4093" t="str">
            <v>Sim</v>
          </cell>
          <cell r="X4093">
            <v>450</v>
          </cell>
          <cell r="Y4093">
            <v>67</v>
          </cell>
          <cell r="Z4093">
            <v>45</v>
          </cell>
          <cell r="AA4093">
            <v>150</v>
          </cell>
        </row>
        <row r="4094">
          <cell r="B4094" t="str">
            <v>Santa Catarina</v>
          </cell>
          <cell r="I4094" t="str">
            <v>3</v>
          </cell>
          <cell r="K4094">
            <v>96417</v>
          </cell>
          <cell r="Q4094">
            <v>38908</v>
          </cell>
          <cell r="S4094" t="str">
            <v>Nao</v>
          </cell>
          <cell r="T4094" t="str">
            <v>Nao</v>
          </cell>
          <cell r="V4094" t="str">
            <v>Sim</v>
          </cell>
          <cell r="X4094">
            <v>740</v>
          </cell>
          <cell r="Y4094">
            <v>480</v>
          </cell>
          <cell r="Z4094">
            <v>398.2</v>
          </cell>
          <cell r="AA4094">
            <v>7194</v>
          </cell>
        </row>
        <row r="4095">
          <cell r="B4095" t="str">
            <v>Santa Catarina</v>
          </cell>
          <cell r="I4095" t="str">
            <v>1</v>
          </cell>
          <cell r="K4095">
            <v>1385</v>
          </cell>
          <cell r="Q4095">
            <v>460</v>
          </cell>
          <cell r="S4095" t="str">
            <v>Nao</v>
          </cell>
          <cell r="T4095" t="str">
            <v>Nao</v>
          </cell>
          <cell r="V4095" t="str">
            <v>Sim</v>
          </cell>
          <cell r="X4095">
            <v>38</v>
          </cell>
          <cell r="Y4095">
            <v>38</v>
          </cell>
          <cell r="Z4095">
            <v>0</v>
          </cell>
          <cell r="AA4095">
            <v>36</v>
          </cell>
        </row>
        <row r="4096">
          <cell r="B4096" t="str">
            <v>Santa Catarina</v>
          </cell>
          <cell r="I4096" t="str">
            <v>1</v>
          </cell>
          <cell r="K4096">
            <v>8674</v>
          </cell>
          <cell r="Q4096">
            <v>4089</v>
          </cell>
          <cell r="S4096" t="str">
            <v>Nao</v>
          </cell>
          <cell r="T4096" t="str">
            <v>Sim</v>
          </cell>
          <cell r="V4096" t="str">
            <v>Sim</v>
          </cell>
          <cell r="X4096">
            <v>66.8</v>
          </cell>
          <cell r="Y4096">
            <v>59.12</v>
          </cell>
          <cell r="Z4096">
            <v>2</v>
          </cell>
          <cell r="AA4096">
            <v>260</v>
          </cell>
        </row>
        <row r="4097">
          <cell r="B4097" t="str">
            <v>Santa Catarina</v>
          </cell>
          <cell r="I4097" t="str">
            <v>1</v>
          </cell>
          <cell r="K4097">
            <v>918</v>
          </cell>
          <cell r="Q4097">
            <v>434</v>
          </cell>
          <cell r="S4097" t="str">
            <v>Nao</v>
          </cell>
          <cell r="T4097" t="str">
            <v>Nao</v>
          </cell>
          <cell r="V4097" t="str">
            <v>Sim</v>
          </cell>
          <cell r="X4097">
            <v>13.18</v>
          </cell>
          <cell r="Y4097">
            <v>12.5</v>
          </cell>
          <cell r="Z4097">
            <v>10.7</v>
          </cell>
          <cell r="AA4097">
            <v>0</v>
          </cell>
        </row>
        <row r="4098">
          <cell r="B4098" t="str">
            <v>Santa Catarina</v>
          </cell>
          <cell r="I4098" t="str">
            <v>1</v>
          </cell>
          <cell r="K4098">
            <v>7445</v>
          </cell>
          <cell r="Q4098">
            <v>2580</v>
          </cell>
          <cell r="S4098" t="str">
            <v>Nao</v>
          </cell>
          <cell r="T4098" t="str">
            <v>Nao</v>
          </cell>
          <cell r="V4098" t="str">
            <v>Sim</v>
          </cell>
          <cell r="X4098">
            <v>25</v>
          </cell>
          <cell r="Y4098">
            <v>15</v>
          </cell>
          <cell r="Z4098">
            <v>10</v>
          </cell>
          <cell r="AA4098">
            <v>0</v>
          </cell>
        </row>
        <row r="4099">
          <cell r="B4099" t="str">
            <v>Santa Catarina</v>
          </cell>
          <cell r="I4099" t="str">
            <v>1</v>
          </cell>
          <cell r="K4099">
            <v>1221</v>
          </cell>
          <cell r="Q4099">
            <v>478</v>
          </cell>
          <cell r="S4099" t="str">
            <v>Nao</v>
          </cell>
          <cell r="T4099" t="str">
            <v>Nao</v>
          </cell>
          <cell r="V4099" t="str">
            <v>Sim</v>
          </cell>
          <cell r="X4099">
            <v>5.7</v>
          </cell>
          <cell r="Y4099">
            <v>5.18</v>
          </cell>
          <cell r="Z4099">
            <v>0</v>
          </cell>
          <cell r="AA4099">
            <v>0</v>
          </cell>
        </row>
        <row r="4100">
          <cell r="B4100" t="str">
            <v>Santa Catarina</v>
          </cell>
          <cell r="I4100" t="str">
            <v>1</v>
          </cell>
          <cell r="K4100">
            <v>12037</v>
          </cell>
          <cell r="Q4100">
            <v>5525</v>
          </cell>
          <cell r="S4100" t="str">
            <v>Nao</v>
          </cell>
          <cell r="T4100" t="str">
            <v>Nao</v>
          </cell>
          <cell r="V4100" t="str">
            <v>Sim</v>
          </cell>
          <cell r="X4100">
            <v>125</v>
          </cell>
          <cell r="Y4100">
            <v>90</v>
          </cell>
          <cell r="Z4100">
            <v>10</v>
          </cell>
          <cell r="AA4100">
            <v>60</v>
          </cell>
        </row>
        <row r="4101">
          <cell r="B4101" t="str">
            <v>Santa Catarina</v>
          </cell>
          <cell r="I4101" t="str">
            <v>1</v>
          </cell>
          <cell r="K4101">
            <v>1840</v>
          </cell>
          <cell r="Q4101">
            <v>842</v>
          </cell>
          <cell r="S4101" t="str">
            <v>Nao</v>
          </cell>
          <cell r="T4101" t="str">
            <v>Nao</v>
          </cell>
          <cell r="V4101" t="str">
            <v>Sim</v>
          </cell>
          <cell r="X4101">
            <v>16.37</v>
          </cell>
          <cell r="Y4101">
            <v>15.1</v>
          </cell>
          <cell r="Z4101">
            <v>10.7</v>
          </cell>
          <cell r="AA4101">
            <v>7</v>
          </cell>
        </row>
        <row r="4102">
          <cell r="B4102" t="str">
            <v>Santa Catarina</v>
          </cell>
          <cell r="I4102" t="str">
            <v>1</v>
          </cell>
          <cell r="K4102">
            <v>776</v>
          </cell>
          <cell r="Q4102">
            <v>300</v>
          </cell>
          <cell r="S4102" t="str">
            <v>Nao</v>
          </cell>
          <cell r="T4102" t="str">
            <v>Nao</v>
          </cell>
          <cell r="V4102" t="str">
            <v>Sim</v>
          </cell>
          <cell r="X4102">
            <v>7</v>
          </cell>
          <cell r="Y4102">
            <v>5</v>
          </cell>
          <cell r="Z4102">
            <v>0</v>
          </cell>
          <cell r="AA4102">
            <v>53</v>
          </cell>
        </row>
        <row r="4103">
          <cell r="B4103" t="str">
            <v>Santa Catarina</v>
          </cell>
          <cell r="I4103" t="str">
            <v>1</v>
          </cell>
          <cell r="K4103">
            <v>2486</v>
          </cell>
          <cell r="Q4103">
            <v>1000</v>
          </cell>
          <cell r="S4103" t="str">
            <v>Nao</v>
          </cell>
          <cell r="T4103" t="str">
            <v>Nao</v>
          </cell>
          <cell r="V4103" t="str">
            <v>Sim</v>
          </cell>
          <cell r="X4103">
            <v>13.5</v>
          </cell>
          <cell r="Y4103">
            <v>12.5</v>
          </cell>
          <cell r="Z4103">
            <v>0.13</v>
          </cell>
          <cell r="AA4103">
            <v>0</v>
          </cell>
        </row>
        <row r="4104">
          <cell r="B4104" t="str">
            <v>Santa Catarina</v>
          </cell>
          <cell r="I4104" t="str">
            <v>1</v>
          </cell>
          <cell r="K4104">
            <v>1803</v>
          </cell>
          <cell r="Q4104">
            <v>600</v>
          </cell>
          <cell r="S4104" t="str">
            <v>Nao</v>
          </cell>
          <cell r="T4104" t="str">
            <v>Nao</v>
          </cell>
          <cell r="V4104" t="str">
            <v>Sim</v>
          </cell>
          <cell r="X4104">
            <v>13.7</v>
          </cell>
          <cell r="Y4104">
            <v>11.94</v>
          </cell>
          <cell r="Z4104">
            <v>0</v>
          </cell>
          <cell r="AA4104">
            <v>50</v>
          </cell>
        </row>
        <row r="4105">
          <cell r="B4105" t="str">
            <v>Santa Catarina</v>
          </cell>
          <cell r="I4105" t="str">
            <v>1</v>
          </cell>
          <cell r="K4105">
            <v>1372</v>
          </cell>
          <cell r="Q4105">
            <v>680</v>
          </cell>
          <cell r="S4105" t="str">
            <v>Sim</v>
          </cell>
          <cell r="T4105" t="str">
            <v>Nao</v>
          </cell>
          <cell r="V4105" t="str">
            <v>Sim</v>
          </cell>
          <cell r="X4105">
            <v>19.05</v>
          </cell>
          <cell r="Y4105">
            <v>7.39</v>
          </cell>
          <cell r="Z4105">
            <v>7.39</v>
          </cell>
          <cell r="AA4105">
            <v>140</v>
          </cell>
        </row>
        <row r="4106">
          <cell r="B4106" t="str">
            <v>Santa Catarina</v>
          </cell>
          <cell r="I4106" t="str">
            <v>1</v>
          </cell>
          <cell r="K4106">
            <v>938</v>
          </cell>
          <cell r="Q4106">
            <v>466</v>
          </cell>
          <cell r="S4106" t="str">
            <v>Nao</v>
          </cell>
          <cell r="T4106" t="str">
            <v>Nao</v>
          </cell>
          <cell r="V4106" t="str">
            <v>Sim</v>
          </cell>
          <cell r="X4106">
            <v>9.09</v>
          </cell>
          <cell r="Y4106">
            <v>5.37</v>
          </cell>
          <cell r="Z4106">
            <v>6</v>
          </cell>
          <cell r="AA4106">
            <v>50</v>
          </cell>
        </row>
        <row r="4107">
          <cell r="B4107" t="str">
            <v>Santa Catarina</v>
          </cell>
          <cell r="I4107" t="str">
            <v>1</v>
          </cell>
          <cell r="K4107">
            <v>1053</v>
          </cell>
          <cell r="Q4107">
            <v>516</v>
          </cell>
          <cell r="S4107" t="str">
            <v>Nao</v>
          </cell>
          <cell r="T4107" t="str">
            <v>Nao</v>
          </cell>
          <cell r="V4107" t="str">
            <v>Sim</v>
          </cell>
          <cell r="X4107">
            <v>11.74</v>
          </cell>
          <cell r="Y4107">
            <v>7.89</v>
          </cell>
          <cell r="Z4107">
            <v>7.89</v>
          </cell>
          <cell r="AA4107">
            <v>0</v>
          </cell>
        </row>
        <row r="4108">
          <cell r="B4108" t="str">
            <v>Santa Catarina</v>
          </cell>
          <cell r="I4108" t="str">
            <v>1</v>
          </cell>
          <cell r="K4108">
            <v>2654</v>
          </cell>
          <cell r="Q4108">
            <v>1134</v>
          </cell>
          <cell r="S4108" t="str">
            <v>Nao</v>
          </cell>
          <cell r="T4108" t="str">
            <v>Nao</v>
          </cell>
          <cell r="V4108" t="str">
            <v>Sim</v>
          </cell>
          <cell r="X4108">
            <v>21.9</v>
          </cell>
          <cell r="Y4108">
            <v>9.6999999999999993</v>
          </cell>
          <cell r="Z4108">
            <v>6.5</v>
          </cell>
          <cell r="AA4108">
            <v>80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117"/>
  <sheetViews>
    <sheetView showGridLines="0" tabSelected="1" topLeftCell="B1" zoomScale="85" zoomScaleNormal="85" workbookViewId="0">
      <selection activeCell="E16" sqref="E16"/>
    </sheetView>
  </sheetViews>
  <sheetFormatPr defaultRowHeight="12.75" x14ac:dyDescent="0.2"/>
  <cols>
    <col min="1" max="1" width="81.28515625" style="28" hidden="1" customWidth="1"/>
    <col min="2" max="2" width="25.7109375" style="28" customWidth="1"/>
    <col min="3" max="3" width="21.140625" style="28" customWidth="1"/>
    <col min="4" max="5" width="21" style="28" customWidth="1"/>
    <col min="6" max="7" width="17.28515625" style="28" customWidth="1"/>
    <col min="8" max="11" width="17.85546875" style="28" customWidth="1"/>
    <col min="12" max="14" width="18.28515625" style="28" customWidth="1"/>
    <col min="15" max="15" width="17.85546875" style="28" customWidth="1"/>
    <col min="16" max="16" width="16.42578125" style="28" customWidth="1"/>
    <col min="17" max="17" width="16.85546875" style="28" customWidth="1"/>
    <col min="18" max="18" width="14.7109375" style="28" customWidth="1"/>
    <col min="19" max="19" width="14.85546875" style="28" customWidth="1"/>
    <col min="20" max="20" width="16.85546875" style="28" customWidth="1"/>
    <col min="21" max="21" width="12.28515625" style="28" customWidth="1"/>
    <col min="22" max="23" width="11.28515625" style="28" customWidth="1"/>
    <col min="24" max="16384" width="9.140625" style="28"/>
  </cols>
  <sheetData>
    <row r="1" spans="1:23" ht="39" thickBot="1" x14ac:dyDescent="0.25">
      <c r="A1" s="27" t="s">
        <v>7</v>
      </c>
      <c r="B1" s="1" t="s">
        <v>0</v>
      </c>
      <c r="C1" s="2" t="s">
        <v>1</v>
      </c>
      <c r="D1" s="2" t="s">
        <v>2</v>
      </c>
      <c r="E1" s="2" t="s">
        <v>92</v>
      </c>
      <c r="F1" s="3" t="s">
        <v>3</v>
      </c>
      <c r="G1" s="2" t="s">
        <v>93</v>
      </c>
      <c r="H1" s="18" t="s">
        <v>6</v>
      </c>
      <c r="I1" s="19" t="s">
        <v>8</v>
      </c>
      <c r="J1" s="20" t="s">
        <v>9</v>
      </c>
      <c r="K1" s="20" t="s">
        <v>10</v>
      </c>
      <c r="L1" s="16" t="s">
        <v>4</v>
      </c>
      <c r="M1" s="16" t="s">
        <v>11</v>
      </c>
      <c r="N1" s="16" t="s">
        <v>12</v>
      </c>
      <c r="O1" s="16" t="s">
        <v>5</v>
      </c>
      <c r="P1" s="16" t="s">
        <v>13</v>
      </c>
      <c r="Q1" s="16" t="s">
        <v>110</v>
      </c>
      <c r="R1" s="16" t="s">
        <v>113</v>
      </c>
      <c r="S1" s="16" t="s">
        <v>114</v>
      </c>
      <c r="T1" s="16" t="s">
        <v>115</v>
      </c>
      <c r="U1" s="16" t="s">
        <v>117</v>
      </c>
      <c r="V1" s="16" t="s">
        <v>118</v>
      </c>
      <c r="W1" s="16" t="s">
        <v>119</v>
      </c>
    </row>
    <row r="2" spans="1:23" x14ac:dyDescent="0.2">
      <c r="A2" s="22" t="s">
        <v>7</v>
      </c>
      <c r="B2" s="4">
        <v>5570</v>
      </c>
      <c r="C2" s="4">
        <v>4107</v>
      </c>
      <c r="D2" s="5">
        <f>C2/B2</f>
        <v>0.73734290843806105</v>
      </c>
      <c r="E2" s="8">
        <f>SUM(dados_populacao!G2:G4108)</f>
        <v>160112988</v>
      </c>
      <c r="F2" s="4">
        <v>50988655</v>
      </c>
      <c r="G2" s="47">
        <f>E2/F2</f>
        <v>3.1401688865885951</v>
      </c>
      <c r="H2" s="4">
        <v>1981674</v>
      </c>
      <c r="I2" s="6">
        <f>H2/C2</f>
        <v>482.51132213294375</v>
      </c>
      <c r="J2" s="8">
        <f>I2*B2</f>
        <v>2687588.0642804964</v>
      </c>
      <c r="K2" s="10">
        <f>J2/F2</f>
        <v>5.2709530468699292E-2</v>
      </c>
      <c r="L2" s="9">
        <v>714</v>
      </c>
      <c r="M2" s="11">
        <f>L2/C2</f>
        <v>0.17384952520087654</v>
      </c>
      <c r="N2" s="9">
        <f>(1-M2)*B2</f>
        <v>4601.6581446311184</v>
      </c>
      <c r="O2" s="4">
        <v>1430</v>
      </c>
      <c r="P2" s="5">
        <f>O2/C2</f>
        <v>0.34818602386169956</v>
      </c>
      <c r="Q2" s="9">
        <f>(1-P2)*B2</f>
        <v>3630.6038470903331</v>
      </c>
      <c r="R2" s="9">
        <f>COUNTIF(dados_populacao!N2:N4108, "sim")</f>
        <v>3463</v>
      </c>
      <c r="S2" s="50">
        <f>R2/C2</f>
        <v>0.84319454589724863</v>
      </c>
      <c r="T2" s="9">
        <f>(1-S2)*$B2</f>
        <v>873.40637935232519</v>
      </c>
      <c r="U2" s="4">
        <f>SUM(dados_populacao!O2:O4108)</f>
        <v>1838198.6199999938</v>
      </c>
      <c r="V2" s="4">
        <f>SUM(dados_populacao!P2:P4108)</f>
        <v>1147067.9499999988</v>
      </c>
      <c r="W2" s="51">
        <f>V2/$U$2</f>
        <v>0.62401741439671121</v>
      </c>
    </row>
    <row r="3" spans="1:23" x14ac:dyDescent="0.2">
      <c r="K3" s="29"/>
    </row>
    <row r="4" spans="1:23" ht="38.25" x14ac:dyDescent="0.2">
      <c r="A4" s="21" t="s">
        <v>17</v>
      </c>
      <c r="B4" s="14" t="s">
        <v>0</v>
      </c>
      <c r="C4" s="14" t="s">
        <v>1</v>
      </c>
      <c r="D4" s="14" t="s">
        <v>2</v>
      </c>
      <c r="E4" s="14" t="s">
        <v>92</v>
      </c>
      <c r="F4" s="7" t="s">
        <v>3</v>
      </c>
      <c r="G4" s="14" t="s">
        <v>93</v>
      </c>
      <c r="H4" s="20" t="s">
        <v>6</v>
      </c>
      <c r="I4" s="20" t="s">
        <v>8</v>
      </c>
      <c r="J4" s="20" t="s">
        <v>9</v>
      </c>
      <c r="K4" s="20" t="s">
        <v>10</v>
      </c>
      <c r="L4" s="17" t="s">
        <v>4</v>
      </c>
      <c r="M4" s="17" t="s">
        <v>11</v>
      </c>
      <c r="N4" s="17" t="s">
        <v>12</v>
      </c>
      <c r="O4" s="17" t="s">
        <v>5</v>
      </c>
      <c r="P4" s="17" t="s">
        <v>13</v>
      </c>
      <c r="Q4" s="17" t="s">
        <v>110</v>
      </c>
      <c r="R4" s="17" t="s">
        <v>113</v>
      </c>
      <c r="S4" s="17" t="s">
        <v>114</v>
      </c>
      <c r="T4" s="17" t="s">
        <v>115</v>
      </c>
      <c r="U4" s="17" t="s">
        <v>117</v>
      </c>
      <c r="V4" s="17" t="s">
        <v>118</v>
      </c>
      <c r="W4" s="17" t="s">
        <v>119</v>
      </c>
    </row>
    <row r="5" spans="1:23" x14ac:dyDescent="0.2">
      <c r="A5" s="24" t="s">
        <v>14</v>
      </c>
      <c r="B5" s="8">
        <v>450</v>
      </c>
      <c r="C5" s="8">
        <v>275</v>
      </c>
      <c r="D5" s="10">
        <f>C5/B5</f>
        <v>0.61111111111111116</v>
      </c>
      <c r="E5" s="45">
        <f>SUMIF(dados_populacao!$A$2:$A$4108, A5, dados_populacao!$G$2:$G$4108)</f>
        <v>11101177</v>
      </c>
      <c r="F5" s="8">
        <v>3100995</v>
      </c>
      <c r="G5" s="47">
        <f>E5/F5</f>
        <v>3.5798758140532314</v>
      </c>
      <c r="H5" s="8">
        <v>123966</v>
      </c>
      <c r="I5" s="8">
        <f>H5/C5</f>
        <v>450.78545454545457</v>
      </c>
      <c r="J5" s="8">
        <f>I5*B5</f>
        <v>202853.45454545456</v>
      </c>
      <c r="K5" s="10">
        <f>J5/F5</f>
        <v>6.5415601942426405E-2</v>
      </c>
      <c r="L5" s="8">
        <v>31</v>
      </c>
      <c r="M5" s="10">
        <f>L5/C5</f>
        <v>0.11272727272727273</v>
      </c>
      <c r="N5" s="8">
        <f>(1-M5)*B5</f>
        <v>399.27272727272725</v>
      </c>
      <c r="O5" s="8">
        <v>88</v>
      </c>
      <c r="P5" s="10">
        <f>O5/C5</f>
        <v>0.32</v>
      </c>
      <c r="Q5" s="8">
        <f>(1-P5)*B5</f>
        <v>306</v>
      </c>
      <c r="R5" s="45">
        <f>COUNTIFS(dados_populacao!N$2:N$4108, "sim", dados_populacao!A$2:A$4108, DEFICIT!A5)</f>
        <v>174</v>
      </c>
      <c r="S5" s="50">
        <f>R5/C5</f>
        <v>0.63272727272727269</v>
      </c>
      <c r="T5" s="9">
        <f>(1-S5)*$B5</f>
        <v>165.27272727272728</v>
      </c>
      <c r="U5" s="45">
        <f>SUMIF(dados_populacao!$A$2:$A$4108, DEFICIT!A5, dados_populacao!$O$2:$O$4108)</f>
        <v>370548.25000000006</v>
      </c>
      <c r="V5" s="45">
        <f>SUMIF(dados_populacao!$A$2:$A$4108, DEFICIT!A5, dados_populacao!$P$2:$P$4108)</f>
        <v>168973.96000000002</v>
      </c>
      <c r="W5" s="51">
        <f>V5/U5</f>
        <v>0.45601068146995699</v>
      </c>
    </row>
    <row r="6" spans="1:23" x14ac:dyDescent="0.2">
      <c r="A6" s="25" t="s">
        <v>15</v>
      </c>
      <c r="B6" s="4">
        <v>1794</v>
      </c>
      <c r="C6" s="4">
        <v>1033</v>
      </c>
      <c r="D6" s="5">
        <f>C6/B6</f>
        <v>0.57580824972129319</v>
      </c>
      <c r="E6" s="45">
        <f>SUMIF(dados_populacao!$A$2:$A$4108, A6, dados_populacao!$G$2:$G$4108)</f>
        <v>32760205</v>
      </c>
      <c r="F6" s="4">
        <v>10608230</v>
      </c>
      <c r="G6" s="47">
        <f t="shared" ref="G6:G9" si="0">E6/F6</f>
        <v>3.0881876618436817</v>
      </c>
      <c r="H6" s="4">
        <v>324576</v>
      </c>
      <c r="I6" s="8">
        <f>H6/C6</f>
        <v>314.20716360116165</v>
      </c>
      <c r="J6" s="8">
        <f>I6*B6</f>
        <v>563687.65150048397</v>
      </c>
      <c r="K6" s="10">
        <f>J6/F6</f>
        <v>5.3136824097939427E-2</v>
      </c>
      <c r="L6" s="4">
        <v>84</v>
      </c>
      <c r="M6" s="10">
        <f>L6/C6</f>
        <v>8.1316553727008717E-2</v>
      </c>
      <c r="N6" s="8">
        <f>(1-M6)*B6</f>
        <v>1648.1181026137463</v>
      </c>
      <c r="O6" s="4">
        <v>211</v>
      </c>
      <c r="P6" s="10">
        <f>O6/C6</f>
        <v>0.2042594385285576</v>
      </c>
      <c r="Q6" s="8">
        <f>(1-P6)*B6</f>
        <v>1427.5585672797677</v>
      </c>
      <c r="R6" s="45">
        <f>COUNTIFS(dados_populacao!N$2:N$4108, "sim", dados_populacao!A$2:A$4108, DEFICIT!A6)</f>
        <v>662</v>
      </c>
      <c r="S6" s="50">
        <f t="shared" ref="S6:S9" si="1">R6/C6</f>
        <v>0.64085188770571155</v>
      </c>
      <c r="T6" s="9">
        <f t="shared" ref="T6:T9" si="2">(1-S6)*$B6</f>
        <v>644.31171345595351</v>
      </c>
      <c r="U6" s="45">
        <f>SUMIF(dados_populacao!$A$2:$A$4108, DEFICIT!A6, dados_populacao!$O$2:$O$4108)</f>
        <v>471848.65999999992</v>
      </c>
      <c r="V6" s="45">
        <f>SUMIF(dados_populacao!$A$2:$A$4108, DEFICIT!A6, dados_populacao!$P$2:$P$4108)</f>
        <v>301706.94999999972</v>
      </c>
      <c r="W6" s="51">
        <f t="shared" ref="W6:W9" si="3">V6/U6</f>
        <v>0.63941465892898752</v>
      </c>
    </row>
    <row r="7" spans="1:23" x14ac:dyDescent="0.2">
      <c r="A7" s="25" t="s">
        <v>76</v>
      </c>
      <c r="B7" s="4">
        <v>1668</v>
      </c>
      <c r="C7" s="4">
        <v>1407</v>
      </c>
      <c r="D7" s="5">
        <f>C7/B7</f>
        <v>0.84352517985611508</v>
      </c>
      <c r="E7" s="45">
        <f>SUMIF(dados_populacao!$A$2:$A$4108, A7, dados_populacao!$G$2:$G$4108)</f>
        <v>79754530</v>
      </c>
      <c r="F7" s="4">
        <v>24309404</v>
      </c>
      <c r="G7" s="47">
        <f t="shared" si="0"/>
        <v>3.2808097639909231</v>
      </c>
      <c r="H7" s="4">
        <v>999362</v>
      </c>
      <c r="I7" s="8">
        <f>H7/C7</f>
        <v>710.27860696517416</v>
      </c>
      <c r="J7" s="8">
        <f>I7*B7</f>
        <v>1184744.7164179105</v>
      </c>
      <c r="K7" s="10">
        <f>J7/F7</f>
        <v>4.8736065944599484E-2</v>
      </c>
      <c r="L7" s="4">
        <v>390</v>
      </c>
      <c r="M7" s="10">
        <f>L7/C7</f>
        <v>0.27718550106609807</v>
      </c>
      <c r="N7" s="8">
        <f>(1-M7)*B7</f>
        <v>1205.6545842217483</v>
      </c>
      <c r="O7" s="4">
        <v>595</v>
      </c>
      <c r="P7" s="10">
        <f>O7/C7</f>
        <v>0.4228855721393035</v>
      </c>
      <c r="Q7" s="8">
        <f>(1-P7)*B7</f>
        <v>962.62686567164189</v>
      </c>
      <c r="R7" s="45">
        <f>COUNTIFS(dados_populacao!N$2:N$4108, "sim", dados_populacao!A$2:A$4108, DEFICIT!A7)</f>
        <v>1321</v>
      </c>
      <c r="S7" s="50">
        <f t="shared" si="1"/>
        <v>0.93887704335465527</v>
      </c>
      <c r="T7" s="9">
        <f t="shared" si="2"/>
        <v>101.95309168443501</v>
      </c>
      <c r="U7" s="45">
        <f>SUMIF(dados_populacao!$A$2:$A$4108, DEFICIT!A7, dados_populacao!$O$2:$O$4108)</f>
        <v>422321.12000000029</v>
      </c>
      <c r="V7" s="45">
        <f>SUMIF(dados_populacao!$A$2:$A$4108, DEFICIT!A7, dados_populacao!$P$2:$P$4108)</f>
        <v>314133.07000000036</v>
      </c>
      <c r="W7" s="51">
        <f t="shared" si="3"/>
        <v>0.74382514897668428</v>
      </c>
    </row>
    <row r="8" spans="1:23" x14ac:dyDescent="0.2">
      <c r="A8" s="25" t="s">
        <v>75</v>
      </c>
      <c r="B8" s="4">
        <v>1191</v>
      </c>
      <c r="C8" s="4">
        <v>1040</v>
      </c>
      <c r="D8" s="5">
        <f>C8/B8</f>
        <v>0.87321578505457598</v>
      </c>
      <c r="E8" s="45">
        <f>SUMIF(dados_populacao!$A$2:$A$4108, A8, dados_populacao!$G$2:$G$4108)</f>
        <v>24032468</v>
      </c>
      <c r="F8" s="4">
        <v>8853466</v>
      </c>
      <c r="G8" s="47">
        <f t="shared" si="0"/>
        <v>2.7144700166014077</v>
      </c>
      <c r="H8" s="4">
        <v>364140</v>
      </c>
      <c r="I8" s="8">
        <f>H8/C8</f>
        <v>350.13461538461536</v>
      </c>
      <c r="J8" s="8">
        <f>I8*B8</f>
        <v>417010.32692307688</v>
      </c>
      <c r="K8" s="10">
        <f>J8/F8</f>
        <v>4.7101364247976653E-2</v>
      </c>
      <c r="L8" s="4">
        <v>165</v>
      </c>
      <c r="M8" s="10">
        <f>L8/C8</f>
        <v>0.15865384615384615</v>
      </c>
      <c r="N8" s="8">
        <f>(1-M8)*B8</f>
        <v>1002.0432692307693</v>
      </c>
      <c r="O8" s="4">
        <v>411</v>
      </c>
      <c r="P8" s="10">
        <f>O8/C8</f>
        <v>0.39519230769230768</v>
      </c>
      <c r="Q8" s="8">
        <f>(1-P8)*B8</f>
        <v>720.32596153846157</v>
      </c>
      <c r="R8" s="45">
        <f>COUNTIFS(dados_populacao!N$2:N$4108, "sim", dados_populacao!A$2:A$4108, DEFICIT!A8)</f>
        <v>1015</v>
      </c>
      <c r="S8" s="50">
        <f t="shared" si="1"/>
        <v>0.97596153846153844</v>
      </c>
      <c r="T8" s="9">
        <f t="shared" si="2"/>
        <v>28.629807692307722</v>
      </c>
      <c r="U8" s="45">
        <f>SUMIF(dados_populacao!$A$2:$A$4108, DEFICIT!A8, dados_populacao!$O$2:$O$4108)</f>
        <v>416918.43000000023</v>
      </c>
      <c r="V8" s="45">
        <f>SUMIF(dados_populacao!$A$2:$A$4108, DEFICIT!A8, dados_populacao!$P$2:$P$4108)</f>
        <v>261069.24999999991</v>
      </c>
      <c r="W8" s="51">
        <f t="shared" si="3"/>
        <v>0.6261878372707097</v>
      </c>
    </row>
    <row r="9" spans="1:23" x14ac:dyDescent="0.2">
      <c r="A9" s="25" t="s">
        <v>16</v>
      </c>
      <c r="B9" s="4">
        <v>467</v>
      </c>
      <c r="C9" s="4">
        <v>352</v>
      </c>
      <c r="D9" s="5">
        <f>C9/B9</f>
        <v>0.75374732334047112</v>
      </c>
      <c r="E9" s="45">
        <f>SUMIF(dados_populacao!$A$2:$A$4108, A9, dados_populacao!$G$2:$G$4108)</f>
        <v>12464608</v>
      </c>
      <c r="F9" s="4">
        <v>4115860</v>
      </c>
      <c r="G9" s="47">
        <f t="shared" si="0"/>
        <v>3.0284334258210919</v>
      </c>
      <c r="H9" s="4">
        <v>169360</v>
      </c>
      <c r="I9" s="8">
        <f>H9/C9</f>
        <v>481.13636363636363</v>
      </c>
      <c r="J9" s="8">
        <f>I9*B9</f>
        <v>224690.68181818182</v>
      </c>
      <c r="K9" s="10">
        <f>J9/F9</f>
        <v>5.4591429693473983E-2</v>
      </c>
      <c r="L9" s="4">
        <v>44</v>
      </c>
      <c r="M9" s="10">
        <f>L9/C9</f>
        <v>0.125</v>
      </c>
      <c r="N9" s="8">
        <f>(1-M9)*B9</f>
        <v>408.625</v>
      </c>
      <c r="O9" s="4">
        <v>125</v>
      </c>
      <c r="P9" s="10">
        <f>O9/C9</f>
        <v>0.35511363636363635</v>
      </c>
      <c r="Q9" s="8">
        <f>(1-P9)*B9</f>
        <v>301.16193181818181</v>
      </c>
      <c r="R9" s="45">
        <f>COUNTIFS(dados_populacao!N$2:N$4108, "sim", dados_populacao!A$2:A$4108, DEFICIT!A9)</f>
        <v>291</v>
      </c>
      <c r="S9" s="50">
        <f t="shared" si="1"/>
        <v>0.82670454545454541</v>
      </c>
      <c r="T9" s="9">
        <f t="shared" si="2"/>
        <v>80.928977272727295</v>
      </c>
      <c r="U9" s="45">
        <f>SUMIF(dados_populacao!$A$2:$A$4108, DEFICIT!A9, dados_populacao!$O$2:$O$4108)</f>
        <v>156562.15999999995</v>
      </c>
      <c r="V9" s="45">
        <f>SUMIF(dados_populacao!$A$2:$A$4108, DEFICIT!A9, dados_populacao!$P$2:$P$4108)</f>
        <v>101184.72000000002</v>
      </c>
      <c r="W9" s="51">
        <f t="shared" si="3"/>
        <v>0.64629103226475704</v>
      </c>
    </row>
    <row r="10" spans="1:23" x14ac:dyDescent="0.2">
      <c r="E10" s="43"/>
    </row>
    <row r="11" spans="1:23" ht="38.25" x14ac:dyDescent="0.2">
      <c r="A11" s="21" t="s">
        <v>18</v>
      </c>
      <c r="B11" s="14" t="s">
        <v>0</v>
      </c>
      <c r="C11" s="14" t="s">
        <v>1</v>
      </c>
      <c r="D11" s="14" t="s">
        <v>2</v>
      </c>
      <c r="E11" s="14" t="s">
        <v>92</v>
      </c>
      <c r="F11" s="7" t="s">
        <v>3</v>
      </c>
      <c r="G11" s="14" t="s">
        <v>93</v>
      </c>
      <c r="H11" s="20" t="s">
        <v>6</v>
      </c>
      <c r="I11" s="20" t="s">
        <v>8</v>
      </c>
      <c r="J11" s="20" t="s">
        <v>9</v>
      </c>
      <c r="K11" s="20" t="s">
        <v>10</v>
      </c>
      <c r="L11" s="17" t="s">
        <v>4</v>
      </c>
      <c r="M11" s="17" t="s">
        <v>11</v>
      </c>
      <c r="N11" s="17" t="s">
        <v>12</v>
      </c>
      <c r="O11" s="17" t="s">
        <v>5</v>
      </c>
      <c r="P11" s="17" t="s">
        <v>13</v>
      </c>
      <c r="Q11" s="17" t="s">
        <v>110</v>
      </c>
      <c r="R11" s="17" t="s">
        <v>113</v>
      </c>
      <c r="S11" s="17" t="s">
        <v>114</v>
      </c>
      <c r="T11" s="17" t="s">
        <v>115</v>
      </c>
      <c r="U11" s="17" t="s">
        <v>117</v>
      </c>
      <c r="V11" s="17" t="s">
        <v>118</v>
      </c>
      <c r="W11" s="17" t="s">
        <v>119</v>
      </c>
    </row>
    <row r="12" spans="1:23" x14ac:dyDescent="0.2">
      <c r="A12" s="22" t="s">
        <v>19</v>
      </c>
      <c r="B12" s="8">
        <v>22</v>
      </c>
      <c r="C12" s="8">
        <v>14</v>
      </c>
      <c r="D12" s="10">
        <f>C12/B12</f>
        <v>0.63636363636363635</v>
      </c>
      <c r="E12" s="45">
        <f>SUMIF(dados_populacao!$B$2:$B$4108, A12, dados_populacao!$G$2:$G$4108)</f>
        <v>558267</v>
      </c>
      <c r="F12" s="8">
        <v>141891</v>
      </c>
      <c r="G12" s="47">
        <f t="shared" ref="G12:G38" si="4">E12/F12</f>
        <v>3.9344778738609216</v>
      </c>
      <c r="H12" s="8">
        <v>40079</v>
      </c>
      <c r="I12" s="8">
        <f t="shared" ref="I12:I38" si="5">H12/C12</f>
        <v>2862.7857142857142</v>
      </c>
      <c r="J12" s="8">
        <f t="shared" ref="J12:J38" si="6">I12*B12</f>
        <v>62981.28571428571</v>
      </c>
      <c r="K12" s="10">
        <f t="shared" ref="K12:K38" si="7">J12/F12</f>
        <v>0.44387089888918757</v>
      </c>
      <c r="L12" s="8">
        <v>0</v>
      </c>
      <c r="M12" s="10">
        <f t="shared" ref="M12:M38" si="8">L12/C12</f>
        <v>0</v>
      </c>
      <c r="N12" s="8">
        <f t="shared" ref="N12:N38" si="9">(1-M12)*B12</f>
        <v>22</v>
      </c>
      <c r="O12" s="8">
        <v>3</v>
      </c>
      <c r="P12" s="10">
        <f t="shared" ref="P12:P38" si="10">O12/C12</f>
        <v>0.21428571428571427</v>
      </c>
      <c r="Q12" s="8">
        <f t="shared" ref="Q12:Q38" si="11">(1-P12)*B12</f>
        <v>17.285714285714285</v>
      </c>
      <c r="R12" s="45">
        <f>COUNTIFS(dados_populacao!N$2:N$4108, "sim", dados_populacao!B$2:B$4108, DEFICIT!A12)</f>
        <v>10</v>
      </c>
      <c r="S12" s="50">
        <f t="shared" ref="S12:S38" si="12">R12/C12</f>
        <v>0.7142857142857143</v>
      </c>
      <c r="T12" s="9">
        <f t="shared" ref="T12:T38" si="13">(1-S12)*$B12</f>
        <v>6.2857142857142856</v>
      </c>
      <c r="U12" s="45">
        <f>SUMIF(dados_populacao!$B$2:$B$4108, DEFICIT!A12, dados_populacao!$O$2:$O$4108)</f>
        <v>12116.76</v>
      </c>
      <c r="V12" s="45">
        <f>SUMIF(dados_populacao!$B$2:$B$4108, DEFICIT!$A12, dados_populacao!$P$2:$P$4108)</f>
        <v>6019.6799999999994</v>
      </c>
      <c r="W12" s="51">
        <f t="shared" ref="W12:W38" si="14">V12/U12</f>
        <v>0.49680607687203504</v>
      </c>
    </row>
    <row r="13" spans="1:23" x14ac:dyDescent="0.2">
      <c r="A13" s="22" t="s">
        <v>20</v>
      </c>
      <c r="B13" s="4">
        <v>102</v>
      </c>
      <c r="C13" s="4">
        <v>68</v>
      </c>
      <c r="D13" s="5">
        <f t="shared" ref="D13:D38" si="15">C13/B13</f>
        <v>0.66666666666666663</v>
      </c>
      <c r="E13" s="45">
        <f>SUMIF(dados_populacao!$B$2:$B$4108, A13, dados_populacao!$G$2:$G$4108)</f>
        <v>1912512</v>
      </c>
      <c r="F13" s="4">
        <v>589600</v>
      </c>
      <c r="G13" s="47">
        <f t="shared" si="4"/>
        <v>3.2437449118046131</v>
      </c>
      <c r="H13" s="4">
        <v>18106</v>
      </c>
      <c r="I13" s="8">
        <f t="shared" si="5"/>
        <v>266.26470588235293</v>
      </c>
      <c r="J13" s="8">
        <f t="shared" si="6"/>
        <v>27159</v>
      </c>
      <c r="K13" s="10">
        <f t="shared" si="7"/>
        <v>4.6063432835820893E-2</v>
      </c>
      <c r="L13" s="4">
        <v>7</v>
      </c>
      <c r="M13" s="10">
        <f t="shared" si="8"/>
        <v>0.10294117647058823</v>
      </c>
      <c r="N13" s="8">
        <f t="shared" si="9"/>
        <v>91.5</v>
      </c>
      <c r="O13" s="4">
        <v>14</v>
      </c>
      <c r="P13" s="10">
        <f t="shared" si="10"/>
        <v>0.20588235294117646</v>
      </c>
      <c r="Q13" s="8">
        <f t="shared" si="11"/>
        <v>81</v>
      </c>
      <c r="R13" s="45">
        <f>COUNTIFS(dados_populacao!N$2:N$4108, "sim", dados_populacao!B$2:B$4108, DEFICIT!A13)</f>
        <v>49</v>
      </c>
      <c r="S13" s="50">
        <f t="shared" si="12"/>
        <v>0.72058823529411764</v>
      </c>
      <c r="T13" s="9">
        <f t="shared" si="13"/>
        <v>28.5</v>
      </c>
      <c r="U13" s="45">
        <f>SUMIF(dados_populacao!$B$2:$B$4108, DEFICIT!A13, dados_populacao!$O$2:$O$4108)</f>
        <v>13916.47</v>
      </c>
      <c r="V13" s="45">
        <f>SUMIF(dados_populacao!$B$2:$B$4108, DEFICIT!$A13, dados_populacao!$P$2:$P$4108)</f>
        <v>7860.6</v>
      </c>
      <c r="W13" s="51">
        <f t="shared" si="14"/>
        <v>0.56484151512560299</v>
      </c>
    </row>
    <row r="14" spans="1:23" x14ac:dyDescent="0.2">
      <c r="A14" s="22" t="s">
        <v>21</v>
      </c>
      <c r="B14" s="4">
        <v>62</v>
      </c>
      <c r="C14" s="4">
        <v>26</v>
      </c>
      <c r="D14" s="5">
        <f t="shared" si="15"/>
        <v>0.41935483870967744</v>
      </c>
      <c r="E14" s="45">
        <f>SUMIF(dados_populacao!$B$2:$B$4108, A14, dados_populacao!$G$2:$G$4108)</f>
        <v>2719609</v>
      </c>
      <c r="F14" s="4">
        <v>727600</v>
      </c>
      <c r="G14" s="47">
        <f t="shared" si="4"/>
        <v>3.7377803738317756</v>
      </c>
      <c r="H14" s="4">
        <v>24472</v>
      </c>
      <c r="I14" s="8">
        <f t="shared" si="5"/>
        <v>941.23076923076928</v>
      </c>
      <c r="J14" s="8">
        <f t="shared" si="6"/>
        <v>58356.307692307695</v>
      </c>
      <c r="K14" s="10">
        <f t="shared" si="7"/>
        <v>8.0203831352814309E-2</v>
      </c>
      <c r="L14" s="4">
        <v>1</v>
      </c>
      <c r="M14" s="10">
        <f t="shared" si="8"/>
        <v>3.8461538461538464E-2</v>
      </c>
      <c r="N14" s="8">
        <f t="shared" si="9"/>
        <v>59.61538461538462</v>
      </c>
      <c r="O14" s="4">
        <v>8</v>
      </c>
      <c r="P14" s="10">
        <f t="shared" si="10"/>
        <v>0.30769230769230771</v>
      </c>
      <c r="Q14" s="8">
        <f t="shared" si="11"/>
        <v>42.92307692307692</v>
      </c>
      <c r="R14" s="45">
        <f>COUNTIFS(dados_populacao!N$2:N$4108, "sim", dados_populacao!B$2:B$4108, DEFICIT!A14)</f>
        <v>24</v>
      </c>
      <c r="S14" s="50">
        <f t="shared" si="12"/>
        <v>0.92307692307692313</v>
      </c>
      <c r="T14" s="9">
        <f t="shared" si="13"/>
        <v>4.7692307692307665</v>
      </c>
      <c r="U14" s="45">
        <f>SUMIF(dados_populacao!$B$2:$B$4108, DEFICIT!A14, dados_populacao!$O$2:$O$4108)</f>
        <v>13988.87</v>
      </c>
      <c r="V14" s="45">
        <f>SUMIF(dados_populacao!$B$2:$B$4108, DEFICIT!$A14, dados_populacao!$P$2:$P$4108)</f>
        <v>9103.36</v>
      </c>
      <c r="W14" s="51">
        <f t="shared" si="14"/>
        <v>0.65075735209491548</v>
      </c>
    </row>
    <row r="15" spans="1:23" x14ac:dyDescent="0.2">
      <c r="A15" s="22" t="s">
        <v>22</v>
      </c>
      <c r="B15" s="4">
        <v>16</v>
      </c>
      <c r="C15" s="4">
        <v>8</v>
      </c>
      <c r="D15" s="5">
        <f t="shared" si="15"/>
        <v>0.5</v>
      </c>
      <c r="E15" s="45">
        <f>SUMIF(dados_populacao!$B$2:$B$4108, A15, dados_populacao!$G$2:$G$4108)</f>
        <v>662610</v>
      </c>
      <c r="F15" s="4">
        <v>170010</v>
      </c>
      <c r="G15" s="47">
        <f t="shared" si="4"/>
        <v>3.8974766190224104</v>
      </c>
      <c r="H15" s="4">
        <v>620</v>
      </c>
      <c r="I15" s="8">
        <f t="shared" si="5"/>
        <v>77.5</v>
      </c>
      <c r="J15" s="8">
        <f t="shared" si="6"/>
        <v>1240</v>
      </c>
      <c r="K15" s="10">
        <f t="shared" si="7"/>
        <v>7.293688606552556E-3</v>
      </c>
      <c r="L15" s="4">
        <v>3</v>
      </c>
      <c r="M15" s="10">
        <f t="shared" si="8"/>
        <v>0.375</v>
      </c>
      <c r="N15" s="8">
        <f t="shared" si="9"/>
        <v>10</v>
      </c>
      <c r="O15" s="4">
        <v>5</v>
      </c>
      <c r="P15" s="10">
        <f t="shared" si="10"/>
        <v>0.625</v>
      </c>
      <c r="Q15" s="8">
        <f t="shared" si="11"/>
        <v>6</v>
      </c>
      <c r="R15" s="45">
        <f>COUNTIFS(dados_populacao!N$2:N$4108, "sim", dados_populacao!B$2:B$4108, DEFICIT!A15)</f>
        <v>6</v>
      </c>
      <c r="S15" s="50">
        <f t="shared" si="12"/>
        <v>0.75</v>
      </c>
      <c r="T15" s="9">
        <f t="shared" si="13"/>
        <v>4</v>
      </c>
      <c r="U15" s="45">
        <f>SUMIF(dados_populacao!$B$2:$B$4108, DEFICIT!A15, dados_populacao!$O$2:$O$4108)</f>
        <v>46511.360000000001</v>
      </c>
      <c r="V15" s="45">
        <f>SUMIF(dados_populacao!$B$2:$B$4108, DEFICIT!$A15, dados_populacao!$P$2:$P$4108)</f>
        <v>42607.51</v>
      </c>
      <c r="W15" s="51">
        <f t="shared" si="14"/>
        <v>0.91606674154443135</v>
      </c>
    </row>
    <row r="16" spans="1:23" x14ac:dyDescent="0.2">
      <c r="A16" s="22" t="s">
        <v>96</v>
      </c>
      <c r="B16" s="4">
        <v>417</v>
      </c>
      <c r="C16" s="4">
        <v>255</v>
      </c>
      <c r="D16" s="5">
        <f t="shared" si="15"/>
        <v>0.61151079136690645</v>
      </c>
      <c r="E16" s="45">
        <f>SUMIF(dados_populacao!$B$2:$B$4108, A16, dados_populacao!$G$2:$G$4108)</f>
        <v>8254491</v>
      </c>
      <c r="F16" s="4">
        <v>2843060</v>
      </c>
      <c r="G16" s="47">
        <f t="shared" si="4"/>
        <v>2.9033826229485133</v>
      </c>
      <c r="H16" s="4">
        <v>65659</v>
      </c>
      <c r="I16" s="8">
        <f t="shared" si="5"/>
        <v>257.48627450980393</v>
      </c>
      <c r="J16" s="8">
        <f t="shared" si="6"/>
        <v>107371.77647058824</v>
      </c>
      <c r="K16" s="10">
        <f t="shared" si="7"/>
        <v>3.7766271718003924E-2</v>
      </c>
      <c r="L16" s="4">
        <v>25</v>
      </c>
      <c r="M16" s="10">
        <f t="shared" si="8"/>
        <v>9.8039215686274508E-2</v>
      </c>
      <c r="N16" s="8">
        <f t="shared" si="9"/>
        <v>376.11764705882354</v>
      </c>
      <c r="O16" s="4">
        <v>51</v>
      </c>
      <c r="P16" s="10">
        <f t="shared" si="10"/>
        <v>0.2</v>
      </c>
      <c r="Q16" s="8">
        <f t="shared" si="11"/>
        <v>333.6</v>
      </c>
      <c r="R16" s="45">
        <f>COUNTIFS(dados_populacao!N$2:N$4108, "sim", dados_populacao!B$2:B$4108, DEFICIT!A16)</f>
        <v>184</v>
      </c>
      <c r="S16" s="50">
        <f t="shared" si="12"/>
        <v>0.72156862745098038</v>
      </c>
      <c r="T16" s="9">
        <f t="shared" si="13"/>
        <v>116.10588235294118</v>
      </c>
      <c r="U16" s="45">
        <f>SUMIF(dados_populacao!$B$2:$B$4108, DEFICIT!A16, dados_populacao!$O$2:$O$4108)</f>
        <v>101736.93999999996</v>
      </c>
      <c r="V16" s="45">
        <f>SUMIF(dados_populacao!$B$2:$B$4108, DEFICIT!$A16, dados_populacao!$P$2:$P$4108)</f>
        <v>67341.78</v>
      </c>
      <c r="W16" s="51">
        <f t="shared" si="14"/>
        <v>0.66192063571009729</v>
      </c>
    </row>
    <row r="17" spans="1:23" x14ac:dyDescent="0.2">
      <c r="A17" s="22" t="s">
        <v>97</v>
      </c>
      <c r="B17" s="4">
        <v>184</v>
      </c>
      <c r="C17" s="4">
        <v>123</v>
      </c>
      <c r="D17" s="5">
        <f t="shared" si="15"/>
        <v>0.66847826086956519</v>
      </c>
      <c r="E17" s="45">
        <f>SUMIF(dados_populacao!$B$2:$B$4108, A17, dados_populacao!$G$2:$G$4108)</f>
        <v>5884224</v>
      </c>
      <c r="F17" s="4">
        <v>1749327</v>
      </c>
      <c r="G17" s="47">
        <f t="shared" si="4"/>
        <v>3.3637073000073743</v>
      </c>
      <c r="H17" s="4">
        <v>48461</v>
      </c>
      <c r="I17" s="8">
        <f t="shared" si="5"/>
        <v>393.99186991869919</v>
      </c>
      <c r="J17" s="8">
        <f t="shared" si="6"/>
        <v>72494.504065040644</v>
      </c>
      <c r="K17" s="10">
        <f t="shared" si="7"/>
        <v>4.1441368060425893E-2</v>
      </c>
      <c r="L17" s="4">
        <v>12</v>
      </c>
      <c r="M17" s="10">
        <f t="shared" si="8"/>
        <v>9.7560975609756101E-2</v>
      </c>
      <c r="N17" s="8">
        <f t="shared" si="9"/>
        <v>166.04878048780489</v>
      </c>
      <c r="O17" s="4">
        <v>31</v>
      </c>
      <c r="P17" s="10">
        <f t="shared" si="10"/>
        <v>0.25203252032520324</v>
      </c>
      <c r="Q17" s="8">
        <f t="shared" si="11"/>
        <v>137.6260162601626</v>
      </c>
      <c r="R17" s="45">
        <f>COUNTIFS(dados_populacao!N$2:N$4108, "sim", dados_populacao!B$2:B$4108, DEFICIT!A17)</f>
        <v>92</v>
      </c>
      <c r="S17" s="50">
        <f t="shared" si="12"/>
        <v>0.74796747967479671</v>
      </c>
      <c r="T17" s="9">
        <f t="shared" si="13"/>
        <v>46.373983739837406</v>
      </c>
      <c r="U17" s="45">
        <f>SUMIF(dados_populacao!$B$2:$B$4108, DEFICIT!A17, dados_populacao!$O$2:$O$4108)</f>
        <v>184678.24</v>
      </c>
      <c r="V17" s="45">
        <f>SUMIF(dados_populacao!$B$2:$B$4108, DEFICIT!$A17, dados_populacao!$P$2:$P$4108)</f>
        <v>135284.49999999997</v>
      </c>
      <c r="W17" s="51">
        <f t="shared" si="14"/>
        <v>0.73254163565777963</v>
      </c>
    </row>
    <row r="18" spans="1:23" x14ac:dyDescent="0.2">
      <c r="A18" s="22" t="s">
        <v>95</v>
      </c>
      <c r="B18" s="4">
        <v>1</v>
      </c>
      <c r="C18" s="4">
        <v>1</v>
      </c>
      <c r="D18" s="5">
        <f t="shared" si="15"/>
        <v>1</v>
      </c>
      <c r="E18" s="45">
        <f>SUMIF(dados_populacao!$B$2:$B$4108, A18, dados_populacao!$G$2:$G$4108)</f>
        <v>2950603</v>
      </c>
      <c r="F18" s="4">
        <v>774037</v>
      </c>
      <c r="G18" s="47">
        <f t="shared" si="4"/>
        <v>3.8119663530296357</v>
      </c>
      <c r="H18" s="4">
        <v>0</v>
      </c>
      <c r="I18" s="8">
        <f t="shared" si="5"/>
        <v>0</v>
      </c>
      <c r="J18" s="8">
        <f t="shared" si="6"/>
        <v>0</v>
      </c>
      <c r="K18" s="10">
        <f t="shared" si="7"/>
        <v>0</v>
      </c>
      <c r="L18" s="4">
        <v>1</v>
      </c>
      <c r="M18" s="10">
        <f t="shared" si="8"/>
        <v>1</v>
      </c>
      <c r="N18" s="8">
        <f t="shared" si="9"/>
        <v>0</v>
      </c>
      <c r="O18" s="4">
        <v>1</v>
      </c>
      <c r="P18" s="10">
        <f t="shared" si="10"/>
        <v>1</v>
      </c>
      <c r="Q18" s="8">
        <f t="shared" si="11"/>
        <v>0</v>
      </c>
      <c r="R18" s="45">
        <f>COUNTIFS(dados_populacao!N$2:N$4108, "sim", dados_populacao!B$2:B$4108, DEFICIT!A18)</f>
        <v>1</v>
      </c>
      <c r="S18" s="50">
        <f t="shared" si="12"/>
        <v>1</v>
      </c>
      <c r="T18" s="9">
        <f t="shared" si="13"/>
        <v>0</v>
      </c>
      <c r="U18" s="45">
        <f>SUMIF(dados_populacao!$B$2:$B$4108, DEFICIT!A18, dados_populacao!$O$2:$O$4108)</f>
        <v>6950.96</v>
      </c>
      <c r="V18" s="45">
        <f>SUMIF(dados_populacao!$B$2:$B$4108, DEFICIT!$A18, dados_populacao!$P$2:$P$4108)</f>
        <v>6197.59</v>
      </c>
      <c r="W18" s="51">
        <f t="shared" si="14"/>
        <v>0.89161640981965085</v>
      </c>
    </row>
    <row r="19" spans="1:23" x14ac:dyDescent="0.2">
      <c r="A19" s="22" t="s">
        <v>26</v>
      </c>
      <c r="B19" s="4">
        <v>78</v>
      </c>
      <c r="C19" s="4">
        <v>66</v>
      </c>
      <c r="D19" s="5">
        <f t="shared" si="15"/>
        <v>0.84615384615384615</v>
      </c>
      <c r="E19" s="45">
        <f>SUMIF(dados_populacao!$B$2:$B$4108, A19, dados_populacao!$G$2:$G$4108)</f>
        <v>3279912</v>
      </c>
      <c r="F19" s="4">
        <v>1087179</v>
      </c>
      <c r="G19" s="47">
        <f t="shared" si="4"/>
        <v>3.0169015405926713</v>
      </c>
      <c r="H19" s="4">
        <v>61370</v>
      </c>
      <c r="I19" s="8">
        <f t="shared" si="5"/>
        <v>929.84848484848487</v>
      </c>
      <c r="J19" s="8">
        <f t="shared" si="6"/>
        <v>72528.181818181823</v>
      </c>
      <c r="K19" s="10">
        <f t="shared" si="7"/>
        <v>6.6712272604770528E-2</v>
      </c>
      <c r="L19" s="4">
        <v>18</v>
      </c>
      <c r="M19" s="10">
        <f t="shared" si="8"/>
        <v>0.27272727272727271</v>
      </c>
      <c r="N19" s="8">
        <f t="shared" si="9"/>
        <v>56.727272727272727</v>
      </c>
      <c r="O19" s="4">
        <v>34</v>
      </c>
      <c r="P19" s="10">
        <f t="shared" si="10"/>
        <v>0.51515151515151514</v>
      </c>
      <c r="Q19" s="8">
        <f t="shared" si="11"/>
        <v>37.81818181818182</v>
      </c>
      <c r="R19" s="45">
        <f>COUNTIFS(dados_populacao!N$2:N$4108, "sim", dados_populacao!B$2:B$4108, DEFICIT!A19)</f>
        <v>62</v>
      </c>
      <c r="S19" s="50">
        <f t="shared" si="12"/>
        <v>0.93939393939393945</v>
      </c>
      <c r="T19" s="9">
        <f t="shared" si="13"/>
        <v>4.7272727272727231</v>
      </c>
      <c r="U19" s="45">
        <f>SUMIF(dados_populacao!$B$2:$B$4108, DEFICIT!A19, dados_populacao!$O$2:$O$4108)</f>
        <v>21304.170000000006</v>
      </c>
      <c r="V19" s="45">
        <f>SUMIF(dados_populacao!$B$2:$B$4108, DEFICIT!$A19, dados_populacao!$P$2:$P$4108)</f>
        <v>17467.380000000008</v>
      </c>
      <c r="W19" s="51">
        <f t="shared" si="14"/>
        <v>0.81990427226219109</v>
      </c>
    </row>
    <row r="20" spans="1:23" x14ac:dyDescent="0.2">
      <c r="A20" s="22" t="s">
        <v>27</v>
      </c>
      <c r="B20" s="4">
        <v>246</v>
      </c>
      <c r="C20" s="4">
        <v>179</v>
      </c>
      <c r="D20" s="5">
        <f t="shared" si="15"/>
        <v>0.72764227642276424</v>
      </c>
      <c r="E20" s="45">
        <f>SUMIF(dados_populacao!$B$2:$B$4108, A20, dados_populacao!$G$2:$G$4108)</f>
        <v>5067441</v>
      </c>
      <c r="F20" s="4">
        <v>1931471</v>
      </c>
      <c r="G20" s="47">
        <f t="shared" si="4"/>
        <v>2.6236174397648218</v>
      </c>
      <c r="H20" s="4">
        <v>22900</v>
      </c>
      <c r="I20" s="8">
        <f t="shared" si="5"/>
        <v>127.93296089385476</v>
      </c>
      <c r="J20" s="8">
        <f t="shared" si="6"/>
        <v>31471.50837988827</v>
      </c>
      <c r="K20" s="10">
        <f t="shared" si="7"/>
        <v>1.6294062080087286E-2</v>
      </c>
      <c r="L20" s="4">
        <v>17</v>
      </c>
      <c r="M20" s="10">
        <f t="shared" si="8"/>
        <v>9.4972067039106142E-2</v>
      </c>
      <c r="N20" s="8">
        <f t="shared" si="9"/>
        <v>222.6368715083799</v>
      </c>
      <c r="O20" s="4">
        <v>40</v>
      </c>
      <c r="P20" s="10">
        <f t="shared" si="10"/>
        <v>0.22346368715083798</v>
      </c>
      <c r="Q20" s="8">
        <f t="shared" si="11"/>
        <v>191.02793296089385</v>
      </c>
      <c r="R20" s="45">
        <f>COUNTIFS(dados_populacao!N$2:N$4108, "sim", dados_populacao!B$2:B$4108, DEFICIT!A20)</f>
        <v>130</v>
      </c>
      <c r="S20" s="50">
        <f t="shared" si="12"/>
        <v>0.72625698324022347</v>
      </c>
      <c r="T20" s="9">
        <f t="shared" si="13"/>
        <v>67.340782122905026</v>
      </c>
      <c r="U20" s="45">
        <f>SUMIF(dados_populacao!$B$2:$B$4108, DEFICIT!A20, dados_populacao!$O$2:$O$4108)</f>
        <v>105729.51000000004</v>
      </c>
      <c r="V20" s="45">
        <f>SUMIF(dados_populacao!$B$2:$B$4108, DEFICIT!$A20, dados_populacao!$P$2:$P$4108)</f>
        <v>66292.270000000019</v>
      </c>
      <c r="W20" s="51">
        <f t="shared" si="14"/>
        <v>0.62699874424841273</v>
      </c>
    </row>
    <row r="21" spans="1:23" x14ac:dyDescent="0.2">
      <c r="A21" s="22" t="s">
        <v>98</v>
      </c>
      <c r="B21" s="4">
        <v>217</v>
      </c>
      <c r="C21" s="4">
        <v>87</v>
      </c>
      <c r="D21" s="5">
        <f t="shared" si="15"/>
        <v>0.4009216589861751</v>
      </c>
      <c r="E21" s="45">
        <f>SUMIF(dados_populacao!$B$2:$B$4108, A21, dados_populacao!$G$2:$G$4108)</f>
        <v>2828215</v>
      </c>
      <c r="F21" s="4">
        <v>934407</v>
      </c>
      <c r="G21" s="47">
        <f t="shared" si="4"/>
        <v>3.0267485153685705</v>
      </c>
      <c r="H21" s="4">
        <v>9333</v>
      </c>
      <c r="I21" s="8">
        <f t="shared" si="5"/>
        <v>107.27586206896552</v>
      </c>
      <c r="J21" s="8">
        <f t="shared" si="6"/>
        <v>23278.862068965518</v>
      </c>
      <c r="K21" s="10">
        <f t="shared" si="7"/>
        <v>2.4912979107568241E-2</v>
      </c>
      <c r="L21" s="4">
        <v>7</v>
      </c>
      <c r="M21" s="10">
        <f t="shared" si="8"/>
        <v>8.0459770114942528E-2</v>
      </c>
      <c r="N21" s="8">
        <f t="shared" si="9"/>
        <v>199.54022988505747</v>
      </c>
      <c r="O21" s="4">
        <v>16</v>
      </c>
      <c r="P21" s="10">
        <f t="shared" si="10"/>
        <v>0.18390804597701149</v>
      </c>
      <c r="Q21" s="8">
        <f t="shared" si="11"/>
        <v>177.09195402298852</v>
      </c>
      <c r="R21" s="45">
        <f>COUNTIFS(dados_populacao!N$2:N$4108, "sim", dados_populacao!B$2:B$4108, DEFICIT!A21)</f>
        <v>46</v>
      </c>
      <c r="S21" s="50">
        <f t="shared" si="12"/>
        <v>0.52873563218390807</v>
      </c>
      <c r="T21" s="9">
        <f t="shared" si="13"/>
        <v>102.26436781609195</v>
      </c>
      <c r="U21" s="45">
        <f>SUMIF(dados_populacao!$B$2:$B$4108, DEFICIT!A21, dados_populacao!$O$2:$O$4108)</f>
        <v>65634.990000000005</v>
      </c>
      <c r="V21" s="45">
        <f>SUMIF(dados_populacao!$B$2:$B$4108, DEFICIT!$A21, dados_populacao!$P$2:$P$4108)</f>
        <v>7820.1499999999978</v>
      </c>
      <c r="W21" s="51">
        <f t="shared" si="14"/>
        <v>0.11914605304274438</v>
      </c>
    </row>
    <row r="22" spans="1:23" x14ac:dyDescent="0.2">
      <c r="A22" s="22" t="s">
        <v>29</v>
      </c>
      <c r="B22" s="4">
        <v>853</v>
      </c>
      <c r="C22" s="4">
        <v>680</v>
      </c>
      <c r="D22" s="5">
        <f t="shared" si="15"/>
        <v>0.7971864009378663</v>
      </c>
      <c r="E22" s="45">
        <f>SUMIF(dados_populacao!$B$2:$B$4108, A22, dados_populacao!$G$2:$G$4108)</f>
        <v>16710885</v>
      </c>
      <c r="F22" s="4">
        <v>5768672</v>
      </c>
      <c r="G22" s="47">
        <f t="shared" si="4"/>
        <v>2.8968339680259168</v>
      </c>
      <c r="H22" s="4">
        <v>167087</v>
      </c>
      <c r="I22" s="8">
        <f t="shared" si="5"/>
        <v>245.71617647058824</v>
      </c>
      <c r="J22" s="8">
        <f t="shared" si="6"/>
        <v>209595.89852941176</v>
      </c>
      <c r="K22" s="10">
        <f t="shared" si="7"/>
        <v>3.6333474763240441E-2</v>
      </c>
      <c r="L22" s="4">
        <v>64</v>
      </c>
      <c r="M22" s="10">
        <f t="shared" si="8"/>
        <v>9.4117647058823528E-2</v>
      </c>
      <c r="N22" s="8">
        <f t="shared" si="9"/>
        <v>772.71764705882356</v>
      </c>
      <c r="O22" s="4">
        <v>184</v>
      </c>
      <c r="P22" s="10">
        <f t="shared" si="10"/>
        <v>0.27058823529411763</v>
      </c>
      <c r="Q22" s="8">
        <f t="shared" si="11"/>
        <v>622.1882352941177</v>
      </c>
      <c r="R22" s="45">
        <f>COUNTIFS(dados_populacao!N$2:N$4108, "sim", dados_populacao!B$2:B$4108, DEFICIT!A22)</f>
        <v>618</v>
      </c>
      <c r="S22" s="50">
        <f t="shared" si="12"/>
        <v>0.9088235294117647</v>
      </c>
      <c r="T22" s="9">
        <f t="shared" si="13"/>
        <v>77.773529411764713</v>
      </c>
      <c r="U22" s="45">
        <f>SUMIF(dados_populacao!$B$2:$B$4108, DEFICIT!A22, dados_populacao!$O$2:$O$4108)</f>
        <v>183693.18000000005</v>
      </c>
      <c r="V22" s="45">
        <f>SUMIF(dados_populacao!$B$2:$B$4108, DEFICIT!$A22, dados_populacao!$P$2:$P$4108)</f>
        <v>126792.03000000001</v>
      </c>
      <c r="W22" s="51">
        <f t="shared" si="14"/>
        <v>0.69023809158293181</v>
      </c>
    </row>
    <row r="23" spans="1:23" x14ac:dyDescent="0.2">
      <c r="A23" s="22" t="s">
        <v>30</v>
      </c>
      <c r="B23" s="4">
        <v>79</v>
      </c>
      <c r="C23" s="4">
        <v>68</v>
      </c>
      <c r="D23" s="5">
        <f t="shared" si="15"/>
        <v>0.86075949367088611</v>
      </c>
      <c r="E23" s="45">
        <f>SUMIF(dados_populacao!$B$2:$B$4108, A23, dados_populacao!$G$2:$G$4108)</f>
        <v>2283726</v>
      </c>
      <c r="F23" s="4">
        <v>830632</v>
      </c>
      <c r="G23" s="47">
        <f t="shared" si="4"/>
        <v>2.7493836018838667</v>
      </c>
      <c r="H23" s="4">
        <v>137976</v>
      </c>
      <c r="I23" s="8">
        <f t="shared" si="5"/>
        <v>2029.0588235294117</v>
      </c>
      <c r="J23" s="8">
        <f t="shared" si="6"/>
        <v>160295.64705882352</v>
      </c>
      <c r="K23" s="10">
        <f t="shared" si="7"/>
        <v>0.19298034154574292</v>
      </c>
      <c r="L23" s="4">
        <v>14</v>
      </c>
      <c r="M23" s="10">
        <f t="shared" si="8"/>
        <v>0.20588235294117646</v>
      </c>
      <c r="N23" s="8">
        <f t="shared" si="9"/>
        <v>62.735294117647065</v>
      </c>
      <c r="O23" s="4">
        <v>38</v>
      </c>
      <c r="P23" s="10">
        <f t="shared" si="10"/>
        <v>0.55882352941176472</v>
      </c>
      <c r="Q23" s="8">
        <f t="shared" si="11"/>
        <v>34.852941176470587</v>
      </c>
      <c r="R23" s="45">
        <f>COUNTIFS(dados_populacao!N$2:N$4108, "sim", dados_populacao!B$2:B$4108, DEFICIT!A23)</f>
        <v>68</v>
      </c>
      <c r="S23" s="50">
        <f t="shared" si="12"/>
        <v>1</v>
      </c>
      <c r="T23" s="9">
        <f t="shared" si="13"/>
        <v>0</v>
      </c>
      <c r="U23" s="45">
        <f>SUMIF(dados_populacao!$B$2:$B$4108, DEFICIT!A23, dados_populacao!$O$2:$O$4108)</f>
        <v>23019.489999999998</v>
      </c>
      <c r="V23" s="45">
        <f>SUMIF(dados_populacao!$B$2:$B$4108, DEFICIT!$A23, dados_populacao!$P$2:$P$4108)</f>
        <v>16034.86</v>
      </c>
      <c r="W23" s="51">
        <f t="shared" si="14"/>
        <v>0.69657755232631136</v>
      </c>
    </row>
    <row r="24" spans="1:23" x14ac:dyDescent="0.2">
      <c r="A24" s="22" t="s">
        <v>65</v>
      </c>
      <c r="B24" s="4">
        <v>141</v>
      </c>
      <c r="C24" s="4">
        <v>104</v>
      </c>
      <c r="D24" s="5">
        <f t="shared" si="15"/>
        <v>0.73758865248226946</v>
      </c>
      <c r="E24" s="45">
        <f>SUMIF(dados_populacao!$B$2:$B$4108, A24, dados_populacao!$G$2:$G$4108)</f>
        <v>2162838</v>
      </c>
      <c r="F24" s="4">
        <v>579720</v>
      </c>
      <c r="G24" s="47">
        <f t="shared" si="4"/>
        <v>3.7308321258538606</v>
      </c>
      <c r="H24" s="4">
        <v>8754</v>
      </c>
      <c r="I24" s="8">
        <f t="shared" si="5"/>
        <v>84.17307692307692</v>
      </c>
      <c r="J24" s="8">
        <f t="shared" si="6"/>
        <v>11868.403846153846</v>
      </c>
      <c r="K24" s="10">
        <f t="shared" si="7"/>
        <v>2.047264859958919E-2</v>
      </c>
      <c r="L24" s="4">
        <v>12</v>
      </c>
      <c r="M24" s="10">
        <f t="shared" si="8"/>
        <v>0.11538461538461539</v>
      </c>
      <c r="N24" s="8">
        <f t="shared" si="9"/>
        <v>124.73076923076923</v>
      </c>
      <c r="O24" s="4">
        <v>46</v>
      </c>
      <c r="P24" s="10">
        <f t="shared" si="10"/>
        <v>0.44230769230769229</v>
      </c>
      <c r="Q24" s="8">
        <f t="shared" si="11"/>
        <v>78.634615384615387</v>
      </c>
      <c r="R24" s="45">
        <f>COUNTIFS(dados_populacao!N$2:N$4108, "sim", dados_populacao!B$2:B$4108, DEFICIT!A24)</f>
        <v>92</v>
      </c>
      <c r="S24" s="50">
        <f t="shared" si="12"/>
        <v>0.88461538461538458</v>
      </c>
      <c r="T24" s="9">
        <f t="shared" si="13"/>
        <v>16.269230769230774</v>
      </c>
      <c r="U24" s="45">
        <f>SUMIF(dados_populacao!$B$2:$B$4108, DEFICIT!A24, dados_populacao!$O$2:$O$4108)</f>
        <v>20862.200000000004</v>
      </c>
      <c r="V24" s="45">
        <f>SUMIF(dados_populacao!$B$2:$B$4108, DEFICIT!$A24, dados_populacao!$P$2:$P$4108)</f>
        <v>12660</v>
      </c>
      <c r="W24" s="51">
        <f t="shared" si="14"/>
        <v>0.6068391636548397</v>
      </c>
    </row>
    <row r="25" spans="1:23" x14ac:dyDescent="0.2">
      <c r="A25" s="22" t="s">
        <v>31</v>
      </c>
      <c r="B25" s="4">
        <v>144</v>
      </c>
      <c r="C25" s="4">
        <v>89</v>
      </c>
      <c r="D25" s="5">
        <f t="shared" si="15"/>
        <v>0.61805555555555558</v>
      </c>
      <c r="E25" s="45">
        <f>SUMIF(dados_populacao!$B$2:$B$4108, A25, dados_populacao!$G$2:$G$4108)</f>
        <v>5066328</v>
      </c>
      <c r="F25" s="4">
        <v>1400884</v>
      </c>
      <c r="G25" s="47">
        <f t="shared" si="4"/>
        <v>3.6165221388780227</v>
      </c>
      <c r="H25" s="4">
        <v>52008</v>
      </c>
      <c r="I25" s="8">
        <f t="shared" si="5"/>
        <v>584.35955056179773</v>
      </c>
      <c r="J25" s="8">
        <f t="shared" si="6"/>
        <v>84147.775280898873</v>
      </c>
      <c r="K25" s="10">
        <f t="shared" si="7"/>
        <v>6.0067625357202219E-2</v>
      </c>
      <c r="L25" s="4">
        <v>15</v>
      </c>
      <c r="M25" s="10">
        <f t="shared" si="8"/>
        <v>0.16853932584269662</v>
      </c>
      <c r="N25" s="8">
        <f t="shared" si="9"/>
        <v>119.73033707865169</v>
      </c>
      <c r="O25" s="4">
        <v>35</v>
      </c>
      <c r="P25" s="10">
        <f t="shared" si="10"/>
        <v>0.39325842696629215</v>
      </c>
      <c r="Q25" s="8">
        <f t="shared" si="11"/>
        <v>87.370786516853926</v>
      </c>
      <c r="R25" s="45">
        <f>COUNTIFS(dados_populacao!N$2:N$4108, "sim", dados_populacao!B$2:B$4108, DEFICIT!A25)</f>
        <v>63</v>
      </c>
      <c r="S25" s="50">
        <f t="shared" si="12"/>
        <v>0.7078651685393258</v>
      </c>
      <c r="T25" s="9">
        <f t="shared" si="13"/>
        <v>42.067415730337089</v>
      </c>
      <c r="U25" s="45">
        <f>SUMIF(dados_populacao!$B$2:$B$4108, DEFICIT!A25, dados_populacao!$O$2:$O$4108)</f>
        <v>160075.48000000001</v>
      </c>
      <c r="V25" s="45">
        <f>SUMIF(dados_populacao!$B$2:$B$4108, DEFICIT!$A25, dados_populacao!$P$2:$P$4108)</f>
        <v>18280.209999999995</v>
      </c>
      <c r="W25" s="51">
        <f t="shared" si="14"/>
        <v>0.11419743985774707</v>
      </c>
    </row>
    <row r="26" spans="1:23" x14ac:dyDescent="0.2">
      <c r="A26" s="22" t="s">
        <v>32</v>
      </c>
      <c r="B26" s="4">
        <v>223</v>
      </c>
      <c r="C26" s="4">
        <v>130</v>
      </c>
      <c r="D26" s="5">
        <f t="shared" si="15"/>
        <v>0.5829596412556054</v>
      </c>
      <c r="E26" s="45">
        <f>SUMIF(dados_populacao!$B$2:$B$4108, A26, dados_populacao!$G$2:$G$4108)</f>
        <v>2241188</v>
      </c>
      <c r="F26" s="4">
        <v>890253</v>
      </c>
      <c r="G26" s="47">
        <f t="shared" si="4"/>
        <v>2.5174731228089096</v>
      </c>
      <c r="H26" s="4">
        <v>18964</v>
      </c>
      <c r="I26" s="8">
        <f t="shared" si="5"/>
        <v>145.87692307692308</v>
      </c>
      <c r="J26" s="8">
        <f t="shared" si="6"/>
        <v>32530.553846153845</v>
      </c>
      <c r="K26" s="10">
        <f t="shared" si="7"/>
        <v>3.6540796656853551E-2</v>
      </c>
      <c r="L26" s="4">
        <v>7</v>
      </c>
      <c r="M26" s="10">
        <f t="shared" si="8"/>
        <v>5.3846153846153849E-2</v>
      </c>
      <c r="N26" s="8">
        <f t="shared" si="9"/>
        <v>210.99230769230769</v>
      </c>
      <c r="O26" s="4">
        <v>23</v>
      </c>
      <c r="P26" s="10">
        <f t="shared" si="10"/>
        <v>0.17692307692307693</v>
      </c>
      <c r="Q26" s="8">
        <f t="shared" si="11"/>
        <v>183.54615384615383</v>
      </c>
      <c r="R26" s="45">
        <f>COUNTIFS(dados_populacao!N$2:N$4108, "sim", dados_populacao!B$2:B$4108, DEFICIT!A26)</f>
        <v>78</v>
      </c>
      <c r="S26" s="50">
        <f t="shared" si="12"/>
        <v>0.6</v>
      </c>
      <c r="T26" s="9">
        <f t="shared" si="13"/>
        <v>89.2</v>
      </c>
      <c r="U26" s="45">
        <f>SUMIF(dados_populacao!$B$2:$B$4108, DEFICIT!A26, dados_populacao!$O$2:$O$4108)</f>
        <v>10079.339999999998</v>
      </c>
      <c r="V26" s="45">
        <f>SUMIF(dados_populacao!$B$2:$B$4108, DEFICIT!$A26, dados_populacao!$P$2:$P$4108)</f>
        <v>6638.8299999999972</v>
      </c>
      <c r="W26" s="51">
        <f t="shared" si="14"/>
        <v>0.65865721366676766</v>
      </c>
    </row>
    <row r="27" spans="1:23" x14ac:dyDescent="0.2">
      <c r="A27" s="22" t="s">
        <v>33</v>
      </c>
      <c r="B27" s="4">
        <v>185</v>
      </c>
      <c r="C27" s="4">
        <v>115</v>
      </c>
      <c r="D27" s="5">
        <f t="shared" si="15"/>
        <v>0.6216216216216216</v>
      </c>
      <c r="E27" s="45">
        <f>SUMIF(dados_populacao!$B$2:$B$4108, A27, dados_populacao!$G$2:$G$4108)</f>
        <v>6331326</v>
      </c>
      <c r="F27" s="4">
        <v>1968494</v>
      </c>
      <c r="G27" s="47">
        <f t="shared" si="4"/>
        <v>3.2163298440330528</v>
      </c>
      <c r="H27" s="4">
        <v>138086</v>
      </c>
      <c r="I27" s="8">
        <f t="shared" si="5"/>
        <v>1200.7478260869566</v>
      </c>
      <c r="J27" s="8">
        <f t="shared" si="6"/>
        <v>222138.34782608697</v>
      </c>
      <c r="K27" s="10">
        <f t="shared" si="7"/>
        <v>0.11284685034655273</v>
      </c>
      <c r="L27" s="4">
        <v>10</v>
      </c>
      <c r="M27" s="10">
        <f t="shared" si="8"/>
        <v>8.6956521739130432E-2</v>
      </c>
      <c r="N27" s="8">
        <f t="shared" si="9"/>
        <v>168.91304347826087</v>
      </c>
      <c r="O27" s="4">
        <v>21</v>
      </c>
      <c r="P27" s="10">
        <f t="shared" si="10"/>
        <v>0.18260869565217391</v>
      </c>
      <c r="Q27" s="8">
        <f t="shared" si="11"/>
        <v>151.21739130434781</v>
      </c>
      <c r="R27" s="45">
        <f>COUNTIFS(dados_populacao!N$2:N$4108, "sim", dados_populacao!B$2:B$4108, DEFICIT!A27)</f>
        <v>82</v>
      </c>
      <c r="S27" s="50">
        <f t="shared" si="12"/>
        <v>0.71304347826086956</v>
      </c>
      <c r="T27" s="9">
        <f t="shared" si="13"/>
        <v>53.086956521739133</v>
      </c>
      <c r="U27" s="45">
        <f>SUMIF(dados_populacao!$B$2:$B$4108, DEFICIT!A27, dados_populacao!$O$2:$O$4108)</f>
        <v>19143.189999999995</v>
      </c>
      <c r="V27" s="45">
        <f>SUMIF(dados_populacao!$B$2:$B$4108, DEFICIT!$A27, dados_populacao!$P$2:$P$4108)</f>
        <v>12121.929999999998</v>
      </c>
      <c r="W27" s="51">
        <f t="shared" si="14"/>
        <v>0.63322413871460304</v>
      </c>
    </row>
    <row r="28" spans="1:23" x14ac:dyDescent="0.2">
      <c r="A28" s="22" t="s">
        <v>34</v>
      </c>
      <c r="B28" s="4">
        <v>224</v>
      </c>
      <c r="C28" s="4">
        <v>110</v>
      </c>
      <c r="D28" s="5">
        <f t="shared" si="15"/>
        <v>0.49107142857142855</v>
      </c>
      <c r="E28" s="45">
        <f>SUMIF(dados_populacao!$B$2:$B$4108, A28, dados_populacao!$G$2:$G$4108)</f>
        <v>1426032</v>
      </c>
      <c r="F28" s="4">
        <v>476226</v>
      </c>
      <c r="G28" s="47">
        <f t="shared" si="4"/>
        <v>2.9944438144914391</v>
      </c>
      <c r="H28" s="4">
        <v>6246</v>
      </c>
      <c r="I28" s="8">
        <f t="shared" si="5"/>
        <v>56.781818181818181</v>
      </c>
      <c r="J28" s="8">
        <f t="shared" si="6"/>
        <v>12719.127272727274</v>
      </c>
      <c r="K28" s="10">
        <f t="shared" si="7"/>
        <v>2.6708174842883996E-2</v>
      </c>
      <c r="L28" s="4">
        <v>7</v>
      </c>
      <c r="M28" s="10">
        <f t="shared" si="8"/>
        <v>6.363636363636363E-2</v>
      </c>
      <c r="N28" s="8">
        <f t="shared" si="9"/>
        <v>209.74545454545455</v>
      </c>
      <c r="O28" s="4">
        <v>24</v>
      </c>
      <c r="P28" s="10">
        <f t="shared" si="10"/>
        <v>0.21818181818181817</v>
      </c>
      <c r="Q28" s="8">
        <f t="shared" si="11"/>
        <v>175.12727272727273</v>
      </c>
      <c r="R28" s="45">
        <f>COUNTIFS(dados_populacao!N$2:N$4108, "sim", dados_populacao!B$2:B$4108, DEFICIT!A28)</f>
        <v>27</v>
      </c>
      <c r="S28" s="50">
        <f t="shared" si="12"/>
        <v>0.24545454545454545</v>
      </c>
      <c r="T28" s="9">
        <f t="shared" si="13"/>
        <v>169.0181818181818</v>
      </c>
      <c r="U28" s="45">
        <f>SUMIF(dados_populacao!$B$2:$B$4108, DEFICIT!A28, dados_populacao!$O$2:$O$4108)</f>
        <v>61685.489999999991</v>
      </c>
      <c r="V28" s="45">
        <f>SUMIF(dados_populacao!$B$2:$B$4108, DEFICIT!$A28, dados_populacao!$P$2:$P$4108)</f>
        <v>56069.42</v>
      </c>
      <c r="W28" s="51">
        <f t="shared" si="14"/>
        <v>0.90895638504290077</v>
      </c>
    </row>
    <row r="29" spans="1:23" x14ac:dyDescent="0.2">
      <c r="A29" s="22" t="s">
        <v>35</v>
      </c>
      <c r="B29" s="4">
        <v>399</v>
      </c>
      <c r="C29" s="4">
        <v>334</v>
      </c>
      <c r="D29" s="5">
        <f t="shared" si="15"/>
        <v>0.83709273182957389</v>
      </c>
      <c r="E29" s="45">
        <f>SUMIF(dados_populacao!$B$2:$B$4108, A29, dados_populacao!$G$2:$G$4108)</f>
        <v>8950750</v>
      </c>
      <c r="F29" s="4">
        <v>3070199</v>
      </c>
      <c r="G29" s="47">
        <f t="shared" si="4"/>
        <v>2.9153647695149401</v>
      </c>
      <c r="H29" s="4">
        <v>31459</v>
      </c>
      <c r="I29" s="8">
        <f t="shared" si="5"/>
        <v>94.188622754491021</v>
      </c>
      <c r="J29" s="8">
        <f t="shared" si="6"/>
        <v>37581.260479041921</v>
      </c>
      <c r="K29" s="10">
        <f t="shared" si="7"/>
        <v>1.2240659474855514E-2</v>
      </c>
      <c r="L29" s="4">
        <v>71</v>
      </c>
      <c r="M29" s="10">
        <f t="shared" si="8"/>
        <v>0.21257485029940121</v>
      </c>
      <c r="N29" s="8">
        <f t="shared" si="9"/>
        <v>314.18263473053895</v>
      </c>
      <c r="O29" s="4">
        <v>174</v>
      </c>
      <c r="P29" s="10">
        <f t="shared" si="10"/>
        <v>0.52095808383233533</v>
      </c>
      <c r="Q29" s="8">
        <f t="shared" si="11"/>
        <v>191.13772455089821</v>
      </c>
      <c r="R29" s="45">
        <f>COUNTIFS(dados_populacao!N$2:N$4108, "sim", dados_populacao!B$2:B$4108, DEFICIT!A29)</f>
        <v>329</v>
      </c>
      <c r="S29" s="50">
        <f t="shared" si="12"/>
        <v>0.98502994011976053</v>
      </c>
      <c r="T29" s="9">
        <f t="shared" si="13"/>
        <v>5.9730538922155496</v>
      </c>
      <c r="U29" s="45">
        <f>SUMIF(dados_populacao!$B$2:$B$4108, DEFICIT!A29, dados_populacao!$O$2:$O$4108)</f>
        <v>59878.470000000008</v>
      </c>
      <c r="V29" s="45">
        <f>SUMIF(dados_populacao!$B$2:$B$4108, DEFICIT!$A29, dados_populacao!$P$2:$P$4108)</f>
        <v>40437.739999999991</v>
      </c>
      <c r="W29" s="51">
        <f t="shared" si="14"/>
        <v>0.67533021468317389</v>
      </c>
    </row>
    <row r="30" spans="1:23" x14ac:dyDescent="0.2">
      <c r="A30" s="22" t="s">
        <v>36</v>
      </c>
      <c r="B30" s="4">
        <v>92</v>
      </c>
      <c r="C30" s="4">
        <v>77</v>
      </c>
      <c r="D30" s="5">
        <f t="shared" si="15"/>
        <v>0.83695652173913049</v>
      </c>
      <c r="E30" s="45">
        <f>SUMIF(dados_populacao!$B$2:$B$4108, A30, dados_populacao!$G$2:$G$4108)</f>
        <v>16176084</v>
      </c>
      <c r="F30" s="4">
        <v>4656250</v>
      </c>
      <c r="G30" s="47">
        <f t="shared" si="4"/>
        <v>3.4740583087248322</v>
      </c>
      <c r="H30" s="4">
        <v>520062</v>
      </c>
      <c r="I30" s="8">
        <f t="shared" si="5"/>
        <v>6754.0519480519479</v>
      </c>
      <c r="J30" s="8">
        <f t="shared" si="6"/>
        <v>621372.77922077919</v>
      </c>
      <c r="K30" s="10">
        <f t="shared" si="7"/>
        <v>0.13344918748365728</v>
      </c>
      <c r="L30" s="4">
        <v>14</v>
      </c>
      <c r="M30" s="10">
        <f t="shared" si="8"/>
        <v>0.18181818181818182</v>
      </c>
      <c r="N30" s="8">
        <f t="shared" si="9"/>
        <v>75.272727272727266</v>
      </c>
      <c r="O30" s="4">
        <v>27</v>
      </c>
      <c r="P30" s="10">
        <f t="shared" si="10"/>
        <v>0.35064935064935066</v>
      </c>
      <c r="Q30" s="8">
        <f t="shared" si="11"/>
        <v>59.740259740259738</v>
      </c>
      <c r="R30" s="45">
        <f>COUNTIFS(dados_populacao!N$2:N$4108, "sim", dados_populacao!B$2:B$4108, DEFICIT!A30)</f>
        <v>74</v>
      </c>
      <c r="S30" s="50">
        <f t="shared" si="12"/>
        <v>0.96103896103896103</v>
      </c>
      <c r="T30" s="9">
        <f t="shared" si="13"/>
        <v>3.5844155844155856</v>
      </c>
      <c r="U30" s="45">
        <f>SUMIF(dados_populacao!$B$2:$B$4108, DEFICIT!A30, dados_populacao!$O$2:$O$4108)</f>
        <v>56122.150000000009</v>
      </c>
      <c r="V30" s="45">
        <f>SUMIF(dados_populacao!$B$2:$B$4108, DEFICIT!$A30, dados_populacao!$P$2:$P$4108)</f>
        <v>38806.9</v>
      </c>
      <c r="W30" s="51">
        <f t="shared" si="14"/>
        <v>0.69147208366037283</v>
      </c>
    </row>
    <row r="31" spans="1:23" x14ac:dyDescent="0.2">
      <c r="A31" s="22" t="s">
        <v>37</v>
      </c>
      <c r="B31" s="4">
        <v>167</v>
      </c>
      <c r="C31" s="4">
        <v>99</v>
      </c>
      <c r="D31" s="5">
        <f t="shared" si="15"/>
        <v>0.59281437125748504</v>
      </c>
      <c r="E31" s="45">
        <f>SUMIF(dados_populacao!$B$2:$B$4108, A31, dados_populacao!$G$2:$G$4108)</f>
        <v>2422990</v>
      </c>
      <c r="F31" s="4">
        <v>674473</v>
      </c>
      <c r="G31" s="47">
        <f t="shared" si="4"/>
        <v>3.5924195631255809</v>
      </c>
      <c r="H31" s="4">
        <v>13878</v>
      </c>
      <c r="I31" s="8">
        <f t="shared" si="5"/>
        <v>140.18181818181819</v>
      </c>
      <c r="J31" s="8">
        <f t="shared" si="6"/>
        <v>23410.363636363636</v>
      </c>
      <c r="K31" s="10">
        <f t="shared" si="7"/>
        <v>3.4709119025318487E-2</v>
      </c>
      <c r="L31" s="4">
        <v>5</v>
      </c>
      <c r="M31" s="10">
        <f t="shared" si="8"/>
        <v>5.0505050505050504E-2</v>
      </c>
      <c r="N31" s="8">
        <f t="shared" si="9"/>
        <v>158.56565656565655</v>
      </c>
      <c r="O31" s="4">
        <v>20</v>
      </c>
      <c r="P31" s="10">
        <f t="shared" si="10"/>
        <v>0.20202020202020202</v>
      </c>
      <c r="Q31" s="8">
        <f t="shared" si="11"/>
        <v>133.26262626262627</v>
      </c>
      <c r="R31" s="45">
        <f>COUNTIFS(dados_populacao!N$2:N$4108, "sim", dados_populacao!B$2:B$4108, DEFICIT!A31)</f>
        <v>64</v>
      </c>
      <c r="S31" s="50">
        <f t="shared" si="12"/>
        <v>0.64646464646464652</v>
      </c>
      <c r="T31" s="9">
        <f t="shared" si="13"/>
        <v>59.040404040404034</v>
      </c>
      <c r="U31" s="45">
        <f>SUMIF(dados_populacao!$B$2:$B$4108, DEFICIT!A31, dados_populacao!$O$2:$O$4108)</f>
        <v>10711.26</v>
      </c>
      <c r="V31" s="45">
        <f>SUMIF(dados_populacao!$B$2:$B$4108, DEFICIT!$A31, dados_populacao!$P$2:$P$4108)</f>
        <v>5796.6500000000005</v>
      </c>
      <c r="W31" s="51">
        <f t="shared" si="14"/>
        <v>0.54117349406138959</v>
      </c>
    </row>
    <row r="32" spans="1:23" x14ac:dyDescent="0.2">
      <c r="A32" s="22" t="s">
        <v>38</v>
      </c>
      <c r="B32" s="4">
        <v>52</v>
      </c>
      <c r="C32" s="4">
        <v>36</v>
      </c>
      <c r="D32" s="5">
        <f t="shared" si="15"/>
        <v>0.69230769230769229</v>
      </c>
      <c r="E32" s="45">
        <f>SUMIF(dados_populacao!$B$2:$B$4108, A32, dados_populacao!$G$2:$G$4108)</f>
        <v>664641</v>
      </c>
      <c r="F32" s="4">
        <v>245967</v>
      </c>
      <c r="G32" s="47">
        <f t="shared" si="4"/>
        <v>2.7021551671565698</v>
      </c>
      <c r="H32" s="4">
        <v>2662</v>
      </c>
      <c r="I32" s="8">
        <f t="shared" si="5"/>
        <v>73.944444444444443</v>
      </c>
      <c r="J32" s="8">
        <f t="shared" si="6"/>
        <v>3845.1111111111109</v>
      </c>
      <c r="K32" s="10">
        <f t="shared" si="7"/>
        <v>1.5632630032122646E-2</v>
      </c>
      <c r="L32" s="4">
        <v>4</v>
      </c>
      <c r="M32" s="10">
        <f t="shared" si="8"/>
        <v>0.1111111111111111</v>
      </c>
      <c r="N32" s="8">
        <f t="shared" si="9"/>
        <v>46.222222222222221</v>
      </c>
      <c r="O32" s="4">
        <v>12</v>
      </c>
      <c r="P32" s="10">
        <f t="shared" si="10"/>
        <v>0.33333333333333331</v>
      </c>
      <c r="Q32" s="8">
        <f t="shared" si="11"/>
        <v>34.666666666666671</v>
      </c>
      <c r="R32" s="45">
        <f>COUNTIFS(dados_populacao!N$2:N$4108, "sim", dados_populacao!B$2:B$4108, DEFICIT!A32)</f>
        <v>30</v>
      </c>
      <c r="S32" s="50">
        <f t="shared" si="12"/>
        <v>0.83333333333333337</v>
      </c>
      <c r="T32" s="9">
        <f t="shared" si="13"/>
        <v>8.6666666666666643</v>
      </c>
      <c r="U32" s="45">
        <f>SUMIF(dados_populacao!$B$2:$B$4108, DEFICIT!A32, dados_populacao!$O$2:$O$4108)</f>
        <v>30351.090000000004</v>
      </c>
      <c r="V32" s="45">
        <f>SUMIF(dados_populacao!$B$2:$B$4108, DEFICIT!$A32, dados_populacao!$P$2:$P$4108)</f>
        <v>17485.420000000002</v>
      </c>
      <c r="W32" s="51">
        <f t="shared" si="14"/>
        <v>0.57610517447643561</v>
      </c>
    </row>
    <row r="33" spans="1:23" x14ac:dyDescent="0.2">
      <c r="A33" s="22" t="s">
        <v>39</v>
      </c>
      <c r="B33" s="4">
        <v>15</v>
      </c>
      <c r="C33" s="4">
        <v>7</v>
      </c>
      <c r="D33" s="5">
        <f t="shared" si="15"/>
        <v>0.46666666666666667</v>
      </c>
      <c r="E33" s="45">
        <f>SUMIF(dados_populacao!$B$2:$B$4108, A33, dados_populacao!$G$2:$G$4108)</f>
        <v>451839</v>
      </c>
      <c r="F33" s="4">
        <v>90908</v>
      </c>
      <c r="G33" s="47">
        <f t="shared" si="4"/>
        <v>4.9702886434637215</v>
      </c>
      <c r="H33" s="4">
        <v>1065</v>
      </c>
      <c r="I33" s="8">
        <f t="shared" si="5"/>
        <v>152.14285714285714</v>
      </c>
      <c r="J33" s="8">
        <f t="shared" si="6"/>
        <v>2282.1428571428569</v>
      </c>
      <c r="K33" s="10">
        <f t="shared" si="7"/>
        <v>2.5103872675043527E-2</v>
      </c>
      <c r="L33" s="4">
        <v>1</v>
      </c>
      <c r="M33" s="10">
        <f t="shared" si="8"/>
        <v>0.14285714285714285</v>
      </c>
      <c r="N33" s="8">
        <f t="shared" si="9"/>
        <v>12.857142857142858</v>
      </c>
      <c r="O33" s="4">
        <v>5</v>
      </c>
      <c r="P33" s="10">
        <f t="shared" si="10"/>
        <v>0.7142857142857143</v>
      </c>
      <c r="Q33" s="8">
        <f t="shared" si="11"/>
        <v>4.2857142857142856</v>
      </c>
      <c r="R33" s="45">
        <f>COUNTIFS(dados_populacao!N$2:N$4108, "sim", dados_populacao!B$2:B$4108, DEFICIT!A33)</f>
        <v>5</v>
      </c>
      <c r="S33" s="50">
        <f t="shared" si="12"/>
        <v>0.7142857142857143</v>
      </c>
      <c r="T33" s="9">
        <f t="shared" si="13"/>
        <v>4.2857142857142856</v>
      </c>
      <c r="U33" s="45">
        <f>SUMIF(dados_populacao!$B$2:$B$4108, DEFICIT!A33, dados_populacao!$O$2:$O$4108)</f>
        <v>8561.44</v>
      </c>
      <c r="V33" s="45">
        <f>SUMIF(dados_populacao!$B$2:$B$4108, DEFICIT!$A33, dados_populacao!$P$2:$P$4108)</f>
        <v>4159.01</v>
      </c>
      <c r="W33" s="51">
        <f t="shared" si="14"/>
        <v>0.48578393354388982</v>
      </c>
    </row>
    <row r="34" spans="1:23" x14ac:dyDescent="0.2">
      <c r="A34" s="22" t="s">
        <v>40</v>
      </c>
      <c r="B34" s="4">
        <v>497</v>
      </c>
      <c r="C34" s="4">
        <v>447</v>
      </c>
      <c r="D34" s="5">
        <f t="shared" si="15"/>
        <v>0.89939637826961771</v>
      </c>
      <c r="E34" s="45">
        <f>SUMIF(dados_populacao!$B$2:$B$4108, A34, dados_populacao!$G$2:$G$4108)</f>
        <v>9343207</v>
      </c>
      <c r="F34" s="4">
        <v>3438167</v>
      </c>
      <c r="G34" s="47">
        <f t="shared" si="4"/>
        <v>2.717496561394487</v>
      </c>
      <c r="H34" s="4">
        <v>131766</v>
      </c>
      <c r="I34" s="8">
        <f t="shared" si="5"/>
        <v>294.77852348993287</v>
      </c>
      <c r="J34" s="8">
        <f t="shared" si="6"/>
        <v>146504.92617449662</v>
      </c>
      <c r="K34" s="10">
        <f t="shared" si="7"/>
        <v>4.2611346736355922E-2</v>
      </c>
      <c r="L34" s="4">
        <v>63</v>
      </c>
      <c r="M34" s="10">
        <f t="shared" si="8"/>
        <v>0.14093959731543623</v>
      </c>
      <c r="N34" s="8">
        <f t="shared" si="9"/>
        <v>426.95302013422815</v>
      </c>
      <c r="O34" s="4">
        <v>161</v>
      </c>
      <c r="P34" s="10">
        <f t="shared" si="10"/>
        <v>0.36017897091722595</v>
      </c>
      <c r="Q34" s="8">
        <f t="shared" si="11"/>
        <v>317.9910514541387</v>
      </c>
      <c r="R34" s="45">
        <f>COUNTIFS(dados_populacao!N$2:N$4108, "sim", dados_populacao!B$2:B$4108, DEFICIT!A34)</f>
        <v>432</v>
      </c>
      <c r="S34" s="50">
        <f t="shared" si="12"/>
        <v>0.96644295302013428</v>
      </c>
      <c r="T34" s="9">
        <f t="shared" si="13"/>
        <v>16.677852348993266</v>
      </c>
      <c r="U34" s="45">
        <f>SUMIF(dados_populacao!$B$2:$B$4108, DEFICIT!A34, dados_populacao!$O$2:$O$4108)</f>
        <v>297588.76</v>
      </c>
      <c r="V34" s="45">
        <f>SUMIF(dados_populacao!$B$2:$B$4108, DEFICIT!$A34, dados_populacao!$P$2:$P$4108)</f>
        <v>181153.32999999993</v>
      </c>
      <c r="W34" s="51">
        <f t="shared" si="14"/>
        <v>0.60873713778705862</v>
      </c>
    </row>
    <row r="35" spans="1:23" x14ac:dyDescent="0.2">
      <c r="A35" s="22" t="s">
        <v>41</v>
      </c>
      <c r="B35" s="4">
        <v>295</v>
      </c>
      <c r="C35" s="4">
        <v>259</v>
      </c>
      <c r="D35" s="5">
        <f t="shared" si="15"/>
        <v>0.87796610169491529</v>
      </c>
      <c r="E35" s="45">
        <f>SUMIF(dados_populacao!$B$2:$B$4108, A35, dados_populacao!$G$2:$G$4108)</f>
        <v>5738511</v>
      </c>
      <c r="F35" s="4">
        <v>2345100</v>
      </c>
      <c r="G35" s="47">
        <f t="shared" si="4"/>
        <v>2.4470218753997699</v>
      </c>
      <c r="H35" s="4">
        <v>200915</v>
      </c>
      <c r="I35" s="8">
        <f t="shared" si="5"/>
        <v>775.73359073359075</v>
      </c>
      <c r="J35" s="8">
        <f t="shared" si="6"/>
        <v>228841.40926640926</v>
      </c>
      <c r="K35" s="10">
        <f t="shared" si="7"/>
        <v>9.7582793597888906E-2</v>
      </c>
      <c r="L35" s="4">
        <v>31</v>
      </c>
      <c r="M35" s="10">
        <f t="shared" si="8"/>
        <v>0.11969111969111969</v>
      </c>
      <c r="N35" s="8">
        <f t="shared" si="9"/>
        <v>259.6911196911197</v>
      </c>
      <c r="O35" s="4">
        <v>90</v>
      </c>
      <c r="P35" s="10">
        <f t="shared" si="10"/>
        <v>0.34749034749034752</v>
      </c>
      <c r="Q35" s="8">
        <f t="shared" si="11"/>
        <v>192.49034749034749</v>
      </c>
      <c r="R35" s="45">
        <f>COUNTIFS(dados_populacao!N$2:N$4108, "sim", dados_populacao!B$2:B$4108, DEFICIT!A35)</f>
        <v>254</v>
      </c>
      <c r="S35" s="50">
        <f t="shared" si="12"/>
        <v>0.98069498069498073</v>
      </c>
      <c r="T35" s="9">
        <f t="shared" si="13"/>
        <v>5.6949806949806838</v>
      </c>
      <c r="U35" s="45">
        <f>SUMIF(dados_populacao!$B$2:$B$4108, DEFICIT!A35, dados_populacao!$O$2:$O$4108)</f>
        <v>59451.199999999983</v>
      </c>
      <c r="V35" s="45">
        <f>SUMIF(dados_populacao!$B$2:$B$4108, DEFICIT!$A35, dados_populacao!$P$2:$P$4108)</f>
        <v>39478.180000000015</v>
      </c>
      <c r="W35" s="51">
        <f t="shared" si="14"/>
        <v>0.6640434507629791</v>
      </c>
    </row>
    <row r="36" spans="1:23" x14ac:dyDescent="0.2">
      <c r="A36" s="22" t="s">
        <v>42</v>
      </c>
      <c r="B36" s="4">
        <v>75</v>
      </c>
      <c r="C36" s="4">
        <v>46</v>
      </c>
      <c r="D36" s="5">
        <f t="shared" si="15"/>
        <v>0.61333333333333329</v>
      </c>
      <c r="E36" s="45">
        <f>SUMIF(dados_populacao!$B$2:$B$4108, A36, dados_populacao!$G$2:$G$4108)</f>
        <v>1459227</v>
      </c>
      <c r="F36" s="4">
        <v>483090</v>
      </c>
      <c r="G36" s="47">
        <f t="shared" si="4"/>
        <v>3.0206110662609453</v>
      </c>
      <c r="H36" s="4">
        <v>5843</v>
      </c>
      <c r="I36" s="8">
        <f t="shared" si="5"/>
        <v>127.02173913043478</v>
      </c>
      <c r="J36" s="8">
        <f t="shared" si="6"/>
        <v>9526.6304347826081</v>
      </c>
      <c r="K36" s="10">
        <f t="shared" si="7"/>
        <v>1.9720197964732469E-2</v>
      </c>
      <c r="L36" s="4">
        <v>4</v>
      </c>
      <c r="M36" s="10">
        <f t="shared" si="8"/>
        <v>8.6956521739130432E-2</v>
      </c>
      <c r="N36" s="8">
        <f t="shared" si="9"/>
        <v>68.478260869565219</v>
      </c>
      <c r="O36" s="4">
        <v>11</v>
      </c>
      <c r="P36" s="10">
        <f t="shared" si="10"/>
        <v>0.2391304347826087</v>
      </c>
      <c r="Q36" s="8">
        <f t="shared" si="11"/>
        <v>57.065217391304351</v>
      </c>
      <c r="R36" s="45">
        <f>COUNTIFS(dados_populacao!N$2:N$4108, "sim", dados_populacao!B$2:B$4108, DEFICIT!A36)</f>
        <v>40</v>
      </c>
      <c r="S36" s="50">
        <f t="shared" si="12"/>
        <v>0.86956521739130432</v>
      </c>
      <c r="T36" s="9">
        <f t="shared" si="13"/>
        <v>9.7826086956521756</v>
      </c>
      <c r="U36" s="45">
        <f>SUMIF(dados_populacao!$B$2:$B$4108, DEFICIT!A36, dados_populacao!$O$2:$O$4108)</f>
        <v>4262.74</v>
      </c>
      <c r="V36" s="45">
        <f>SUMIF(dados_populacao!$B$2:$B$4108, DEFICIT!$A36, dados_populacao!$P$2:$P$4108)</f>
        <v>2773.0899999999997</v>
      </c>
      <c r="W36" s="51">
        <f t="shared" si="14"/>
        <v>0.65054167038102251</v>
      </c>
    </row>
    <row r="37" spans="1:23" x14ac:dyDescent="0.2">
      <c r="A37" s="22" t="s">
        <v>43</v>
      </c>
      <c r="B37" s="4">
        <v>645</v>
      </c>
      <c r="C37" s="4">
        <v>584</v>
      </c>
      <c r="D37" s="5">
        <f t="shared" si="15"/>
        <v>0.90542635658914727</v>
      </c>
      <c r="E37" s="45">
        <f>SUMIF(dados_populacao!$B$2:$B$4108, A37, dados_populacao!$G$2:$G$4108)</f>
        <v>43587649</v>
      </c>
      <c r="F37" s="4">
        <v>12797303</v>
      </c>
      <c r="G37" s="47">
        <f t="shared" si="4"/>
        <v>3.4060027335447165</v>
      </c>
      <c r="H37" s="4">
        <v>250843</v>
      </c>
      <c r="I37" s="8">
        <f t="shared" si="5"/>
        <v>429.52568493150687</v>
      </c>
      <c r="J37" s="8">
        <f t="shared" si="6"/>
        <v>277044.06678082194</v>
      </c>
      <c r="K37" s="10">
        <f t="shared" si="7"/>
        <v>2.1648629151065812E-2</v>
      </c>
      <c r="L37" s="4">
        <v>294</v>
      </c>
      <c r="M37" s="10">
        <f t="shared" si="8"/>
        <v>0.50342465753424659</v>
      </c>
      <c r="N37" s="8">
        <f t="shared" si="9"/>
        <v>320.29109589041093</v>
      </c>
      <c r="O37" s="4">
        <v>350</v>
      </c>
      <c r="P37" s="10">
        <f t="shared" si="10"/>
        <v>0.59931506849315064</v>
      </c>
      <c r="Q37" s="8">
        <f t="shared" si="11"/>
        <v>258.44178082191786</v>
      </c>
      <c r="R37" s="45">
        <f>COUNTIFS(dados_populacao!N$2:N$4108, "sim", dados_populacao!B$2:B$4108, DEFICIT!A37)</f>
        <v>567</v>
      </c>
      <c r="S37" s="50">
        <f t="shared" si="12"/>
        <v>0.97089041095890416</v>
      </c>
      <c r="T37" s="9">
        <f t="shared" si="13"/>
        <v>18.775684931506817</v>
      </c>
      <c r="U37" s="45">
        <f>SUMIF(dados_populacao!$B$2:$B$4108, DEFICIT!A37, dados_populacao!$O$2:$O$4108)</f>
        <v>161201.61999999991</v>
      </c>
      <c r="V37" s="45">
        <f>SUMIF(dados_populacao!$B$2:$B$4108, DEFICIT!$A37, dados_populacao!$P$2:$P$4108)</f>
        <v>131066.75999999992</v>
      </c>
      <c r="W37" s="51">
        <f t="shared" si="14"/>
        <v>0.81306105980820786</v>
      </c>
    </row>
    <row r="38" spans="1:23" x14ac:dyDescent="0.2">
      <c r="A38" s="22" t="s">
        <v>44</v>
      </c>
      <c r="B38" s="4">
        <v>139</v>
      </c>
      <c r="C38" s="4">
        <v>94</v>
      </c>
      <c r="D38" s="46">
        <f t="shared" si="15"/>
        <v>0.67625899280575541</v>
      </c>
      <c r="E38" s="45">
        <f>SUMIF(dados_populacao!$B$2:$B$4108, A38, dados_populacao!$G$2:$G$4108)</f>
        <v>977883</v>
      </c>
      <c r="F38" s="9">
        <v>323735</v>
      </c>
      <c r="G38" s="47">
        <f t="shared" si="4"/>
        <v>3.0206279827636804</v>
      </c>
      <c r="H38" s="4">
        <v>3060</v>
      </c>
      <c r="I38" s="8">
        <f t="shared" si="5"/>
        <v>32.553191489361701</v>
      </c>
      <c r="J38" s="8">
        <f t="shared" si="6"/>
        <v>4524.8936170212764</v>
      </c>
      <c r="K38" s="10">
        <f t="shared" si="7"/>
        <v>1.3977152970859736E-2</v>
      </c>
      <c r="L38" s="4">
        <v>7</v>
      </c>
      <c r="M38" s="10">
        <f t="shared" si="8"/>
        <v>7.4468085106382975E-2</v>
      </c>
      <c r="N38" s="8">
        <f t="shared" si="9"/>
        <v>128.64893617021275</v>
      </c>
      <c r="O38" s="4">
        <v>20</v>
      </c>
      <c r="P38" s="10">
        <f t="shared" si="10"/>
        <v>0.21276595744680851</v>
      </c>
      <c r="Q38" s="8">
        <f t="shared" si="11"/>
        <v>109.42553191489363</v>
      </c>
      <c r="R38" s="45">
        <f>COUNTIFS(dados_populacao!N$2:N$4108, "sim", dados_populacao!B$2:B$4108, DEFICIT!A38)</f>
        <v>36</v>
      </c>
      <c r="S38" s="50">
        <f t="shared" si="12"/>
        <v>0.38297872340425532</v>
      </c>
      <c r="T38" s="9">
        <f t="shared" si="13"/>
        <v>85.765957446808514</v>
      </c>
      <c r="U38" s="45">
        <f>SUMIF(dados_populacao!$B$2:$B$4108, DEFICIT!A38, dados_populacao!$O$2:$O$4108)</f>
        <v>98943.25</v>
      </c>
      <c r="V38" s="8">
        <f>SUMIF(dados_populacao!$B$2:$B$4108, DEFICIT!$A38, dados_populacao!$P$2:$P$4108)</f>
        <v>71318.77</v>
      </c>
      <c r="W38" s="50">
        <f t="shared" si="14"/>
        <v>0.72080480477445408</v>
      </c>
    </row>
    <row r="39" spans="1:23" x14ac:dyDescent="0.2">
      <c r="E39" s="44"/>
      <c r="V39" s="44"/>
      <c r="W39" s="52"/>
    </row>
    <row r="40" spans="1:23" ht="38.25" x14ac:dyDescent="0.2">
      <c r="A40" s="21" t="s">
        <v>74</v>
      </c>
      <c r="B40" s="14" t="s">
        <v>0</v>
      </c>
      <c r="C40" s="14" t="s">
        <v>1</v>
      </c>
      <c r="D40" s="14" t="s">
        <v>2</v>
      </c>
      <c r="E40" s="14" t="s">
        <v>92</v>
      </c>
      <c r="F40" s="7" t="s">
        <v>3</v>
      </c>
      <c r="G40" s="14" t="s">
        <v>93</v>
      </c>
      <c r="H40" s="20" t="s">
        <v>6</v>
      </c>
      <c r="I40" s="20" t="s">
        <v>8</v>
      </c>
      <c r="J40" s="20" t="s">
        <v>9</v>
      </c>
      <c r="K40" s="20" t="s">
        <v>10</v>
      </c>
      <c r="L40" s="17" t="s">
        <v>4</v>
      </c>
      <c r="M40" s="17" t="s">
        <v>11</v>
      </c>
      <c r="N40" s="17" t="s">
        <v>12</v>
      </c>
      <c r="O40" s="17" t="s">
        <v>5</v>
      </c>
      <c r="P40" s="17" t="s">
        <v>13</v>
      </c>
      <c r="Q40" s="17" t="s">
        <v>12</v>
      </c>
      <c r="R40" s="17" t="s">
        <v>113</v>
      </c>
      <c r="S40" s="17" t="s">
        <v>114</v>
      </c>
      <c r="T40" s="17" t="s">
        <v>115</v>
      </c>
      <c r="U40" s="17" t="s">
        <v>117</v>
      </c>
      <c r="V40" s="17" t="s">
        <v>118</v>
      </c>
      <c r="W40" s="53" t="s">
        <v>119</v>
      </c>
    </row>
    <row r="41" spans="1:23" x14ac:dyDescent="0.2">
      <c r="A41" s="24">
        <v>1</v>
      </c>
      <c r="B41" s="8">
        <v>4396</v>
      </c>
      <c r="C41" s="8">
        <v>3159</v>
      </c>
      <c r="D41" s="10">
        <f>C41/B41</f>
        <v>0.71860782529572342</v>
      </c>
      <c r="E41" s="45">
        <f>SUMIF(dados_populacao!$F$2:$F$4108, A41, dados_populacao!$G$2:$G$4108)</f>
        <v>21360725</v>
      </c>
      <c r="F41" s="8">
        <v>8112364</v>
      </c>
      <c r="G41" s="47">
        <f t="shared" ref="G41:G46" si="16">E41/F41</f>
        <v>2.633107316190447</v>
      </c>
      <c r="H41" s="8">
        <v>231374</v>
      </c>
      <c r="I41" s="8">
        <f t="shared" ref="I41:I46" si="17">H41/C41</f>
        <v>73.242798353909464</v>
      </c>
      <c r="J41" s="8">
        <f t="shared" ref="J41:J46" si="18">I41*B41</f>
        <v>321975.34156378603</v>
      </c>
      <c r="K41" s="10">
        <f t="shared" ref="K41:K46" si="19">J41/F41</f>
        <v>3.9689459393560993E-2</v>
      </c>
      <c r="L41" s="8">
        <v>455</v>
      </c>
      <c r="M41" s="10">
        <f t="shared" ref="M41:M46" si="20">L41/C41</f>
        <v>0.1440329218106996</v>
      </c>
      <c r="N41" s="8">
        <f t="shared" ref="N41:N46" si="21">(1-M41)*B41</f>
        <v>3762.8312757201647</v>
      </c>
      <c r="O41" s="8">
        <v>944</v>
      </c>
      <c r="P41" s="10">
        <f t="shared" ref="P41:P46" si="22">O41/C41</f>
        <v>0.2988287432731877</v>
      </c>
      <c r="Q41" s="8">
        <f t="shared" ref="Q41:Q46" si="23">(1-P41)*B41</f>
        <v>3082.3488445710668</v>
      </c>
      <c r="R41" s="45">
        <f>COUNTIFS(dados_populacao!N$2:N$4108, "sim", dados_populacao!F$2:F$4108, DEFICIT!A41)</f>
        <v>2572</v>
      </c>
      <c r="S41" s="50">
        <f t="shared" ref="S41:S46" si="24">R41/C41</f>
        <v>0.81418170307059201</v>
      </c>
      <c r="T41" s="9">
        <f t="shared" ref="T41:T46" si="25">(1-S41)*$B41</f>
        <v>816.85723330167752</v>
      </c>
      <c r="U41" s="45">
        <f>SUMIF(dados_populacao!$F$2:$F$4108, DEFICIT!$A41, dados_populacao!$O$2:$O$4108)</f>
        <v>660085.2000000017</v>
      </c>
      <c r="V41" s="45">
        <f>SUMIF(dados_populacao!$F$2:$F$4108, DEFICIT!$A41, dados_populacao!$P$2:$P$4108)</f>
        <v>453415.31000000064</v>
      </c>
      <c r="W41" s="50">
        <f t="shared" ref="W41:W46" si="26">V41/U41</f>
        <v>0.68690422084906533</v>
      </c>
    </row>
    <row r="42" spans="1:23" x14ac:dyDescent="0.2">
      <c r="A42" s="25">
        <v>2</v>
      </c>
      <c r="B42" s="4">
        <v>848</v>
      </c>
      <c r="C42" s="4">
        <v>654</v>
      </c>
      <c r="D42" s="5">
        <f t="shared" ref="D42:D46" si="27">C42/B42</f>
        <v>0.77122641509433965</v>
      </c>
      <c r="E42" s="45">
        <f>SUMIF(dados_populacao!$F$2:$F$4108, A42, dados_populacao!$G$2:$G$4108)</f>
        <v>26288979</v>
      </c>
      <c r="F42" s="4">
        <v>9362787</v>
      </c>
      <c r="G42" s="47">
        <f t="shared" si="16"/>
        <v>2.8078155574830443</v>
      </c>
      <c r="H42" s="4">
        <v>372167</v>
      </c>
      <c r="I42" s="8">
        <f t="shared" si="17"/>
        <v>569.06269113149847</v>
      </c>
      <c r="J42" s="8">
        <f t="shared" si="18"/>
        <v>482565.16207951069</v>
      </c>
      <c r="K42" s="10">
        <f t="shared" si="19"/>
        <v>5.1540760467957955E-2</v>
      </c>
      <c r="L42" s="4">
        <v>148</v>
      </c>
      <c r="M42" s="10">
        <f t="shared" si="20"/>
        <v>0.22629969418960244</v>
      </c>
      <c r="N42" s="8">
        <f t="shared" si="21"/>
        <v>656.09785932721707</v>
      </c>
      <c r="O42" s="4">
        <v>290</v>
      </c>
      <c r="P42" s="10">
        <f t="shared" si="22"/>
        <v>0.44342507645259938</v>
      </c>
      <c r="Q42" s="8">
        <f t="shared" si="23"/>
        <v>471.97553516819579</v>
      </c>
      <c r="R42" s="45">
        <f>COUNTIFS(dados_populacao!N$2:N$4108, "sim", dados_populacao!F$2:F$4108, DEFICIT!A42)</f>
        <v>600</v>
      </c>
      <c r="S42" s="50">
        <f t="shared" si="24"/>
        <v>0.91743119266055051</v>
      </c>
      <c r="T42" s="9">
        <f t="shared" si="25"/>
        <v>70.018348623853171</v>
      </c>
      <c r="U42" s="45">
        <f>SUMIF(dados_populacao!$F$2:$F$4108, DEFICIT!A42, dados_populacao!$O$2:$O$4108)</f>
        <v>778924.79999999993</v>
      </c>
      <c r="V42" s="45">
        <f>SUMIF(dados_populacao!$F$2:$F$4108, DEFICIT!$A42, dados_populacao!$P$2:$P$4108)</f>
        <v>396843.66999999975</v>
      </c>
      <c r="W42" s="50">
        <f t="shared" si="26"/>
        <v>0.50947622928426439</v>
      </c>
    </row>
    <row r="43" spans="1:23" x14ac:dyDescent="0.2">
      <c r="A43" s="25">
        <v>3</v>
      </c>
      <c r="B43" s="4">
        <v>210</v>
      </c>
      <c r="C43" s="4">
        <v>183</v>
      </c>
      <c r="D43" s="5">
        <f t="shared" si="27"/>
        <v>0.87142857142857144</v>
      </c>
      <c r="E43" s="45">
        <f>SUMIF(dados_populacao!$F$2:$F$4108, A43, dados_populacao!$G$2:$G$4108)</f>
        <v>25714869</v>
      </c>
      <c r="F43" s="4">
        <v>8801150</v>
      </c>
      <c r="G43" s="47">
        <f t="shared" si="16"/>
        <v>2.9217623833249062</v>
      </c>
      <c r="H43" s="4">
        <v>298346</v>
      </c>
      <c r="I43" s="8">
        <f t="shared" si="17"/>
        <v>1630.3060109289618</v>
      </c>
      <c r="J43" s="8">
        <f t="shared" si="18"/>
        <v>342364.26229508198</v>
      </c>
      <c r="K43" s="10">
        <f t="shared" si="19"/>
        <v>3.8899946290550894E-2</v>
      </c>
      <c r="L43" s="4">
        <v>55</v>
      </c>
      <c r="M43" s="10">
        <f t="shared" si="20"/>
        <v>0.30054644808743169</v>
      </c>
      <c r="N43" s="8">
        <f t="shared" si="21"/>
        <v>146.88524590163934</v>
      </c>
      <c r="O43" s="4">
        <v>115</v>
      </c>
      <c r="P43" s="10">
        <f t="shared" si="22"/>
        <v>0.62841530054644812</v>
      </c>
      <c r="Q43" s="8">
        <f t="shared" si="23"/>
        <v>78.032786885245898</v>
      </c>
      <c r="R43" s="45">
        <f>COUNTIFS(dados_populacao!N$2:N$4108, "sim", dados_populacao!F$2:F$4108, DEFICIT!A43)</f>
        <v>180</v>
      </c>
      <c r="S43" s="50">
        <f t="shared" si="24"/>
        <v>0.98360655737704916</v>
      </c>
      <c r="T43" s="9">
        <f t="shared" si="25"/>
        <v>3.442622950819676</v>
      </c>
      <c r="U43" s="45">
        <f>SUMIF(dados_populacao!$F$2:$F$4108, DEFICIT!A43, dados_populacao!$O$2:$O$4108)</f>
        <v>161788.19</v>
      </c>
      <c r="V43" s="45">
        <f>SUMIF(dados_populacao!$F$2:$F$4108, DEFICIT!$A43, dados_populacao!$P$2:$P$4108)</f>
        <v>115306.53000000003</v>
      </c>
      <c r="W43" s="50">
        <f t="shared" si="26"/>
        <v>0.71270053765976382</v>
      </c>
    </row>
    <row r="44" spans="1:23" x14ac:dyDescent="0.2">
      <c r="A44" s="25">
        <v>4</v>
      </c>
      <c r="B44" s="4">
        <v>99</v>
      </c>
      <c r="C44" s="4">
        <v>94</v>
      </c>
      <c r="D44" s="5">
        <f t="shared" si="27"/>
        <v>0.9494949494949495</v>
      </c>
      <c r="E44" s="45">
        <f>SUMIF(dados_populacao!$F$2:$F$4108, A44, dados_populacao!$G$2:$G$4108)</f>
        <v>40677613</v>
      </c>
      <c r="F44" s="4">
        <v>12512920</v>
      </c>
      <c r="G44" s="47">
        <f t="shared" si="16"/>
        <v>3.2508489625123471</v>
      </c>
      <c r="H44" s="4">
        <v>565209</v>
      </c>
      <c r="I44" s="8">
        <f t="shared" si="17"/>
        <v>6012.8617021276596</v>
      </c>
      <c r="J44" s="8">
        <f t="shared" si="18"/>
        <v>595273.30851063831</v>
      </c>
      <c r="K44" s="10">
        <f t="shared" si="19"/>
        <v>4.7572693544803153E-2</v>
      </c>
      <c r="L44" s="4">
        <v>42</v>
      </c>
      <c r="M44" s="10">
        <f t="shared" si="20"/>
        <v>0.44680851063829785</v>
      </c>
      <c r="N44" s="8">
        <f t="shared" si="21"/>
        <v>54.765957446808514</v>
      </c>
      <c r="O44" s="4">
        <v>67</v>
      </c>
      <c r="P44" s="10">
        <f t="shared" si="22"/>
        <v>0.71276595744680848</v>
      </c>
      <c r="Q44" s="8">
        <f t="shared" si="23"/>
        <v>28.436170212765958</v>
      </c>
      <c r="R44" s="45">
        <f>COUNTIFS(dados_populacao!N$2:N$4108, "sim", dados_populacao!F$2:F$4108, DEFICIT!A44)</f>
        <v>94</v>
      </c>
      <c r="S44" s="50">
        <f t="shared" si="24"/>
        <v>1</v>
      </c>
      <c r="T44" s="9">
        <f t="shared" si="25"/>
        <v>0</v>
      </c>
      <c r="U44" s="45">
        <f>SUMIF(dados_populacao!$F$2:$F$4108, DEFICIT!A44, dados_populacao!$O$2:$O$4108)</f>
        <v>133861.59</v>
      </c>
      <c r="V44" s="45">
        <f>SUMIF(dados_populacao!$F$2:$F$4108, DEFICIT!$A44, dados_populacao!$P$2:$P$4108)</f>
        <v>100582.85999999997</v>
      </c>
      <c r="W44" s="50">
        <f t="shared" si="26"/>
        <v>0.75139448141920306</v>
      </c>
    </row>
    <row r="45" spans="1:23" x14ac:dyDescent="0.2">
      <c r="A45" s="25">
        <v>5</v>
      </c>
      <c r="B45" s="4">
        <v>14</v>
      </c>
      <c r="C45" s="4">
        <v>14</v>
      </c>
      <c r="D45" s="5">
        <f t="shared" si="27"/>
        <v>1</v>
      </c>
      <c r="E45" s="45">
        <f>SUMIF(dados_populacao!$F$2:$F$4108, A45, dados_populacao!$G$2:$G$4108)</f>
        <v>24157945</v>
      </c>
      <c r="F45" s="4">
        <v>7153030</v>
      </c>
      <c r="G45" s="47">
        <f t="shared" si="16"/>
        <v>3.3773023459988285</v>
      </c>
      <c r="H45" s="4">
        <v>146416</v>
      </c>
      <c r="I45" s="8">
        <f t="shared" si="17"/>
        <v>10458.285714285714</v>
      </c>
      <c r="J45" s="8">
        <f t="shared" si="18"/>
        <v>146416</v>
      </c>
      <c r="K45" s="10">
        <f t="shared" si="19"/>
        <v>2.0469087924977248E-2</v>
      </c>
      <c r="L45" s="4">
        <v>11</v>
      </c>
      <c r="M45" s="10">
        <f t="shared" si="20"/>
        <v>0.7857142857142857</v>
      </c>
      <c r="N45" s="8">
        <f t="shared" si="21"/>
        <v>3</v>
      </c>
      <c r="O45" s="4">
        <v>11</v>
      </c>
      <c r="P45" s="10">
        <f t="shared" si="22"/>
        <v>0.7857142857142857</v>
      </c>
      <c r="Q45" s="8">
        <f t="shared" si="23"/>
        <v>3</v>
      </c>
      <c r="R45" s="45">
        <f>COUNTIFS(dados_populacao!N$2:N$4108, "sim", dados_populacao!F$2:F$4108, DEFICIT!A45)</f>
        <v>14</v>
      </c>
      <c r="S45" s="50">
        <f t="shared" si="24"/>
        <v>1</v>
      </c>
      <c r="T45" s="9">
        <f t="shared" si="25"/>
        <v>0</v>
      </c>
      <c r="U45" s="45">
        <f>SUMIF(dados_populacao!$F$2:$F$4108, DEFICIT!A45, dados_populacao!$O$2:$O$4108)</f>
        <v>58680.5</v>
      </c>
      <c r="V45" s="45">
        <f>SUMIF(dados_populacao!$F$2:$F$4108, DEFICIT!$A45, dados_populacao!$P$2:$P$4108)</f>
        <v>43534.61</v>
      </c>
      <c r="W45" s="50">
        <f t="shared" si="26"/>
        <v>0.74189228108144956</v>
      </c>
    </row>
    <row r="46" spans="1:23" x14ac:dyDescent="0.2">
      <c r="A46" s="26">
        <v>6</v>
      </c>
      <c r="B46" s="4">
        <v>3</v>
      </c>
      <c r="C46" s="4">
        <v>3</v>
      </c>
      <c r="D46" s="5">
        <f t="shared" si="27"/>
        <v>1</v>
      </c>
      <c r="E46" s="45">
        <f>SUMIF(dados_populacao!$F$2:$F$4108, A46, dados_populacao!$G$2:$G$4108)</f>
        <v>21912857</v>
      </c>
      <c r="F46" s="4">
        <v>5046404</v>
      </c>
      <c r="G46" s="47">
        <f t="shared" si="16"/>
        <v>4.3422716453141685</v>
      </c>
      <c r="H46" s="4">
        <v>368162</v>
      </c>
      <c r="I46" s="8">
        <f t="shared" si="17"/>
        <v>122720.66666666667</v>
      </c>
      <c r="J46" s="8">
        <f t="shared" si="18"/>
        <v>368162</v>
      </c>
      <c r="K46" s="10">
        <f t="shared" si="19"/>
        <v>7.2955316300478523E-2</v>
      </c>
      <c r="L46" s="4">
        <v>3</v>
      </c>
      <c r="M46" s="10">
        <f t="shared" si="20"/>
        <v>1</v>
      </c>
      <c r="N46" s="8">
        <f t="shared" si="21"/>
        <v>0</v>
      </c>
      <c r="O46" s="4">
        <v>3</v>
      </c>
      <c r="P46" s="10">
        <f t="shared" si="22"/>
        <v>1</v>
      </c>
      <c r="Q46" s="8">
        <f t="shared" si="23"/>
        <v>0</v>
      </c>
      <c r="R46" s="45">
        <f>COUNTIFS(dados_populacao!N$2:N$4108, "sim", dados_populacao!F$2:F$4108, DEFICIT!A46)</f>
        <v>3</v>
      </c>
      <c r="S46" s="50">
        <f t="shared" si="24"/>
        <v>1</v>
      </c>
      <c r="T46" s="9">
        <f t="shared" si="25"/>
        <v>0</v>
      </c>
      <c r="U46" s="45">
        <f>SUMIF(dados_populacao!$F$2:$F$4108, DEFICIT!A46, dados_populacao!$O$2:$O$4108)</f>
        <v>44858.34</v>
      </c>
      <c r="V46" s="45">
        <f>SUMIF(dados_populacao!$F$2:$F$4108, DEFICIT!$A46, dados_populacao!$P$2:$P$4108)</f>
        <v>37384.97</v>
      </c>
      <c r="W46" s="50">
        <f t="shared" si="26"/>
        <v>0.83340065637738725</v>
      </c>
    </row>
    <row r="48" spans="1:23" ht="38.25" x14ac:dyDescent="0.2">
      <c r="A48" s="54" t="s">
        <v>4174</v>
      </c>
      <c r="B48" s="14" t="s">
        <v>0</v>
      </c>
      <c r="C48" s="14" t="s">
        <v>1</v>
      </c>
      <c r="D48" s="14" t="s">
        <v>2</v>
      </c>
      <c r="E48" s="14" t="s">
        <v>92</v>
      </c>
      <c r="F48" s="7" t="s">
        <v>3</v>
      </c>
      <c r="G48" s="14" t="s">
        <v>93</v>
      </c>
      <c r="H48" s="20" t="s">
        <v>6</v>
      </c>
      <c r="I48" s="20" t="s">
        <v>8</v>
      </c>
      <c r="J48" s="20" t="s">
        <v>9</v>
      </c>
      <c r="K48" s="20" t="s">
        <v>10</v>
      </c>
      <c r="L48" s="17" t="s">
        <v>4</v>
      </c>
      <c r="M48" s="17" t="s">
        <v>11</v>
      </c>
      <c r="N48" s="17" t="s">
        <v>12</v>
      </c>
      <c r="O48" s="17" t="s">
        <v>5</v>
      </c>
      <c r="P48" s="17" t="s">
        <v>13</v>
      </c>
      <c r="Q48" s="17" t="s">
        <v>12</v>
      </c>
      <c r="R48" s="17" t="s">
        <v>113</v>
      </c>
      <c r="S48" s="17" t="s">
        <v>114</v>
      </c>
      <c r="T48" s="17" t="s">
        <v>115</v>
      </c>
      <c r="U48" s="17" t="s">
        <v>117</v>
      </c>
      <c r="V48" s="17" t="s">
        <v>118</v>
      </c>
      <c r="W48" s="53" t="s">
        <v>119</v>
      </c>
    </row>
    <row r="49" spans="1:23" x14ac:dyDescent="0.2">
      <c r="A49" s="55" t="s">
        <v>128</v>
      </c>
      <c r="B49" s="25">
        <f>COUNTIF(dados_totais!$A$2:$A$5571,DEFICIT!A49)</f>
        <v>13</v>
      </c>
      <c r="C49" s="25">
        <f>COUNTIF(dados_populacao!$E$2:$E$4108,DEFICIT!A49)</f>
        <v>8</v>
      </c>
      <c r="D49" s="56">
        <f t="shared" ref="D49:D92" si="28">C49/B49</f>
        <v>0.61538461538461542</v>
      </c>
      <c r="E49" s="45">
        <f>SUMIF(dados_populacao!$E$2:$E$4108, A49, dados_populacao!$G$2:$G$4108)</f>
        <v>648101</v>
      </c>
      <c r="F49" s="45">
        <f>SUMIF(dados_populacao!$E$2:$E$4108, A49, dados_populacao!$I$2:$I$4108)</f>
        <v>54936</v>
      </c>
      <c r="G49" s="59">
        <f t="shared" ref="G49:G92" si="29">E49/F49</f>
        <v>11.79738240862094</v>
      </c>
      <c r="H49" s="45">
        <f>SUMIF(dados_populacao!$E$2:$E$4108, $A49, dados_populacao!$L$2:$L$4108)</f>
        <v>1092</v>
      </c>
      <c r="I49" s="45">
        <f t="shared" ref="I49:I92" si="30">H49/$C49</f>
        <v>136.5</v>
      </c>
      <c r="J49" s="8">
        <f t="shared" ref="J49:J91" si="31">I49*B49</f>
        <v>1774.5</v>
      </c>
      <c r="K49" s="10">
        <f t="shared" ref="K49:K91" si="32">J49/F49</f>
        <v>3.2301223241590217E-2</v>
      </c>
      <c r="L49" s="25">
        <f>COUNTIFS(dados_populacao!$E$2:$E$4108,DEFICIT!A49,dados_populacao!$K$2:$K$4108, "Sim")</f>
        <v>0</v>
      </c>
      <c r="M49" s="10">
        <f t="shared" ref="M49:M91" si="33">L49/C49</f>
        <v>0</v>
      </c>
      <c r="N49" s="8">
        <f t="shared" ref="N49:N91" si="34">(1-M49)*B49</f>
        <v>13</v>
      </c>
      <c r="O49" s="25">
        <f>COUNTIFS(dados_populacao!$E$2:$E$4108,DEFICIT!A49,dados_populacao!$J$2:$J$4108, "Sim")</f>
        <v>1</v>
      </c>
      <c r="P49" s="10">
        <f t="shared" ref="P49:P91" si="35">O49/C49</f>
        <v>0.125</v>
      </c>
      <c r="Q49" s="8">
        <f t="shared" ref="Q49:Q91" si="36">(1-P49)*B49</f>
        <v>11.375</v>
      </c>
      <c r="R49" s="45">
        <f>COUNTIFS(dados_populacao!N$2:N$4108, "sim", dados_populacao!E$2:E$4108, DEFICIT!A49)</f>
        <v>8</v>
      </c>
      <c r="S49" s="50">
        <f t="shared" ref="S49:S91" si="37">R49/C49</f>
        <v>1</v>
      </c>
      <c r="T49" s="9">
        <f t="shared" ref="T49:T91" si="38">(1-S49)*$B49</f>
        <v>0</v>
      </c>
      <c r="U49" s="45">
        <f>SUMIF(dados_populacao!$E$2:$E$4108, DEFICIT!A49, dados_populacao!$O$2:$O$4108)</f>
        <v>3077.2099999999996</v>
      </c>
      <c r="V49" s="45">
        <f>SUMIF(dados_populacao!$E$2:$E$4108, DEFICIT!$A49, dados_populacao!$P$2:$P$4108)</f>
        <v>219.48</v>
      </c>
      <c r="W49" s="50">
        <f t="shared" ref="W49:W91" si="39">V49/U49</f>
        <v>7.1324349004455334E-2</v>
      </c>
    </row>
    <row r="50" spans="1:23" x14ac:dyDescent="0.2">
      <c r="A50" s="57" t="s">
        <v>129</v>
      </c>
      <c r="B50" s="26">
        <f>COUNTIF(dados_totais!$A$2:$A$5571,DEFICIT!A50)</f>
        <v>7</v>
      </c>
      <c r="C50" s="26">
        <f>COUNTIF(dados_populacao!$E$2:$E$4108,DEFICIT!A50)</f>
        <v>7</v>
      </c>
      <c r="D50" s="58">
        <f t="shared" si="28"/>
        <v>1</v>
      </c>
      <c r="E50" s="45">
        <f>SUMIF(dados_populacao!$E$2:$E$4108, A50, dados_populacao!$G$2:$G$4108)</f>
        <v>77636</v>
      </c>
      <c r="F50" s="45">
        <f>SUMIF(dados_populacao!$E$2:$E$4108, A50, dados_populacao!$I$2:$I$4108)</f>
        <v>33296</v>
      </c>
      <c r="G50" s="59">
        <f t="shared" si="29"/>
        <v>2.3316914944738105</v>
      </c>
      <c r="H50" s="45">
        <f>SUMIF(dados_populacao!$E$2:$E$4108, $A50, dados_populacao!$L$2:$L$4108)</f>
        <v>75</v>
      </c>
      <c r="I50" s="45">
        <f t="shared" si="30"/>
        <v>10.714285714285714</v>
      </c>
      <c r="J50" s="8">
        <f t="shared" si="31"/>
        <v>75</v>
      </c>
      <c r="K50" s="10">
        <f t="shared" si="32"/>
        <v>2.2525228255646326E-3</v>
      </c>
      <c r="L50" s="25">
        <f>COUNTIFS(dados_populacao!$E$2:$E$4108,DEFICIT!A50,dados_populacao!$K$2:$K$4108, "Sim")</f>
        <v>0</v>
      </c>
      <c r="M50" s="10">
        <f t="shared" si="33"/>
        <v>0</v>
      </c>
      <c r="N50" s="8">
        <f t="shared" si="34"/>
        <v>7</v>
      </c>
      <c r="O50" s="25">
        <f>COUNTIFS(dados_populacao!$E$2:$E$4108,DEFICIT!A50,dados_populacao!$J$2:$J$4108, "Sim")</f>
        <v>1</v>
      </c>
      <c r="P50" s="10">
        <f t="shared" si="35"/>
        <v>0.14285714285714285</v>
      </c>
      <c r="Q50" s="8">
        <f t="shared" si="36"/>
        <v>6</v>
      </c>
      <c r="R50" s="45">
        <f>COUNTIFS(dados_populacao!N$2:N$4108, "sim", dados_populacao!E$2:E$4108, DEFICIT!A50)</f>
        <v>1</v>
      </c>
      <c r="S50" s="50">
        <f t="shared" si="37"/>
        <v>0.14285714285714285</v>
      </c>
      <c r="T50" s="9">
        <f t="shared" si="38"/>
        <v>6</v>
      </c>
      <c r="U50" s="45">
        <f>SUMIF(dados_populacao!$E$2:$E$4108, DEFICIT!A50, dados_populacao!$O$2:$O$4108)</f>
        <v>726.1</v>
      </c>
      <c r="V50" s="45">
        <f>SUMIF(dados_populacao!$E$2:$E$4108, DEFICIT!$A50, dados_populacao!$P$2:$P$4108)</f>
        <v>519.87</v>
      </c>
      <c r="W50" s="50">
        <f t="shared" si="39"/>
        <v>0.71597576091447457</v>
      </c>
    </row>
    <row r="51" spans="1:23" x14ac:dyDescent="0.2">
      <c r="A51" s="55" t="s">
        <v>130</v>
      </c>
      <c r="B51" s="25">
        <f>COUNTIF(dados_totais!$A$2:$A$5571,DEFICIT!A51)</f>
        <v>10</v>
      </c>
      <c r="C51" s="25">
        <f>COUNTIF(dados_populacao!$E$2:$E$4108,DEFICIT!A51)</f>
        <v>8</v>
      </c>
      <c r="D51" s="56">
        <f t="shared" si="28"/>
        <v>0.8</v>
      </c>
      <c r="E51" s="45">
        <f>SUMIF(dados_populacao!$E$2:$E$4108, A51, dados_populacao!$G$2:$G$4108)</f>
        <v>95751</v>
      </c>
      <c r="F51" s="45">
        <f>SUMIF(dados_populacao!$E$2:$E$4108, A51, dados_populacao!$I$2:$I$4108)</f>
        <v>34123</v>
      </c>
      <c r="G51" s="59">
        <f t="shared" si="29"/>
        <v>2.8060545673006478</v>
      </c>
      <c r="H51" s="45">
        <f>SUMIF(dados_populacao!$E$2:$E$4108, $A51, dados_populacao!$L$2:$L$4108)</f>
        <v>1550</v>
      </c>
      <c r="I51" s="45">
        <f t="shared" si="30"/>
        <v>193.75</v>
      </c>
      <c r="J51" s="8">
        <f t="shared" si="31"/>
        <v>1937.5</v>
      </c>
      <c r="K51" s="10">
        <f t="shared" si="32"/>
        <v>5.6779884535357386E-2</v>
      </c>
      <c r="L51" s="25">
        <f>COUNTIFS(dados_populacao!$E$2:$E$4108,DEFICIT!A51,dados_populacao!$K$2:$K$4108, "Sim")</f>
        <v>1</v>
      </c>
      <c r="M51" s="10">
        <f t="shared" si="33"/>
        <v>0.125</v>
      </c>
      <c r="N51" s="8">
        <f t="shared" si="34"/>
        <v>8.75</v>
      </c>
      <c r="O51" s="25">
        <f>COUNTIFS(dados_populacao!$E$2:$E$4108,DEFICIT!A51,dados_populacao!$J$2:$J$4108, "Sim")</f>
        <v>1</v>
      </c>
      <c r="P51" s="10">
        <f t="shared" si="35"/>
        <v>0.125</v>
      </c>
      <c r="Q51" s="8">
        <f t="shared" si="36"/>
        <v>8.75</v>
      </c>
      <c r="R51" s="45">
        <f>COUNTIFS(dados_populacao!N$2:N$4108, "sim", dados_populacao!E$2:E$4108, DEFICIT!A51)</f>
        <v>8</v>
      </c>
      <c r="S51" s="50">
        <f t="shared" si="37"/>
        <v>1</v>
      </c>
      <c r="T51" s="9">
        <f t="shared" si="38"/>
        <v>0</v>
      </c>
      <c r="U51" s="45">
        <f>SUMIF(dados_populacao!$E$2:$E$4108, DEFICIT!A51, dados_populacao!$O$2:$O$4108)</f>
        <v>1387.5</v>
      </c>
      <c r="V51" s="45">
        <f>SUMIF(dados_populacao!$E$2:$E$4108, DEFICIT!$A51, dados_populacao!$P$2:$P$4108)</f>
        <v>1288.25</v>
      </c>
      <c r="W51" s="50">
        <f t="shared" si="39"/>
        <v>0.92846846846846842</v>
      </c>
    </row>
    <row r="52" spans="1:23" x14ac:dyDescent="0.2">
      <c r="A52" s="55" t="s">
        <v>132</v>
      </c>
      <c r="B52" s="25">
        <f>COUNTIF(dados_totais!$A$2:$A$5571,DEFICIT!A52)</f>
        <v>3</v>
      </c>
      <c r="C52" s="25">
        <f>COUNTIF(dados_populacao!$E$2:$E$4108,DEFICIT!A52)</f>
        <v>2</v>
      </c>
      <c r="D52" s="56">
        <f t="shared" si="28"/>
        <v>0.66666666666666663</v>
      </c>
      <c r="E52" s="45">
        <f>SUMIF(dados_populacao!$E$2:$E$4108, A52, dados_populacao!$G$2:$G$4108)</f>
        <v>8042</v>
      </c>
      <c r="F52" s="45">
        <f>SUMIF(dados_populacao!$E$2:$E$4108, A52, dados_populacao!$I$2:$I$4108)</f>
        <v>3410</v>
      </c>
      <c r="G52" s="59">
        <f t="shared" si="29"/>
        <v>2.3583577712609971</v>
      </c>
      <c r="H52" s="45">
        <f>SUMIF(dados_populacao!$E$2:$E$4108, $A52, dados_populacao!$L$2:$L$4108)</f>
        <v>0</v>
      </c>
      <c r="I52" s="45">
        <f t="shared" si="30"/>
        <v>0</v>
      </c>
      <c r="J52" s="8">
        <f t="shared" si="31"/>
        <v>0</v>
      </c>
      <c r="K52" s="10">
        <f t="shared" si="32"/>
        <v>0</v>
      </c>
      <c r="L52" s="25">
        <f>COUNTIFS(dados_populacao!$E$2:$E$4108,DEFICIT!A52,dados_populacao!$K$2:$K$4108, "Sim")</f>
        <v>0</v>
      </c>
      <c r="M52" s="10">
        <f t="shared" si="33"/>
        <v>0</v>
      </c>
      <c r="N52" s="8">
        <f t="shared" si="34"/>
        <v>3</v>
      </c>
      <c r="O52" s="25">
        <f>COUNTIFS(dados_populacao!$E$2:$E$4108,DEFICIT!A52,dados_populacao!$J$2:$J$4108, "Sim")</f>
        <v>0</v>
      </c>
      <c r="P52" s="10">
        <f t="shared" si="35"/>
        <v>0</v>
      </c>
      <c r="Q52" s="8">
        <f t="shared" si="36"/>
        <v>3</v>
      </c>
      <c r="R52" s="45">
        <f>COUNTIFS(dados_populacao!N$2:N$4108, "sim", dados_populacao!E$2:E$4108, DEFICIT!A52)</f>
        <v>2</v>
      </c>
      <c r="S52" s="50">
        <f t="shared" si="37"/>
        <v>1</v>
      </c>
      <c r="T52" s="9">
        <f t="shared" si="38"/>
        <v>0</v>
      </c>
      <c r="U52" s="45">
        <f>SUMIF(dados_populacao!$E$2:$E$4108, DEFICIT!A52, dados_populacao!$O$2:$O$4108)</f>
        <v>525</v>
      </c>
      <c r="V52" s="45">
        <f>SUMIF(dados_populacao!$E$2:$E$4108, DEFICIT!$A52, dados_populacao!$P$2:$P$4108)</f>
        <v>318</v>
      </c>
      <c r="W52" s="50">
        <f t="shared" si="39"/>
        <v>0.60571428571428576</v>
      </c>
    </row>
    <row r="53" spans="1:23" x14ac:dyDescent="0.2">
      <c r="A53" s="57" t="s">
        <v>133</v>
      </c>
      <c r="B53" s="26">
        <f>COUNTIF(dados_totais!$A$2:$A$5571,DEFICIT!A53)</f>
        <v>9</v>
      </c>
      <c r="C53" s="26">
        <f>COUNTIF(dados_populacao!$E$2:$E$4108,DEFICIT!A53)</f>
        <v>9</v>
      </c>
      <c r="D53" s="58">
        <f t="shared" si="28"/>
        <v>1</v>
      </c>
      <c r="E53" s="45">
        <f>SUMIF(dados_populacao!$E$2:$E$4108, A53, dados_populacao!$G$2:$G$4108)</f>
        <v>75644</v>
      </c>
      <c r="F53" s="45">
        <f>SUMIF(dados_populacao!$E$2:$E$4108, A53, dados_populacao!$I$2:$I$4108)</f>
        <v>27127</v>
      </c>
      <c r="G53" s="59">
        <f t="shared" si="29"/>
        <v>2.7885132893427214</v>
      </c>
      <c r="H53" s="45">
        <f>SUMIF(dados_populacao!$E$2:$E$4108, $A53, dados_populacao!$L$2:$L$4108)</f>
        <v>1730</v>
      </c>
      <c r="I53" s="45">
        <f t="shared" si="30"/>
        <v>192.22222222222223</v>
      </c>
      <c r="J53" s="8">
        <f t="shared" si="31"/>
        <v>1730</v>
      </c>
      <c r="K53" s="10">
        <f t="shared" si="32"/>
        <v>6.3774099605559034E-2</v>
      </c>
      <c r="L53" s="25">
        <f>COUNTIFS(dados_populacao!$E$2:$E$4108,DEFICIT!A53,dados_populacao!$K$2:$K$4108, "Sim")</f>
        <v>0</v>
      </c>
      <c r="M53" s="10">
        <f t="shared" si="33"/>
        <v>0</v>
      </c>
      <c r="N53" s="8">
        <f t="shared" si="34"/>
        <v>9</v>
      </c>
      <c r="O53" s="25">
        <f>COUNTIFS(dados_populacao!$E$2:$E$4108,DEFICIT!A53,dados_populacao!$J$2:$J$4108, "Sim")</f>
        <v>1</v>
      </c>
      <c r="P53" s="10">
        <f t="shared" si="35"/>
        <v>0.1111111111111111</v>
      </c>
      <c r="Q53" s="8">
        <f t="shared" si="36"/>
        <v>8</v>
      </c>
      <c r="R53" s="45">
        <f>COUNTIFS(dados_populacao!N$2:N$4108, "sim", dados_populacao!E$2:E$4108, DEFICIT!A53)</f>
        <v>8</v>
      </c>
      <c r="S53" s="50">
        <f t="shared" si="37"/>
        <v>0.88888888888888884</v>
      </c>
      <c r="T53" s="9">
        <f t="shared" si="38"/>
        <v>1.0000000000000004</v>
      </c>
      <c r="U53" s="45">
        <f>SUMIF(dados_populacao!$E$2:$E$4108, DEFICIT!A53, dados_populacao!$O$2:$O$4108)</f>
        <v>244.09</v>
      </c>
      <c r="V53" s="45">
        <f>SUMIF(dados_populacao!$E$2:$E$4108, DEFICIT!$A53, dados_populacao!$P$2:$P$4108)</f>
        <v>91.7</v>
      </c>
      <c r="W53" s="50">
        <f t="shared" si="39"/>
        <v>0.37568110123315174</v>
      </c>
    </row>
    <row r="54" spans="1:23" x14ac:dyDescent="0.2">
      <c r="A54" s="55" t="s">
        <v>134</v>
      </c>
      <c r="B54" s="25">
        <f>COUNTIF(dados_totais!$A$2:$A$5571,DEFICIT!A54)</f>
        <v>17</v>
      </c>
      <c r="C54" s="25">
        <f>COUNTIF(dados_populacao!$E$2:$E$4108,DEFICIT!A54)</f>
        <v>9</v>
      </c>
      <c r="D54" s="56">
        <f t="shared" si="28"/>
        <v>0.52941176470588236</v>
      </c>
      <c r="E54" s="45">
        <f>SUMIF(dados_populacao!$E$2:$E$4108, A54, dados_populacao!$G$2:$G$4108)</f>
        <v>118171</v>
      </c>
      <c r="F54" s="45">
        <f>SUMIF(dados_populacao!$E$2:$E$4108, A54, dados_populacao!$I$2:$I$4108)</f>
        <v>39340</v>
      </c>
      <c r="G54" s="59">
        <f t="shared" si="29"/>
        <v>3.0038383324860192</v>
      </c>
      <c r="H54" s="45">
        <f>SUMIF(dados_populacao!$E$2:$E$4108, $A54, dados_populacao!$L$2:$L$4108)</f>
        <v>239</v>
      </c>
      <c r="I54" s="45">
        <f t="shared" si="30"/>
        <v>26.555555555555557</v>
      </c>
      <c r="J54" s="8">
        <f t="shared" si="31"/>
        <v>451.44444444444446</v>
      </c>
      <c r="K54" s="10">
        <f t="shared" si="32"/>
        <v>1.1475456137377845E-2</v>
      </c>
      <c r="L54" s="25">
        <f>COUNTIFS(dados_populacao!$E$2:$E$4108,DEFICIT!A54,dados_populacao!$K$2:$K$4108, "Sim")</f>
        <v>0</v>
      </c>
      <c r="M54" s="10">
        <f t="shared" si="33"/>
        <v>0</v>
      </c>
      <c r="N54" s="8">
        <f t="shared" si="34"/>
        <v>17</v>
      </c>
      <c r="O54" s="25">
        <f>COUNTIFS(dados_populacao!$E$2:$E$4108,DEFICIT!A54,dados_populacao!$J$2:$J$4108, "Sim")</f>
        <v>0</v>
      </c>
      <c r="P54" s="10">
        <f t="shared" si="35"/>
        <v>0</v>
      </c>
      <c r="Q54" s="8">
        <f t="shared" si="36"/>
        <v>17</v>
      </c>
      <c r="R54" s="45">
        <f>COUNTIFS(dados_populacao!N$2:N$4108, "sim", dados_populacao!E$2:E$4108, DEFICIT!A54)</f>
        <v>7</v>
      </c>
      <c r="S54" s="50">
        <f t="shared" si="37"/>
        <v>0.77777777777777779</v>
      </c>
      <c r="T54" s="9">
        <f t="shared" si="38"/>
        <v>3.7777777777777777</v>
      </c>
      <c r="U54" s="45">
        <f>SUMIF(dados_populacao!$E$2:$E$4108, DEFICIT!A54, dados_populacao!$O$2:$O$4108)</f>
        <v>948.49</v>
      </c>
      <c r="V54" s="45">
        <f>SUMIF(dados_populacao!$E$2:$E$4108, DEFICIT!$A54, dados_populacao!$P$2:$P$4108)</f>
        <v>643.49</v>
      </c>
      <c r="W54" s="50">
        <f t="shared" si="39"/>
        <v>0.67843625130470542</v>
      </c>
    </row>
    <row r="55" spans="1:23" x14ac:dyDescent="0.2">
      <c r="A55" s="55" t="s">
        <v>135</v>
      </c>
      <c r="B55" s="25">
        <f>COUNTIF(dados_totais!$A$2:$A$5571,DEFICIT!A55)</f>
        <v>2</v>
      </c>
      <c r="C55" s="25">
        <f>COUNTIF(dados_populacao!$E$2:$E$4108,DEFICIT!A55)</f>
        <v>2</v>
      </c>
      <c r="D55" s="56">
        <f t="shared" si="28"/>
        <v>1</v>
      </c>
      <c r="E55" s="45">
        <f>SUMIF(dados_populacao!$E$2:$E$4108, A55, dados_populacao!$G$2:$G$4108)</f>
        <v>110124</v>
      </c>
      <c r="F55" s="45">
        <f>SUMIF(dados_populacao!$E$2:$E$4108, A55, dados_populacao!$I$2:$I$4108)</f>
        <v>29928</v>
      </c>
      <c r="G55" s="59">
        <f t="shared" si="29"/>
        <v>3.6796311146752205</v>
      </c>
      <c r="H55" s="45">
        <f>SUMIF(dados_populacao!$E$2:$E$4108, $A55, dados_populacao!$L$2:$L$4108)</f>
        <v>700</v>
      </c>
      <c r="I55" s="45">
        <f t="shared" si="30"/>
        <v>350</v>
      </c>
      <c r="J55" s="8">
        <f t="shared" si="31"/>
        <v>700</v>
      </c>
      <c r="K55" s="10">
        <f t="shared" si="32"/>
        <v>2.3389468056669339E-2</v>
      </c>
      <c r="L55" s="25">
        <f>COUNTIFS(dados_populacao!$E$2:$E$4108,DEFICIT!A55,dados_populacao!$K$2:$K$4108, "Sim")</f>
        <v>1</v>
      </c>
      <c r="M55" s="10">
        <f t="shared" si="33"/>
        <v>0.5</v>
      </c>
      <c r="N55" s="8">
        <f t="shared" si="34"/>
        <v>1</v>
      </c>
      <c r="O55" s="25">
        <f>COUNTIFS(dados_populacao!$E$2:$E$4108,DEFICIT!A55,dados_populacao!$J$2:$J$4108, "Sim")</f>
        <v>2</v>
      </c>
      <c r="P55" s="10">
        <f t="shared" si="35"/>
        <v>1</v>
      </c>
      <c r="Q55" s="8">
        <f t="shared" si="36"/>
        <v>0</v>
      </c>
      <c r="R55" s="45">
        <f>COUNTIFS(dados_populacao!N$2:N$4108, "sim", dados_populacao!E$2:E$4108, DEFICIT!A55)</f>
        <v>2</v>
      </c>
      <c r="S55" s="50">
        <f t="shared" si="37"/>
        <v>1</v>
      </c>
      <c r="T55" s="9">
        <f t="shared" si="38"/>
        <v>0</v>
      </c>
      <c r="U55" s="45">
        <f>SUMIF(dados_populacao!$E$2:$E$4108, DEFICIT!A55, dados_populacao!$O$2:$O$4108)</f>
        <v>431</v>
      </c>
      <c r="V55" s="45">
        <f>SUMIF(dados_populacao!$E$2:$E$4108, DEFICIT!$A55, dados_populacao!$P$2:$P$4108)</f>
        <v>302</v>
      </c>
      <c r="W55" s="50">
        <f t="shared" si="39"/>
        <v>0.70069605568445481</v>
      </c>
    </row>
    <row r="56" spans="1:23" x14ac:dyDescent="0.2">
      <c r="A56" s="55" t="s">
        <v>136</v>
      </c>
      <c r="B56" s="25">
        <f>COUNTIF(dados_totais!$A$2:$A$5571,DEFICIT!A56)</f>
        <v>15</v>
      </c>
      <c r="C56" s="25">
        <f>COUNTIF(dados_populacao!$E$2:$E$4108,DEFICIT!A56)</f>
        <v>8</v>
      </c>
      <c r="D56" s="56">
        <f t="shared" si="28"/>
        <v>0.53333333333333333</v>
      </c>
      <c r="E56" s="45">
        <f>SUMIF(dados_populacao!$E$2:$E$4108, A56, dados_populacao!$G$2:$G$4108)</f>
        <v>131452</v>
      </c>
      <c r="F56" s="45">
        <f>SUMIF(dados_populacao!$E$2:$E$4108, A56, dados_populacao!$I$2:$I$4108)</f>
        <v>44153</v>
      </c>
      <c r="G56" s="59">
        <f t="shared" si="29"/>
        <v>2.9771929427218988</v>
      </c>
      <c r="H56" s="45">
        <f>SUMIF(dados_populacao!$E$2:$E$4108, $A56, dados_populacao!$L$2:$L$4108)</f>
        <v>12624</v>
      </c>
      <c r="I56" s="45">
        <f t="shared" si="30"/>
        <v>1578</v>
      </c>
      <c r="J56" s="8">
        <f t="shared" si="31"/>
        <v>23670</v>
      </c>
      <c r="K56" s="10">
        <f t="shared" si="32"/>
        <v>0.53609041288247683</v>
      </c>
      <c r="L56" s="25">
        <f>COUNTIFS(dados_populacao!$E$2:$E$4108,DEFICIT!A56,dados_populacao!$K$2:$K$4108, "Sim")</f>
        <v>1</v>
      </c>
      <c r="M56" s="10">
        <f t="shared" si="33"/>
        <v>0.125</v>
      </c>
      <c r="N56" s="8">
        <f t="shared" si="34"/>
        <v>13.125</v>
      </c>
      <c r="O56" s="25">
        <f>COUNTIFS(dados_populacao!$E$2:$E$4108,DEFICIT!A56,dados_populacao!$J$2:$J$4108, "Sim")</f>
        <v>2</v>
      </c>
      <c r="P56" s="10">
        <f t="shared" si="35"/>
        <v>0.25</v>
      </c>
      <c r="Q56" s="8">
        <f t="shared" si="36"/>
        <v>11.25</v>
      </c>
      <c r="R56" s="45">
        <f>COUNTIFS(dados_populacao!N$2:N$4108, "sim", dados_populacao!E$2:E$4108, DEFICIT!A56)</f>
        <v>5</v>
      </c>
      <c r="S56" s="50">
        <f t="shared" si="37"/>
        <v>0.625</v>
      </c>
      <c r="T56" s="9">
        <f t="shared" si="38"/>
        <v>5.625</v>
      </c>
      <c r="U56" s="45">
        <f>SUMIF(dados_populacao!$E$2:$E$4108, DEFICIT!A56, dados_populacao!$O$2:$O$4108)</f>
        <v>2845.74</v>
      </c>
      <c r="V56" s="45">
        <f>SUMIF(dados_populacao!$E$2:$E$4108, DEFICIT!$A56, dados_populacao!$P$2:$P$4108)</f>
        <v>440.28999999999996</v>
      </c>
      <c r="W56" s="50">
        <f t="shared" si="39"/>
        <v>0.15471898346300084</v>
      </c>
    </row>
    <row r="57" spans="1:23" x14ac:dyDescent="0.2">
      <c r="A57" s="55" t="s">
        <v>137</v>
      </c>
      <c r="B57" s="25">
        <f>COUNTIF(dados_totais!$A$2:$A$5571,DEFICIT!A57)</f>
        <v>5</v>
      </c>
      <c r="C57" s="25">
        <f>COUNTIF(dados_populacao!$E$2:$E$4108,DEFICIT!A57)</f>
        <v>3</v>
      </c>
      <c r="D57" s="56">
        <f t="shared" si="28"/>
        <v>0.6</v>
      </c>
      <c r="E57" s="45">
        <f>SUMIF(dados_populacao!$E$2:$E$4108, A57, dados_populacao!$G$2:$G$4108)</f>
        <v>63473</v>
      </c>
      <c r="F57" s="45">
        <f>SUMIF(dados_populacao!$E$2:$E$4108, A57, dados_populacao!$I$2:$I$4108)</f>
        <v>28019</v>
      </c>
      <c r="G57" s="59">
        <f t="shared" si="29"/>
        <v>2.2653556515221815</v>
      </c>
      <c r="H57" s="45">
        <f>SUMIF(dados_populacao!$E$2:$E$4108, $A57, dados_populacao!$L$2:$L$4108)</f>
        <v>71</v>
      </c>
      <c r="I57" s="45">
        <f t="shared" si="30"/>
        <v>23.666666666666668</v>
      </c>
      <c r="J57" s="8">
        <f t="shared" si="31"/>
        <v>118.33333333333334</v>
      </c>
      <c r="K57" s="10">
        <f t="shared" si="32"/>
        <v>4.2233246487502528E-3</v>
      </c>
      <c r="L57" s="25">
        <f>COUNTIFS(dados_populacao!$E$2:$E$4108,DEFICIT!A57,dados_populacao!$K$2:$K$4108, "Sim")</f>
        <v>1</v>
      </c>
      <c r="M57" s="10">
        <f t="shared" si="33"/>
        <v>0.33333333333333331</v>
      </c>
      <c r="N57" s="8">
        <f t="shared" si="34"/>
        <v>3.3333333333333339</v>
      </c>
      <c r="O57" s="25">
        <f>COUNTIFS(dados_populacao!$E$2:$E$4108,DEFICIT!A57,dados_populacao!$J$2:$J$4108, "Sim")</f>
        <v>1</v>
      </c>
      <c r="P57" s="10">
        <f t="shared" si="35"/>
        <v>0.33333333333333331</v>
      </c>
      <c r="Q57" s="8">
        <f t="shared" si="36"/>
        <v>3.3333333333333339</v>
      </c>
      <c r="R57" s="45">
        <f>COUNTIFS(dados_populacao!N$2:N$4108, "sim", dados_populacao!E$2:E$4108, DEFICIT!A57)</f>
        <v>3</v>
      </c>
      <c r="S57" s="50">
        <f t="shared" si="37"/>
        <v>1</v>
      </c>
      <c r="T57" s="9">
        <f t="shared" si="38"/>
        <v>0</v>
      </c>
      <c r="U57" s="45">
        <f>SUMIF(dados_populacao!$E$2:$E$4108, DEFICIT!A57, dados_populacao!$O$2:$O$4108)</f>
        <v>166.65</v>
      </c>
      <c r="V57" s="45">
        <f>SUMIF(dados_populacao!$E$2:$E$4108, DEFICIT!$A57, dados_populacao!$P$2:$P$4108)</f>
        <v>26</v>
      </c>
      <c r="W57" s="50">
        <f t="shared" si="39"/>
        <v>0.15601560156015601</v>
      </c>
    </row>
    <row r="58" spans="1:23" x14ac:dyDescent="0.2">
      <c r="A58" s="55" t="s">
        <v>138</v>
      </c>
      <c r="B58" s="25">
        <f>COUNTIF(dados_totais!$A$2:$A$5571,DEFICIT!A58)</f>
        <v>1</v>
      </c>
      <c r="C58" s="25">
        <f>COUNTIF(dados_populacao!$E$2:$E$4108,DEFICIT!A58)</f>
        <v>1</v>
      </c>
      <c r="D58" s="56">
        <f t="shared" si="28"/>
        <v>1</v>
      </c>
      <c r="E58" s="45">
        <f>SUMIF(dados_populacao!$E$2:$E$4108, A58, dados_populacao!$G$2:$G$4108)</f>
        <v>2146</v>
      </c>
      <c r="F58" s="45">
        <f>SUMIF(dados_populacao!$E$2:$E$4108, A58, dados_populacao!$I$2:$I$4108)</f>
        <v>1070</v>
      </c>
      <c r="G58" s="59">
        <f t="shared" si="29"/>
        <v>2.0056074766355141</v>
      </c>
      <c r="H58" s="45">
        <f>SUMIF(dados_populacao!$E$2:$E$4108, $A58, dados_populacao!$L$2:$L$4108)</f>
        <v>0</v>
      </c>
      <c r="I58" s="45">
        <f t="shared" si="30"/>
        <v>0</v>
      </c>
      <c r="J58" s="8">
        <f t="shared" si="31"/>
        <v>0</v>
      </c>
      <c r="K58" s="10">
        <f t="shared" si="32"/>
        <v>0</v>
      </c>
      <c r="L58" s="25">
        <f>COUNTIFS(dados_populacao!$E$2:$E$4108,DEFICIT!A58,dados_populacao!$K$2:$K$4108, "Sim")</f>
        <v>0</v>
      </c>
      <c r="M58" s="10">
        <f t="shared" si="33"/>
        <v>0</v>
      </c>
      <c r="N58" s="8">
        <f t="shared" si="34"/>
        <v>1</v>
      </c>
      <c r="O58" s="25">
        <f>COUNTIFS(dados_populacao!$E$2:$E$4108,DEFICIT!A58,dados_populacao!$J$2:$J$4108, "Sim")</f>
        <v>0</v>
      </c>
      <c r="P58" s="10">
        <f t="shared" si="35"/>
        <v>0</v>
      </c>
      <c r="Q58" s="8">
        <f t="shared" si="36"/>
        <v>1</v>
      </c>
      <c r="R58" s="45">
        <f>COUNTIFS(dados_populacao!N$2:N$4108, "sim", dados_populacao!E$2:E$4108, DEFICIT!A58)</f>
        <v>0</v>
      </c>
      <c r="S58" s="50">
        <f t="shared" si="37"/>
        <v>0</v>
      </c>
      <c r="T58" s="9">
        <f t="shared" si="38"/>
        <v>1</v>
      </c>
      <c r="U58" s="45">
        <f>SUMIF(dados_populacao!$E$2:$E$4108, DEFICIT!A58, dados_populacao!$O$2:$O$4108)</f>
        <v>15.5</v>
      </c>
      <c r="V58" s="45">
        <f>SUMIF(dados_populacao!$E$2:$E$4108, DEFICIT!$A58, dados_populacao!$P$2:$P$4108)</f>
        <v>7</v>
      </c>
      <c r="W58" s="50">
        <f t="shared" si="39"/>
        <v>0.45161290322580644</v>
      </c>
    </row>
    <row r="59" spans="1:23" x14ac:dyDescent="0.2">
      <c r="A59" s="55" t="s">
        <v>139</v>
      </c>
      <c r="B59" s="25">
        <f>COUNTIF(dados_totais!$A$2:$A$5571,DEFICIT!A59)</f>
        <v>16</v>
      </c>
      <c r="C59" s="25">
        <f>COUNTIF(dados_populacao!$E$2:$E$4108,DEFICIT!A59)</f>
        <v>12</v>
      </c>
      <c r="D59" s="56">
        <f t="shared" si="28"/>
        <v>0.75</v>
      </c>
      <c r="E59" s="45">
        <f>SUMIF(dados_populacao!$E$2:$E$4108, A59, dados_populacao!$G$2:$G$4108)</f>
        <v>710883</v>
      </c>
      <c r="F59" s="45">
        <f>SUMIF(dados_populacao!$E$2:$E$4108, A59, dados_populacao!$I$2:$I$4108)</f>
        <v>196342</v>
      </c>
      <c r="G59" s="59">
        <f t="shared" si="29"/>
        <v>3.6206364404966842</v>
      </c>
      <c r="H59" s="45">
        <f>SUMIF(dados_populacao!$E$2:$E$4108, $A59, dados_populacao!$L$2:$L$4108)</f>
        <v>5115</v>
      </c>
      <c r="I59" s="45">
        <f t="shared" si="30"/>
        <v>426.25</v>
      </c>
      <c r="J59" s="8">
        <f t="shared" si="31"/>
        <v>6820</v>
      </c>
      <c r="K59" s="10">
        <f t="shared" si="32"/>
        <v>3.4735308797913846E-2</v>
      </c>
      <c r="L59" s="25">
        <f>COUNTIFS(dados_populacao!$E$2:$E$4108,DEFICIT!A59,dados_populacao!$K$2:$K$4108, "Sim")</f>
        <v>2</v>
      </c>
      <c r="M59" s="10">
        <f t="shared" si="33"/>
        <v>0.16666666666666666</v>
      </c>
      <c r="N59" s="8">
        <f t="shared" si="34"/>
        <v>13.333333333333334</v>
      </c>
      <c r="O59" s="25">
        <f>COUNTIFS(dados_populacao!$E$2:$E$4108,DEFICIT!A59,dados_populacao!$J$2:$J$4108, "Sim")</f>
        <v>3</v>
      </c>
      <c r="P59" s="10">
        <f t="shared" si="35"/>
        <v>0.25</v>
      </c>
      <c r="Q59" s="8">
        <f t="shared" si="36"/>
        <v>12</v>
      </c>
      <c r="R59" s="45">
        <f>COUNTIFS(dados_populacao!N$2:N$4108, "sim", dados_populacao!E$2:E$4108, DEFICIT!A59)</f>
        <v>7</v>
      </c>
      <c r="S59" s="50">
        <f t="shared" si="37"/>
        <v>0.58333333333333337</v>
      </c>
      <c r="T59" s="9">
        <f t="shared" si="38"/>
        <v>6.6666666666666661</v>
      </c>
      <c r="U59" s="45">
        <f>SUMIF(dados_populacao!$E$2:$E$4108, DEFICIT!A59, dados_populacao!$O$2:$O$4108)</f>
        <v>5871.31</v>
      </c>
      <c r="V59" s="45">
        <f>SUMIF(dados_populacao!$E$2:$E$4108, DEFICIT!$A59, dados_populacao!$P$2:$P$4108)</f>
        <v>2568.02</v>
      </c>
      <c r="W59" s="50">
        <f t="shared" si="39"/>
        <v>0.43738450192546463</v>
      </c>
    </row>
    <row r="60" spans="1:23" x14ac:dyDescent="0.2">
      <c r="A60" s="55" t="s">
        <v>141</v>
      </c>
      <c r="B60" s="25">
        <f>COUNTIF(dados_totais!$A$2:$A$5571,DEFICIT!A60)</f>
        <v>8</v>
      </c>
      <c r="C60" s="25">
        <f>COUNTIF(dados_populacao!$E$2:$E$4108,DEFICIT!A60)</f>
        <v>6</v>
      </c>
      <c r="D60" s="56">
        <f t="shared" si="28"/>
        <v>0.75</v>
      </c>
      <c r="E60" s="45">
        <f>SUMIF(dados_populacao!$E$2:$E$4108, A60, dados_populacao!$G$2:$G$4108)</f>
        <v>333243</v>
      </c>
      <c r="F60" s="45">
        <f>SUMIF(dados_populacao!$E$2:$E$4108, A60, dados_populacao!$I$2:$I$4108)</f>
        <v>105083</v>
      </c>
      <c r="G60" s="59">
        <f t="shared" si="29"/>
        <v>3.1712360705347202</v>
      </c>
      <c r="H60" s="45">
        <f>SUMIF(dados_populacao!$E$2:$E$4108, $A60, dados_populacao!$L$2:$L$4108)</f>
        <v>1470</v>
      </c>
      <c r="I60" s="45">
        <f t="shared" si="30"/>
        <v>245</v>
      </c>
      <c r="J60" s="8">
        <f t="shared" si="31"/>
        <v>1960</v>
      </c>
      <c r="K60" s="10">
        <f t="shared" si="32"/>
        <v>1.8651922765813692E-2</v>
      </c>
      <c r="L60" s="25">
        <f>COUNTIFS(dados_populacao!$E$2:$E$4108,DEFICIT!A60,dados_populacao!$K$2:$K$4108, "Sim")</f>
        <v>0</v>
      </c>
      <c r="M60" s="10">
        <f t="shared" si="33"/>
        <v>0</v>
      </c>
      <c r="N60" s="8">
        <f t="shared" si="34"/>
        <v>8</v>
      </c>
      <c r="O60" s="25">
        <f>COUNTIFS(dados_populacao!$E$2:$E$4108,DEFICIT!A60,dados_populacao!$J$2:$J$4108, "Sim")</f>
        <v>1</v>
      </c>
      <c r="P60" s="10">
        <f t="shared" si="35"/>
        <v>0.16666666666666666</v>
      </c>
      <c r="Q60" s="8">
        <f t="shared" si="36"/>
        <v>6.666666666666667</v>
      </c>
      <c r="R60" s="45">
        <f>COUNTIFS(dados_populacao!N$2:N$4108, "sim", dados_populacao!E$2:E$4108, DEFICIT!A60)</f>
        <v>5</v>
      </c>
      <c r="S60" s="50">
        <f t="shared" si="37"/>
        <v>0.83333333333333337</v>
      </c>
      <c r="T60" s="9">
        <f t="shared" si="38"/>
        <v>1.333333333333333</v>
      </c>
      <c r="U60" s="45">
        <f>SUMIF(dados_populacao!$E$2:$E$4108, DEFICIT!A60, dados_populacao!$O$2:$O$4108)</f>
        <v>1564.79</v>
      </c>
      <c r="V60" s="45">
        <f>SUMIF(dados_populacao!$E$2:$E$4108, DEFICIT!$A60, dados_populacao!$P$2:$P$4108)</f>
        <v>867.59</v>
      </c>
      <c r="W60" s="50">
        <f t="shared" si="39"/>
        <v>0.55444500540008568</v>
      </c>
    </row>
    <row r="61" spans="1:23" x14ac:dyDescent="0.2">
      <c r="A61" s="55" t="s">
        <v>142</v>
      </c>
      <c r="B61" s="25">
        <f>COUNTIF(dados_totais!$A$2:$A$5571,DEFICIT!A61)</f>
        <v>18</v>
      </c>
      <c r="C61" s="25">
        <f>COUNTIF(dados_populacao!$E$2:$E$4108,DEFICIT!A61)</f>
        <v>10</v>
      </c>
      <c r="D61" s="56">
        <f t="shared" si="28"/>
        <v>0.55555555555555558</v>
      </c>
      <c r="E61" s="45">
        <f>SUMIF(dados_populacao!$E$2:$E$4108, A61, dados_populacao!$G$2:$G$4108)</f>
        <v>268968</v>
      </c>
      <c r="F61" s="45">
        <f>SUMIF(dados_populacao!$E$2:$E$4108, A61, dados_populacao!$I$2:$I$4108)</f>
        <v>86415</v>
      </c>
      <c r="G61" s="59">
        <f t="shared" si="29"/>
        <v>3.1125151883353586</v>
      </c>
      <c r="H61" s="45">
        <f>SUMIF(dados_populacao!$E$2:$E$4108, $A61, dados_populacao!$L$2:$L$4108)</f>
        <v>1938</v>
      </c>
      <c r="I61" s="45">
        <f t="shared" si="30"/>
        <v>193.8</v>
      </c>
      <c r="J61" s="8">
        <f t="shared" si="31"/>
        <v>3488.4</v>
      </c>
      <c r="K61" s="10">
        <f t="shared" si="32"/>
        <v>4.0367991668113175E-2</v>
      </c>
      <c r="L61" s="25">
        <f>COUNTIFS(dados_populacao!$E$2:$E$4108,DEFICIT!A61,dados_populacao!$K$2:$K$4108, "Sim")</f>
        <v>0</v>
      </c>
      <c r="M61" s="10">
        <f t="shared" si="33"/>
        <v>0</v>
      </c>
      <c r="N61" s="8">
        <f t="shared" si="34"/>
        <v>18</v>
      </c>
      <c r="O61" s="25">
        <f>COUNTIFS(dados_populacao!$E$2:$E$4108,DEFICIT!A61,dados_populacao!$J$2:$J$4108, "Sim")</f>
        <v>3</v>
      </c>
      <c r="P61" s="10">
        <f t="shared" si="35"/>
        <v>0.3</v>
      </c>
      <c r="Q61" s="8">
        <f t="shared" si="36"/>
        <v>12.6</v>
      </c>
      <c r="R61" s="45">
        <f>COUNTIFS(dados_populacao!N$2:N$4108, "sim", dados_populacao!E$2:E$4108, DEFICIT!A61)</f>
        <v>7</v>
      </c>
      <c r="S61" s="50">
        <f t="shared" si="37"/>
        <v>0.7</v>
      </c>
      <c r="T61" s="9">
        <f t="shared" si="38"/>
        <v>5.4</v>
      </c>
      <c r="U61" s="45">
        <f>SUMIF(dados_populacao!$E$2:$E$4108, DEFICIT!A61, dados_populacao!$O$2:$O$4108)</f>
        <v>2252.2199999999998</v>
      </c>
      <c r="V61" s="45">
        <f>SUMIF(dados_populacao!$E$2:$E$4108, DEFICIT!$A61, dados_populacao!$P$2:$P$4108)</f>
        <v>921.3</v>
      </c>
      <c r="W61" s="50">
        <f t="shared" si="39"/>
        <v>0.40906305778298746</v>
      </c>
    </row>
    <row r="62" spans="1:23" x14ac:dyDescent="0.2">
      <c r="A62" s="55" t="s">
        <v>144</v>
      </c>
      <c r="B62" s="25">
        <f>COUNTIF(dados_totais!$A$2:$A$5571,DEFICIT!A62)</f>
        <v>9</v>
      </c>
      <c r="C62" s="25">
        <f>COUNTIF(dados_populacao!$E$2:$E$4108,DEFICIT!A62)</f>
        <v>6</v>
      </c>
      <c r="D62" s="56">
        <f t="shared" si="28"/>
        <v>0.66666666666666663</v>
      </c>
      <c r="E62" s="45">
        <f>SUMIF(dados_populacao!$E$2:$E$4108, A62, dados_populacao!$G$2:$G$4108)</f>
        <v>413955</v>
      </c>
      <c r="F62" s="45">
        <f>SUMIF(dados_populacao!$E$2:$E$4108, A62, dados_populacao!$I$2:$I$4108)</f>
        <v>133755</v>
      </c>
      <c r="G62" s="59">
        <f t="shared" si="29"/>
        <v>3.0948749579454975</v>
      </c>
      <c r="H62" s="45">
        <f>SUMIF(dados_populacao!$E$2:$E$4108, $A62, dados_populacao!$L$2:$L$4108)</f>
        <v>622</v>
      </c>
      <c r="I62" s="45">
        <f t="shared" si="30"/>
        <v>103.66666666666667</v>
      </c>
      <c r="J62" s="8">
        <f t="shared" si="31"/>
        <v>933</v>
      </c>
      <c r="K62" s="10">
        <f t="shared" si="32"/>
        <v>6.9754401704609174E-3</v>
      </c>
      <c r="L62" s="25">
        <f>COUNTIFS(dados_populacao!$E$2:$E$4108,DEFICIT!A62,dados_populacao!$K$2:$K$4108, "Sim")</f>
        <v>1</v>
      </c>
      <c r="M62" s="10">
        <f t="shared" si="33"/>
        <v>0.16666666666666666</v>
      </c>
      <c r="N62" s="8">
        <f t="shared" si="34"/>
        <v>7.5</v>
      </c>
      <c r="O62" s="25">
        <f>COUNTIFS(dados_populacao!$E$2:$E$4108,DEFICIT!A62,dados_populacao!$J$2:$J$4108, "Sim")</f>
        <v>1</v>
      </c>
      <c r="P62" s="10">
        <f t="shared" si="35"/>
        <v>0.16666666666666666</v>
      </c>
      <c r="Q62" s="8">
        <f t="shared" si="36"/>
        <v>7.5</v>
      </c>
      <c r="R62" s="45">
        <f>COUNTIFS(dados_populacao!N$2:N$4108, "sim", dados_populacao!E$2:E$4108, DEFICIT!A62)</f>
        <v>6</v>
      </c>
      <c r="S62" s="50">
        <f t="shared" si="37"/>
        <v>1</v>
      </c>
      <c r="T62" s="9">
        <f t="shared" si="38"/>
        <v>0</v>
      </c>
      <c r="U62" s="45">
        <f>SUMIF(dados_populacao!$E$2:$E$4108, DEFICIT!A62, dados_populacao!$O$2:$O$4108)</f>
        <v>1749.15</v>
      </c>
      <c r="V62" s="45">
        <f>SUMIF(dados_populacao!$E$2:$E$4108, DEFICIT!$A62, dados_populacao!$P$2:$P$4108)</f>
        <v>1072.5</v>
      </c>
      <c r="W62" s="50">
        <f t="shared" si="39"/>
        <v>0.61315496098104794</v>
      </c>
    </row>
    <row r="63" spans="1:23" x14ac:dyDescent="0.2">
      <c r="A63" s="55" t="s">
        <v>145</v>
      </c>
      <c r="B63" s="25">
        <f>COUNTIF(dados_totais!$A$2:$A$5571,DEFICIT!A63)</f>
        <v>22</v>
      </c>
      <c r="C63" s="25">
        <f>COUNTIF(dados_populacao!$E$2:$E$4108,DEFICIT!A63)</f>
        <v>7</v>
      </c>
      <c r="D63" s="56">
        <f t="shared" si="28"/>
        <v>0.31818181818181818</v>
      </c>
      <c r="E63" s="45">
        <f>SUMIF(dados_populacao!$E$2:$E$4108, A63, dados_populacao!$G$2:$G$4108)</f>
        <v>308435</v>
      </c>
      <c r="F63" s="45">
        <f>SUMIF(dados_populacao!$E$2:$E$4108, A63, dados_populacao!$I$2:$I$4108)</f>
        <v>89959</v>
      </c>
      <c r="G63" s="59">
        <f t="shared" si="29"/>
        <v>3.4286174812970351</v>
      </c>
      <c r="H63" s="45">
        <f>SUMIF(dados_populacao!$E$2:$E$4108, $A63, dados_populacao!$L$2:$L$4108)</f>
        <v>2102</v>
      </c>
      <c r="I63" s="45">
        <f t="shared" si="30"/>
        <v>300.28571428571428</v>
      </c>
      <c r="J63" s="8">
        <f t="shared" si="31"/>
        <v>6606.2857142857138</v>
      </c>
      <c r="K63" s="10">
        <f t="shared" si="32"/>
        <v>7.3436629067527584E-2</v>
      </c>
      <c r="L63" s="25">
        <f>COUNTIFS(dados_populacao!$E$2:$E$4108,DEFICIT!A63,dados_populacao!$K$2:$K$4108, "Sim")</f>
        <v>0</v>
      </c>
      <c r="M63" s="10">
        <f t="shared" si="33"/>
        <v>0</v>
      </c>
      <c r="N63" s="8">
        <f t="shared" si="34"/>
        <v>22</v>
      </c>
      <c r="O63" s="25">
        <f>COUNTIFS(dados_populacao!$E$2:$E$4108,DEFICIT!A63,dados_populacao!$J$2:$J$4108, "Sim")</f>
        <v>1</v>
      </c>
      <c r="P63" s="10">
        <f t="shared" si="35"/>
        <v>0.14285714285714285</v>
      </c>
      <c r="Q63" s="8">
        <f t="shared" si="36"/>
        <v>18.857142857142858</v>
      </c>
      <c r="R63" s="45">
        <f>COUNTIFS(dados_populacao!N$2:N$4108, "sim", dados_populacao!E$2:E$4108, DEFICIT!A63)</f>
        <v>4</v>
      </c>
      <c r="S63" s="50">
        <f t="shared" si="37"/>
        <v>0.5714285714285714</v>
      </c>
      <c r="T63" s="9">
        <f t="shared" si="38"/>
        <v>9.4285714285714288</v>
      </c>
      <c r="U63" s="45">
        <f>SUMIF(dados_populacao!$E$2:$E$4108, DEFICIT!A63, dados_populacao!$O$2:$O$4108)</f>
        <v>1324.6299999999999</v>
      </c>
      <c r="V63" s="45">
        <f>SUMIF(dados_populacao!$E$2:$E$4108, DEFICIT!$A63, dados_populacao!$P$2:$P$4108)</f>
        <v>802.30000000000007</v>
      </c>
      <c r="W63" s="50">
        <f t="shared" si="39"/>
        <v>0.60567856684508137</v>
      </c>
    </row>
    <row r="64" spans="1:23" x14ac:dyDescent="0.2">
      <c r="A64" s="55" t="s">
        <v>148</v>
      </c>
      <c r="B64" s="25">
        <f>COUNTIF(dados_totais!$A$2:$A$5571,DEFICIT!A64)</f>
        <v>16</v>
      </c>
      <c r="C64" s="25">
        <f>COUNTIF(dados_populacao!$E$2:$E$4108,DEFICIT!A64)</f>
        <v>9</v>
      </c>
      <c r="D64" s="56">
        <f t="shared" si="28"/>
        <v>0.5625</v>
      </c>
      <c r="E64" s="45">
        <f>SUMIF(dados_populacao!$E$2:$E$4108, A64, dados_populacao!$G$2:$G$4108)</f>
        <v>42271</v>
      </c>
      <c r="F64" s="45">
        <f>SUMIF(dados_populacao!$E$2:$E$4108, A64, dados_populacao!$I$2:$I$4108)</f>
        <v>14298</v>
      </c>
      <c r="G64" s="59">
        <f t="shared" si="29"/>
        <v>2.9564274723737585</v>
      </c>
      <c r="H64" s="45">
        <f>SUMIF(dados_populacao!$E$2:$E$4108, $A64, dados_populacao!$L$2:$L$4108)</f>
        <v>150</v>
      </c>
      <c r="I64" s="45">
        <f t="shared" si="30"/>
        <v>16.666666666666668</v>
      </c>
      <c r="J64" s="8">
        <f t="shared" si="31"/>
        <v>266.66666666666669</v>
      </c>
      <c r="K64" s="10">
        <f t="shared" si="32"/>
        <v>1.8650627127337158E-2</v>
      </c>
      <c r="L64" s="25">
        <f>COUNTIFS(dados_populacao!$E$2:$E$4108,DEFICIT!A64,dados_populacao!$K$2:$K$4108, "Sim")</f>
        <v>0</v>
      </c>
      <c r="M64" s="10">
        <f t="shared" si="33"/>
        <v>0</v>
      </c>
      <c r="N64" s="8">
        <f t="shared" si="34"/>
        <v>16</v>
      </c>
      <c r="O64" s="25">
        <f>COUNTIFS(dados_populacao!$E$2:$E$4108,DEFICIT!A64,dados_populacao!$J$2:$J$4108, "Sim")</f>
        <v>0</v>
      </c>
      <c r="P64" s="10">
        <f t="shared" si="35"/>
        <v>0</v>
      </c>
      <c r="Q64" s="8">
        <f t="shared" si="36"/>
        <v>16</v>
      </c>
      <c r="R64" s="45">
        <f>COUNTIFS(dados_populacao!N$2:N$4108, "sim", dados_populacao!E$2:E$4108, DEFICIT!A64)</f>
        <v>5</v>
      </c>
      <c r="S64" s="50">
        <f t="shared" si="37"/>
        <v>0.55555555555555558</v>
      </c>
      <c r="T64" s="9">
        <f t="shared" si="38"/>
        <v>7.1111111111111107</v>
      </c>
      <c r="U64" s="45">
        <f>SUMIF(dados_populacao!$E$2:$E$4108, DEFICIT!A64, dados_populacao!$O$2:$O$4108)</f>
        <v>180.31</v>
      </c>
      <c r="V64" s="45">
        <f>SUMIF(dados_populacao!$E$2:$E$4108, DEFICIT!$A64, dados_populacao!$P$2:$P$4108)</f>
        <v>128.34</v>
      </c>
      <c r="W64" s="50">
        <f t="shared" si="39"/>
        <v>0.7117741667128834</v>
      </c>
    </row>
    <row r="65" spans="1:23" x14ac:dyDescent="0.2">
      <c r="A65" s="55" t="s">
        <v>149</v>
      </c>
      <c r="B65" s="25">
        <f>COUNTIF(dados_totais!$A$2:$A$5571,DEFICIT!A65)</f>
        <v>19</v>
      </c>
      <c r="C65" s="25">
        <f>COUNTIF(dados_populacao!$E$2:$E$4108,DEFICIT!A65)</f>
        <v>9</v>
      </c>
      <c r="D65" s="56">
        <f t="shared" si="28"/>
        <v>0.47368421052631576</v>
      </c>
      <c r="E65" s="45">
        <f>SUMIF(dados_populacao!$E$2:$E$4108, A65, dados_populacao!$G$2:$G$4108)</f>
        <v>451215</v>
      </c>
      <c r="F65" s="45">
        <f>SUMIF(dados_populacao!$E$2:$E$4108, A65, dados_populacao!$I$2:$I$4108)</f>
        <v>138577</v>
      </c>
      <c r="G65" s="59">
        <f t="shared" si="29"/>
        <v>3.2560598079046308</v>
      </c>
      <c r="H65" s="45">
        <f>SUMIF(dados_populacao!$E$2:$E$4108, $A65, dados_populacao!$L$2:$L$4108)</f>
        <v>830</v>
      </c>
      <c r="I65" s="45">
        <f t="shared" si="30"/>
        <v>92.222222222222229</v>
      </c>
      <c r="J65" s="8">
        <f t="shared" si="31"/>
        <v>1752.2222222222224</v>
      </c>
      <c r="K65" s="10">
        <f t="shared" si="32"/>
        <v>1.2644394251731691E-2</v>
      </c>
      <c r="L65" s="25">
        <f>COUNTIFS(dados_populacao!$E$2:$E$4108,DEFICIT!A65,dados_populacao!$K$2:$K$4108, "Sim")</f>
        <v>1</v>
      </c>
      <c r="M65" s="10">
        <f t="shared" si="33"/>
        <v>0.1111111111111111</v>
      </c>
      <c r="N65" s="8">
        <f t="shared" si="34"/>
        <v>16.888888888888889</v>
      </c>
      <c r="O65" s="25">
        <f>COUNTIFS(dados_populacao!$E$2:$E$4108,DEFICIT!A65,dados_populacao!$J$2:$J$4108, "Sim")</f>
        <v>3</v>
      </c>
      <c r="P65" s="10">
        <f t="shared" si="35"/>
        <v>0.33333333333333331</v>
      </c>
      <c r="Q65" s="8">
        <f t="shared" si="36"/>
        <v>12.666666666666668</v>
      </c>
      <c r="R65" s="45">
        <f>COUNTIFS(dados_populacao!N$2:N$4108, "sim", dados_populacao!E$2:E$4108, DEFICIT!A65)</f>
        <v>6</v>
      </c>
      <c r="S65" s="50">
        <f t="shared" si="37"/>
        <v>0.66666666666666663</v>
      </c>
      <c r="T65" s="9">
        <f t="shared" si="38"/>
        <v>6.3333333333333339</v>
      </c>
      <c r="U65" s="45">
        <f>SUMIF(dados_populacao!$E$2:$E$4108, DEFICIT!A65, dados_populacao!$O$2:$O$4108)</f>
        <v>2026.42</v>
      </c>
      <c r="V65" s="45">
        <f>SUMIF(dados_populacao!$E$2:$E$4108, DEFICIT!$A65, dados_populacao!$P$2:$P$4108)</f>
        <v>1576.53</v>
      </c>
      <c r="W65" s="50">
        <f t="shared" si="39"/>
        <v>0.77798778140760549</v>
      </c>
    </row>
    <row r="66" spans="1:23" x14ac:dyDescent="0.2">
      <c r="A66" s="55" t="s">
        <v>150</v>
      </c>
      <c r="B66" s="25">
        <f>COUNTIF(dados_totais!$A$2:$A$5571,DEFICIT!A66)</f>
        <v>9</v>
      </c>
      <c r="C66" s="25">
        <f>COUNTIF(dados_populacao!$E$2:$E$4108,DEFICIT!A66)</f>
        <v>6</v>
      </c>
      <c r="D66" s="56">
        <f t="shared" si="28"/>
        <v>0.66666666666666663</v>
      </c>
      <c r="E66" s="45">
        <f>SUMIF(dados_populacao!$E$2:$E$4108, A66, dados_populacao!$G$2:$G$4108)</f>
        <v>61479</v>
      </c>
      <c r="F66" s="45">
        <f>SUMIF(dados_populacao!$E$2:$E$4108, A66, dados_populacao!$I$2:$I$4108)</f>
        <v>22751</v>
      </c>
      <c r="G66" s="59">
        <f t="shared" si="29"/>
        <v>2.7022548459408378</v>
      </c>
      <c r="H66" s="45">
        <f>SUMIF(dados_populacao!$E$2:$E$4108, $A66, dados_populacao!$L$2:$L$4108)</f>
        <v>1635</v>
      </c>
      <c r="I66" s="45">
        <f t="shared" si="30"/>
        <v>272.5</v>
      </c>
      <c r="J66" s="8">
        <f t="shared" si="31"/>
        <v>2452.5</v>
      </c>
      <c r="K66" s="10">
        <f t="shared" si="32"/>
        <v>0.10779745945233177</v>
      </c>
      <c r="L66" s="25">
        <f>COUNTIFS(dados_populacao!$E$2:$E$4108,DEFICIT!A66,dados_populacao!$K$2:$K$4108, "Sim")</f>
        <v>1</v>
      </c>
      <c r="M66" s="10">
        <f t="shared" si="33"/>
        <v>0.16666666666666666</v>
      </c>
      <c r="N66" s="8">
        <f t="shared" si="34"/>
        <v>7.5</v>
      </c>
      <c r="O66" s="25">
        <f>COUNTIFS(dados_populacao!$E$2:$E$4108,DEFICIT!A66,dados_populacao!$J$2:$J$4108, "Sim")</f>
        <v>3</v>
      </c>
      <c r="P66" s="10">
        <f t="shared" si="35"/>
        <v>0.5</v>
      </c>
      <c r="Q66" s="8">
        <f t="shared" si="36"/>
        <v>4.5</v>
      </c>
      <c r="R66" s="45">
        <f>COUNTIFS(dados_populacao!N$2:N$4108, "sim", dados_populacao!E$2:E$4108, DEFICIT!A66)</f>
        <v>4</v>
      </c>
      <c r="S66" s="50">
        <f t="shared" si="37"/>
        <v>0.66666666666666663</v>
      </c>
      <c r="T66" s="9">
        <f t="shared" si="38"/>
        <v>3.0000000000000004</v>
      </c>
      <c r="U66" s="45">
        <f>SUMIF(dados_populacao!$E$2:$E$4108, DEFICIT!A66, dados_populacao!$O$2:$O$4108)</f>
        <v>145.79</v>
      </c>
      <c r="V66" s="45">
        <f>SUMIF(dados_populacao!$E$2:$E$4108, DEFICIT!$A66, dados_populacao!$P$2:$P$4108)</f>
        <v>119.77000000000001</v>
      </c>
      <c r="W66" s="50">
        <f t="shared" si="39"/>
        <v>0.82152411002126358</v>
      </c>
    </row>
    <row r="67" spans="1:23" x14ac:dyDescent="0.2">
      <c r="A67" s="55" t="s">
        <v>152</v>
      </c>
      <c r="B67" s="25">
        <f>COUNTIF(dados_totais!$A$2:$A$5571,DEFICIT!A67)</f>
        <v>20</v>
      </c>
      <c r="C67" s="25">
        <f>COUNTIF(dados_populacao!$E$2:$E$4108,DEFICIT!A67)</f>
        <v>10</v>
      </c>
      <c r="D67" s="56">
        <f t="shared" si="28"/>
        <v>0.5</v>
      </c>
      <c r="E67" s="45">
        <f>SUMIF(dados_populacao!$E$2:$E$4108, A67, dados_populacao!$G$2:$G$4108)</f>
        <v>94429</v>
      </c>
      <c r="F67" s="45">
        <f>SUMIF(dados_populacao!$E$2:$E$4108, A67, dados_populacao!$I$2:$I$4108)</f>
        <v>30313</v>
      </c>
      <c r="G67" s="59">
        <f t="shared" si="29"/>
        <v>3.115132121532016</v>
      </c>
      <c r="H67" s="45">
        <f>SUMIF(dados_populacao!$E$2:$E$4108, $A67, dados_populacao!$L$2:$L$4108)</f>
        <v>1233</v>
      </c>
      <c r="I67" s="45">
        <f t="shared" si="30"/>
        <v>123.3</v>
      </c>
      <c r="J67" s="8">
        <f t="shared" si="31"/>
        <v>2466</v>
      </c>
      <c r="K67" s="10">
        <f t="shared" si="32"/>
        <v>8.1351235443539074E-2</v>
      </c>
      <c r="L67" s="25">
        <f>COUNTIFS(dados_populacao!$E$2:$E$4108,DEFICIT!A67,dados_populacao!$K$2:$K$4108, "Sim")</f>
        <v>0</v>
      </c>
      <c r="M67" s="10">
        <f t="shared" si="33"/>
        <v>0</v>
      </c>
      <c r="N67" s="8">
        <f t="shared" si="34"/>
        <v>20</v>
      </c>
      <c r="O67" s="25">
        <f>COUNTIFS(dados_populacao!$E$2:$E$4108,DEFICIT!A67,dados_populacao!$J$2:$J$4108, "Sim")</f>
        <v>3</v>
      </c>
      <c r="P67" s="10">
        <f t="shared" si="35"/>
        <v>0.3</v>
      </c>
      <c r="Q67" s="8">
        <f t="shared" si="36"/>
        <v>14</v>
      </c>
      <c r="R67" s="45">
        <f>COUNTIFS(dados_populacao!N$2:N$4108, "sim", dados_populacao!E$2:E$4108, DEFICIT!A67)</f>
        <v>8</v>
      </c>
      <c r="S67" s="50">
        <f t="shared" si="37"/>
        <v>0.8</v>
      </c>
      <c r="T67" s="9">
        <f t="shared" si="38"/>
        <v>3.9999999999999991</v>
      </c>
      <c r="U67" s="45">
        <f>SUMIF(dados_populacao!$E$2:$E$4108, DEFICIT!A67, dados_populacao!$O$2:$O$4108)</f>
        <v>173.26999999999998</v>
      </c>
      <c r="V67" s="45">
        <f>SUMIF(dados_populacao!$E$2:$E$4108, DEFICIT!$A67, dados_populacao!$P$2:$P$4108)</f>
        <v>144.57000000000002</v>
      </c>
      <c r="W67" s="50">
        <f t="shared" si="39"/>
        <v>0.83436255554914318</v>
      </c>
    </row>
    <row r="68" spans="1:23" x14ac:dyDescent="0.2">
      <c r="A68" s="55" t="s">
        <v>153</v>
      </c>
      <c r="B68" s="25">
        <f>COUNTIF(dados_totais!$A$2:$A$5571,DEFICIT!A68)</f>
        <v>23</v>
      </c>
      <c r="C68" s="25">
        <f>COUNTIF(dados_populacao!$E$2:$E$4108,DEFICIT!A68)</f>
        <v>17</v>
      </c>
      <c r="D68" s="56">
        <f t="shared" si="28"/>
        <v>0.73913043478260865</v>
      </c>
      <c r="E68" s="45">
        <f>SUMIF(dados_populacao!$E$2:$E$4108, A68, dados_populacao!$G$2:$G$4108)</f>
        <v>162769</v>
      </c>
      <c r="F68" s="45">
        <f>SUMIF(dados_populacao!$E$2:$E$4108, A68, dados_populacao!$I$2:$I$4108)</f>
        <v>48193</v>
      </c>
      <c r="G68" s="59">
        <f t="shared" si="29"/>
        <v>3.3774407071566408</v>
      </c>
      <c r="H68" s="45">
        <f>SUMIF(dados_populacao!$E$2:$E$4108, $A68, dados_populacao!$L$2:$L$4108)</f>
        <v>720</v>
      </c>
      <c r="I68" s="45">
        <f t="shared" si="30"/>
        <v>42.352941176470587</v>
      </c>
      <c r="J68" s="8">
        <f t="shared" si="31"/>
        <v>974.11764705882354</v>
      </c>
      <c r="K68" s="10">
        <f t="shared" si="32"/>
        <v>2.0212845165456052E-2</v>
      </c>
      <c r="L68" s="25">
        <f>COUNTIFS(dados_populacao!$E$2:$E$4108,DEFICIT!A68,dados_populacao!$K$2:$K$4108, "Sim")</f>
        <v>0</v>
      </c>
      <c r="M68" s="10">
        <f t="shared" si="33"/>
        <v>0</v>
      </c>
      <c r="N68" s="8">
        <f t="shared" si="34"/>
        <v>23</v>
      </c>
      <c r="O68" s="25">
        <f>COUNTIFS(dados_populacao!$E$2:$E$4108,DEFICIT!A68,dados_populacao!$J$2:$J$4108, "Sim")</f>
        <v>1</v>
      </c>
      <c r="P68" s="10">
        <f t="shared" si="35"/>
        <v>5.8823529411764705E-2</v>
      </c>
      <c r="Q68" s="8">
        <f t="shared" si="36"/>
        <v>21.647058823529413</v>
      </c>
      <c r="R68" s="45">
        <f>COUNTIFS(dados_populacao!N$2:N$4108, "sim", dados_populacao!E$2:E$4108, DEFICIT!A68)</f>
        <v>12</v>
      </c>
      <c r="S68" s="50">
        <f t="shared" si="37"/>
        <v>0.70588235294117652</v>
      </c>
      <c r="T68" s="9">
        <f t="shared" si="38"/>
        <v>6.7647058823529402</v>
      </c>
      <c r="U68" s="45">
        <f>SUMIF(dados_populacao!$E$2:$E$4108, DEFICIT!A68, dados_populacao!$O$2:$O$4108)</f>
        <v>790.55000000000007</v>
      </c>
      <c r="V68" s="45">
        <f>SUMIF(dados_populacao!$E$2:$E$4108, DEFICIT!$A68, dados_populacao!$P$2:$P$4108)</f>
        <v>485.96</v>
      </c>
      <c r="W68" s="50">
        <f t="shared" si="39"/>
        <v>0.61471127695907901</v>
      </c>
    </row>
    <row r="69" spans="1:23" x14ac:dyDescent="0.2">
      <c r="A69" s="55" t="s">
        <v>154</v>
      </c>
      <c r="B69" s="25">
        <f>COUNTIF(dados_totais!$A$2:$A$5571,DEFICIT!A69)</f>
        <v>8</v>
      </c>
      <c r="C69" s="25">
        <f>COUNTIF(dados_populacao!$E$2:$E$4108,DEFICIT!A69)</f>
        <v>5</v>
      </c>
      <c r="D69" s="56">
        <f t="shared" si="28"/>
        <v>0.625</v>
      </c>
      <c r="E69" s="45">
        <f>SUMIF(dados_populacao!$E$2:$E$4108, A69, dados_populacao!$G$2:$G$4108)</f>
        <v>30157</v>
      </c>
      <c r="F69" s="45">
        <f>SUMIF(dados_populacao!$E$2:$E$4108, A69, dados_populacao!$I$2:$I$4108)</f>
        <v>10407</v>
      </c>
      <c r="G69" s="59">
        <f t="shared" si="29"/>
        <v>2.8977611223215143</v>
      </c>
      <c r="H69" s="45">
        <f>SUMIF(dados_populacao!$E$2:$E$4108, $A69, dados_populacao!$L$2:$L$4108)</f>
        <v>1018</v>
      </c>
      <c r="I69" s="45">
        <f t="shared" si="30"/>
        <v>203.6</v>
      </c>
      <c r="J69" s="8">
        <f t="shared" si="31"/>
        <v>1628.8</v>
      </c>
      <c r="K69" s="10">
        <f t="shared" si="32"/>
        <v>0.15651004131834342</v>
      </c>
      <c r="L69" s="25">
        <f>COUNTIFS(dados_populacao!$E$2:$E$4108,DEFICIT!A69,dados_populacao!$K$2:$K$4108, "Sim")</f>
        <v>0</v>
      </c>
      <c r="M69" s="10">
        <f t="shared" si="33"/>
        <v>0</v>
      </c>
      <c r="N69" s="8">
        <f t="shared" si="34"/>
        <v>8</v>
      </c>
      <c r="O69" s="25">
        <f>COUNTIFS(dados_populacao!$E$2:$E$4108,DEFICIT!A69,dados_populacao!$J$2:$J$4108, "Sim")</f>
        <v>0</v>
      </c>
      <c r="P69" s="10">
        <f t="shared" si="35"/>
        <v>0</v>
      </c>
      <c r="Q69" s="8">
        <f t="shared" si="36"/>
        <v>8</v>
      </c>
      <c r="R69" s="45">
        <f>COUNTIFS(dados_populacao!N$2:N$4108, "sim", dados_populacao!E$2:E$4108, DEFICIT!A69)</f>
        <v>2</v>
      </c>
      <c r="S69" s="50">
        <f t="shared" si="37"/>
        <v>0.4</v>
      </c>
      <c r="T69" s="9">
        <f t="shared" si="38"/>
        <v>4.8</v>
      </c>
      <c r="U69" s="45">
        <f>SUMIF(dados_populacao!$E$2:$E$4108, DEFICIT!A69, dados_populacao!$O$2:$O$4108)</f>
        <v>201.25</v>
      </c>
      <c r="V69" s="45">
        <f>SUMIF(dados_populacao!$E$2:$E$4108, DEFICIT!$A69, dados_populacao!$P$2:$P$4108)</f>
        <v>121.31</v>
      </c>
      <c r="W69" s="50">
        <f t="shared" si="39"/>
        <v>0.60278260869565214</v>
      </c>
    </row>
    <row r="70" spans="1:23" x14ac:dyDescent="0.2">
      <c r="A70" s="55" t="s">
        <v>155</v>
      </c>
      <c r="B70" s="25">
        <f>COUNTIF(dados_totais!$A$2:$A$5571,DEFICIT!A70)</f>
        <v>14</v>
      </c>
      <c r="C70" s="25">
        <f>COUNTIF(dados_populacao!$E$2:$E$4108,DEFICIT!A70)</f>
        <v>9</v>
      </c>
      <c r="D70" s="56">
        <f t="shared" si="28"/>
        <v>0.6428571428571429</v>
      </c>
      <c r="E70" s="45">
        <f>SUMIF(dados_populacao!$E$2:$E$4108, A70, dados_populacao!$G$2:$G$4108)</f>
        <v>94605</v>
      </c>
      <c r="F70" s="45">
        <f>SUMIF(dados_populacao!$E$2:$E$4108, A70, dados_populacao!$I$2:$I$4108)</f>
        <v>36879</v>
      </c>
      <c r="G70" s="59">
        <f t="shared" si="29"/>
        <v>2.5652810542585209</v>
      </c>
      <c r="H70" s="45">
        <f>SUMIF(dados_populacao!$E$2:$E$4108, $A70, dados_populacao!$L$2:$L$4108)</f>
        <v>2526</v>
      </c>
      <c r="I70" s="45">
        <f t="shared" si="30"/>
        <v>280.66666666666669</v>
      </c>
      <c r="J70" s="8">
        <f t="shared" si="31"/>
        <v>3929.3333333333335</v>
      </c>
      <c r="K70" s="10">
        <f t="shared" si="32"/>
        <v>0.10654663448936613</v>
      </c>
      <c r="L70" s="25">
        <f>COUNTIFS(dados_populacao!$E$2:$E$4108,DEFICIT!A70,dados_populacao!$K$2:$K$4108, "Sim")</f>
        <v>0</v>
      </c>
      <c r="M70" s="10">
        <f t="shared" si="33"/>
        <v>0</v>
      </c>
      <c r="N70" s="8">
        <f t="shared" si="34"/>
        <v>14</v>
      </c>
      <c r="O70" s="25">
        <f>COUNTIFS(dados_populacao!$E$2:$E$4108,DEFICIT!A70,dados_populacao!$J$2:$J$4108, "Sim")</f>
        <v>2</v>
      </c>
      <c r="P70" s="10">
        <f t="shared" si="35"/>
        <v>0.22222222222222221</v>
      </c>
      <c r="Q70" s="8">
        <f t="shared" si="36"/>
        <v>10.888888888888889</v>
      </c>
      <c r="R70" s="45">
        <f>COUNTIFS(dados_populacao!N$2:N$4108, "sim", dados_populacao!E$2:E$4108, DEFICIT!A70)</f>
        <v>6</v>
      </c>
      <c r="S70" s="50">
        <f t="shared" si="37"/>
        <v>0.66666666666666663</v>
      </c>
      <c r="T70" s="9">
        <f t="shared" si="38"/>
        <v>4.666666666666667</v>
      </c>
      <c r="U70" s="45">
        <f>SUMIF(dados_populacao!$E$2:$E$4108, DEFICIT!A70, dados_populacao!$O$2:$O$4108)</f>
        <v>1214.05</v>
      </c>
      <c r="V70" s="45">
        <f>SUMIF(dados_populacao!$E$2:$E$4108, DEFICIT!$A70, dados_populacao!$P$2:$P$4108)</f>
        <v>814.52</v>
      </c>
      <c r="W70" s="50">
        <f t="shared" si="39"/>
        <v>0.67091141221531236</v>
      </c>
    </row>
    <row r="71" spans="1:23" x14ac:dyDescent="0.2">
      <c r="A71" s="55" t="s">
        <v>156</v>
      </c>
      <c r="B71" s="25">
        <f>COUNTIF(dados_totais!$A$2:$A$5571,DEFICIT!A71)</f>
        <v>9</v>
      </c>
      <c r="C71" s="25">
        <f>COUNTIF(dados_populacao!$E$2:$E$4108,DEFICIT!A71)</f>
        <v>4</v>
      </c>
      <c r="D71" s="56">
        <f t="shared" si="28"/>
        <v>0.44444444444444442</v>
      </c>
      <c r="E71" s="45">
        <f>SUMIF(dados_populacao!$E$2:$E$4108, A71, dados_populacao!$G$2:$G$4108)</f>
        <v>24931</v>
      </c>
      <c r="F71" s="45">
        <f>SUMIF(dados_populacao!$E$2:$E$4108, A71, dados_populacao!$I$2:$I$4108)</f>
        <v>8197</v>
      </c>
      <c r="G71" s="59">
        <f t="shared" si="29"/>
        <v>3.0414785897279493</v>
      </c>
      <c r="H71" s="45">
        <f>SUMIF(dados_populacao!$E$2:$E$4108, $A71, dados_populacao!$L$2:$L$4108)</f>
        <v>40</v>
      </c>
      <c r="I71" s="45">
        <f t="shared" si="30"/>
        <v>10</v>
      </c>
      <c r="J71" s="8">
        <f t="shared" si="31"/>
        <v>90</v>
      </c>
      <c r="K71" s="10">
        <f t="shared" si="32"/>
        <v>1.0979626692692448E-2</v>
      </c>
      <c r="L71" s="25">
        <f>COUNTIFS(dados_populacao!$E$2:$E$4108,DEFICIT!A71,dados_populacao!$K$2:$K$4108, "Sim")</f>
        <v>1</v>
      </c>
      <c r="M71" s="10">
        <f t="shared" si="33"/>
        <v>0.25</v>
      </c>
      <c r="N71" s="8">
        <f t="shared" si="34"/>
        <v>6.75</v>
      </c>
      <c r="O71" s="25">
        <f>COUNTIFS(dados_populacao!$E$2:$E$4108,DEFICIT!A71,dados_populacao!$J$2:$J$4108, "Sim")</f>
        <v>2</v>
      </c>
      <c r="P71" s="10">
        <f t="shared" si="35"/>
        <v>0.5</v>
      </c>
      <c r="Q71" s="8">
        <f t="shared" si="36"/>
        <v>4.5</v>
      </c>
      <c r="R71" s="45">
        <f>COUNTIFS(dados_populacao!N$2:N$4108, "sim", dados_populacao!E$2:E$4108, DEFICIT!A71)</f>
        <v>3</v>
      </c>
      <c r="S71" s="50">
        <f t="shared" si="37"/>
        <v>0.75</v>
      </c>
      <c r="T71" s="9">
        <f t="shared" si="38"/>
        <v>2.25</v>
      </c>
      <c r="U71" s="45">
        <f>SUMIF(dados_populacao!$E$2:$E$4108, DEFICIT!A71, dados_populacao!$O$2:$O$4108)</f>
        <v>179.18</v>
      </c>
      <c r="V71" s="45">
        <f>SUMIF(dados_populacao!$E$2:$E$4108, DEFICIT!$A71, dados_populacao!$P$2:$P$4108)</f>
        <v>110.96</v>
      </c>
      <c r="W71" s="50">
        <f t="shared" si="39"/>
        <v>0.61926554302935588</v>
      </c>
    </row>
    <row r="72" spans="1:23" x14ac:dyDescent="0.2">
      <c r="A72" s="55" t="s">
        <v>157</v>
      </c>
      <c r="B72" s="25">
        <f>COUNTIF(dados_totais!$A$2:$A$5571,DEFICIT!A72)</f>
        <v>6</v>
      </c>
      <c r="C72" s="25">
        <f>COUNTIF(dados_populacao!$E$2:$E$4108,DEFICIT!A72)</f>
        <v>4</v>
      </c>
      <c r="D72" s="56">
        <f t="shared" si="28"/>
        <v>0.66666666666666663</v>
      </c>
      <c r="E72" s="45">
        <f>SUMIF(dados_populacao!$E$2:$E$4108, A72, dados_populacao!$G$2:$G$4108)</f>
        <v>14020</v>
      </c>
      <c r="F72" s="45">
        <f>SUMIF(dados_populacao!$E$2:$E$4108, A72, dados_populacao!$I$2:$I$4108)</f>
        <v>4300</v>
      </c>
      <c r="G72" s="59">
        <f t="shared" si="29"/>
        <v>3.2604651162790699</v>
      </c>
      <c r="H72" s="45">
        <f>SUMIF(dados_populacao!$E$2:$E$4108, $A72, dados_populacao!$L$2:$L$4108)</f>
        <v>0</v>
      </c>
      <c r="I72" s="45">
        <f t="shared" si="30"/>
        <v>0</v>
      </c>
      <c r="J72" s="8">
        <f t="shared" si="31"/>
        <v>0</v>
      </c>
      <c r="K72" s="10">
        <f t="shared" si="32"/>
        <v>0</v>
      </c>
      <c r="L72" s="25">
        <f>COUNTIFS(dados_populacao!$E$2:$E$4108,DEFICIT!A72,dados_populacao!$K$2:$K$4108, "Sim")</f>
        <v>0</v>
      </c>
      <c r="M72" s="10">
        <f t="shared" si="33"/>
        <v>0</v>
      </c>
      <c r="N72" s="8">
        <f t="shared" si="34"/>
        <v>6</v>
      </c>
      <c r="O72" s="25">
        <f>COUNTIFS(dados_populacao!$E$2:$E$4108,DEFICIT!A72,dados_populacao!$J$2:$J$4108, "Sim")</f>
        <v>0</v>
      </c>
      <c r="P72" s="10">
        <f t="shared" si="35"/>
        <v>0</v>
      </c>
      <c r="Q72" s="8">
        <f t="shared" si="36"/>
        <v>6</v>
      </c>
      <c r="R72" s="45">
        <f>COUNTIFS(dados_populacao!N$2:N$4108, "sim", dados_populacao!E$2:E$4108, DEFICIT!A72)</f>
        <v>1</v>
      </c>
      <c r="S72" s="50">
        <f t="shared" si="37"/>
        <v>0.25</v>
      </c>
      <c r="T72" s="9">
        <f t="shared" si="38"/>
        <v>4.5</v>
      </c>
      <c r="U72" s="45">
        <f>SUMIF(dados_populacao!$E$2:$E$4108, DEFICIT!A72, dados_populacao!$O$2:$O$4108)</f>
        <v>156.05000000000001</v>
      </c>
      <c r="V72" s="45">
        <f>SUMIF(dados_populacao!$E$2:$E$4108, DEFICIT!$A72, dados_populacao!$P$2:$P$4108)</f>
        <v>82.88</v>
      </c>
      <c r="W72" s="50">
        <f t="shared" si="39"/>
        <v>0.53111182313361094</v>
      </c>
    </row>
    <row r="73" spans="1:23" x14ac:dyDescent="0.2">
      <c r="A73" s="55" t="s">
        <v>158</v>
      </c>
      <c r="B73" s="25">
        <f>COUNTIF(dados_totais!$A$2:$A$5571,DEFICIT!A73)</f>
        <v>12</v>
      </c>
      <c r="C73" s="25">
        <f>COUNTIF(dados_populacao!$E$2:$E$4108,DEFICIT!A73)</f>
        <v>3</v>
      </c>
      <c r="D73" s="56">
        <f t="shared" si="28"/>
        <v>0.25</v>
      </c>
      <c r="E73" s="45">
        <f>SUMIF(dados_populacao!$E$2:$E$4108, A73, dados_populacao!$G$2:$G$4108)</f>
        <v>35715</v>
      </c>
      <c r="F73" s="45">
        <f>SUMIF(dados_populacao!$E$2:$E$4108, A73, dados_populacao!$I$2:$I$4108)</f>
        <v>16128</v>
      </c>
      <c r="G73" s="59">
        <f t="shared" si="29"/>
        <v>2.2144717261904763</v>
      </c>
      <c r="H73" s="45">
        <f>SUMIF(dados_populacao!$E$2:$E$4108, $A73, dados_populacao!$L$2:$L$4108)</f>
        <v>600</v>
      </c>
      <c r="I73" s="45">
        <f t="shared" si="30"/>
        <v>200</v>
      </c>
      <c r="J73" s="8">
        <f t="shared" si="31"/>
        <v>2400</v>
      </c>
      <c r="K73" s="10">
        <f t="shared" si="32"/>
        <v>0.14880952380952381</v>
      </c>
      <c r="L73" s="25">
        <f>COUNTIFS(dados_populacao!$E$2:$E$4108,DEFICIT!A73,dados_populacao!$K$2:$K$4108, "Sim")</f>
        <v>0</v>
      </c>
      <c r="M73" s="10">
        <f t="shared" si="33"/>
        <v>0</v>
      </c>
      <c r="N73" s="8">
        <f t="shared" si="34"/>
        <v>12</v>
      </c>
      <c r="O73" s="25">
        <f>COUNTIFS(dados_populacao!$E$2:$E$4108,DEFICIT!A73,dados_populacao!$J$2:$J$4108, "Sim")</f>
        <v>1</v>
      </c>
      <c r="P73" s="10">
        <f t="shared" si="35"/>
        <v>0.33333333333333331</v>
      </c>
      <c r="Q73" s="8">
        <f t="shared" si="36"/>
        <v>8</v>
      </c>
      <c r="R73" s="45">
        <f>COUNTIFS(dados_populacao!N$2:N$4108, "sim", dados_populacao!E$2:E$4108, DEFICIT!A73)</f>
        <v>2</v>
      </c>
      <c r="S73" s="50">
        <f t="shared" si="37"/>
        <v>0.66666666666666663</v>
      </c>
      <c r="T73" s="9">
        <f t="shared" si="38"/>
        <v>4</v>
      </c>
      <c r="U73" s="45">
        <f>SUMIF(dados_populacao!$E$2:$E$4108, DEFICIT!A73, dados_populacao!$O$2:$O$4108)</f>
        <v>179.1</v>
      </c>
      <c r="V73" s="45">
        <f>SUMIF(dados_populacao!$E$2:$E$4108, DEFICIT!$A73, dados_populacao!$P$2:$P$4108)</f>
        <v>98.509999999999991</v>
      </c>
      <c r="W73" s="50">
        <f t="shared" si="39"/>
        <v>0.55002791736460077</v>
      </c>
    </row>
    <row r="74" spans="1:23" x14ac:dyDescent="0.2">
      <c r="A74" s="57" t="s">
        <v>159</v>
      </c>
      <c r="B74" s="26">
        <f>COUNTIF(dados_totais!$A$2:$A$5571,DEFICIT!A74)</f>
        <v>9</v>
      </c>
      <c r="C74" s="26">
        <f>COUNTIF(dados_populacao!$E$2:$E$4108,DEFICIT!A74)</f>
        <v>4</v>
      </c>
      <c r="D74" s="58">
        <f t="shared" si="28"/>
        <v>0.44444444444444442</v>
      </c>
      <c r="E74" s="45">
        <f>SUMIF(dados_populacao!$E$2:$E$4108, A74, dados_populacao!$G$2:$G$4108)</f>
        <v>8564</v>
      </c>
      <c r="F74" s="45">
        <f>SUMIF(dados_populacao!$E$2:$E$4108, A74, dados_populacao!$I$2:$I$4108)</f>
        <v>3713</v>
      </c>
      <c r="G74" s="59">
        <f t="shared" si="29"/>
        <v>2.3064907083221113</v>
      </c>
      <c r="H74" s="45">
        <f>SUMIF(dados_populacao!$E$2:$E$4108, $A74, dados_populacao!$L$2:$L$4108)</f>
        <v>290</v>
      </c>
      <c r="I74" s="45">
        <f t="shared" si="30"/>
        <v>72.5</v>
      </c>
      <c r="J74" s="8">
        <f t="shared" si="31"/>
        <v>652.5</v>
      </c>
      <c r="K74" s="10">
        <f t="shared" si="32"/>
        <v>0.17573390789119311</v>
      </c>
      <c r="L74" s="25">
        <f>COUNTIFS(dados_populacao!$E$2:$E$4108,DEFICIT!A74,dados_populacao!$K$2:$K$4108, "Sim")</f>
        <v>0</v>
      </c>
      <c r="M74" s="10">
        <f t="shared" si="33"/>
        <v>0</v>
      </c>
      <c r="N74" s="8">
        <f t="shared" si="34"/>
        <v>9</v>
      </c>
      <c r="O74" s="25">
        <f>COUNTIFS(dados_populacao!$E$2:$E$4108,DEFICIT!A74,dados_populacao!$J$2:$J$4108, "Sim")</f>
        <v>0</v>
      </c>
      <c r="P74" s="10">
        <f t="shared" si="35"/>
        <v>0</v>
      </c>
      <c r="Q74" s="8">
        <f t="shared" si="36"/>
        <v>9</v>
      </c>
      <c r="R74" s="45">
        <f>COUNTIFS(dados_populacao!N$2:N$4108, "sim", dados_populacao!E$2:E$4108, DEFICIT!A74)</f>
        <v>1</v>
      </c>
      <c r="S74" s="50">
        <f t="shared" si="37"/>
        <v>0.25</v>
      </c>
      <c r="T74" s="9">
        <f t="shared" si="38"/>
        <v>6.75</v>
      </c>
      <c r="U74" s="45">
        <f>SUMIF(dados_populacao!$E$2:$E$4108, DEFICIT!A74, dados_populacao!$O$2:$O$4108)</f>
        <v>41.8</v>
      </c>
      <c r="V74" s="45">
        <f>SUMIF(dados_populacao!$E$2:$E$4108, DEFICIT!$A74, dados_populacao!$P$2:$P$4108)</f>
        <v>19.5</v>
      </c>
      <c r="W74" s="50">
        <f t="shared" si="39"/>
        <v>0.46650717703349287</v>
      </c>
    </row>
    <row r="75" spans="1:23" x14ac:dyDescent="0.2">
      <c r="A75" s="55" t="s">
        <v>166</v>
      </c>
      <c r="B75" s="25">
        <f>COUNTIF(dados_totais!$A$2:$A$5571,DEFICIT!A75)</f>
        <v>3</v>
      </c>
      <c r="C75" s="25">
        <f>COUNTIF(dados_populacao!$E$2:$E$4108,DEFICIT!A75)</f>
        <v>3</v>
      </c>
      <c r="D75" s="56">
        <f t="shared" si="28"/>
        <v>1</v>
      </c>
      <c r="E75" s="45">
        <f>SUMIF(dados_populacao!$E$2:$E$4108, A75, dados_populacao!$G$2:$G$4108)</f>
        <v>243853</v>
      </c>
      <c r="F75" s="45">
        <f>SUMIF(dados_populacao!$E$2:$E$4108, A75, dados_populacao!$I$2:$I$4108)</f>
        <v>68102</v>
      </c>
      <c r="G75" s="59">
        <f t="shared" si="29"/>
        <v>3.5807024756982173</v>
      </c>
      <c r="H75" s="45">
        <f>SUMIF(dados_populacao!$E$2:$E$4108, $A75, dados_populacao!$L$2:$L$4108)</f>
        <v>4200</v>
      </c>
      <c r="I75" s="45">
        <f t="shared" si="30"/>
        <v>1400</v>
      </c>
      <c r="J75" s="8">
        <f t="shared" si="31"/>
        <v>4200</v>
      </c>
      <c r="K75" s="10">
        <f t="shared" si="32"/>
        <v>6.1672197585973983E-2</v>
      </c>
      <c r="L75" s="25">
        <f>COUNTIFS(dados_populacao!$E$2:$E$4108,DEFICIT!A75,dados_populacao!$K$2:$K$4108, "Sim")</f>
        <v>1</v>
      </c>
      <c r="M75" s="10">
        <f t="shared" si="33"/>
        <v>0.33333333333333331</v>
      </c>
      <c r="N75" s="8">
        <f t="shared" si="34"/>
        <v>2</v>
      </c>
      <c r="O75" s="25">
        <f>COUNTIFS(dados_populacao!$E$2:$E$4108,DEFICIT!A75,dados_populacao!$J$2:$J$4108, "Sim")</f>
        <v>1</v>
      </c>
      <c r="P75" s="10">
        <f t="shared" si="35"/>
        <v>0.33333333333333331</v>
      </c>
      <c r="Q75" s="8">
        <f t="shared" si="36"/>
        <v>2</v>
      </c>
      <c r="R75" s="45">
        <f>COUNTIFS(dados_populacao!N$2:N$4108, "sim", dados_populacao!E$2:E$4108, DEFICIT!A75)</f>
        <v>1</v>
      </c>
      <c r="S75" s="50">
        <f t="shared" si="37"/>
        <v>0.33333333333333331</v>
      </c>
      <c r="T75" s="9">
        <f t="shared" si="38"/>
        <v>2</v>
      </c>
      <c r="U75" s="45">
        <f>SUMIF(dados_populacao!$E$2:$E$4108, DEFICIT!A75, dados_populacao!$O$2:$O$4108)</f>
        <v>935.26</v>
      </c>
      <c r="V75" s="45">
        <f>SUMIF(dados_populacao!$E$2:$E$4108, DEFICIT!$A75, dados_populacao!$P$2:$P$4108)</f>
        <v>286.27</v>
      </c>
      <c r="W75" s="50">
        <f t="shared" si="39"/>
        <v>0.30608600816885145</v>
      </c>
    </row>
    <row r="76" spans="1:23" x14ac:dyDescent="0.2">
      <c r="A76" s="55" t="s">
        <v>168</v>
      </c>
      <c r="B76" s="25">
        <f>COUNTIF(dados_totais!$A$2:$A$5571,DEFICIT!A76)</f>
        <v>2</v>
      </c>
      <c r="C76" s="25">
        <f>COUNTIF(dados_populacao!$E$2:$E$4108,DEFICIT!A76)</f>
        <v>2</v>
      </c>
      <c r="D76" s="56">
        <f t="shared" si="28"/>
        <v>1</v>
      </c>
      <c r="E76" s="45">
        <f>SUMIF(dados_populacao!$E$2:$E$4108, A76, dados_populacao!$G$2:$G$4108)</f>
        <v>18980</v>
      </c>
      <c r="F76" s="45">
        <f>SUMIF(dados_populacao!$E$2:$E$4108, A76, dados_populacao!$I$2:$I$4108)</f>
        <v>6686</v>
      </c>
      <c r="G76" s="59">
        <f t="shared" si="29"/>
        <v>2.8387675740352978</v>
      </c>
      <c r="H76" s="45">
        <f>SUMIF(dados_populacao!$E$2:$E$4108, $A76, dados_populacao!$L$2:$L$4108)</f>
        <v>1025</v>
      </c>
      <c r="I76" s="45">
        <f t="shared" si="30"/>
        <v>512.5</v>
      </c>
      <c r="J76" s="8">
        <f t="shared" si="31"/>
        <v>1025</v>
      </c>
      <c r="K76" s="10">
        <f t="shared" si="32"/>
        <v>0.15330541429853425</v>
      </c>
      <c r="L76" s="25">
        <f>COUNTIFS(dados_populacao!$E$2:$E$4108,DEFICIT!A76,dados_populacao!$K$2:$K$4108, "Sim")</f>
        <v>0</v>
      </c>
      <c r="M76" s="10">
        <f t="shared" si="33"/>
        <v>0</v>
      </c>
      <c r="N76" s="8">
        <f t="shared" si="34"/>
        <v>2</v>
      </c>
      <c r="O76" s="25">
        <f>COUNTIFS(dados_populacao!$E$2:$E$4108,DEFICIT!A76,dados_populacao!$J$2:$J$4108, "Sim")</f>
        <v>1</v>
      </c>
      <c r="P76" s="10">
        <f t="shared" si="35"/>
        <v>0.5</v>
      </c>
      <c r="Q76" s="8">
        <f t="shared" si="36"/>
        <v>1</v>
      </c>
      <c r="R76" s="45">
        <f>COUNTIFS(dados_populacao!N$2:N$4108, "sim", dados_populacao!E$2:E$4108, DEFICIT!A76)</f>
        <v>1</v>
      </c>
      <c r="S76" s="50">
        <f t="shared" si="37"/>
        <v>0.5</v>
      </c>
      <c r="T76" s="9">
        <f t="shared" si="38"/>
        <v>1</v>
      </c>
      <c r="U76" s="45">
        <f>SUMIF(dados_populacao!$E$2:$E$4108, DEFICIT!A76, dados_populacao!$O$2:$O$4108)</f>
        <v>122.59</v>
      </c>
      <c r="V76" s="45">
        <f>SUMIF(dados_populacao!$E$2:$E$4108, DEFICIT!$A76, dados_populacao!$P$2:$P$4108)</f>
        <v>94.69</v>
      </c>
      <c r="W76" s="50">
        <f t="shared" si="39"/>
        <v>0.77241210539195693</v>
      </c>
    </row>
    <row r="77" spans="1:23" x14ac:dyDescent="0.2">
      <c r="A77" s="55" t="s">
        <v>169</v>
      </c>
      <c r="B77" s="25">
        <f>COUNTIF(dados_totais!$A$2:$A$5571,DEFICIT!A77)</f>
        <v>4</v>
      </c>
      <c r="C77" s="25">
        <f>COUNTIF(dados_populacao!$E$2:$E$4108,DEFICIT!A77)</f>
        <v>1</v>
      </c>
      <c r="D77" s="56">
        <f t="shared" si="28"/>
        <v>0.25</v>
      </c>
      <c r="E77" s="45">
        <f>SUMIF(dados_populacao!$E$2:$E$4108, A77, dados_populacao!$G$2:$G$4108)</f>
        <v>5864</v>
      </c>
      <c r="F77" s="45">
        <f>SUMIF(dados_populacao!$E$2:$E$4108, A77, dados_populacao!$I$2:$I$4108)</f>
        <v>2100</v>
      </c>
      <c r="G77" s="59">
        <f t="shared" si="29"/>
        <v>2.7923809523809524</v>
      </c>
      <c r="H77" s="45">
        <f>SUMIF(dados_populacao!$E$2:$E$4108, $A77, dados_populacao!$L$2:$L$4108)</f>
        <v>40</v>
      </c>
      <c r="I77" s="45">
        <f t="shared" si="30"/>
        <v>40</v>
      </c>
      <c r="J77" s="8">
        <f t="shared" si="31"/>
        <v>160</v>
      </c>
      <c r="K77" s="10">
        <f t="shared" si="32"/>
        <v>7.6190476190476197E-2</v>
      </c>
      <c r="L77" s="25">
        <f>COUNTIFS(dados_populacao!$E$2:$E$4108,DEFICIT!A77,dados_populacao!$K$2:$K$4108, "Sim")</f>
        <v>0</v>
      </c>
      <c r="M77" s="10">
        <f t="shared" si="33"/>
        <v>0</v>
      </c>
      <c r="N77" s="8">
        <f t="shared" si="34"/>
        <v>4</v>
      </c>
      <c r="O77" s="25">
        <f>COUNTIFS(dados_populacao!$E$2:$E$4108,DEFICIT!A77,dados_populacao!$J$2:$J$4108, "Sim")</f>
        <v>0</v>
      </c>
      <c r="P77" s="10">
        <f t="shared" si="35"/>
        <v>0</v>
      </c>
      <c r="Q77" s="8">
        <f t="shared" si="36"/>
        <v>4</v>
      </c>
      <c r="R77" s="45">
        <f>COUNTIFS(dados_populacao!N$2:N$4108, "sim", dados_populacao!E$2:E$4108, DEFICIT!A77)</f>
        <v>1</v>
      </c>
      <c r="S77" s="50">
        <f t="shared" si="37"/>
        <v>1</v>
      </c>
      <c r="T77" s="9">
        <f t="shared" si="38"/>
        <v>0</v>
      </c>
      <c r="U77" s="45">
        <f>SUMIF(dados_populacao!$E$2:$E$4108, DEFICIT!A77, dados_populacao!$O$2:$O$4108)</f>
        <v>38</v>
      </c>
      <c r="V77" s="45">
        <f>SUMIF(dados_populacao!$E$2:$E$4108, DEFICIT!$A77, dados_populacao!$P$2:$P$4108)</f>
        <v>20</v>
      </c>
      <c r="W77" s="50">
        <f t="shared" si="39"/>
        <v>0.52631578947368418</v>
      </c>
    </row>
    <row r="78" spans="1:23" x14ac:dyDescent="0.2">
      <c r="A78" s="55" t="s">
        <v>170</v>
      </c>
      <c r="B78" s="25">
        <f>COUNTIF(dados_totais!$A$2:$A$5571,DEFICIT!A78)</f>
        <v>18</v>
      </c>
      <c r="C78" s="25">
        <f>COUNTIF(dados_populacao!$E$2:$E$4108,DEFICIT!A78)</f>
        <v>11</v>
      </c>
      <c r="D78" s="56">
        <f t="shared" si="28"/>
        <v>0.61111111111111116</v>
      </c>
      <c r="E78" s="45">
        <f>SUMIF(dados_populacao!$E$2:$E$4108, A78, dados_populacao!$G$2:$G$4108)</f>
        <v>60616</v>
      </c>
      <c r="F78" s="45">
        <f>SUMIF(dados_populacao!$E$2:$E$4108, A78, dados_populacao!$I$2:$I$4108)</f>
        <v>23619</v>
      </c>
      <c r="G78" s="59">
        <f t="shared" si="29"/>
        <v>2.5664084000169356</v>
      </c>
      <c r="H78" s="45">
        <f>SUMIF(dados_populacao!$E$2:$E$4108, $A78, dados_populacao!$L$2:$L$4108)</f>
        <v>0</v>
      </c>
      <c r="I78" s="45">
        <f t="shared" si="30"/>
        <v>0</v>
      </c>
      <c r="J78" s="8">
        <f t="shared" si="31"/>
        <v>0</v>
      </c>
      <c r="K78" s="10">
        <f t="shared" si="32"/>
        <v>0</v>
      </c>
      <c r="L78" s="25">
        <f>COUNTIFS(dados_populacao!$E$2:$E$4108,DEFICIT!A78,dados_populacao!$K$2:$K$4108, "Sim")</f>
        <v>0</v>
      </c>
      <c r="M78" s="10">
        <f t="shared" si="33"/>
        <v>0</v>
      </c>
      <c r="N78" s="8">
        <f t="shared" si="34"/>
        <v>18</v>
      </c>
      <c r="O78" s="25">
        <f>COUNTIFS(dados_populacao!$E$2:$E$4108,DEFICIT!A78,dados_populacao!$J$2:$J$4108, "Sim")</f>
        <v>3</v>
      </c>
      <c r="P78" s="10">
        <f t="shared" si="35"/>
        <v>0.27272727272727271</v>
      </c>
      <c r="Q78" s="8">
        <f t="shared" si="36"/>
        <v>13.090909090909092</v>
      </c>
      <c r="R78" s="45">
        <f>COUNTIFS(dados_populacao!N$2:N$4108, "sim", dados_populacao!E$2:E$4108, DEFICIT!A78)</f>
        <v>3</v>
      </c>
      <c r="S78" s="50">
        <f t="shared" si="37"/>
        <v>0.27272727272727271</v>
      </c>
      <c r="T78" s="9">
        <f t="shared" si="38"/>
        <v>13.090909090909092</v>
      </c>
      <c r="U78" s="45">
        <f>SUMIF(dados_populacao!$E$2:$E$4108, DEFICIT!A78, dados_populacao!$O$2:$O$4108)</f>
        <v>610.38</v>
      </c>
      <c r="V78" s="45">
        <f>SUMIF(dados_populacao!$E$2:$E$4108, DEFICIT!$A78, dados_populacao!$P$2:$P$4108)</f>
        <v>411.31999999999994</v>
      </c>
      <c r="W78" s="50">
        <f t="shared" si="39"/>
        <v>0.67387529080245079</v>
      </c>
    </row>
    <row r="79" spans="1:23" x14ac:dyDescent="0.2">
      <c r="A79" s="55" t="s">
        <v>173</v>
      </c>
      <c r="B79" s="25">
        <f>COUNTIF(dados_totais!$A$2:$A$5571,DEFICIT!A79)</f>
        <v>28</v>
      </c>
      <c r="C79" s="25">
        <f>COUNTIF(dados_populacao!$E$2:$E$4108,DEFICIT!A79)</f>
        <v>25</v>
      </c>
      <c r="D79" s="56">
        <f t="shared" si="28"/>
        <v>0.8928571428571429</v>
      </c>
      <c r="E79" s="45">
        <f>SUMIF(dados_populacao!$E$2:$E$4108, A79, dados_populacao!$G$2:$G$4108)</f>
        <v>435809</v>
      </c>
      <c r="F79" s="45">
        <f>SUMIF(dados_populacao!$E$2:$E$4108, A79, dados_populacao!$I$2:$I$4108)</f>
        <v>156429</v>
      </c>
      <c r="G79" s="59">
        <f t="shared" si="29"/>
        <v>2.7859859744676498</v>
      </c>
      <c r="H79" s="45">
        <f>SUMIF(dados_populacao!$E$2:$E$4108, $A79, dados_populacao!$L$2:$L$4108)</f>
        <v>3768</v>
      </c>
      <c r="I79" s="45">
        <f t="shared" si="30"/>
        <v>150.72</v>
      </c>
      <c r="J79" s="8">
        <f t="shared" si="31"/>
        <v>4220.16</v>
      </c>
      <c r="K79" s="10">
        <f t="shared" si="32"/>
        <v>2.6978117868170223E-2</v>
      </c>
      <c r="L79" s="25">
        <f>COUNTIFS(dados_populacao!$E$2:$E$4108,DEFICIT!A79,dados_populacao!$K$2:$K$4108, "Sim")</f>
        <v>1</v>
      </c>
      <c r="M79" s="10">
        <f t="shared" si="33"/>
        <v>0.04</v>
      </c>
      <c r="N79" s="8">
        <f t="shared" si="34"/>
        <v>26.88</v>
      </c>
      <c r="O79" s="25">
        <f>COUNTIFS(dados_populacao!$E$2:$E$4108,DEFICIT!A79,dados_populacao!$J$2:$J$4108, "Sim")</f>
        <v>7</v>
      </c>
      <c r="P79" s="10">
        <f t="shared" si="35"/>
        <v>0.28000000000000003</v>
      </c>
      <c r="Q79" s="8">
        <f t="shared" si="36"/>
        <v>20.16</v>
      </c>
      <c r="R79" s="45">
        <f>COUNTIFS(dados_populacao!N$2:N$4108, "sim", dados_populacao!E$2:E$4108, DEFICIT!A79)</f>
        <v>25</v>
      </c>
      <c r="S79" s="50">
        <f t="shared" si="37"/>
        <v>1</v>
      </c>
      <c r="T79" s="9">
        <f t="shared" si="38"/>
        <v>0</v>
      </c>
      <c r="U79" s="45">
        <f>SUMIF(dados_populacao!$E$2:$E$4108, DEFICIT!A79, dados_populacao!$O$2:$O$4108)</f>
        <v>1442.65</v>
      </c>
      <c r="V79" s="45">
        <f>SUMIF(dados_populacao!$E$2:$E$4108, DEFICIT!$A79, dados_populacao!$P$2:$P$4108)</f>
        <v>1220.3800000000001</v>
      </c>
      <c r="W79" s="50">
        <f t="shared" si="39"/>
        <v>0.845929366097113</v>
      </c>
    </row>
    <row r="80" spans="1:23" x14ac:dyDescent="0.2">
      <c r="A80" s="55" t="s">
        <v>176</v>
      </c>
      <c r="B80" s="25">
        <f>COUNTIF(dados_totais!$A$2:$A$5571,DEFICIT!A80)</f>
        <v>23</v>
      </c>
      <c r="C80" s="25">
        <f>COUNTIF(dados_populacao!$E$2:$E$4108,DEFICIT!A80)</f>
        <v>20</v>
      </c>
      <c r="D80" s="56">
        <f t="shared" si="28"/>
        <v>0.86956521739130432</v>
      </c>
      <c r="E80" s="45">
        <f>SUMIF(dados_populacao!$E$2:$E$4108, A80, dados_populacao!$G$2:$G$4108)</f>
        <v>1334793</v>
      </c>
      <c r="F80" s="45">
        <f>SUMIF(dados_populacao!$E$2:$E$4108, A80, dados_populacao!$I$2:$I$4108)</f>
        <v>439542</v>
      </c>
      <c r="G80" s="59">
        <f t="shared" si="29"/>
        <v>3.036781467982582</v>
      </c>
      <c r="H80" s="45">
        <f>SUMIF(dados_populacao!$E$2:$E$4108, $A80, dados_populacao!$L$2:$L$4108)</f>
        <v>5940</v>
      </c>
      <c r="I80" s="45">
        <f t="shared" si="30"/>
        <v>297</v>
      </c>
      <c r="J80" s="8">
        <f t="shared" si="31"/>
        <v>6831</v>
      </c>
      <c r="K80" s="10">
        <f t="shared" si="32"/>
        <v>1.5541176952373153E-2</v>
      </c>
      <c r="L80" s="25">
        <f>COUNTIFS(dados_populacao!$E$2:$E$4108,DEFICIT!A80,dados_populacao!$K$2:$K$4108, "Sim")</f>
        <v>8</v>
      </c>
      <c r="M80" s="10">
        <f t="shared" si="33"/>
        <v>0.4</v>
      </c>
      <c r="N80" s="8">
        <f t="shared" si="34"/>
        <v>13.799999999999999</v>
      </c>
      <c r="O80" s="25">
        <f>COUNTIFS(dados_populacao!$E$2:$E$4108,DEFICIT!A80,dados_populacao!$J$2:$J$4108, "Sim")</f>
        <v>8</v>
      </c>
      <c r="P80" s="10">
        <f t="shared" si="35"/>
        <v>0.4</v>
      </c>
      <c r="Q80" s="8">
        <f t="shared" si="36"/>
        <v>13.799999999999999</v>
      </c>
      <c r="R80" s="45">
        <f>COUNTIFS(dados_populacao!N$2:N$4108, "sim", dados_populacao!E$2:E$4108, DEFICIT!A80)</f>
        <v>20</v>
      </c>
      <c r="S80" s="50">
        <f t="shared" si="37"/>
        <v>1</v>
      </c>
      <c r="T80" s="9">
        <f t="shared" si="38"/>
        <v>0</v>
      </c>
      <c r="U80" s="45">
        <f>SUMIF(dados_populacao!$E$2:$E$4108, DEFICIT!A80, dados_populacao!$O$2:$O$4108)</f>
        <v>7807.63</v>
      </c>
      <c r="V80" s="45">
        <f>SUMIF(dados_populacao!$E$2:$E$4108, DEFICIT!$A80, dados_populacao!$P$2:$P$4108)</f>
        <v>5917.75</v>
      </c>
      <c r="W80" s="50">
        <f t="shared" si="39"/>
        <v>0.75794447226623185</v>
      </c>
    </row>
    <row r="81" spans="1:23" x14ac:dyDescent="0.2">
      <c r="A81" s="55" t="s">
        <v>177</v>
      </c>
      <c r="B81" s="25">
        <f>COUNTIF(dados_totais!$A$2:$A$5571,DEFICIT!A81)</f>
        <v>27</v>
      </c>
      <c r="C81" s="25">
        <f>COUNTIF(dados_populacao!$E$2:$E$4108,DEFICIT!A81)</f>
        <v>26</v>
      </c>
      <c r="D81" s="56">
        <f t="shared" si="28"/>
        <v>0.96296296296296291</v>
      </c>
      <c r="E81" s="45">
        <f>SUMIF(dados_populacao!$E$2:$E$4108, A81, dados_populacao!$G$2:$G$4108)</f>
        <v>1903118</v>
      </c>
      <c r="F81" s="45">
        <f>SUMIF(dados_populacao!$E$2:$E$4108, A81, dados_populacao!$I$2:$I$4108)</f>
        <v>646220</v>
      </c>
      <c r="G81" s="59">
        <f t="shared" si="29"/>
        <v>2.9450001547460616</v>
      </c>
      <c r="H81" s="45">
        <f>SUMIF(dados_populacao!$E$2:$E$4108, $A81, dados_populacao!$L$2:$L$4108)</f>
        <v>3520</v>
      </c>
      <c r="I81" s="45">
        <f t="shared" si="30"/>
        <v>135.38461538461539</v>
      </c>
      <c r="J81" s="8">
        <f t="shared" si="31"/>
        <v>3655.3846153846152</v>
      </c>
      <c r="K81" s="10">
        <f t="shared" si="32"/>
        <v>5.6565637327606931E-3</v>
      </c>
      <c r="L81" s="25">
        <f>COUNTIFS(dados_populacao!$E$2:$E$4108,DEFICIT!A81,dados_populacao!$K$2:$K$4108, "Sim")</f>
        <v>12</v>
      </c>
      <c r="M81" s="10">
        <f t="shared" si="33"/>
        <v>0.46153846153846156</v>
      </c>
      <c r="N81" s="8">
        <f t="shared" si="34"/>
        <v>14.538461538461538</v>
      </c>
      <c r="O81" s="25">
        <f>COUNTIFS(dados_populacao!$E$2:$E$4108,DEFICIT!A81,dados_populacao!$J$2:$J$4108, "Sim")</f>
        <v>17</v>
      </c>
      <c r="P81" s="10">
        <f t="shared" si="35"/>
        <v>0.65384615384615385</v>
      </c>
      <c r="Q81" s="8">
        <f t="shared" si="36"/>
        <v>9.3461538461538467</v>
      </c>
      <c r="R81" s="45">
        <f>COUNTIFS(dados_populacao!N$2:N$4108, "sim", dados_populacao!E$2:E$4108, DEFICIT!A81)</f>
        <v>26</v>
      </c>
      <c r="S81" s="50">
        <f t="shared" si="37"/>
        <v>1</v>
      </c>
      <c r="T81" s="9">
        <f t="shared" si="38"/>
        <v>0</v>
      </c>
      <c r="U81" s="45">
        <f>SUMIF(dados_populacao!$E$2:$E$4108, DEFICIT!A81, dados_populacao!$O$2:$O$4108)</f>
        <v>12728.369999999999</v>
      </c>
      <c r="V81" s="45">
        <f>SUMIF(dados_populacao!$E$2:$E$4108, DEFICIT!$A81, dados_populacao!$P$2:$P$4108)</f>
        <v>9214.3599999999969</v>
      </c>
      <c r="W81" s="50">
        <f t="shared" si="39"/>
        <v>0.72392301606568621</v>
      </c>
    </row>
    <row r="82" spans="1:23" x14ac:dyDescent="0.2">
      <c r="A82" s="55" t="s">
        <v>178</v>
      </c>
      <c r="B82" s="25">
        <f>COUNTIF(dados_totais!$A$2:$A$5571,DEFICIT!A82)</f>
        <v>34</v>
      </c>
      <c r="C82" s="25">
        <f>COUNTIF(dados_populacao!$E$2:$E$4108,DEFICIT!A82)</f>
        <v>31</v>
      </c>
      <c r="D82" s="56">
        <f t="shared" si="28"/>
        <v>0.91176470588235292</v>
      </c>
      <c r="E82" s="45">
        <f>SUMIF(dados_populacao!$E$2:$E$4108, A82, dados_populacao!$G$2:$G$4108)</f>
        <v>1607282</v>
      </c>
      <c r="F82" s="45">
        <f>SUMIF(dados_populacao!$E$2:$E$4108, A82, dados_populacao!$I$2:$I$4108)</f>
        <v>614517</v>
      </c>
      <c r="G82" s="59">
        <f t="shared" si="29"/>
        <v>2.6155208073983309</v>
      </c>
      <c r="H82" s="45">
        <f>SUMIF(dados_populacao!$E$2:$E$4108, $A82, dados_populacao!$L$2:$L$4108)</f>
        <v>1030</v>
      </c>
      <c r="I82" s="45">
        <f t="shared" si="30"/>
        <v>33.225806451612904</v>
      </c>
      <c r="J82" s="8">
        <f t="shared" si="31"/>
        <v>1129.6774193548388</v>
      </c>
      <c r="K82" s="10">
        <f t="shared" si="32"/>
        <v>1.8383176044842351E-3</v>
      </c>
      <c r="L82" s="25">
        <f>COUNTIFS(dados_populacao!$E$2:$E$4108,DEFICIT!A82,dados_populacao!$K$2:$K$4108, "Sim")</f>
        <v>14</v>
      </c>
      <c r="M82" s="10">
        <f t="shared" si="33"/>
        <v>0.45161290322580644</v>
      </c>
      <c r="N82" s="8">
        <f t="shared" si="34"/>
        <v>18.64516129032258</v>
      </c>
      <c r="O82" s="25">
        <f>COUNTIFS(dados_populacao!$E$2:$E$4108,DEFICIT!A82,dados_populacao!$J$2:$J$4108, "Sim")</f>
        <v>15</v>
      </c>
      <c r="P82" s="10">
        <f t="shared" si="35"/>
        <v>0.4838709677419355</v>
      </c>
      <c r="Q82" s="8">
        <f t="shared" si="36"/>
        <v>17.548387096774192</v>
      </c>
      <c r="R82" s="45">
        <f>COUNTIFS(dados_populacao!N$2:N$4108, "sim", dados_populacao!E$2:E$4108, DEFICIT!A82)</f>
        <v>31</v>
      </c>
      <c r="S82" s="50">
        <f t="shared" si="37"/>
        <v>1</v>
      </c>
      <c r="T82" s="9">
        <f t="shared" si="38"/>
        <v>0</v>
      </c>
      <c r="U82" s="45">
        <f>SUMIF(dados_populacao!$E$2:$E$4108, DEFICIT!A82, dados_populacao!$O$2:$O$4108)</f>
        <v>10913.01</v>
      </c>
      <c r="V82" s="45">
        <f>SUMIF(dados_populacao!$E$2:$E$4108, DEFICIT!$A82, dados_populacao!$P$2:$P$4108)</f>
        <v>10574.640000000001</v>
      </c>
      <c r="W82" s="50">
        <f t="shared" si="39"/>
        <v>0.96899388894539651</v>
      </c>
    </row>
    <row r="83" spans="1:23" x14ac:dyDescent="0.2">
      <c r="A83" s="55" t="s">
        <v>179</v>
      </c>
      <c r="B83" s="25">
        <f>COUNTIF(dados_totais!$A$2:$A$5571,DEFICIT!A83)</f>
        <v>20</v>
      </c>
      <c r="C83" s="25">
        <f>COUNTIF(dados_populacao!$E$2:$E$4108,DEFICIT!A83)</f>
        <v>20</v>
      </c>
      <c r="D83" s="56">
        <f t="shared" si="28"/>
        <v>1</v>
      </c>
      <c r="E83" s="45">
        <f>SUMIF(dados_populacao!$E$2:$E$4108, A83, dados_populacao!$G$2:$G$4108)</f>
        <v>3215547</v>
      </c>
      <c r="F83" s="45">
        <f>SUMIF(dados_populacao!$E$2:$E$4108, A83, dados_populacao!$I$2:$I$4108)</f>
        <v>946784</v>
      </c>
      <c r="G83" s="59">
        <f t="shared" si="29"/>
        <v>3.3962836296346368</v>
      </c>
      <c r="H83" s="45">
        <f>SUMIF(dados_populacao!$E$2:$E$4108, $A83, dados_populacao!$L$2:$L$4108)</f>
        <v>13127</v>
      </c>
      <c r="I83" s="45">
        <f t="shared" si="30"/>
        <v>656.35</v>
      </c>
      <c r="J83" s="8">
        <f t="shared" si="31"/>
        <v>13127</v>
      </c>
      <c r="K83" s="10">
        <f t="shared" si="32"/>
        <v>1.3864830837867983E-2</v>
      </c>
      <c r="L83" s="25">
        <f>COUNTIFS(dados_populacao!$E$2:$E$4108,DEFICIT!A83,dados_populacao!$K$2:$K$4108, "Sim")</f>
        <v>6</v>
      </c>
      <c r="M83" s="10">
        <f t="shared" si="33"/>
        <v>0.3</v>
      </c>
      <c r="N83" s="8">
        <f t="shared" si="34"/>
        <v>14</v>
      </c>
      <c r="O83" s="25">
        <f>COUNTIFS(dados_populacao!$E$2:$E$4108,DEFICIT!A83,dados_populacao!$J$2:$J$4108, "Sim")</f>
        <v>15</v>
      </c>
      <c r="P83" s="10">
        <f t="shared" si="35"/>
        <v>0.75</v>
      </c>
      <c r="Q83" s="8">
        <f t="shared" si="36"/>
        <v>5</v>
      </c>
      <c r="R83" s="45">
        <f>COUNTIFS(dados_populacao!N$2:N$4108, "sim", dados_populacao!E$2:E$4108, DEFICIT!A83)</f>
        <v>20</v>
      </c>
      <c r="S83" s="50">
        <f t="shared" si="37"/>
        <v>1</v>
      </c>
      <c r="T83" s="9">
        <f t="shared" si="38"/>
        <v>0</v>
      </c>
      <c r="U83" s="45">
        <f>SUMIF(dados_populacao!$E$2:$E$4108, DEFICIT!A83, dados_populacao!$O$2:$O$4108)</f>
        <v>13900.119999999999</v>
      </c>
      <c r="V83" s="45">
        <f>SUMIF(dados_populacao!$E$2:$E$4108, DEFICIT!$A83, dados_populacao!$P$2:$P$4108)</f>
        <v>11643.749999999998</v>
      </c>
      <c r="W83" s="50">
        <f t="shared" si="39"/>
        <v>0.83767262440899781</v>
      </c>
    </row>
    <row r="84" spans="1:23" x14ac:dyDescent="0.2">
      <c r="A84" s="55" t="s">
        <v>180</v>
      </c>
      <c r="B84" s="25">
        <f>COUNTIF(dados_totais!$A$2:$A$5571,DEFICIT!A84)</f>
        <v>19</v>
      </c>
      <c r="C84" s="25">
        <f>COUNTIF(dados_populacao!$E$2:$E$4108,DEFICIT!A84)</f>
        <v>17</v>
      </c>
      <c r="D84" s="56">
        <f t="shared" si="28"/>
        <v>0.89473684210526316</v>
      </c>
      <c r="E84" s="45">
        <f>SUMIF(dados_populacao!$E$2:$E$4108, A84, dados_populacao!$G$2:$G$4108)</f>
        <v>617514</v>
      </c>
      <c r="F84" s="45">
        <f>SUMIF(dados_populacao!$E$2:$E$4108, A84, dados_populacao!$I$2:$I$4108)</f>
        <v>226050</v>
      </c>
      <c r="G84" s="59">
        <f t="shared" si="29"/>
        <v>2.7317584605175846</v>
      </c>
      <c r="H84" s="45">
        <f>SUMIF(dados_populacao!$E$2:$E$4108, $A84, dados_populacao!$L$2:$L$4108)</f>
        <v>548</v>
      </c>
      <c r="I84" s="45">
        <f t="shared" si="30"/>
        <v>32.235294117647058</v>
      </c>
      <c r="J84" s="8">
        <f t="shared" si="31"/>
        <v>612.47058823529414</v>
      </c>
      <c r="K84" s="10">
        <f t="shared" si="32"/>
        <v>2.7094474153297682E-3</v>
      </c>
      <c r="L84" s="25">
        <f>COUNTIFS(dados_populacao!$E$2:$E$4108,DEFICIT!A84,dados_populacao!$K$2:$K$4108, "Sim")</f>
        <v>8</v>
      </c>
      <c r="M84" s="10">
        <f t="shared" si="33"/>
        <v>0.47058823529411764</v>
      </c>
      <c r="N84" s="8">
        <f t="shared" si="34"/>
        <v>10.058823529411764</v>
      </c>
      <c r="O84" s="25">
        <f>COUNTIFS(dados_populacao!$E$2:$E$4108,DEFICIT!A84,dados_populacao!$J$2:$J$4108, "Sim")</f>
        <v>11</v>
      </c>
      <c r="P84" s="10">
        <f t="shared" si="35"/>
        <v>0.6470588235294118</v>
      </c>
      <c r="Q84" s="8">
        <f t="shared" si="36"/>
        <v>6.7058823529411757</v>
      </c>
      <c r="R84" s="45">
        <f>COUNTIFS(dados_populacao!N$2:N$4108, "sim", dados_populacao!E$2:E$4108, DEFICIT!A84)</f>
        <v>16</v>
      </c>
      <c r="S84" s="50">
        <f t="shared" si="37"/>
        <v>0.94117647058823528</v>
      </c>
      <c r="T84" s="9">
        <f t="shared" si="38"/>
        <v>1.1176470588235297</v>
      </c>
      <c r="U84" s="45">
        <f>SUMIF(dados_populacao!$E$2:$E$4108, DEFICIT!A84, dados_populacao!$O$2:$O$4108)</f>
        <v>3481.65</v>
      </c>
      <c r="V84" s="45">
        <f>SUMIF(dados_populacao!$E$2:$E$4108, DEFICIT!$A84, dados_populacao!$P$2:$P$4108)</f>
        <v>3154.8399999999997</v>
      </c>
      <c r="W84" s="50">
        <f t="shared" si="39"/>
        <v>0.9061335860870563</v>
      </c>
    </row>
    <row r="85" spans="1:23" x14ac:dyDescent="0.2">
      <c r="A85" s="55" t="s">
        <v>181</v>
      </c>
      <c r="B85" s="25">
        <f>COUNTIF(dados_totais!$A$2:$A$5571,DEFICIT!A85)</f>
        <v>39</v>
      </c>
      <c r="C85" s="25">
        <f>COUNTIF(dados_populacao!$E$2:$E$4108,DEFICIT!A85)</f>
        <v>36</v>
      </c>
      <c r="D85" s="56">
        <f t="shared" si="28"/>
        <v>0.92307692307692313</v>
      </c>
      <c r="E85" s="45">
        <f>SUMIF(dados_populacao!$E$2:$E$4108, A85, dados_populacao!$G$2:$G$4108)</f>
        <v>2330006</v>
      </c>
      <c r="F85" s="45">
        <f>SUMIF(dados_populacao!$E$2:$E$4108, A85, dados_populacao!$I$2:$I$4108)</f>
        <v>752033</v>
      </c>
      <c r="G85" s="59">
        <f t="shared" si="29"/>
        <v>3.0982762724508102</v>
      </c>
      <c r="H85" s="45">
        <f>SUMIF(dados_populacao!$E$2:$E$4108, $A85, dados_populacao!$L$2:$L$4108)</f>
        <v>15496</v>
      </c>
      <c r="I85" s="45">
        <f t="shared" si="30"/>
        <v>430.44444444444446</v>
      </c>
      <c r="J85" s="8">
        <f t="shared" si="31"/>
        <v>16787.333333333332</v>
      </c>
      <c r="K85" s="10">
        <f t="shared" si="32"/>
        <v>2.2322601978016034E-2</v>
      </c>
      <c r="L85" s="25">
        <f>COUNTIFS(dados_populacao!$E$2:$E$4108,DEFICIT!A85,dados_populacao!$K$2:$K$4108, "Sim")</f>
        <v>13</v>
      </c>
      <c r="M85" s="10">
        <f t="shared" si="33"/>
        <v>0.3611111111111111</v>
      </c>
      <c r="N85" s="8">
        <f t="shared" si="34"/>
        <v>24.916666666666664</v>
      </c>
      <c r="O85" s="25">
        <f>COUNTIFS(dados_populacao!$E$2:$E$4108,DEFICIT!A85,dados_populacao!$J$2:$J$4108, "Sim")</f>
        <v>18</v>
      </c>
      <c r="P85" s="10">
        <f t="shared" si="35"/>
        <v>0.5</v>
      </c>
      <c r="Q85" s="8">
        <f t="shared" si="36"/>
        <v>19.5</v>
      </c>
      <c r="R85" s="45">
        <f>COUNTIFS(dados_populacao!N$2:N$4108, "sim", dados_populacao!E$2:E$4108, DEFICIT!A85)</f>
        <v>34</v>
      </c>
      <c r="S85" s="50">
        <f t="shared" si="37"/>
        <v>0.94444444444444442</v>
      </c>
      <c r="T85" s="9">
        <f t="shared" si="38"/>
        <v>2.1666666666666679</v>
      </c>
      <c r="U85" s="45">
        <f>SUMIF(dados_populacao!$E$2:$E$4108, DEFICIT!A85, dados_populacao!$O$2:$O$4108)</f>
        <v>10785.26</v>
      </c>
      <c r="V85" s="45">
        <f>SUMIF(dados_populacao!$E$2:$E$4108, DEFICIT!$A85, dados_populacao!$P$2:$P$4108)</f>
        <v>9433.9199999999983</v>
      </c>
      <c r="W85" s="50">
        <f t="shared" si="39"/>
        <v>0.87470492134635591</v>
      </c>
    </row>
    <row r="86" spans="1:23" x14ac:dyDescent="0.2">
      <c r="A86" s="55" t="s">
        <v>183</v>
      </c>
      <c r="B86" s="25">
        <f>COUNTIF(dados_totais!$A$2:$A$5571,DEFICIT!A86)</f>
        <v>9</v>
      </c>
      <c r="C86" s="25">
        <f>COUNTIF(dados_populacao!$E$2:$E$4108,DEFICIT!A86)</f>
        <v>9</v>
      </c>
      <c r="D86" s="56">
        <f t="shared" si="28"/>
        <v>1</v>
      </c>
      <c r="E86" s="45">
        <f>SUMIF(dados_populacao!$E$2:$E$4108, A86, dados_populacao!$G$2:$G$4108)</f>
        <v>1877578</v>
      </c>
      <c r="F86" s="45">
        <f>SUMIF(dados_populacao!$E$2:$E$4108, A86, dados_populacao!$I$2:$I$4108)</f>
        <v>642788</v>
      </c>
      <c r="G86" s="59">
        <f t="shared" si="29"/>
        <v>2.9209910577048732</v>
      </c>
      <c r="H86" s="45">
        <f>SUMIF(dados_populacao!$E$2:$E$4108, $A86, dados_populacao!$L$2:$L$4108)</f>
        <v>59175</v>
      </c>
      <c r="I86" s="45">
        <f t="shared" si="30"/>
        <v>6575</v>
      </c>
      <c r="J86" s="8">
        <f t="shared" si="31"/>
        <v>59175</v>
      </c>
      <c r="K86" s="10">
        <f t="shared" si="32"/>
        <v>9.2059901553856016E-2</v>
      </c>
      <c r="L86" s="25">
        <f>COUNTIFS(dados_populacao!$E$2:$E$4108,DEFICIT!A86,dados_populacao!$K$2:$K$4108, "Sim")</f>
        <v>5</v>
      </c>
      <c r="M86" s="10">
        <f t="shared" si="33"/>
        <v>0.55555555555555558</v>
      </c>
      <c r="N86" s="8">
        <f t="shared" si="34"/>
        <v>4</v>
      </c>
      <c r="O86" s="25">
        <f>COUNTIFS(dados_populacao!$E$2:$E$4108,DEFICIT!A86,dados_populacao!$J$2:$J$4108, "Sim")</f>
        <v>7</v>
      </c>
      <c r="P86" s="10">
        <f t="shared" si="35"/>
        <v>0.77777777777777779</v>
      </c>
      <c r="Q86" s="8">
        <f t="shared" si="36"/>
        <v>2</v>
      </c>
      <c r="R86" s="45">
        <f>COUNTIFS(dados_populacao!N$2:N$4108, "sim", dados_populacao!E$2:E$4108, DEFICIT!A86)</f>
        <v>9</v>
      </c>
      <c r="S86" s="50">
        <f t="shared" si="37"/>
        <v>1</v>
      </c>
      <c r="T86" s="9">
        <f t="shared" si="38"/>
        <v>0</v>
      </c>
      <c r="U86" s="45">
        <f>SUMIF(dados_populacao!$E$2:$E$4108, DEFICIT!A86, dados_populacao!$O$2:$O$4108)</f>
        <v>5068.71</v>
      </c>
      <c r="V86" s="45">
        <f>SUMIF(dados_populacao!$E$2:$E$4108, DEFICIT!$A86, dados_populacao!$P$2:$P$4108)</f>
        <v>3915.19</v>
      </c>
      <c r="W86" s="50">
        <f t="shared" si="39"/>
        <v>0.77242335821145813</v>
      </c>
    </row>
    <row r="87" spans="1:23" x14ac:dyDescent="0.2">
      <c r="A87" s="55" t="s">
        <v>184</v>
      </c>
      <c r="B87" s="25">
        <f>COUNTIF(dados_totais!$A$2:$A$5571,DEFICIT!A87)</f>
        <v>7</v>
      </c>
      <c r="C87" s="25">
        <f>COUNTIF(dados_populacao!$E$2:$E$4108,DEFICIT!A87)</f>
        <v>7</v>
      </c>
      <c r="D87" s="56">
        <f t="shared" si="28"/>
        <v>1</v>
      </c>
      <c r="E87" s="45">
        <f>SUMIF(dados_populacao!$E$2:$E$4108, A87, dados_populacao!$G$2:$G$4108)</f>
        <v>782436</v>
      </c>
      <c r="F87" s="45">
        <f>SUMIF(dados_populacao!$E$2:$E$4108, A87, dados_populacao!$I$2:$I$4108)</f>
        <v>236813</v>
      </c>
      <c r="G87" s="59">
        <f t="shared" si="29"/>
        <v>3.3040246945902463</v>
      </c>
      <c r="H87" s="45">
        <f>SUMIF(dados_populacao!$E$2:$E$4108, $A87, dados_populacao!$L$2:$L$4108)</f>
        <v>2402</v>
      </c>
      <c r="I87" s="45">
        <f t="shared" si="30"/>
        <v>343.14285714285717</v>
      </c>
      <c r="J87" s="8">
        <f t="shared" si="31"/>
        <v>2402</v>
      </c>
      <c r="K87" s="10">
        <f t="shared" si="32"/>
        <v>1.0143024242756944E-2</v>
      </c>
      <c r="L87" s="25">
        <f>COUNTIFS(dados_populacao!$E$2:$E$4108,DEFICIT!A87,dados_populacao!$K$2:$K$4108, "Sim")</f>
        <v>4</v>
      </c>
      <c r="M87" s="10">
        <f t="shared" si="33"/>
        <v>0.5714285714285714</v>
      </c>
      <c r="N87" s="8">
        <f t="shared" si="34"/>
        <v>3</v>
      </c>
      <c r="O87" s="25">
        <f>COUNTIFS(dados_populacao!$E$2:$E$4108,DEFICIT!A87,dados_populacao!$J$2:$J$4108, "Sim")</f>
        <v>3</v>
      </c>
      <c r="P87" s="10">
        <f t="shared" si="35"/>
        <v>0.42857142857142855</v>
      </c>
      <c r="Q87" s="8">
        <f t="shared" si="36"/>
        <v>4</v>
      </c>
      <c r="R87" s="45">
        <f>COUNTIFS(dados_populacao!N$2:N$4108, "sim", dados_populacao!E$2:E$4108, DEFICIT!A87)</f>
        <v>7</v>
      </c>
      <c r="S87" s="50">
        <f t="shared" si="37"/>
        <v>1</v>
      </c>
      <c r="T87" s="9">
        <f t="shared" si="38"/>
        <v>0</v>
      </c>
      <c r="U87" s="45">
        <f>SUMIF(dados_populacao!$E$2:$E$4108, DEFICIT!A87, dados_populacao!$O$2:$O$4108)</f>
        <v>2572.59</v>
      </c>
      <c r="V87" s="45">
        <f>SUMIF(dados_populacao!$E$2:$E$4108, DEFICIT!$A87, dados_populacao!$P$2:$P$4108)</f>
        <v>1711.3</v>
      </c>
      <c r="W87" s="50">
        <f t="shared" si="39"/>
        <v>0.66520510458331872</v>
      </c>
    </row>
    <row r="88" spans="1:23" x14ac:dyDescent="0.2">
      <c r="A88" s="55" t="s">
        <v>186</v>
      </c>
      <c r="B88" s="25">
        <f>COUNTIF(dados_totais!$A$2:$A$5571,DEFICIT!A88)</f>
        <v>25</v>
      </c>
      <c r="C88" s="25">
        <f>COUNTIF(dados_populacao!$E$2:$E$4108,DEFICIT!A88)</f>
        <v>23</v>
      </c>
      <c r="D88" s="56">
        <f t="shared" si="28"/>
        <v>0.92</v>
      </c>
      <c r="E88" s="45">
        <f>SUMIF(dados_populacao!$E$2:$E$4108, A88, dados_populacao!$G$2:$G$4108)</f>
        <v>249617</v>
      </c>
      <c r="F88" s="45">
        <f>SUMIF(dados_populacao!$E$2:$E$4108, A88, dados_populacao!$I$2:$I$4108)</f>
        <v>105405</v>
      </c>
      <c r="G88" s="59">
        <f t="shared" si="29"/>
        <v>2.3681703903989373</v>
      </c>
      <c r="H88" s="45">
        <f>SUMIF(dados_populacao!$E$2:$E$4108, $A88, dados_populacao!$L$2:$L$4108)</f>
        <v>333</v>
      </c>
      <c r="I88" s="45">
        <f t="shared" si="30"/>
        <v>14.478260869565217</v>
      </c>
      <c r="J88" s="8">
        <f t="shared" si="31"/>
        <v>361.95652173913044</v>
      </c>
      <c r="K88" s="10">
        <f t="shared" si="32"/>
        <v>3.4339596958316062E-3</v>
      </c>
      <c r="L88" s="25">
        <f>COUNTIFS(dados_populacao!$E$2:$E$4108,DEFICIT!A88,dados_populacao!$K$2:$K$4108, "Sim")</f>
        <v>8</v>
      </c>
      <c r="M88" s="10">
        <f t="shared" si="33"/>
        <v>0.34782608695652173</v>
      </c>
      <c r="N88" s="8">
        <f t="shared" si="34"/>
        <v>16.304347826086957</v>
      </c>
      <c r="O88" s="25">
        <f>COUNTIFS(dados_populacao!$E$2:$E$4108,DEFICIT!A88,dados_populacao!$J$2:$J$4108, "Sim")</f>
        <v>9</v>
      </c>
      <c r="P88" s="10">
        <f t="shared" si="35"/>
        <v>0.39130434782608697</v>
      </c>
      <c r="Q88" s="8">
        <f t="shared" si="36"/>
        <v>15.217391304347828</v>
      </c>
      <c r="R88" s="45">
        <f>COUNTIFS(dados_populacao!N$2:N$4108, "sim", dados_populacao!E$2:E$4108, DEFICIT!A88)</f>
        <v>23</v>
      </c>
      <c r="S88" s="50">
        <f t="shared" si="37"/>
        <v>1</v>
      </c>
      <c r="T88" s="9">
        <f t="shared" si="38"/>
        <v>0</v>
      </c>
      <c r="U88" s="45">
        <f>SUMIF(dados_populacao!$E$2:$E$4108, DEFICIT!A88, dados_populacao!$O$2:$O$4108)</f>
        <v>2875.0099999999998</v>
      </c>
      <c r="V88" s="45">
        <f>SUMIF(dados_populacao!$E$2:$E$4108, DEFICIT!$A88, dados_populacao!$P$2:$P$4108)</f>
        <v>2648.3400000000006</v>
      </c>
      <c r="W88" s="50">
        <f t="shared" si="39"/>
        <v>0.92115853510074774</v>
      </c>
    </row>
    <row r="89" spans="1:23" x14ac:dyDescent="0.2">
      <c r="A89" s="55" t="s">
        <v>187</v>
      </c>
      <c r="B89" s="25">
        <f>COUNTIF(dados_totais!$A$2:$A$5571,DEFICIT!A89)</f>
        <v>24</v>
      </c>
      <c r="C89" s="25">
        <f>COUNTIF(dados_populacao!$E$2:$E$4108,DEFICIT!A89)</f>
        <v>20</v>
      </c>
      <c r="D89" s="56">
        <f t="shared" si="28"/>
        <v>0.83333333333333337</v>
      </c>
      <c r="E89" s="45">
        <f>SUMIF(dados_populacao!$E$2:$E$4108, A89, dados_populacao!$G$2:$G$4108)</f>
        <v>139017</v>
      </c>
      <c r="F89" s="45">
        <f>SUMIF(dados_populacao!$E$2:$E$4108, A89, dados_populacao!$I$2:$I$4108)</f>
        <v>60803</v>
      </c>
      <c r="G89" s="59">
        <f t="shared" si="29"/>
        <v>2.2863510024176437</v>
      </c>
      <c r="H89" s="45">
        <f>SUMIF(dados_populacao!$E$2:$E$4108, $A89, dados_populacao!$L$2:$L$4108)</f>
        <v>103</v>
      </c>
      <c r="I89" s="45">
        <f t="shared" si="30"/>
        <v>5.15</v>
      </c>
      <c r="J89" s="8">
        <f t="shared" si="31"/>
        <v>123.60000000000001</v>
      </c>
      <c r="K89" s="10">
        <f t="shared" si="32"/>
        <v>2.0327944344851407E-3</v>
      </c>
      <c r="L89" s="25">
        <f>COUNTIFS(dados_populacao!$E$2:$E$4108,DEFICIT!A89,dados_populacao!$K$2:$K$4108, "Sim")</f>
        <v>4</v>
      </c>
      <c r="M89" s="10">
        <f t="shared" si="33"/>
        <v>0.2</v>
      </c>
      <c r="N89" s="8">
        <f t="shared" si="34"/>
        <v>19.200000000000003</v>
      </c>
      <c r="O89" s="25">
        <f>COUNTIFS(dados_populacao!$E$2:$E$4108,DEFICIT!A89,dados_populacao!$J$2:$J$4108, "Sim")</f>
        <v>10</v>
      </c>
      <c r="P89" s="10">
        <f t="shared" si="35"/>
        <v>0.5</v>
      </c>
      <c r="Q89" s="8">
        <f t="shared" si="36"/>
        <v>12</v>
      </c>
      <c r="R89" s="45">
        <f>COUNTIFS(dados_populacao!N$2:N$4108, "sim", dados_populacao!E$2:E$4108, DEFICIT!A89)</f>
        <v>20</v>
      </c>
      <c r="S89" s="50">
        <f t="shared" si="37"/>
        <v>1</v>
      </c>
      <c r="T89" s="9">
        <f t="shared" si="38"/>
        <v>0</v>
      </c>
      <c r="U89" s="45">
        <f>SUMIF(dados_populacao!$E$2:$E$4108, DEFICIT!A89, dados_populacao!$O$2:$O$4108)</f>
        <v>1623.0900000000004</v>
      </c>
      <c r="V89" s="45">
        <f>SUMIF(dados_populacao!$E$2:$E$4108, DEFICIT!$A89, dados_populacao!$P$2:$P$4108)</f>
        <v>1445.8200000000002</v>
      </c>
      <c r="W89" s="50">
        <f t="shared" si="39"/>
        <v>0.89078239653993296</v>
      </c>
    </row>
    <row r="90" spans="1:23" x14ac:dyDescent="0.2">
      <c r="A90" s="55" t="s">
        <v>188</v>
      </c>
      <c r="B90" s="25">
        <f>COUNTIF(dados_totais!$A$2:$A$5571,DEFICIT!A90)</f>
        <v>25</v>
      </c>
      <c r="C90" s="25">
        <f>COUNTIF(dados_populacao!$E$2:$E$4108,DEFICIT!A90)</f>
        <v>21</v>
      </c>
      <c r="D90" s="56">
        <f t="shared" si="28"/>
        <v>0.84</v>
      </c>
      <c r="E90" s="45">
        <f>SUMIF(dados_populacao!$E$2:$E$4108, A90, dados_populacao!$G$2:$G$4108)</f>
        <v>1034634</v>
      </c>
      <c r="F90" s="45">
        <f>SUMIF(dados_populacao!$E$2:$E$4108, A90, dados_populacao!$I$2:$I$4108)</f>
        <v>402473</v>
      </c>
      <c r="G90" s="59">
        <f t="shared" si="29"/>
        <v>2.5706916985735688</v>
      </c>
      <c r="H90" s="45">
        <f>SUMIF(dados_populacao!$E$2:$E$4108, $A90, dados_populacao!$L$2:$L$4108)</f>
        <v>331</v>
      </c>
      <c r="I90" s="45">
        <f t="shared" si="30"/>
        <v>15.761904761904763</v>
      </c>
      <c r="J90" s="8">
        <f t="shared" si="31"/>
        <v>394.04761904761909</v>
      </c>
      <c r="K90" s="10">
        <f t="shared" si="32"/>
        <v>9.7906597224563913E-4</v>
      </c>
      <c r="L90" s="25">
        <f>COUNTIFS(dados_populacao!$E$2:$E$4108,DEFICIT!A90,dados_populacao!$K$2:$K$4108, "Sim")</f>
        <v>4</v>
      </c>
      <c r="M90" s="10">
        <f t="shared" si="33"/>
        <v>0.19047619047619047</v>
      </c>
      <c r="N90" s="8">
        <f t="shared" si="34"/>
        <v>20.238095238095237</v>
      </c>
      <c r="O90" s="25">
        <f>COUNTIFS(dados_populacao!$E$2:$E$4108,DEFICIT!A90,dados_populacao!$J$2:$J$4108, "Sim")</f>
        <v>10</v>
      </c>
      <c r="P90" s="10">
        <f t="shared" si="35"/>
        <v>0.47619047619047616</v>
      </c>
      <c r="Q90" s="8">
        <f t="shared" si="36"/>
        <v>13.095238095238097</v>
      </c>
      <c r="R90" s="45">
        <f>COUNTIFS(dados_populacao!N$2:N$4108, "sim", dados_populacao!E$2:E$4108, DEFICIT!A90)</f>
        <v>21</v>
      </c>
      <c r="S90" s="50">
        <f t="shared" si="37"/>
        <v>1</v>
      </c>
      <c r="T90" s="9">
        <f t="shared" si="38"/>
        <v>0</v>
      </c>
      <c r="U90" s="45">
        <f>SUMIF(dados_populacao!$E$2:$E$4108, DEFICIT!A90, dados_populacao!$O$2:$O$4108)</f>
        <v>7532.7000000000007</v>
      </c>
      <c r="V90" s="45">
        <f>SUMIF(dados_populacao!$E$2:$E$4108, DEFICIT!$A90, dados_populacao!$P$2:$P$4108)</f>
        <v>6489.2100000000009</v>
      </c>
      <c r="W90" s="50">
        <f t="shared" si="39"/>
        <v>0.86147198215779208</v>
      </c>
    </row>
    <row r="91" spans="1:23" x14ac:dyDescent="0.2">
      <c r="A91" s="55" t="s">
        <v>189</v>
      </c>
      <c r="B91" s="25">
        <f>COUNTIF(dados_totais!$A$2:$A$5571,DEFICIT!A91)</f>
        <v>24</v>
      </c>
      <c r="C91" s="25">
        <f>COUNTIF(dados_populacao!$E$2:$E$4108,DEFICIT!A91)</f>
        <v>20</v>
      </c>
      <c r="D91" s="56">
        <f t="shared" si="28"/>
        <v>0.83333333333333337</v>
      </c>
      <c r="E91" s="45">
        <f>SUMIF(dados_populacao!$E$2:$E$4108, A91, dados_populacao!$G$2:$G$4108)</f>
        <v>122749</v>
      </c>
      <c r="F91" s="45">
        <f>SUMIF(dados_populacao!$E$2:$E$4108, A91, dados_populacao!$I$2:$I$4108)</f>
        <v>48620</v>
      </c>
      <c r="G91" s="59">
        <f t="shared" si="29"/>
        <v>2.5246606334841628</v>
      </c>
      <c r="H91" s="45">
        <f>SUMIF(dados_populacao!$E$2:$E$4108, $A91, dados_populacao!$L$2:$L$4108)</f>
        <v>402</v>
      </c>
      <c r="I91" s="45">
        <f t="shared" si="30"/>
        <v>20.100000000000001</v>
      </c>
      <c r="J91" s="8">
        <f t="shared" si="31"/>
        <v>482.40000000000003</v>
      </c>
      <c r="K91" s="10">
        <f t="shared" si="32"/>
        <v>9.921842863019335E-3</v>
      </c>
      <c r="L91" s="25">
        <f>COUNTIFS(dados_populacao!$E$2:$E$4108,DEFICIT!A91,dados_populacao!$K$2:$K$4108, "Sim")</f>
        <v>6</v>
      </c>
      <c r="M91" s="10">
        <f t="shared" si="33"/>
        <v>0.3</v>
      </c>
      <c r="N91" s="8">
        <f t="shared" si="34"/>
        <v>16.799999999999997</v>
      </c>
      <c r="O91" s="25">
        <f>COUNTIFS(dados_populacao!$E$2:$E$4108,DEFICIT!A91,dados_populacao!$J$2:$J$4108, "Sim")</f>
        <v>9</v>
      </c>
      <c r="P91" s="10">
        <f t="shared" si="35"/>
        <v>0.45</v>
      </c>
      <c r="Q91" s="8">
        <f t="shared" si="36"/>
        <v>13.200000000000001</v>
      </c>
      <c r="R91" s="45">
        <f>COUNTIFS(dados_populacao!N$2:N$4108, "sim", dados_populacao!E$2:E$4108, DEFICIT!A91)</f>
        <v>19</v>
      </c>
      <c r="S91" s="50">
        <f t="shared" si="37"/>
        <v>0.95</v>
      </c>
      <c r="T91" s="9">
        <f t="shared" si="38"/>
        <v>1.2000000000000011</v>
      </c>
      <c r="U91" s="45">
        <f>SUMIF(dados_populacao!$E$2:$E$4108, DEFICIT!A91, dados_populacao!$O$2:$O$4108)</f>
        <v>943.77</v>
      </c>
      <c r="V91" s="45">
        <f>SUMIF(dados_populacao!$E$2:$E$4108, DEFICIT!$A91, dados_populacao!$P$2:$P$4108)</f>
        <v>765.10000000000014</v>
      </c>
      <c r="W91" s="50">
        <f t="shared" si="39"/>
        <v>0.81068480667959375</v>
      </c>
    </row>
    <row r="92" spans="1:23" x14ac:dyDescent="0.2">
      <c r="A92" s="55" t="s">
        <v>190</v>
      </c>
      <c r="B92" s="25">
        <f>COUNTIF(dados_totais!$A$2:$A$5571,DEFICIT!A92)</f>
        <v>26</v>
      </c>
      <c r="C92" s="25">
        <f>COUNTIF(dados_populacao!$E$2:$E$4108,DEFICIT!A92)</f>
        <v>22</v>
      </c>
      <c r="D92" s="56">
        <f t="shared" si="28"/>
        <v>0.84615384615384615</v>
      </c>
      <c r="E92" s="45">
        <f>SUMIF(dados_populacao!$E$2:$E$4108, A92, dados_populacao!$G$2:$G$4108)</f>
        <v>751202</v>
      </c>
      <c r="F92" s="45">
        <f>SUMIF(dados_populacao!$E$2:$E$4108, A92, dados_populacao!$I$2:$I$4108)</f>
        <v>259939</v>
      </c>
      <c r="G92" s="59">
        <f t="shared" si="29"/>
        <v>2.8899164804050179</v>
      </c>
      <c r="H92" s="45">
        <f>SUMIF(dados_populacao!$E$2:$E$4108, $A92, dados_populacao!$L$2:$L$4108)</f>
        <v>121</v>
      </c>
      <c r="I92" s="45">
        <f t="shared" si="30"/>
        <v>5.5</v>
      </c>
      <c r="J92" s="8">
        <f t="shared" ref="J92:J107" si="40">I92*B92</f>
        <v>143</v>
      </c>
      <c r="K92" s="10">
        <f t="shared" ref="K92:K107" si="41">J92/F92</f>
        <v>5.5012906874305129E-4</v>
      </c>
      <c r="L92" s="25">
        <f>COUNTIFS(dados_populacao!$E$2:$E$4108,DEFICIT!A92,dados_populacao!$K$2:$K$4108, "Sim")</f>
        <v>3</v>
      </c>
      <c r="M92" s="10">
        <f t="shared" ref="M92:M107" si="42">L92/C92</f>
        <v>0.13636363636363635</v>
      </c>
      <c r="N92" s="8">
        <f t="shared" ref="N92:N107" si="43">(1-M92)*B92</f>
        <v>22.454545454545453</v>
      </c>
      <c r="O92" s="25">
        <f>COUNTIFS(dados_populacao!$E$2:$E$4108,DEFICIT!A92,dados_populacao!$J$2:$J$4108, "Sim")</f>
        <v>11</v>
      </c>
      <c r="P92" s="10">
        <f t="shared" ref="P92:P107" si="44">O92/C92</f>
        <v>0.5</v>
      </c>
      <c r="Q92" s="8">
        <f t="shared" ref="Q92:Q107" si="45">(1-P92)*B92</f>
        <v>13</v>
      </c>
      <c r="R92" s="45">
        <f>COUNTIFS(dados_populacao!N$2:N$4108, "sim", dados_populacao!E$2:E$4108, DEFICIT!A92)</f>
        <v>22</v>
      </c>
      <c r="S92" s="50">
        <f t="shared" ref="S92:S107" si="46">R92/C92</f>
        <v>1</v>
      </c>
      <c r="T92" s="9">
        <f t="shared" ref="T92:T107" si="47">(1-S92)*$B92</f>
        <v>0</v>
      </c>
      <c r="U92" s="45">
        <f>SUMIF(dados_populacao!$E$2:$E$4108, DEFICIT!A92, dados_populacao!$O$2:$O$4108)</f>
        <v>3245.42</v>
      </c>
      <c r="V92" s="45">
        <f>SUMIF(dados_populacao!$E$2:$E$4108, DEFICIT!$A92, dados_populacao!$P$2:$P$4108)</f>
        <v>2932.5499999999997</v>
      </c>
      <c r="W92" s="50">
        <f t="shared" ref="W92:W107" si="48">V92/U92</f>
        <v>0.9035964528473972</v>
      </c>
    </row>
    <row r="93" spans="1:23" x14ac:dyDescent="0.2">
      <c r="A93" s="55" t="s">
        <v>191</v>
      </c>
      <c r="B93" s="25">
        <f>COUNTIF(dados_totais!$A$2:$A$5571,DEFICIT!A93)</f>
        <v>23</v>
      </c>
      <c r="C93" s="25">
        <f>COUNTIF(dados_populacao!$E$2:$E$4108,DEFICIT!A93)</f>
        <v>21</v>
      </c>
      <c r="D93" s="56">
        <f t="shared" ref="D93:D107" si="49">C93/B93</f>
        <v>0.91304347826086951</v>
      </c>
      <c r="E93" s="45">
        <f>SUMIF(dados_populacao!$E$2:$E$4108, A93, dados_populacao!$G$2:$G$4108)</f>
        <v>234831</v>
      </c>
      <c r="F93" s="45">
        <f>SUMIF(dados_populacao!$E$2:$E$4108, A93, dados_populacao!$I$2:$I$4108)</f>
        <v>98887</v>
      </c>
      <c r="G93" s="59">
        <f t="shared" ref="G93:G107" si="50">E93/F93</f>
        <v>2.3747408658367632</v>
      </c>
      <c r="H93" s="45">
        <f>SUMIF(dados_populacao!$E$2:$E$4108, $A93, dados_populacao!$L$2:$L$4108)</f>
        <v>129</v>
      </c>
      <c r="I93" s="45">
        <f t="shared" ref="I93:I107" si="51">H93/$C93</f>
        <v>6.1428571428571432</v>
      </c>
      <c r="J93" s="8">
        <f t="shared" si="40"/>
        <v>141.28571428571431</v>
      </c>
      <c r="K93" s="10">
        <f t="shared" si="41"/>
        <v>1.4287592331217885E-3</v>
      </c>
      <c r="L93" s="25">
        <f>COUNTIFS(dados_populacao!$E$2:$E$4108,DEFICIT!A93,dados_populacao!$K$2:$K$4108, "Sim")</f>
        <v>8</v>
      </c>
      <c r="M93" s="10">
        <f t="shared" si="42"/>
        <v>0.38095238095238093</v>
      </c>
      <c r="N93" s="8">
        <f t="shared" si="43"/>
        <v>14.238095238095239</v>
      </c>
      <c r="O93" s="25">
        <f>COUNTIFS(dados_populacao!$E$2:$E$4108,DEFICIT!A93,dados_populacao!$J$2:$J$4108, "Sim")</f>
        <v>9</v>
      </c>
      <c r="P93" s="10">
        <f t="shared" si="44"/>
        <v>0.42857142857142855</v>
      </c>
      <c r="Q93" s="8">
        <f t="shared" si="45"/>
        <v>13.142857142857142</v>
      </c>
      <c r="R93" s="45">
        <f>COUNTIFS(dados_populacao!N$2:N$4108, "sim", dados_populacao!E$2:E$4108, DEFICIT!A93)</f>
        <v>20</v>
      </c>
      <c r="S93" s="50">
        <f t="shared" si="46"/>
        <v>0.95238095238095233</v>
      </c>
      <c r="T93" s="9">
        <f t="shared" si="47"/>
        <v>1.0952380952380965</v>
      </c>
      <c r="U93" s="45">
        <f>SUMIF(dados_populacao!$E$2:$E$4108, DEFICIT!A93, dados_populacao!$O$2:$O$4108)</f>
        <v>2040.1300000000003</v>
      </c>
      <c r="V93" s="45">
        <f>SUMIF(dados_populacao!$E$2:$E$4108, DEFICIT!$A93, dados_populacao!$P$2:$P$4108)</f>
        <v>1439.3600000000004</v>
      </c>
      <c r="W93" s="50">
        <f t="shared" si="48"/>
        <v>0.70552366760941709</v>
      </c>
    </row>
    <row r="94" spans="1:23" x14ac:dyDescent="0.2">
      <c r="A94" s="55" t="s">
        <v>192</v>
      </c>
      <c r="B94" s="25">
        <f>COUNTIF(dados_totais!$A$2:$A$5571,DEFICIT!A94)</f>
        <v>18</v>
      </c>
      <c r="C94" s="25">
        <f>COUNTIF(dados_populacao!$E$2:$E$4108,DEFICIT!A94)</f>
        <v>14</v>
      </c>
      <c r="D94" s="56">
        <f t="shared" si="49"/>
        <v>0.77777777777777779</v>
      </c>
      <c r="E94" s="45">
        <f>SUMIF(dados_populacao!$E$2:$E$4108, A94, dados_populacao!$G$2:$G$4108)</f>
        <v>226427</v>
      </c>
      <c r="F94" s="45">
        <f>SUMIF(dados_populacao!$E$2:$E$4108, A94, dados_populacao!$I$2:$I$4108)</f>
        <v>85849</v>
      </c>
      <c r="G94" s="59">
        <f t="shared" si="50"/>
        <v>2.6375030576943237</v>
      </c>
      <c r="H94" s="45">
        <f>SUMIF(dados_populacao!$E$2:$E$4108, $A94, dados_populacao!$L$2:$L$4108)</f>
        <v>50</v>
      </c>
      <c r="I94" s="45">
        <f t="shared" si="51"/>
        <v>3.5714285714285716</v>
      </c>
      <c r="J94" s="8">
        <f t="shared" si="40"/>
        <v>64.285714285714292</v>
      </c>
      <c r="K94" s="10">
        <f t="shared" si="41"/>
        <v>7.4882309969497951E-4</v>
      </c>
      <c r="L94" s="25">
        <f>COUNTIFS(dados_populacao!$E$2:$E$4108,DEFICIT!A94,dados_populacao!$K$2:$K$4108, "Sim")</f>
        <v>6</v>
      </c>
      <c r="M94" s="10">
        <f t="shared" si="42"/>
        <v>0.42857142857142855</v>
      </c>
      <c r="N94" s="8">
        <f t="shared" si="43"/>
        <v>10.285714285714285</v>
      </c>
      <c r="O94" s="25">
        <f>COUNTIFS(dados_populacao!$E$2:$E$4108,DEFICIT!A94,dados_populacao!$J$2:$J$4108, "Sim")</f>
        <v>9</v>
      </c>
      <c r="P94" s="10">
        <f t="shared" si="44"/>
        <v>0.6428571428571429</v>
      </c>
      <c r="Q94" s="8">
        <f t="shared" si="45"/>
        <v>6.4285714285714279</v>
      </c>
      <c r="R94" s="45">
        <f>COUNTIFS(dados_populacao!N$2:N$4108, "sim", dados_populacao!E$2:E$4108, DEFICIT!A94)</f>
        <v>14</v>
      </c>
      <c r="S94" s="50">
        <f t="shared" si="46"/>
        <v>1</v>
      </c>
      <c r="T94" s="9">
        <f t="shared" si="47"/>
        <v>0</v>
      </c>
      <c r="U94" s="45">
        <f>SUMIF(dados_populacao!$E$2:$E$4108, DEFICIT!A94, dados_populacao!$O$2:$O$4108)</f>
        <v>1503.2599999999998</v>
      </c>
      <c r="V94" s="45">
        <f>SUMIF(dados_populacao!$E$2:$E$4108, DEFICIT!$A94, dados_populacao!$P$2:$P$4108)</f>
        <v>770.35</v>
      </c>
      <c r="W94" s="50">
        <f t="shared" si="48"/>
        <v>0.51245293561991945</v>
      </c>
    </row>
    <row r="95" spans="1:23" x14ac:dyDescent="0.2">
      <c r="A95" s="55" t="s">
        <v>193</v>
      </c>
      <c r="B95" s="25">
        <f>COUNTIF(dados_totais!$A$2:$A$5571,DEFICIT!A95)</f>
        <v>14</v>
      </c>
      <c r="C95" s="25">
        <f>COUNTIF(dados_populacao!$E$2:$E$4108,DEFICIT!A95)</f>
        <v>13</v>
      </c>
      <c r="D95" s="56">
        <f t="shared" si="49"/>
        <v>0.9285714285714286</v>
      </c>
      <c r="E95" s="45">
        <f>SUMIF(dados_populacao!$E$2:$E$4108, A95, dados_populacao!$G$2:$G$4108)</f>
        <v>788722</v>
      </c>
      <c r="F95" s="45">
        <f>SUMIF(dados_populacao!$E$2:$E$4108, A95, dados_populacao!$I$2:$I$4108)</f>
        <v>209811</v>
      </c>
      <c r="G95" s="59">
        <f t="shared" si="50"/>
        <v>3.7592023297157917</v>
      </c>
      <c r="H95" s="45">
        <f>SUMIF(dados_populacao!$E$2:$E$4108, $A95, dados_populacao!$L$2:$L$4108)</f>
        <v>456</v>
      </c>
      <c r="I95" s="45">
        <f t="shared" si="51"/>
        <v>35.07692307692308</v>
      </c>
      <c r="J95" s="8">
        <f t="shared" si="40"/>
        <v>491.07692307692309</v>
      </c>
      <c r="K95" s="10">
        <f t="shared" si="41"/>
        <v>2.3405680497062742E-3</v>
      </c>
      <c r="L95" s="25">
        <f>COUNTIFS(dados_populacao!$E$2:$E$4108,DEFICIT!A95,dados_populacao!$K$2:$K$4108, "Sim")</f>
        <v>1</v>
      </c>
      <c r="M95" s="10">
        <f t="shared" si="42"/>
        <v>7.6923076923076927E-2</v>
      </c>
      <c r="N95" s="8">
        <f t="shared" si="43"/>
        <v>12.923076923076923</v>
      </c>
      <c r="O95" s="25">
        <f>COUNTIFS(dados_populacao!$E$2:$E$4108,DEFICIT!A95,dados_populacao!$J$2:$J$4108, "Sim")</f>
        <v>2</v>
      </c>
      <c r="P95" s="10">
        <f t="shared" si="44"/>
        <v>0.15384615384615385</v>
      </c>
      <c r="Q95" s="8">
        <f t="shared" si="45"/>
        <v>11.846153846153847</v>
      </c>
      <c r="R95" s="45">
        <f>COUNTIFS(dados_populacao!N$2:N$4108, "sim", dados_populacao!E$2:E$4108, DEFICIT!A95)</f>
        <v>13</v>
      </c>
      <c r="S95" s="50">
        <f t="shared" si="46"/>
        <v>1</v>
      </c>
      <c r="T95" s="9">
        <f t="shared" si="47"/>
        <v>0</v>
      </c>
      <c r="U95" s="45">
        <f>SUMIF(dados_populacao!$E$2:$E$4108, DEFICIT!A95, dados_populacao!$O$2:$O$4108)</f>
        <v>4001.74</v>
      </c>
      <c r="V95" s="45">
        <f>SUMIF(dados_populacao!$E$2:$E$4108, DEFICIT!$A95, dados_populacao!$P$2:$P$4108)</f>
        <v>3589.67</v>
      </c>
      <c r="W95" s="50">
        <f t="shared" si="48"/>
        <v>0.89702729312748963</v>
      </c>
    </row>
    <row r="96" spans="1:23" x14ac:dyDescent="0.2">
      <c r="A96" s="55" t="s">
        <v>195</v>
      </c>
      <c r="B96" s="25">
        <f>COUNTIF(dados_totais!$A$2:$A$5571,DEFICIT!A96)</f>
        <v>5</v>
      </c>
      <c r="C96" s="25">
        <f>COUNTIF(dados_populacao!$E$2:$E$4108,DEFICIT!A96)</f>
        <v>5</v>
      </c>
      <c r="D96" s="56">
        <f t="shared" si="49"/>
        <v>1</v>
      </c>
      <c r="E96" s="45">
        <f>SUMIF(dados_populacao!$E$2:$E$4108, A96, dados_populacao!$G$2:$G$4108)</f>
        <v>566425</v>
      </c>
      <c r="F96" s="45">
        <f>SUMIF(dados_populacao!$E$2:$E$4108, A96, dados_populacao!$I$2:$I$4108)</f>
        <v>211361</v>
      </c>
      <c r="G96" s="59">
        <f t="shared" si="50"/>
        <v>2.6798936416841328</v>
      </c>
      <c r="H96" s="45">
        <f>SUMIF(dados_populacao!$E$2:$E$4108, $A96, dados_populacao!$L$2:$L$4108)</f>
        <v>4857</v>
      </c>
      <c r="I96" s="45">
        <f t="shared" si="51"/>
        <v>971.4</v>
      </c>
      <c r="J96" s="8">
        <f t="shared" si="40"/>
        <v>4857</v>
      </c>
      <c r="K96" s="10">
        <f t="shared" si="41"/>
        <v>2.2979641466495712E-2</v>
      </c>
      <c r="L96" s="25">
        <f>COUNTIFS(dados_populacao!$E$2:$E$4108,DEFICIT!A96,dados_populacao!$K$2:$K$4108, "Sim")</f>
        <v>1</v>
      </c>
      <c r="M96" s="10">
        <f t="shared" si="42"/>
        <v>0.2</v>
      </c>
      <c r="N96" s="8">
        <f t="shared" si="43"/>
        <v>4</v>
      </c>
      <c r="O96" s="25">
        <f>COUNTIFS(dados_populacao!$E$2:$E$4108,DEFICIT!A96,dados_populacao!$J$2:$J$4108, "Sim")</f>
        <v>0</v>
      </c>
      <c r="P96" s="10">
        <f t="shared" si="44"/>
        <v>0</v>
      </c>
      <c r="Q96" s="8">
        <f t="shared" si="45"/>
        <v>5</v>
      </c>
      <c r="R96" s="45">
        <f>COUNTIFS(dados_populacao!N$2:N$4108, "sim", dados_populacao!E$2:E$4108, DEFICIT!A96)</f>
        <v>5</v>
      </c>
      <c r="S96" s="50">
        <f t="shared" si="46"/>
        <v>1</v>
      </c>
      <c r="T96" s="9">
        <f t="shared" si="47"/>
        <v>0</v>
      </c>
      <c r="U96" s="45">
        <f>SUMIF(dados_populacao!$E$2:$E$4108, DEFICIT!A96, dados_populacao!$O$2:$O$4108)</f>
        <v>2133.1799999999998</v>
      </c>
      <c r="V96" s="45">
        <f>SUMIF(dados_populacao!$E$2:$E$4108, DEFICIT!$A96, dados_populacao!$P$2:$P$4108)</f>
        <v>925.51</v>
      </c>
      <c r="W96" s="50">
        <f t="shared" si="48"/>
        <v>0.43386399647474666</v>
      </c>
    </row>
    <row r="97" spans="1:23" x14ac:dyDescent="0.2">
      <c r="A97" s="55" t="s">
        <v>196</v>
      </c>
      <c r="B97" s="25">
        <f>COUNTIF(dados_totais!$A$2:$A$5571,DEFICIT!A97)</f>
        <v>18</v>
      </c>
      <c r="C97" s="25">
        <f>COUNTIF(dados_populacao!$E$2:$E$4108,DEFICIT!A97)</f>
        <v>17</v>
      </c>
      <c r="D97" s="56">
        <f t="shared" si="49"/>
        <v>0.94444444444444442</v>
      </c>
      <c r="E97" s="45">
        <f>SUMIF(dados_populacao!$E$2:$E$4108, A97, dados_populacao!$G$2:$G$4108)</f>
        <v>243212</v>
      </c>
      <c r="F97" s="45">
        <f>SUMIF(dados_populacao!$E$2:$E$4108, A97, dados_populacao!$I$2:$I$4108)</f>
        <v>117738</v>
      </c>
      <c r="G97" s="59">
        <f t="shared" si="50"/>
        <v>2.0657052098727684</v>
      </c>
      <c r="H97" s="45">
        <f>SUMIF(dados_populacao!$E$2:$E$4108, $A97, dados_populacao!$L$2:$L$4108)</f>
        <v>11253</v>
      </c>
      <c r="I97" s="45">
        <f t="shared" si="51"/>
        <v>661.94117647058829</v>
      </c>
      <c r="J97" s="8">
        <f t="shared" si="40"/>
        <v>11914.941176470589</v>
      </c>
      <c r="K97" s="10">
        <f t="shared" si="41"/>
        <v>0.10119877334820185</v>
      </c>
      <c r="L97" s="25">
        <f>COUNTIFS(dados_populacao!$E$2:$E$4108,DEFICIT!A97,dados_populacao!$K$2:$K$4108, "Sim")</f>
        <v>3</v>
      </c>
      <c r="M97" s="10">
        <f t="shared" si="42"/>
        <v>0.17647058823529413</v>
      </c>
      <c r="N97" s="8">
        <f t="shared" si="43"/>
        <v>14.823529411764705</v>
      </c>
      <c r="O97" s="25">
        <f>COUNTIFS(dados_populacao!$E$2:$E$4108,DEFICIT!A97,dados_populacao!$J$2:$J$4108, "Sim")</f>
        <v>7</v>
      </c>
      <c r="P97" s="10">
        <f t="shared" si="44"/>
        <v>0.41176470588235292</v>
      </c>
      <c r="Q97" s="8">
        <f t="shared" si="45"/>
        <v>10.588235294117647</v>
      </c>
      <c r="R97" s="45">
        <f>COUNTIFS(dados_populacao!N$2:N$4108, "sim", dados_populacao!E$2:E$4108, DEFICIT!A97)</f>
        <v>16</v>
      </c>
      <c r="S97" s="50">
        <f t="shared" si="46"/>
        <v>0.94117647058823528</v>
      </c>
      <c r="T97" s="9">
        <f t="shared" si="47"/>
        <v>1.0588235294117649</v>
      </c>
      <c r="U97" s="45">
        <f>SUMIF(dados_populacao!$E$2:$E$4108, DEFICIT!A97, dados_populacao!$O$2:$O$4108)</f>
        <v>3232.3100000000004</v>
      </c>
      <c r="V97" s="45">
        <f>SUMIF(dados_populacao!$E$2:$E$4108, DEFICIT!$A97, dados_populacao!$P$2:$P$4108)</f>
        <v>2459.5100000000002</v>
      </c>
      <c r="W97" s="50">
        <f t="shared" si="48"/>
        <v>0.76091402124177443</v>
      </c>
    </row>
    <row r="98" spans="1:23" x14ac:dyDescent="0.2">
      <c r="A98" s="55" t="s">
        <v>197</v>
      </c>
      <c r="B98" s="25">
        <f>COUNTIF(dados_totais!$A$2:$A$5571,DEFICIT!A98)</f>
        <v>49</v>
      </c>
      <c r="C98" s="25">
        <f>COUNTIF(dados_populacao!$E$2:$E$4108,DEFICIT!A98)</f>
        <v>40</v>
      </c>
      <c r="D98" s="56">
        <f t="shared" si="49"/>
        <v>0.81632653061224492</v>
      </c>
      <c r="E98" s="45">
        <f>SUMIF(dados_populacao!$E$2:$E$4108, A98, dados_populacao!$G$2:$G$4108)</f>
        <v>178194</v>
      </c>
      <c r="F98" s="45">
        <f>SUMIF(dados_populacao!$E$2:$E$4108, A98, dados_populacao!$I$2:$I$4108)</f>
        <v>71291</v>
      </c>
      <c r="G98" s="59">
        <f t="shared" si="50"/>
        <v>2.4995300949628985</v>
      </c>
      <c r="H98" s="45">
        <f>SUMIF(dados_populacao!$E$2:$E$4108, $A98, dados_populacao!$L$2:$L$4108)</f>
        <v>1702</v>
      </c>
      <c r="I98" s="45">
        <f t="shared" si="51"/>
        <v>42.55</v>
      </c>
      <c r="J98" s="8">
        <f t="shared" si="40"/>
        <v>2084.9499999999998</v>
      </c>
      <c r="K98" s="10">
        <f t="shared" si="41"/>
        <v>2.9245627077751746E-2</v>
      </c>
      <c r="L98" s="25">
        <f>COUNTIFS(dados_populacao!$E$2:$E$4108,DEFICIT!A98,dados_populacao!$K$2:$K$4108, "Sim")</f>
        <v>3</v>
      </c>
      <c r="M98" s="10">
        <f t="shared" si="42"/>
        <v>7.4999999999999997E-2</v>
      </c>
      <c r="N98" s="8">
        <f t="shared" si="43"/>
        <v>45.325000000000003</v>
      </c>
      <c r="O98" s="25">
        <f>COUNTIFS(dados_populacao!$E$2:$E$4108,DEFICIT!A98,dados_populacao!$J$2:$J$4108, "Sim")</f>
        <v>14</v>
      </c>
      <c r="P98" s="10">
        <f t="shared" si="44"/>
        <v>0.35</v>
      </c>
      <c r="Q98" s="8">
        <f t="shared" si="45"/>
        <v>31.85</v>
      </c>
      <c r="R98" s="45">
        <f>COUNTIFS(dados_populacao!N$2:N$4108, "sim", dados_populacao!E$2:E$4108, DEFICIT!A98)</f>
        <v>39</v>
      </c>
      <c r="S98" s="50">
        <f t="shared" si="46"/>
        <v>0.97499999999999998</v>
      </c>
      <c r="T98" s="9">
        <f t="shared" si="47"/>
        <v>1.225000000000001</v>
      </c>
      <c r="U98" s="45">
        <f>SUMIF(dados_populacao!$E$2:$E$4108, DEFICIT!A98, dados_populacao!$O$2:$O$4108)</f>
        <v>2907.6000000000004</v>
      </c>
      <c r="V98" s="45">
        <f>SUMIF(dados_populacao!$E$2:$E$4108, DEFICIT!$A98, dados_populacao!$P$2:$P$4108)</f>
        <v>1818.1</v>
      </c>
      <c r="W98" s="50">
        <f t="shared" si="48"/>
        <v>0.62529233732287781</v>
      </c>
    </row>
    <row r="99" spans="1:23" x14ac:dyDescent="0.2">
      <c r="A99" s="55" t="s">
        <v>198</v>
      </c>
      <c r="B99" s="25">
        <f>COUNTIF(dados_totais!$A$2:$A$5571,DEFICIT!A99)</f>
        <v>28</v>
      </c>
      <c r="C99" s="25">
        <f>COUNTIF(dados_populacao!$E$2:$E$4108,DEFICIT!A99)</f>
        <v>27</v>
      </c>
      <c r="D99" s="56">
        <f t="shared" si="49"/>
        <v>0.9642857142857143</v>
      </c>
      <c r="E99" s="45">
        <f>SUMIF(dados_populacao!$E$2:$E$4108, A99, dados_populacao!$G$2:$G$4108)</f>
        <v>194291</v>
      </c>
      <c r="F99" s="45">
        <f>SUMIF(dados_populacao!$E$2:$E$4108, A99, dados_populacao!$I$2:$I$4108)</f>
        <v>67710</v>
      </c>
      <c r="G99" s="59">
        <f t="shared" si="50"/>
        <v>2.8694579825727367</v>
      </c>
      <c r="H99" s="45">
        <f>SUMIF(dados_populacao!$E$2:$E$4108, $A99, dados_populacao!$L$2:$L$4108)</f>
        <v>13114</v>
      </c>
      <c r="I99" s="45">
        <f t="shared" si="51"/>
        <v>485.7037037037037</v>
      </c>
      <c r="J99" s="8">
        <f t="shared" si="40"/>
        <v>13599.703703703704</v>
      </c>
      <c r="K99" s="10">
        <f t="shared" si="41"/>
        <v>0.20085221833855715</v>
      </c>
      <c r="L99" s="25">
        <f>COUNTIFS(dados_populacao!$E$2:$E$4108,DEFICIT!A99,dados_populacao!$K$2:$K$4108, "Sim")</f>
        <v>4</v>
      </c>
      <c r="M99" s="10">
        <f t="shared" si="42"/>
        <v>0.14814814814814814</v>
      </c>
      <c r="N99" s="8">
        <f t="shared" si="43"/>
        <v>23.851851851851851</v>
      </c>
      <c r="O99" s="25">
        <f>COUNTIFS(dados_populacao!$E$2:$E$4108,DEFICIT!A99,dados_populacao!$J$2:$J$4108, "Sim")</f>
        <v>5</v>
      </c>
      <c r="P99" s="10">
        <f t="shared" si="44"/>
        <v>0.18518518518518517</v>
      </c>
      <c r="Q99" s="8">
        <f t="shared" si="45"/>
        <v>22.814814814814817</v>
      </c>
      <c r="R99" s="45">
        <f>COUNTIFS(dados_populacao!N$2:N$4108, "sim", dados_populacao!E$2:E$4108, DEFICIT!A99)</f>
        <v>27</v>
      </c>
      <c r="S99" s="50">
        <f t="shared" si="46"/>
        <v>1</v>
      </c>
      <c r="T99" s="9">
        <f t="shared" si="47"/>
        <v>0</v>
      </c>
      <c r="U99" s="45">
        <f>SUMIF(dados_populacao!$E$2:$E$4108, DEFICIT!A99, dados_populacao!$O$2:$O$4108)</f>
        <v>2262.7700000000004</v>
      </c>
      <c r="V99" s="45">
        <f>SUMIF(dados_populacao!$E$2:$E$4108, DEFICIT!$A99, dados_populacao!$P$2:$P$4108)</f>
        <v>1269.5</v>
      </c>
      <c r="W99" s="50">
        <f t="shared" si="48"/>
        <v>0.561038019772226</v>
      </c>
    </row>
    <row r="100" spans="1:23" x14ac:dyDescent="0.2">
      <c r="A100" s="55" t="s">
        <v>199</v>
      </c>
      <c r="B100" s="25">
        <f>COUNTIF(dados_totais!$A$2:$A$5571,DEFICIT!A100)</f>
        <v>45</v>
      </c>
      <c r="C100" s="25">
        <f>COUNTIF(dados_populacao!$E$2:$E$4108,DEFICIT!A100)</f>
        <v>38</v>
      </c>
      <c r="D100" s="56">
        <f t="shared" si="49"/>
        <v>0.84444444444444444</v>
      </c>
      <c r="E100" s="45">
        <f>SUMIF(dados_populacao!$E$2:$E$4108, A100, dados_populacao!$G$2:$G$4108)</f>
        <v>353619</v>
      </c>
      <c r="F100" s="45">
        <f>SUMIF(dados_populacao!$E$2:$E$4108, A100, dados_populacao!$I$2:$I$4108)</f>
        <v>127467</v>
      </c>
      <c r="G100" s="59">
        <f t="shared" si="50"/>
        <v>2.7742003812751537</v>
      </c>
      <c r="H100" s="45">
        <f>SUMIF(dados_populacao!$E$2:$E$4108, $A100, dados_populacao!$L$2:$L$4108)</f>
        <v>1763</v>
      </c>
      <c r="I100" s="45">
        <f t="shared" si="51"/>
        <v>46.39473684210526</v>
      </c>
      <c r="J100" s="8">
        <f t="shared" si="40"/>
        <v>2087.7631578947367</v>
      </c>
      <c r="K100" s="10">
        <f t="shared" si="41"/>
        <v>1.6378852235439265E-2</v>
      </c>
      <c r="L100" s="25">
        <f>COUNTIFS(dados_populacao!$E$2:$E$4108,DEFICIT!A100,dados_populacao!$K$2:$K$4108, "Sim")</f>
        <v>10</v>
      </c>
      <c r="M100" s="10">
        <f t="shared" si="42"/>
        <v>0.26315789473684209</v>
      </c>
      <c r="N100" s="8">
        <f t="shared" si="43"/>
        <v>33.15789473684211</v>
      </c>
      <c r="O100" s="25">
        <f>COUNTIFS(dados_populacao!$E$2:$E$4108,DEFICIT!A100,dados_populacao!$J$2:$J$4108, "Sim")</f>
        <v>14</v>
      </c>
      <c r="P100" s="10">
        <f t="shared" si="44"/>
        <v>0.36842105263157893</v>
      </c>
      <c r="Q100" s="8">
        <f t="shared" si="45"/>
        <v>28.421052631578945</v>
      </c>
      <c r="R100" s="45">
        <f>COUNTIFS(dados_populacao!N$2:N$4108, "sim", dados_populacao!E$2:E$4108, DEFICIT!A100)</f>
        <v>38</v>
      </c>
      <c r="S100" s="50">
        <f t="shared" si="46"/>
        <v>1</v>
      </c>
      <c r="T100" s="9">
        <f t="shared" si="47"/>
        <v>0</v>
      </c>
      <c r="U100" s="45">
        <f>SUMIF(dados_populacao!$E$2:$E$4108, DEFICIT!A100, dados_populacao!$O$2:$O$4108)</f>
        <v>3640.5</v>
      </c>
      <c r="V100" s="45">
        <f>SUMIF(dados_populacao!$E$2:$E$4108, DEFICIT!$A100, dados_populacao!$P$2:$P$4108)</f>
        <v>1523.99</v>
      </c>
      <c r="W100" s="50">
        <f t="shared" si="48"/>
        <v>0.41862106853454195</v>
      </c>
    </row>
    <row r="101" spans="1:23" x14ac:dyDescent="0.2">
      <c r="A101" s="55" t="s">
        <v>200</v>
      </c>
      <c r="B101" s="25">
        <f>COUNTIF(dados_totais!$A$2:$A$5571,DEFICIT!A101)</f>
        <v>32</v>
      </c>
      <c r="C101" s="25">
        <f>COUNTIF(dados_populacao!$E$2:$E$4108,DEFICIT!A101)</f>
        <v>27</v>
      </c>
      <c r="D101" s="56">
        <f t="shared" si="49"/>
        <v>0.84375</v>
      </c>
      <c r="E101" s="45">
        <f>SUMIF(dados_populacao!$E$2:$E$4108, A101, dados_populacao!$G$2:$G$4108)</f>
        <v>294958</v>
      </c>
      <c r="F101" s="45">
        <f>SUMIF(dados_populacao!$E$2:$E$4108, A101, dados_populacao!$I$2:$I$4108)</f>
        <v>106584</v>
      </c>
      <c r="G101" s="59">
        <f t="shared" si="50"/>
        <v>2.7673759663739399</v>
      </c>
      <c r="H101" s="45">
        <f>SUMIF(dados_populacao!$E$2:$E$4108, $A101, dados_populacao!$L$2:$L$4108)</f>
        <v>1338</v>
      </c>
      <c r="I101" s="45">
        <f t="shared" si="51"/>
        <v>49.555555555555557</v>
      </c>
      <c r="J101" s="8">
        <f t="shared" si="40"/>
        <v>1585.7777777777778</v>
      </c>
      <c r="K101" s="10">
        <f t="shared" si="41"/>
        <v>1.4878197269550569E-2</v>
      </c>
      <c r="L101" s="25">
        <f>COUNTIFS(dados_populacao!$E$2:$E$4108,DEFICIT!A101,dados_populacao!$K$2:$K$4108, "Sim")</f>
        <v>3</v>
      </c>
      <c r="M101" s="10">
        <f t="shared" si="42"/>
        <v>0.1111111111111111</v>
      </c>
      <c r="N101" s="8">
        <f t="shared" si="43"/>
        <v>28.444444444444443</v>
      </c>
      <c r="O101" s="25">
        <f>COUNTIFS(dados_populacao!$E$2:$E$4108,DEFICIT!A101,dados_populacao!$J$2:$J$4108, "Sim")</f>
        <v>5</v>
      </c>
      <c r="P101" s="10">
        <f t="shared" si="44"/>
        <v>0.18518518518518517</v>
      </c>
      <c r="Q101" s="8">
        <f t="shared" si="45"/>
        <v>26.074074074074076</v>
      </c>
      <c r="R101" s="45">
        <f>COUNTIFS(dados_populacao!N$2:N$4108, "sim", dados_populacao!E$2:E$4108, DEFICIT!A101)</f>
        <v>26</v>
      </c>
      <c r="S101" s="50">
        <f t="shared" si="46"/>
        <v>0.96296296296296291</v>
      </c>
      <c r="T101" s="9">
        <f t="shared" si="47"/>
        <v>1.1851851851851869</v>
      </c>
      <c r="U101" s="45">
        <f>SUMIF(dados_populacao!$E$2:$E$4108, DEFICIT!A101, dados_populacao!$O$2:$O$4108)</f>
        <v>1801.54</v>
      </c>
      <c r="V101" s="45">
        <f>SUMIF(dados_populacao!$E$2:$E$4108, DEFICIT!$A101, dados_populacao!$P$2:$P$4108)</f>
        <v>1251.53</v>
      </c>
      <c r="W101" s="50">
        <f t="shared" si="48"/>
        <v>0.69470008992306587</v>
      </c>
    </row>
    <row r="102" spans="1:23" x14ac:dyDescent="0.2">
      <c r="A102" s="55" t="s">
        <v>202</v>
      </c>
      <c r="B102" s="25">
        <f>COUNTIF(dados_totais!$A$2:$A$5571,DEFICIT!A102)</f>
        <v>16</v>
      </c>
      <c r="C102" s="25">
        <f>COUNTIF(dados_populacao!$E$2:$E$4108,DEFICIT!A102)</f>
        <v>15</v>
      </c>
      <c r="D102" s="56">
        <f t="shared" si="49"/>
        <v>0.9375</v>
      </c>
      <c r="E102" s="45">
        <f>SUMIF(dados_populacao!$E$2:$E$4108, A102, dados_populacao!$G$2:$G$4108)</f>
        <v>740228</v>
      </c>
      <c r="F102" s="45">
        <f>SUMIF(dados_populacao!$E$2:$E$4108, A102, dados_populacao!$I$2:$I$4108)</f>
        <v>284914</v>
      </c>
      <c r="G102" s="59">
        <f t="shared" si="50"/>
        <v>2.5980752086594552</v>
      </c>
      <c r="H102" s="45">
        <f>SUMIF(dados_populacao!$E$2:$E$4108, $A102, dados_populacao!$L$2:$L$4108)</f>
        <v>27661</v>
      </c>
      <c r="I102" s="45">
        <f t="shared" si="51"/>
        <v>1844.0666666666666</v>
      </c>
      <c r="J102" s="8">
        <f t="shared" si="40"/>
        <v>29505.066666666666</v>
      </c>
      <c r="K102" s="10">
        <f t="shared" si="41"/>
        <v>0.10355779872756925</v>
      </c>
      <c r="L102" s="25">
        <f>COUNTIFS(dados_populacao!$E$2:$E$4108,DEFICIT!A102,dados_populacao!$K$2:$K$4108, "Sim")</f>
        <v>0</v>
      </c>
      <c r="M102" s="10">
        <f t="shared" si="42"/>
        <v>0</v>
      </c>
      <c r="N102" s="8">
        <f t="shared" si="43"/>
        <v>16</v>
      </c>
      <c r="O102" s="25">
        <f>COUNTIFS(dados_populacao!$E$2:$E$4108,DEFICIT!A102,dados_populacao!$J$2:$J$4108, "Sim")</f>
        <v>5</v>
      </c>
      <c r="P102" s="10">
        <f t="shared" si="44"/>
        <v>0.33333333333333331</v>
      </c>
      <c r="Q102" s="8">
        <f t="shared" si="45"/>
        <v>10.666666666666668</v>
      </c>
      <c r="R102" s="45">
        <f>COUNTIFS(dados_populacao!N$2:N$4108, "sim", dados_populacao!E$2:E$4108, DEFICIT!A102)</f>
        <v>15</v>
      </c>
      <c r="S102" s="50">
        <f t="shared" si="46"/>
        <v>1</v>
      </c>
      <c r="T102" s="9">
        <f t="shared" si="47"/>
        <v>0</v>
      </c>
      <c r="U102" s="45">
        <f>SUMIF(dados_populacao!$E$2:$E$4108, DEFICIT!A102, dados_populacao!$O$2:$O$4108)</f>
        <v>4909.1299999999992</v>
      </c>
      <c r="V102" s="45">
        <f>SUMIF(dados_populacao!$E$2:$E$4108, DEFICIT!$A102, dados_populacao!$P$2:$P$4108)</f>
        <v>3266.94</v>
      </c>
      <c r="W102" s="50">
        <f t="shared" si="48"/>
        <v>0.66548247856544862</v>
      </c>
    </row>
    <row r="103" spans="1:23" x14ac:dyDescent="0.2">
      <c r="A103" s="55" t="s">
        <v>203</v>
      </c>
      <c r="B103" s="25">
        <f>COUNTIF(dados_totais!$A$2:$A$5571,DEFICIT!A103)</f>
        <v>26</v>
      </c>
      <c r="C103" s="25">
        <f>COUNTIF(dados_populacao!$E$2:$E$4108,DEFICIT!A103)</f>
        <v>21</v>
      </c>
      <c r="D103" s="56">
        <f t="shared" si="49"/>
        <v>0.80769230769230771</v>
      </c>
      <c r="E103" s="45">
        <f>SUMIF(dados_populacao!$E$2:$E$4108, A103, dados_populacao!$G$2:$G$4108)</f>
        <v>1238797</v>
      </c>
      <c r="F103" s="45">
        <f>SUMIF(dados_populacao!$E$2:$E$4108, A103, dados_populacao!$I$2:$I$4108)</f>
        <v>479008</v>
      </c>
      <c r="G103" s="59">
        <f t="shared" si="50"/>
        <v>2.5861718384661634</v>
      </c>
      <c r="H103" s="45">
        <f>SUMIF(dados_populacao!$E$2:$E$4108, $A103, dados_populacao!$L$2:$L$4108)</f>
        <v>51293</v>
      </c>
      <c r="I103" s="45">
        <f t="shared" si="51"/>
        <v>2442.5238095238096</v>
      </c>
      <c r="J103" s="8">
        <f t="shared" si="40"/>
        <v>63505.619047619053</v>
      </c>
      <c r="K103" s="10">
        <f t="shared" si="41"/>
        <v>0.13257736623943453</v>
      </c>
      <c r="L103" s="25">
        <f>COUNTIFS(dados_populacao!$E$2:$E$4108,DEFICIT!A103,dados_populacao!$K$2:$K$4108, "Sim")</f>
        <v>4</v>
      </c>
      <c r="M103" s="10">
        <f t="shared" si="42"/>
        <v>0.19047619047619047</v>
      </c>
      <c r="N103" s="8">
        <f t="shared" si="43"/>
        <v>21.047619047619047</v>
      </c>
      <c r="O103" s="25">
        <f>COUNTIFS(dados_populacao!$E$2:$E$4108,DEFICIT!A103,dados_populacao!$J$2:$J$4108, "Sim")</f>
        <v>10</v>
      </c>
      <c r="P103" s="10">
        <f t="shared" si="44"/>
        <v>0.47619047619047616</v>
      </c>
      <c r="Q103" s="8">
        <f t="shared" si="45"/>
        <v>13.61904761904762</v>
      </c>
      <c r="R103" s="45">
        <f>COUNTIFS(dados_populacao!N$2:N$4108, "sim", dados_populacao!E$2:E$4108, DEFICIT!A103)</f>
        <v>21</v>
      </c>
      <c r="S103" s="50">
        <f t="shared" si="46"/>
        <v>1</v>
      </c>
      <c r="T103" s="9">
        <f t="shared" si="47"/>
        <v>0</v>
      </c>
      <c r="U103" s="45">
        <f>SUMIF(dados_populacao!$E$2:$E$4108, DEFICIT!A103, dados_populacao!$O$2:$O$4108)</f>
        <v>9000.8700000000008</v>
      </c>
      <c r="V103" s="45">
        <f>SUMIF(dados_populacao!$E$2:$E$4108, DEFICIT!$A103, dados_populacao!$P$2:$P$4108)</f>
        <v>4416.1000000000004</v>
      </c>
      <c r="W103" s="50">
        <f t="shared" si="48"/>
        <v>0.49063035017726064</v>
      </c>
    </row>
    <row r="104" spans="1:23" x14ac:dyDescent="0.2">
      <c r="A104" s="55" t="s">
        <v>204</v>
      </c>
      <c r="B104" s="25">
        <f>COUNTIF(dados_totais!$A$2:$A$5571,DEFICIT!A104)</f>
        <v>26</v>
      </c>
      <c r="C104" s="25">
        <f>COUNTIF(dados_populacao!$E$2:$E$4108,DEFICIT!A104)</f>
        <v>25</v>
      </c>
      <c r="D104" s="56">
        <f t="shared" si="49"/>
        <v>0.96153846153846156</v>
      </c>
      <c r="E104" s="45">
        <f>SUMIF(dados_populacao!$E$2:$E$4108, A104, dados_populacao!$G$2:$G$4108)</f>
        <v>513436</v>
      </c>
      <c r="F104" s="45">
        <f>SUMIF(dados_populacao!$E$2:$E$4108, A104, dados_populacao!$I$2:$I$4108)</f>
        <v>204259</v>
      </c>
      <c r="G104" s="59">
        <f t="shared" si="50"/>
        <v>2.5136517852334537</v>
      </c>
      <c r="H104" s="45">
        <f>SUMIF(dados_populacao!$E$2:$E$4108, $A104, dados_populacao!$L$2:$L$4108)</f>
        <v>9084</v>
      </c>
      <c r="I104" s="45">
        <f t="shared" si="51"/>
        <v>363.36</v>
      </c>
      <c r="J104" s="8">
        <f t="shared" si="40"/>
        <v>9447.36</v>
      </c>
      <c r="K104" s="10">
        <f t="shared" si="41"/>
        <v>4.6251866502822397E-2</v>
      </c>
      <c r="L104" s="25">
        <f>COUNTIFS(dados_populacao!$E$2:$E$4108,DEFICIT!A104,dados_populacao!$K$2:$K$4108, "Sim")</f>
        <v>1</v>
      </c>
      <c r="M104" s="10">
        <f t="shared" si="42"/>
        <v>0.04</v>
      </c>
      <c r="N104" s="8">
        <f t="shared" si="43"/>
        <v>24.96</v>
      </c>
      <c r="O104" s="25">
        <f>COUNTIFS(dados_populacao!$E$2:$E$4108,DEFICIT!A104,dados_populacao!$J$2:$J$4108, "Sim")</f>
        <v>10</v>
      </c>
      <c r="P104" s="10">
        <f t="shared" si="44"/>
        <v>0.4</v>
      </c>
      <c r="Q104" s="8">
        <f t="shared" si="45"/>
        <v>15.6</v>
      </c>
      <c r="R104" s="45">
        <f>COUNTIFS(dados_populacao!N$2:N$4108, "sim", dados_populacao!E$2:E$4108, DEFICIT!A104)</f>
        <v>24</v>
      </c>
      <c r="S104" s="50">
        <f t="shared" si="46"/>
        <v>0.96</v>
      </c>
      <c r="T104" s="9">
        <f t="shared" si="47"/>
        <v>1.0400000000000009</v>
      </c>
      <c r="U104" s="45">
        <f>SUMIF(dados_populacao!$E$2:$E$4108, DEFICIT!A104, dados_populacao!$O$2:$O$4108)</f>
        <v>6742.4500000000007</v>
      </c>
      <c r="V104" s="45">
        <f>SUMIF(dados_populacao!$E$2:$E$4108, DEFICIT!$A104, dados_populacao!$P$2:$P$4108)</f>
        <v>4915.8999999999996</v>
      </c>
      <c r="W104" s="50">
        <f t="shared" si="48"/>
        <v>0.72909698996655503</v>
      </c>
    </row>
    <row r="105" spans="1:23" x14ac:dyDescent="0.2">
      <c r="A105" s="55" t="s">
        <v>205</v>
      </c>
      <c r="B105" s="25">
        <f>COUNTIF(dados_totais!$A$2:$A$5571,DEFICIT!A105)</f>
        <v>19</v>
      </c>
      <c r="C105" s="25">
        <f>COUNTIF(dados_populacao!$E$2:$E$4108,DEFICIT!A105)</f>
        <v>16</v>
      </c>
      <c r="D105" s="56">
        <f t="shared" si="49"/>
        <v>0.84210526315789469</v>
      </c>
      <c r="E105" s="45">
        <f>SUMIF(dados_populacao!$E$2:$E$4108, A105, dados_populacao!$G$2:$G$4108)</f>
        <v>294205</v>
      </c>
      <c r="F105" s="45">
        <f>SUMIF(dados_populacao!$E$2:$E$4108, A105, dados_populacao!$I$2:$I$4108)</f>
        <v>125751</v>
      </c>
      <c r="G105" s="59">
        <f t="shared" si="50"/>
        <v>2.3395837806458797</v>
      </c>
      <c r="H105" s="45">
        <f>SUMIF(dados_populacao!$E$2:$E$4108, $A105, dados_populacao!$L$2:$L$4108)</f>
        <v>8996</v>
      </c>
      <c r="I105" s="45">
        <f t="shared" si="51"/>
        <v>562.25</v>
      </c>
      <c r="J105" s="8">
        <f t="shared" si="40"/>
        <v>10682.75</v>
      </c>
      <c r="K105" s="10">
        <f t="shared" si="41"/>
        <v>8.4951610722777557E-2</v>
      </c>
      <c r="L105" s="25">
        <f>COUNTIFS(dados_populacao!$E$2:$E$4108,DEFICIT!A105,dados_populacao!$K$2:$K$4108, "Sim")</f>
        <v>0</v>
      </c>
      <c r="M105" s="10">
        <f t="shared" si="42"/>
        <v>0</v>
      </c>
      <c r="N105" s="8">
        <f t="shared" si="43"/>
        <v>19</v>
      </c>
      <c r="O105" s="25">
        <f>COUNTIFS(dados_populacao!$E$2:$E$4108,DEFICIT!A105,dados_populacao!$J$2:$J$4108, "Sim")</f>
        <v>5</v>
      </c>
      <c r="P105" s="10">
        <f t="shared" si="44"/>
        <v>0.3125</v>
      </c>
      <c r="Q105" s="8">
        <f t="shared" si="45"/>
        <v>13.0625</v>
      </c>
      <c r="R105" s="45">
        <f>COUNTIFS(dados_populacao!N$2:N$4108, "sim", dados_populacao!E$2:E$4108, DEFICIT!A105)</f>
        <v>16</v>
      </c>
      <c r="S105" s="50">
        <f t="shared" si="46"/>
        <v>1</v>
      </c>
      <c r="T105" s="9">
        <f t="shared" si="47"/>
        <v>0</v>
      </c>
      <c r="U105" s="45">
        <f>SUMIF(dados_populacao!$E$2:$E$4108, DEFICIT!A105, dados_populacao!$O$2:$O$4108)</f>
        <v>3125.83</v>
      </c>
      <c r="V105" s="45">
        <f>SUMIF(dados_populacao!$E$2:$E$4108, DEFICIT!$A105, dados_populacao!$P$2:$P$4108)</f>
        <v>1435.04</v>
      </c>
      <c r="W105" s="50">
        <f t="shared" si="48"/>
        <v>0.4590908654661322</v>
      </c>
    </row>
    <row r="106" spans="1:23" x14ac:dyDescent="0.2">
      <c r="A106" s="55" t="s">
        <v>206</v>
      </c>
      <c r="B106" s="25">
        <f>COUNTIF(dados_totais!$A$2:$A$5571,DEFICIT!A106)</f>
        <v>9</v>
      </c>
      <c r="C106" s="25">
        <f>COUNTIF(dados_populacao!$E$2:$E$4108,DEFICIT!A106)</f>
        <v>9</v>
      </c>
      <c r="D106" s="56">
        <f t="shared" si="49"/>
        <v>1</v>
      </c>
      <c r="E106" s="45">
        <f>SUMIF(dados_populacao!$E$2:$E$4108, A106, dados_populacao!$G$2:$G$4108)</f>
        <v>675732</v>
      </c>
      <c r="F106" s="45">
        <f>SUMIF(dados_populacao!$E$2:$E$4108, A106, dados_populacao!$I$2:$I$4108)</f>
        <v>270492</v>
      </c>
      <c r="G106" s="59">
        <f t="shared" si="50"/>
        <v>2.4981589104298831</v>
      </c>
      <c r="H106" s="45">
        <f>SUMIF(dados_populacao!$E$2:$E$4108, $A106, dados_populacao!$L$2:$L$4108)</f>
        <v>62303</v>
      </c>
      <c r="I106" s="45">
        <f t="shared" si="51"/>
        <v>6922.5555555555557</v>
      </c>
      <c r="J106" s="8">
        <f t="shared" si="40"/>
        <v>62303</v>
      </c>
      <c r="K106" s="10">
        <f t="shared" si="41"/>
        <v>0.23033213551602266</v>
      </c>
      <c r="L106" s="25">
        <f>COUNTIFS(dados_populacao!$E$2:$E$4108,DEFICIT!A106,dados_populacao!$K$2:$K$4108, "Sim")</f>
        <v>3</v>
      </c>
      <c r="M106" s="10">
        <f t="shared" si="42"/>
        <v>0.33333333333333331</v>
      </c>
      <c r="N106" s="8">
        <f t="shared" si="43"/>
        <v>6.0000000000000009</v>
      </c>
      <c r="O106" s="25">
        <f>COUNTIFS(dados_populacao!$E$2:$E$4108,DEFICIT!A106,dados_populacao!$J$2:$J$4108, "Sim")</f>
        <v>6</v>
      </c>
      <c r="P106" s="10">
        <f t="shared" si="44"/>
        <v>0.66666666666666663</v>
      </c>
      <c r="Q106" s="8">
        <f t="shared" si="45"/>
        <v>3.0000000000000004</v>
      </c>
      <c r="R106" s="45">
        <f>COUNTIFS(dados_populacao!N$2:N$4108, "sim", dados_populacao!E$2:E$4108, DEFICIT!A106)</f>
        <v>9</v>
      </c>
      <c r="S106" s="50">
        <f t="shared" si="46"/>
        <v>1</v>
      </c>
      <c r="T106" s="9">
        <f t="shared" si="47"/>
        <v>0</v>
      </c>
      <c r="U106" s="45">
        <f>SUMIF(dados_populacao!$E$2:$E$4108, DEFICIT!A106, dados_populacao!$O$2:$O$4108)</f>
        <v>3496.96</v>
      </c>
      <c r="V106" s="45">
        <f>SUMIF(dados_populacao!$E$2:$E$4108, DEFICIT!$A106, dados_populacao!$P$2:$P$4108)</f>
        <v>2261.4899999999998</v>
      </c>
      <c r="W106" s="50">
        <f t="shared" si="48"/>
        <v>0.64670170662518289</v>
      </c>
    </row>
    <row r="107" spans="1:23" x14ac:dyDescent="0.2">
      <c r="A107" s="25" t="s">
        <v>207</v>
      </c>
      <c r="B107" s="25">
        <f>COUNTIF(dados_totais!$A$2:$A$5571,DEFICIT!A107)</f>
        <v>23</v>
      </c>
      <c r="C107" s="25">
        <f>COUNTIF(dados_populacao!$E$2:$E$4108,DEFICIT!A107)</f>
        <v>20</v>
      </c>
      <c r="D107" s="56">
        <f t="shared" si="49"/>
        <v>0.86956521739130432</v>
      </c>
      <c r="E107" s="45">
        <f>SUMIF(dados_populacao!$E$2:$E$4108, A107, dados_populacao!$G$2:$G$4108)</f>
        <v>292328</v>
      </c>
      <c r="F107" s="45">
        <f>SUMIF(dados_populacao!$E$2:$E$4108, A107, dados_populacao!$I$2:$I$4108)</f>
        <v>109643</v>
      </c>
      <c r="G107" s="59">
        <f t="shared" si="50"/>
        <v>2.6661802395045737</v>
      </c>
      <c r="H107" s="45">
        <f>SUMIF(dados_populacao!$E$2:$E$4108, $A107, dados_populacao!$L$2:$L$4108)</f>
        <v>4877</v>
      </c>
      <c r="I107" s="45">
        <f t="shared" si="51"/>
        <v>243.85</v>
      </c>
      <c r="J107" s="8">
        <f t="shared" si="40"/>
        <v>5608.55</v>
      </c>
      <c r="K107" s="10">
        <f t="shared" si="41"/>
        <v>5.1152832374159775E-2</v>
      </c>
      <c r="L107" s="25">
        <f>COUNTIFS(dados_populacao!$E$2:$E$4108,DEFICIT!A107,dados_populacao!$K$2:$K$4108, "Sim")</f>
        <v>0</v>
      </c>
      <c r="M107" s="10">
        <f t="shared" si="42"/>
        <v>0</v>
      </c>
      <c r="N107" s="8">
        <f t="shared" si="43"/>
        <v>23</v>
      </c>
      <c r="O107" s="25">
        <f>COUNTIFS(dados_populacao!$E$2:$E$4108,DEFICIT!A107,dados_populacao!$J$2:$J$4108, "Sim")</f>
        <v>7</v>
      </c>
      <c r="P107" s="10">
        <f t="shared" si="44"/>
        <v>0.35</v>
      </c>
      <c r="Q107" s="8">
        <f t="shared" si="45"/>
        <v>14.950000000000001</v>
      </c>
      <c r="R107" s="45">
        <f>COUNTIFS(dados_populacao!N$2:N$4108, "sim", dados_populacao!E$2:E$4108, DEFICIT!A107)</f>
        <v>19</v>
      </c>
      <c r="S107" s="50">
        <f t="shared" si="46"/>
        <v>0.95</v>
      </c>
      <c r="T107" s="9">
        <f t="shared" si="47"/>
        <v>1.150000000000001</v>
      </c>
      <c r="U107" s="45">
        <f>SUMIF(dados_populacao!$E$2:$E$4108, DEFICIT!A107, dados_populacao!$O$2:$O$4108)</f>
        <v>1618.47</v>
      </c>
      <c r="V107" s="45">
        <f>SUMIF(dados_populacao!$E$2:$E$4108, DEFICIT!$A107, dados_populacao!$P$2:$P$4108)</f>
        <v>929.57999999999981</v>
      </c>
      <c r="W107" s="50">
        <f t="shared" si="48"/>
        <v>0.57435726334130366</v>
      </c>
    </row>
    <row r="108" spans="1:23" ht="15" x14ac:dyDescent="0.25">
      <c r="A108"/>
      <c r="B108"/>
      <c r="C108"/>
      <c r="D108"/>
      <c r="E108"/>
      <c r="F108"/>
      <c r="G108"/>
    </row>
    <row r="109" spans="1:23" ht="15" x14ac:dyDescent="0.25">
      <c r="A109"/>
    </row>
    <row r="110" spans="1:23" ht="38.25" x14ac:dyDescent="0.2">
      <c r="A110" s="54" t="s">
        <v>4175</v>
      </c>
      <c r="B110" s="14" t="s">
        <v>0</v>
      </c>
      <c r="C110" s="14" t="s">
        <v>1</v>
      </c>
      <c r="D110" s="14" t="s">
        <v>2</v>
      </c>
      <c r="E110" s="14" t="s">
        <v>92</v>
      </c>
      <c r="F110" s="7" t="s">
        <v>3</v>
      </c>
      <c r="G110" s="14" t="s">
        <v>93</v>
      </c>
      <c r="H110" s="20" t="s">
        <v>6</v>
      </c>
      <c r="I110" s="20" t="s">
        <v>8</v>
      </c>
      <c r="J110" s="20" t="s">
        <v>9</v>
      </c>
      <c r="K110" s="20" t="s">
        <v>10</v>
      </c>
      <c r="L110" s="17" t="s">
        <v>4</v>
      </c>
      <c r="M110" s="17" t="s">
        <v>11</v>
      </c>
      <c r="N110" s="17" t="s">
        <v>12</v>
      </c>
      <c r="O110" s="17" t="s">
        <v>5</v>
      </c>
      <c r="P110" s="17" t="s">
        <v>13</v>
      </c>
      <c r="Q110" s="17" t="s">
        <v>12</v>
      </c>
      <c r="R110" s="17" t="s">
        <v>113</v>
      </c>
      <c r="S110" s="17" t="s">
        <v>114</v>
      </c>
      <c r="T110" s="17" t="s">
        <v>115</v>
      </c>
      <c r="U110" s="17" t="s">
        <v>117</v>
      </c>
      <c r="V110" s="17" t="s">
        <v>118</v>
      </c>
      <c r="W110" s="53" t="s">
        <v>119</v>
      </c>
    </row>
    <row r="111" spans="1:23" x14ac:dyDescent="0.2">
      <c r="A111" s="55" t="s">
        <v>125</v>
      </c>
      <c r="B111" s="25">
        <f>COUNTIF(dados_totais!$A$2:$A$5571,DEFICIT!A111)</f>
        <v>34</v>
      </c>
      <c r="C111" s="25">
        <f>COUNTIF(dados_populacao!$E$2:$E$4108,DEFICIT!A111)</f>
        <v>28</v>
      </c>
      <c r="D111" s="56">
        <f t="shared" ref="D111:D116" si="52">C111/B111</f>
        <v>0.82352941176470584</v>
      </c>
      <c r="E111" s="45">
        <f>SUMIF(dados_populacao!$E$2:$E$4108, A111, dados_populacao!$G$2:$G$4108)</f>
        <v>3986009</v>
      </c>
      <c r="F111" s="45">
        <f>SUMIF(dados_populacao!$E$2:$E$4108, A111, dados_populacao!$I$2:$I$4108)</f>
        <v>1158461</v>
      </c>
      <c r="G111" s="59">
        <f t="shared" ref="G111:G116" si="53">E111/F111</f>
        <v>3.4407796205482963</v>
      </c>
      <c r="H111" s="45">
        <f>SUMIF(dados_populacao!$E$2:$E$4108, $A111, dados_populacao!$L$2:$L$4108)</f>
        <v>3166</v>
      </c>
      <c r="I111" s="45">
        <f t="shared" ref="I111:I116" si="54">H111/$C111</f>
        <v>113.07142857142857</v>
      </c>
      <c r="J111" s="8">
        <f t="shared" ref="J111:J116" si="55">I111*B111</f>
        <v>3844.4285714285716</v>
      </c>
      <c r="K111" s="10">
        <f t="shared" ref="K111:K116" si="56">J111/F111</f>
        <v>3.3185653823724509E-3</v>
      </c>
      <c r="L111" s="25">
        <f>COUNTIFS(dados_populacao!$E$2:$E$4108,DEFICIT!A111,dados_populacao!$K$2:$K$4108, "Sim")</f>
        <v>3</v>
      </c>
      <c r="M111" s="10">
        <f t="shared" ref="M111:M116" si="57">L111/C111</f>
        <v>0.10714285714285714</v>
      </c>
      <c r="N111" s="8">
        <f t="shared" ref="N111:N116" si="58">(1-M111)*B111</f>
        <v>30.357142857142858</v>
      </c>
      <c r="O111" s="25">
        <f>COUNTIFS(dados_populacao!$E$2:$E$4108,DEFICIT!A111,dados_populacao!$J$2:$J$4108, "Sim")</f>
        <v>9</v>
      </c>
      <c r="P111" s="10">
        <f t="shared" ref="P111:P116" si="59">O111/C111</f>
        <v>0.32142857142857145</v>
      </c>
      <c r="Q111" s="8">
        <f t="shared" ref="Q111:Q116" si="60">(1-P111)*B111</f>
        <v>23.071428571428573</v>
      </c>
      <c r="R111" s="45">
        <f>COUNTIFS(dados_populacao!N$2:N$4108, "sim", dados_populacao!E$2:E$4108, DEFICIT!A111)</f>
        <v>24</v>
      </c>
      <c r="S111" s="50">
        <f t="shared" ref="S111:S116" si="61">R111/C111</f>
        <v>0.8571428571428571</v>
      </c>
      <c r="T111" s="9">
        <f t="shared" ref="T111:T116" si="62">(1-S111)*$B111</f>
        <v>4.8571428571428585</v>
      </c>
      <c r="U111" s="45">
        <f>SUMIF(dados_populacao!$E$2:$E$4108, DEFICIT!A111, dados_populacao!$O$2:$O$4108)</f>
        <v>21509.859999999993</v>
      </c>
      <c r="V111" s="45">
        <f>SUMIF(dados_populacao!$E$2:$E$4108, DEFICIT!$A111, dados_populacao!$P$2:$P$4108)</f>
        <v>14901.699999999999</v>
      </c>
      <c r="W111" s="50">
        <f t="shared" ref="W111:W116" si="63">V111/U111</f>
        <v>0.69278461133638269</v>
      </c>
    </row>
    <row r="112" spans="1:23" x14ac:dyDescent="0.2">
      <c r="A112" s="55" t="s">
        <v>131</v>
      </c>
      <c r="B112" s="25">
        <f>COUNTIF(dados_totais!$A$2:$A$5571,DEFICIT!A112)</f>
        <v>12</v>
      </c>
      <c r="C112" s="25">
        <f>COUNTIF(dados_populacao!$E$2:$E$4108,DEFICIT!A112)</f>
        <v>5</v>
      </c>
      <c r="D112" s="56">
        <f t="shared" si="52"/>
        <v>0.41666666666666669</v>
      </c>
      <c r="E112" s="45">
        <f>SUMIF(dados_populacao!$E$2:$E$4108, A112, dados_populacao!$G$2:$G$4108)</f>
        <v>1098813</v>
      </c>
      <c r="F112" s="45">
        <f>SUMIF(dados_populacao!$E$2:$E$4108, A112, dados_populacao!$I$2:$I$4108)</f>
        <v>306545</v>
      </c>
      <c r="G112" s="59">
        <f t="shared" si="53"/>
        <v>3.5845079841458838</v>
      </c>
      <c r="H112" s="45">
        <f>SUMIF(dados_populacao!$E$2:$E$4108, $A112, dados_populacao!$L$2:$L$4108)</f>
        <v>585</v>
      </c>
      <c r="I112" s="45">
        <f t="shared" si="54"/>
        <v>117</v>
      </c>
      <c r="J112" s="8">
        <f t="shared" si="55"/>
        <v>1404</v>
      </c>
      <c r="K112" s="10">
        <f t="shared" si="56"/>
        <v>4.5800779657146585E-3</v>
      </c>
      <c r="L112" s="25">
        <f>COUNTIFS(dados_populacao!$E$2:$E$4108,DEFICIT!A112,dados_populacao!$K$2:$K$4108, "Sim")</f>
        <v>1</v>
      </c>
      <c r="M112" s="10">
        <f t="shared" si="57"/>
        <v>0.2</v>
      </c>
      <c r="N112" s="8">
        <f t="shared" si="58"/>
        <v>9.6000000000000014</v>
      </c>
      <c r="O112" s="25">
        <f>COUNTIFS(dados_populacao!$E$2:$E$4108,DEFICIT!A112,dados_populacao!$J$2:$J$4108, "Sim")</f>
        <v>3</v>
      </c>
      <c r="P112" s="10">
        <f t="shared" si="59"/>
        <v>0.6</v>
      </c>
      <c r="Q112" s="8">
        <f t="shared" si="60"/>
        <v>4.8000000000000007</v>
      </c>
      <c r="R112" s="45">
        <f>COUNTIFS(dados_populacao!N$2:N$4108, "sim", dados_populacao!E$2:E$4108, DEFICIT!A112)</f>
        <v>4</v>
      </c>
      <c r="S112" s="50">
        <f t="shared" si="61"/>
        <v>0.8</v>
      </c>
      <c r="T112" s="9">
        <f t="shared" si="62"/>
        <v>2.3999999999999995</v>
      </c>
      <c r="U112" s="45">
        <f>SUMIF(dados_populacao!$E$2:$E$4108, DEFICIT!A112, dados_populacao!$O$2:$O$4108)</f>
        <v>3075.8999999999996</v>
      </c>
      <c r="V112" s="45">
        <f>SUMIF(dados_populacao!$E$2:$E$4108, DEFICIT!$A112, dados_populacao!$P$2:$P$4108)</f>
        <v>1345.3799999999999</v>
      </c>
      <c r="W112" s="50">
        <f t="shared" si="63"/>
        <v>0.43739393348288308</v>
      </c>
    </row>
    <row r="113" spans="1:23" x14ac:dyDescent="0.2">
      <c r="A113" s="55" t="s">
        <v>126</v>
      </c>
      <c r="B113" s="25">
        <f>COUNTIF(dados_totais!$A$2:$A$5571,DEFICIT!A113)</f>
        <v>21</v>
      </c>
      <c r="C113" s="25">
        <f>COUNTIF(dados_populacao!$E$2:$E$4108,DEFICIT!A113)</f>
        <v>18</v>
      </c>
      <c r="D113" s="56">
        <f t="shared" si="52"/>
        <v>0.8571428571428571</v>
      </c>
      <c r="E113" s="45">
        <f>SUMIF(dados_populacao!$E$2:$E$4108, A113, dados_populacao!$G$2:$G$4108)</f>
        <v>1995250</v>
      </c>
      <c r="F113" s="45">
        <f>SUMIF(dados_populacao!$E$2:$E$4108, A113, dados_populacao!$I$2:$I$4108)</f>
        <v>873092</v>
      </c>
      <c r="G113" s="59">
        <f t="shared" si="53"/>
        <v>2.2852689063695464</v>
      </c>
      <c r="H113" s="45">
        <f>SUMIF(dados_populacao!$E$2:$E$4108, $A113, dados_populacao!$L$2:$L$4108)</f>
        <v>962</v>
      </c>
      <c r="I113" s="45">
        <f t="shared" si="54"/>
        <v>53.444444444444443</v>
      </c>
      <c r="J113" s="8">
        <f t="shared" si="55"/>
        <v>1122.3333333333333</v>
      </c>
      <c r="K113" s="10">
        <f t="shared" si="56"/>
        <v>1.2854697252217787E-3</v>
      </c>
      <c r="L113" s="25">
        <f>COUNTIFS(dados_populacao!$E$2:$E$4108,DEFICIT!A113,dados_populacao!$K$2:$K$4108, "Sim")</f>
        <v>2</v>
      </c>
      <c r="M113" s="10">
        <f t="shared" si="57"/>
        <v>0.1111111111111111</v>
      </c>
      <c r="N113" s="8">
        <f t="shared" si="58"/>
        <v>18.666666666666664</v>
      </c>
      <c r="O113" s="25">
        <f>COUNTIFS(dados_populacao!$E$2:$E$4108,DEFICIT!A113,dados_populacao!$J$2:$J$4108, "Sim")</f>
        <v>3</v>
      </c>
      <c r="P113" s="10">
        <f t="shared" si="59"/>
        <v>0.16666666666666666</v>
      </c>
      <c r="Q113" s="8">
        <f t="shared" si="60"/>
        <v>17.5</v>
      </c>
      <c r="R113" s="45">
        <f>COUNTIFS(dados_populacao!N$2:N$4108, "sim", dados_populacao!E$2:E$4108, DEFICIT!A113)</f>
        <v>16</v>
      </c>
      <c r="S113" s="50">
        <f t="shared" si="61"/>
        <v>0.88888888888888884</v>
      </c>
      <c r="T113" s="9">
        <f t="shared" si="62"/>
        <v>2.3333333333333344</v>
      </c>
      <c r="U113" s="45">
        <f>SUMIF(dados_populacao!$E$2:$E$4108, DEFICIT!A113, dados_populacao!$O$2:$O$4108)</f>
        <v>9241.5</v>
      </c>
      <c r="V113" s="45">
        <f>SUMIF(dados_populacao!$E$2:$E$4108, DEFICIT!$A113, dados_populacao!$P$2:$P$4108)</f>
        <v>7847.0400000000009</v>
      </c>
      <c r="W113" s="50">
        <f t="shared" si="63"/>
        <v>0.8491089108910892</v>
      </c>
    </row>
    <row r="114" spans="1:23" x14ac:dyDescent="0.2">
      <c r="A114" s="55" t="s">
        <v>140</v>
      </c>
      <c r="B114" s="25">
        <f>COUNTIF(dados_totais!$A$2:$A$5571,DEFICIT!A114)</f>
        <v>13</v>
      </c>
      <c r="C114" s="25">
        <f>COUNTIF(dados_populacao!$E$2:$E$4108,DEFICIT!A114)</f>
        <v>9</v>
      </c>
      <c r="D114" s="56">
        <f t="shared" si="52"/>
        <v>0.69230769230769229</v>
      </c>
      <c r="E114" s="45">
        <f>SUMIF(dados_populacao!$E$2:$E$4108, A114, dados_populacao!$G$2:$G$4108)</f>
        <v>3662026</v>
      </c>
      <c r="F114" s="45">
        <f>SUMIF(dados_populacao!$E$2:$E$4108, A114, dados_populacao!$I$2:$I$4108)</f>
        <v>1271547</v>
      </c>
      <c r="G114" s="59">
        <f t="shared" si="53"/>
        <v>2.8799769100159098</v>
      </c>
      <c r="H114" s="45">
        <f>SUMIF(dados_populacao!$E$2:$E$4108, $A114, dados_populacao!$L$2:$L$4108)</f>
        <v>13550</v>
      </c>
      <c r="I114" s="45">
        <f t="shared" si="54"/>
        <v>1505.5555555555557</v>
      </c>
      <c r="J114" s="8">
        <f t="shared" si="55"/>
        <v>19572.222222222223</v>
      </c>
      <c r="K114" s="10">
        <f t="shared" si="56"/>
        <v>1.5392448900608646E-2</v>
      </c>
      <c r="L114" s="25">
        <f>COUNTIFS(dados_populacao!$E$2:$E$4108,DEFICIT!A114,dados_populacao!$K$2:$K$4108, "Sim")</f>
        <v>2</v>
      </c>
      <c r="M114" s="10">
        <f t="shared" si="57"/>
        <v>0.22222222222222221</v>
      </c>
      <c r="N114" s="8">
        <f t="shared" si="58"/>
        <v>10.111111111111111</v>
      </c>
      <c r="O114" s="25">
        <f>COUNTIFS(dados_populacao!$E$2:$E$4108,DEFICIT!A114,dados_populacao!$J$2:$J$4108, "Sim")</f>
        <v>4</v>
      </c>
      <c r="P114" s="10">
        <f t="shared" si="59"/>
        <v>0.44444444444444442</v>
      </c>
      <c r="Q114" s="8">
        <f t="shared" si="60"/>
        <v>7.2222222222222223</v>
      </c>
      <c r="R114" s="45">
        <f>COUNTIFS(dados_populacao!N$2:N$4108, "sim", dados_populacao!E$2:E$4108, DEFICIT!A114)</f>
        <v>9</v>
      </c>
      <c r="S114" s="50">
        <f t="shared" si="61"/>
        <v>1</v>
      </c>
      <c r="T114" s="9">
        <f t="shared" si="62"/>
        <v>0</v>
      </c>
      <c r="U114" s="45">
        <f>SUMIF(dados_populacao!$E$2:$E$4108, DEFICIT!A114, dados_populacao!$O$2:$O$4108)</f>
        <v>6768.94</v>
      </c>
      <c r="V114" s="45">
        <f>SUMIF(dados_populacao!$E$2:$E$4108, DEFICIT!$A114, dados_populacao!$P$2:$P$4108)</f>
        <v>3157.93</v>
      </c>
      <c r="W114" s="50">
        <f t="shared" si="63"/>
        <v>0.46653242605193723</v>
      </c>
    </row>
    <row r="115" spans="1:23" x14ac:dyDescent="0.2">
      <c r="A115" s="55" t="s">
        <v>143</v>
      </c>
      <c r="B115" s="25">
        <f>COUNTIF(dados_totais!$A$2:$A$5571,DEFICIT!A115)</f>
        <v>19</v>
      </c>
      <c r="C115" s="25">
        <f>COUNTIF(dados_populacao!$E$2:$E$4108,DEFICIT!A115)</f>
        <v>11</v>
      </c>
      <c r="D115" s="56">
        <f t="shared" si="52"/>
        <v>0.57894736842105265</v>
      </c>
      <c r="E115" s="45">
        <f>SUMIF(dados_populacao!$E$2:$E$4108, A115, dados_populacao!$G$2:$G$4108)</f>
        <v>3585275</v>
      </c>
      <c r="F115" s="45">
        <f>SUMIF(dados_populacao!$E$2:$E$4108, A115, dados_populacao!$I$2:$I$4108)</f>
        <v>970201</v>
      </c>
      <c r="G115" s="59">
        <f t="shared" si="53"/>
        <v>3.695394047212897</v>
      </c>
      <c r="H115" s="45">
        <f>SUMIF(dados_populacao!$E$2:$E$4108, $A115, dados_populacao!$L$2:$L$4108)</f>
        <v>19544</v>
      </c>
      <c r="I115" s="45">
        <f t="shared" si="54"/>
        <v>1776.7272727272727</v>
      </c>
      <c r="J115" s="8">
        <f t="shared" si="55"/>
        <v>33757.818181818184</v>
      </c>
      <c r="K115" s="10">
        <f t="shared" si="56"/>
        <v>3.4794664385852193E-2</v>
      </c>
      <c r="L115" s="25">
        <f>COUNTIFS(dados_populacao!$E$2:$E$4108,DEFICIT!A115,dados_populacao!$K$2:$K$4108, "Sim")</f>
        <v>3</v>
      </c>
      <c r="M115" s="10">
        <f t="shared" si="57"/>
        <v>0.27272727272727271</v>
      </c>
      <c r="N115" s="8">
        <f t="shared" si="58"/>
        <v>13.818181818181818</v>
      </c>
      <c r="O115" s="25">
        <f>COUNTIFS(dados_populacao!$E$2:$E$4108,DEFICIT!A115,dados_populacao!$J$2:$J$4108, "Sim")</f>
        <v>8</v>
      </c>
      <c r="P115" s="10">
        <f t="shared" si="59"/>
        <v>0.72727272727272729</v>
      </c>
      <c r="Q115" s="8">
        <f t="shared" si="60"/>
        <v>5.1818181818181817</v>
      </c>
      <c r="R115" s="45">
        <f>COUNTIFS(dados_populacao!N$2:N$4108, "sim", dados_populacao!E$2:E$4108, DEFICIT!A115)</f>
        <v>10</v>
      </c>
      <c r="S115" s="50">
        <f t="shared" si="61"/>
        <v>0.90909090909090906</v>
      </c>
      <c r="T115" s="9">
        <f t="shared" si="62"/>
        <v>1.727272727272728</v>
      </c>
      <c r="U115" s="45">
        <f>SUMIF(dados_populacao!$E$2:$E$4108, DEFICIT!A115, dados_populacao!$O$2:$O$4108)</f>
        <v>12781.72</v>
      </c>
      <c r="V115" s="45">
        <f>SUMIF(dados_populacao!$E$2:$E$4108, DEFICIT!$A115, dados_populacao!$P$2:$P$4108)</f>
        <v>10862.199999999999</v>
      </c>
      <c r="W115" s="50">
        <f t="shared" si="63"/>
        <v>0.8498230285125945</v>
      </c>
    </row>
    <row r="116" spans="1:23" x14ac:dyDescent="0.2">
      <c r="A116" s="55" t="s">
        <v>147</v>
      </c>
      <c r="B116" s="25">
        <f>COUNTIF(dados_totais!$A$2:$A$5571,DEFICIT!A116)</f>
        <v>14</v>
      </c>
      <c r="C116" s="25">
        <f>COUNTIF(dados_populacao!$E$2:$E$4108,DEFICIT!A116)</f>
        <v>7</v>
      </c>
      <c r="D116" s="56">
        <f t="shared" si="52"/>
        <v>0.5</v>
      </c>
      <c r="E116" s="45">
        <f>SUMIF(dados_populacao!$E$2:$E$4108, A116, dados_populacao!$G$2:$G$4108)</f>
        <v>988089</v>
      </c>
      <c r="F116" s="45">
        <f>SUMIF(dados_populacao!$E$2:$E$4108, A116, dados_populacao!$I$2:$I$4108)</f>
        <v>300840</v>
      </c>
      <c r="G116" s="59">
        <f t="shared" si="53"/>
        <v>3.2844335859593139</v>
      </c>
      <c r="H116" s="45">
        <f>SUMIF(dados_populacao!$E$2:$E$4108, $A116, dados_populacao!$L$2:$L$4108)</f>
        <v>900</v>
      </c>
      <c r="I116" s="45">
        <f t="shared" si="54"/>
        <v>128.57142857142858</v>
      </c>
      <c r="J116" s="8">
        <f t="shared" si="55"/>
        <v>1800.0000000000002</v>
      </c>
      <c r="K116" s="10">
        <f t="shared" si="56"/>
        <v>5.9832469086557646E-3</v>
      </c>
      <c r="L116" s="25">
        <f>COUNTIFS(dados_populacao!$E$2:$E$4108,DEFICIT!A116,dados_populacao!$K$2:$K$4108, "Sim")</f>
        <v>2</v>
      </c>
      <c r="M116" s="10">
        <f t="shared" si="57"/>
        <v>0.2857142857142857</v>
      </c>
      <c r="N116" s="8">
        <f t="shared" si="58"/>
        <v>10</v>
      </c>
      <c r="O116" s="25">
        <f>COUNTIFS(dados_populacao!$E$2:$E$4108,DEFICIT!A116,dados_populacao!$J$2:$J$4108, "Sim")</f>
        <v>3</v>
      </c>
      <c r="P116" s="10">
        <f t="shared" si="59"/>
        <v>0.42857142857142855</v>
      </c>
      <c r="Q116" s="8">
        <f t="shared" si="60"/>
        <v>8</v>
      </c>
      <c r="R116" s="45">
        <f>COUNTIFS(dados_populacao!N$2:N$4108, "sim", dados_populacao!E$2:E$4108, DEFICIT!A116)</f>
        <v>2</v>
      </c>
      <c r="S116" s="50">
        <f t="shared" si="61"/>
        <v>0.2857142857142857</v>
      </c>
      <c r="T116" s="9">
        <f t="shared" si="62"/>
        <v>10</v>
      </c>
      <c r="U116" s="45">
        <f>SUMIF(dados_populacao!$E$2:$E$4108, DEFICIT!A116, dados_populacao!$O$2:$O$4108)</f>
        <v>4504.62</v>
      </c>
      <c r="V116" s="45">
        <f>SUMIF(dados_populacao!$E$2:$E$4108, DEFICIT!$A116, dados_populacao!$P$2:$P$4108)</f>
        <v>3215.43</v>
      </c>
      <c r="W116" s="50">
        <f t="shared" si="63"/>
        <v>0.71380715798446925</v>
      </c>
    </row>
    <row r="117" spans="1:23" x14ac:dyDescent="0.2">
      <c r="A117" s="55" t="s">
        <v>146</v>
      </c>
      <c r="B117" s="25">
        <f>COUNTIF(dados_totais!$A$2:$A$5571,DEFICIT!A117)</f>
        <v>13</v>
      </c>
      <c r="C117" s="25">
        <f>COUNTIF(dados_populacao!$E$2:$E$4108,DEFICIT!A117)</f>
        <v>2</v>
      </c>
      <c r="D117" s="56">
        <f t="shared" ref="D117" si="64">C117/B117</f>
        <v>0.15384615384615385</v>
      </c>
      <c r="E117" s="45">
        <f>SUMIF(dados_populacao!$E$2:$E$4108, A117, dados_populacao!$G$2:$G$4108)</f>
        <v>1072696</v>
      </c>
      <c r="F117" s="45">
        <f>SUMIF(dados_populacao!$E$2:$E$4108, A117, dados_populacao!$I$2:$I$4108)</f>
        <v>379826</v>
      </c>
      <c r="G117" s="59">
        <f t="shared" ref="G117" si="65">E117/F117</f>
        <v>2.8241773864874968</v>
      </c>
      <c r="H117" s="45">
        <f>SUMIF(dados_populacao!$E$2:$E$4108, $A117, dados_populacao!$L$2:$L$4108)</f>
        <v>318</v>
      </c>
      <c r="I117" s="45">
        <f t="shared" ref="I117" si="66">H117/$C117</f>
        <v>159</v>
      </c>
      <c r="J117" s="8">
        <f t="shared" ref="J117" si="67">I117*B117</f>
        <v>2067</v>
      </c>
      <c r="K117" s="10">
        <f t="shared" ref="K117" si="68">J117/F117</f>
        <v>5.4419655315855152E-3</v>
      </c>
      <c r="L117" s="25">
        <f>COUNTIFS(dados_populacao!$E$2:$E$4108,DEFICIT!A117,dados_populacao!$K$2:$K$4108, "Sim")</f>
        <v>1</v>
      </c>
      <c r="M117" s="10">
        <f t="shared" ref="M117" si="69">L117/C117</f>
        <v>0.5</v>
      </c>
      <c r="N117" s="8">
        <f t="shared" ref="N117" si="70">(1-M117)*B117</f>
        <v>6.5</v>
      </c>
      <c r="O117" s="25">
        <f>COUNTIFS(dados_populacao!$E$2:$E$4108,DEFICIT!A117,dados_populacao!$J$2:$J$4108, "Sim")</f>
        <v>1</v>
      </c>
      <c r="P117" s="10">
        <f t="shared" ref="P117" si="71">O117/C117</f>
        <v>0.5</v>
      </c>
      <c r="Q117" s="8">
        <f t="shared" ref="Q117" si="72">(1-P117)*B117</f>
        <v>6.5</v>
      </c>
      <c r="R117" s="45">
        <f>COUNTIFS(dados_populacao!N$2:N$4108, "sim", dados_populacao!E$2:E$4108, DEFICIT!A117)</f>
        <v>2</v>
      </c>
      <c r="S117" s="50">
        <f t="shared" ref="S117" si="73">R117/C117</f>
        <v>1</v>
      </c>
      <c r="T117" s="9">
        <f t="shared" ref="T117" si="74">(1-S117)*$B117</f>
        <v>0</v>
      </c>
      <c r="U117" s="45">
        <f>SUMIF(dados_populacao!$E$2:$E$4108, DEFICIT!A117, dados_populacao!$O$2:$O$4108)</f>
        <v>3230.98</v>
      </c>
      <c r="V117" s="45">
        <f>SUMIF(dados_populacao!$E$2:$E$4108, DEFICIT!$A117, dados_populacao!$P$2:$P$4108)</f>
        <v>1544.88</v>
      </c>
      <c r="W117" s="50">
        <f t="shared" ref="W117" si="75">V117/U117</f>
        <v>0.47814594952614997</v>
      </c>
    </row>
    <row r="118" spans="1:23" x14ac:dyDescent="0.2">
      <c r="A118" s="55" t="s">
        <v>151</v>
      </c>
      <c r="B118" s="25">
        <f>COUNTIF(dados_totais!$A$2:$A$5571,DEFICIT!A118)</f>
        <v>12</v>
      </c>
      <c r="C118" s="25">
        <f>COUNTIF(dados_populacao!$E$2:$E$4108,DEFICIT!A118)</f>
        <v>7</v>
      </c>
      <c r="D118" s="56">
        <f>C118/B118</f>
        <v>0.58333333333333337</v>
      </c>
      <c r="E118" s="45">
        <f>SUMIF(dados_populacao!$E$2:$E$4108, A118, dados_populacao!$G$2:$G$4108)</f>
        <v>959956</v>
      </c>
      <c r="F118" s="45">
        <f>SUMIF(dados_populacao!$E$2:$E$4108, A118, dados_populacao!$I$2:$I$4108)</f>
        <v>459233</v>
      </c>
      <c r="G118" s="59">
        <f>E118/F118</f>
        <v>2.0903462948002431</v>
      </c>
      <c r="H118" s="45">
        <f>SUMIF(dados_populacao!$E$2:$E$4108, $A118, dados_populacao!$L$2:$L$4108)</f>
        <v>8102</v>
      </c>
      <c r="I118" s="45">
        <f>H118/$C118</f>
        <v>1157.4285714285713</v>
      </c>
      <c r="J118" s="8">
        <f>I118*B118</f>
        <v>13889.142857142855</v>
      </c>
      <c r="K118" s="10">
        <f>J118/F118</f>
        <v>3.0244217765584912E-2</v>
      </c>
      <c r="L118" s="25">
        <f>COUNTIFS(dados_populacao!$E$2:$E$4108,DEFICIT!A118,dados_populacao!$K$2:$K$4108, "Sim")</f>
        <v>1</v>
      </c>
      <c r="M118" s="10">
        <f>L118/C118</f>
        <v>0.14285714285714285</v>
      </c>
      <c r="N118" s="8">
        <f>(1-M118)*B118</f>
        <v>10.285714285714286</v>
      </c>
      <c r="O118" s="25">
        <f>COUNTIFS(dados_populacao!$E$2:$E$4108,DEFICIT!A118,dados_populacao!$J$2:$J$4108, "Sim")</f>
        <v>2</v>
      </c>
      <c r="P118" s="10">
        <f>O118/C118</f>
        <v>0.2857142857142857</v>
      </c>
      <c r="Q118" s="8">
        <f>(1-P118)*B118</f>
        <v>8.5714285714285712</v>
      </c>
      <c r="R118" s="45">
        <f>COUNTIFS(dados_populacao!N$2:N$4108, "sim", dados_populacao!E$2:E$4108, DEFICIT!A118)</f>
        <v>6</v>
      </c>
      <c r="S118" s="50">
        <f>R118/C118</f>
        <v>0.8571428571428571</v>
      </c>
      <c r="T118" s="9">
        <f>(1-S118)*$B118</f>
        <v>1.7142857142857149</v>
      </c>
      <c r="U118" s="45">
        <f>SUMIF(dados_populacao!$E$2:$E$4108, DEFICIT!A118, dados_populacao!$O$2:$O$4108)</f>
        <v>3205.0899999999997</v>
      </c>
      <c r="V118" s="45">
        <f>SUMIF(dados_populacao!$E$2:$E$4108, DEFICIT!$A118, dados_populacao!$P$2:$P$4108)</f>
        <v>1925.42</v>
      </c>
      <c r="W118" s="50">
        <f>V118/U118</f>
        <v>0.60073820079935358</v>
      </c>
    </row>
    <row r="119" spans="1:23" x14ac:dyDescent="0.2">
      <c r="A119" s="55" t="s">
        <v>160</v>
      </c>
      <c r="B119" s="25">
        <f>COUNTIF(dados_totais!$A$2:$A$5571,DEFICIT!A119)</f>
        <v>14</v>
      </c>
      <c r="C119" s="25">
        <f>COUNTIF(dados_populacao!$E$2:$E$4108,DEFICIT!A119)</f>
        <v>12</v>
      </c>
      <c r="D119" s="56">
        <f t="shared" ref="D119" si="76">C119/B119</f>
        <v>0.8571428571428571</v>
      </c>
      <c r="E119" s="45">
        <f>SUMIF(dados_populacao!$E$2:$E$4108, A119, dados_populacao!$G$2:$G$4108)</f>
        <v>3780640</v>
      </c>
      <c r="F119" s="45">
        <f>SUMIF(dados_populacao!$E$2:$E$4108, A119, dados_populacao!$I$2:$I$4108)</f>
        <v>1074188</v>
      </c>
      <c r="G119" s="59">
        <f t="shared" ref="G119" si="77">E119/F119</f>
        <v>3.5195328936834147</v>
      </c>
      <c r="H119" s="45">
        <f>SUMIF(dados_populacao!$E$2:$E$4108, $A119, dados_populacao!$L$2:$L$4108)</f>
        <v>94143</v>
      </c>
      <c r="I119" s="45">
        <f t="shared" ref="I119" si="78">H119/$C119</f>
        <v>7845.25</v>
      </c>
      <c r="J119" s="8">
        <f t="shared" ref="J119" si="79">I119*B119</f>
        <v>109833.5</v>
      </c>
      <c r="K119" s="10">
        <f t="shared" ref="K119" si="80">J119/F119</f>
        <v>0.10224793052985139</v>
      </c>
      <c r="L119" s="25">
        <f>COUNTIFS(dados_populacao!$E$2:$E$4108,DEFICIT!A119,dados_populacao!$K$2:$K$4108, "Sim")</f>
        <v>3</v>
      </c>
      <c r="M119" s="10">
        <f t="shared" ref="M119" si="81">L119/C119</f>
        <v>0.25</v>
      </c>
      <c r="N119" s="8">
        <f t="shared" ref="N119" si="82">(1-M119)*B119</f>
        <v>10.5</v>
      </c>
      <c r="O119" s="25">
        <f>COUNTIFS(dados_populacao!$E$2:$E$4108,DEFICIT!A119,dados_populacao!$J$2:$J$4108, "Sim")</f>
        <v>5</v>
      </c>
      <c r="P119" s="10">
        <f t="shared" ref="P119" si="83">O119/C119</f>
        <v>0.41666666666666669</v>
      </c>
      <c r="Q119" s="8">
        <f t="shared" ref="Q119" si="84">(1-P119)*B119</f>
        <v>8.1666666666666661</v>
      </c>
      <c r="R119" s="45">
        <f>COUNTIFS(dados_populacao!N$2:N$4108, "sim", dados_populacao!E$2:E$4108, DEFICIT!A119)</f>
        <v>12</v>
      </c>
      <c r="S119" s="50">
        <f t="shared" ref="S119" si="85">R119/C119</f>
        <v>1</v>
      </c>
      <c r="T119" s="9">
        <f t="shared" ref="T119" si="86">(1-S119)*$B119</f>
        <v>0</v>
      </c>
      <c r="U119" s="45">
        <f>SUMIF(dados_populacao!$E$2:$E$4108, DEFICIT!A119, dados_populacao!$O$2:$O$4108)</f>
        <v>8094.43</v>
      </c>
      <c r="V119" s="45">
        <f>SUMIF(dados_populacao!$E$2:$E$4108, DEFICIT!$A119, dados_populacao!$P$2:$P$4108)</f>
        <v>5470.26</v>
      </c>
      <c r="W119" s="50">
        <f t="shared" ref="W119" si="87">V119/U119</f>
        <v>0.67580546128634134</v>
      </c>
    </row>
    <row r="120" spans="1:23" x14ac:dyDescent="0.2">
      <c r="A120" s="55" t="s">
        <v>161</v>
      </c>
      <c r="B120" s="25">
        <f>COUNTIF(dados_totais!$A$2:$A$5571,DEFICIT!A120)</f>
        <v>15</v>
      </c>
      <c r="C120" s="25">
        <f>COUNTIF(dados_populacao!$E$2:$E$4108,DEFICIT!A120)</f>
        <v>12</v>
      </c>
      <c r="D120" s="56">
        <f t="shared" ref="D120:D133" si="88">C120/B120</f>
        <v>0.8</v>
      </c>
      <c r="E120" s="45">
        <f>SUMIF(dados_populacao!$E$2:$E$4108, A120, dados_populacao!$G$2:$G$4108)</f>
        <v>1414354</v>
      </c>
      <c r="F120" s="45">
        <f>SUMIF(dados_populacao!$E$2:$E$4108, A120, dados_populacao!$I$2:$I$4108)</f>
        <v>325774</v>
      </c>
      <c r="G120" s="59">
        <f t="shared" ref="G120:G133" si="89">E120/F120</f>
        <v>4.3415189671367269</v>
      </c>
      <c r="H120" s="45">
        <f>SUMIF(dados_populacao!$E$2:$E$4108, $A120, dados_populacao!$L$2:$L$4108)</f>
        <v>1965</v>
      </c>
      <c r="I120" s="45">
        <f t="shared" ref="I120:I133" si="90">H120/$C120</f>
        <v>163.75</v>
      </c>
      <c r="J120" s="8">
        <f t="shared" ref="J120:J133" si="91">I120*B120</f>
        <v>2456.25</v>
      </c>
      <c r="K120" s="10">
        <f t="shared" ref="K120:K133" si="92">J120/F120</f>
        <v>7.5397361360943476E-3</v>
      </c>
      <c r="L120" s="25">
        <f>COUNTIFS(dados_populacao!$E$2:$E$4108,DEFICIT!A120,dados_populacao!$K$2:$K$4108, "Sim")</f>
        <v>1</v>
      </c>
      <c r="M120" s="10">
        <f t="shared" ref="M120:M133" si="93">L120/C120</f>
        <v>8.3333333333333329E-2</v>
      </c>
      <c r="N120" s="8">
        <f t="shared" ref="N120:N133" si="94">(1-M120)*B120</f>
        <v>13.75</v>
      </c>
      <c r="O120" s="25">
        <f>COUNTIFS(dados_populacao!$E$2:$E$4108,DEFICIT!A120,dados_populacao!$J$2:$J$4108, "Sim")</f>
        <v>4</v>
      </c>
      <c r="P120" s="10">
        <f t="shared" ref="P120:P133" si="95">O120/C120</f>
        <v>0.33333333333333331</v>
      </c>
      <c r="Q120" s="8">
        <f t="shared" ref="Q120:Q133" si="96">(1-P120)*B120</f>
        <v>10.000000000000002</v>
      </c>
      <c r="R120" s="45">
        <f>COUNTIFS(dados_populacao!N$2:N$4108, "sim", dados_populacao!E$2:E$4108, DEFICIT!A120)</f>
        <v>10</v>
      </c>
      <c r="S120" s="50">
        <f t="shared" ref="S120:S133" si="97">R120/C120</f>
        <v>0.83333333333333337</v>
      </c>
      <c r="T120" s="9">
        <f t="shared" ref="T120:T133" si="98">(1-S120)*$B120</f>
        <v>2.4999999999999996</v>
      </c>
      <c r="U120" s="45">
        <f>SUMIF(dados_populacao!$E$2:$E$4108, DEFICIT!A120, dados_populacao!$O$2:$O$4108)</f>
        <v>3767.5299999999997</v>
      </c>
      <c r="V120" s="45">
        <f>SUMIF(dados_populacao!$E$2:$E$4108, DEFICIT!$A120, dados_populacao!$P$2:$P$4108)</f>
        <v>1660.13</v>
      </c>
      <c r="W120" s="50">
        <f t="shared" ref="W120:W133" si="99">V120/U120</f>
        <v>0.44064148128880198</v>
      </c>
    </row>
    <row r="121" spans="1:23" x14ac:dyDescent="0.2">
      <c r="A121" s="55" t="s">
        <v>163</v>
      </c>
      <c r="B121" s="25">
        <f>COUNTIF(dados_totais!$A$2:$A$5571,DEFICIT!A121)</f>
        <v>3</v>
      </c>
      <c r="C121" s="25">
        <f>COUNTIF(dados_populacao!$E$2:$E$4108,DEFICIT!A121)</f>
        <v>2</v>
      </c>
      <c r="D121" s="56">
        <f t="shared" si="88"/>
        <v>0.66666666666666663</v>
      </c>
      <c r="E121" s="45">
        <f>SUMIF(dados_populacao!$E$2:$E$4108, A121, dados_populacao!$G$2:$G$4108)</f>
        <v>611499</v>
      </c>
      <c r="F121" s="45">
        <f>SUMIF(dados_populacao!$E$2:$E$4108, A121, dados_populacao!$I$2:$I$4108)</f>
        <v>151000</v>
      </c>
      <c r="G121" s="59">
        <f t="shared" si="89"/>
        <v>4.0496622516556293</v>
      </c>
      <c r="H121" s="45">
        <f>SUMIF(dados_populacao!$E$2:$E$4108, $A121, dados_populacao!$L$2:$L$4108)</f>
        <v>350</v>
      </c>
      <c r="I121" s="45">
        <f t="shared" si="90"/>
        <v>175</v>
      </c>
      <c r="J121" s="8">
        <f t="shared" si="91"/>
        <v>525</v>
      </c>
      <c r="K121" s="10">
        <f t="shared" si="92"/>
        <v>3.47682119205298E-3</v>
      </c>
      <c r="L121" s="25">
        <f>COUNTIFS(dados_populacao!$E$2:$E$4108,DEFICIT!A121,dados_populacao!$K$2:$K$4108, "Sim")</f>
        <v>2</v>
      </c>
      <c r="M121" s="10">
        <f t="shared" si="93"/>
        <v>1</v>
      </c>
      <c r="N121" s="8">
        <f t="shared" si="94"/>
        <v>0</v>
      </c>
      <c r="O121" s="25">
        <f>COUNTIFS(dados_populacao!$E$2:$E$4108,DEFICIT!A121,dados_populacao!$J$2:$J$4108, "Sim")</f>
        <v>2</v>
      </c>
      <c r="P121" s="10">
        <f t="shared" si="95"/>
        <v>1</v>
      </c>
      <c r="Q121" s="8">
        <f t="shared" si="96"/>
        <v>0</v>
      </c>
      <c r="R121" s="45">
        <f>COUNTIFS(dados_populacao!N$2:N$4108, "sim", dados_populacao!E$2:E$4108, DEFICIT!A121)</f>
        <v>2</v>
      </c>
      <c r="S121" s="50">
        <f t="shared" si="97"/>
        <v>1</v>
      </c>
      <c r="T121" s="9">
        <f t="shared" si="98"/>
        <v>0</v>
      </c>
      <c r="U121" s="45">
        <f>SUMIF(dados_populacao!$E$2:$E$4108, DEFICIT!A121, dados_populacao!$O$2:$O$4108)</f>
        <v>1000</v>
      </c>
      <c r="V121" s="45">
        <f>SUMIF(dados_populacao!$E$2:$E$4108, DEFICIT!$A121, dados_populacao!$P$2:$P$4108)</f>
        <v>180</v>
      </c>
      <c r="W121" s="50">
        <f t="shared" si="99"/>
        <v>0.18</v>
      </c>
    </row>
    <row r="122" spans="1:23" x14ac:dyDescent="0.2">
      <c r="A122" s="55" t="s">
        <v>164</v>
      </c>
      <c r="B122" s="25">
        <f>COUNTIF(dados_totais!$A$2:$A$5571,DEFICIT!A122)</f>
        <v>13</v>
      </c>
      <c r="C122" s="25">
        <f>COUNTIF(dados_populacao!$E$2:$E$4108,DEFICIT!A122)</f>
        <v>5</v>
      </c>
      <c r="D122" s="56">
        <f t="shared" si="88"/>
        <v>0.38461538461538464</v>
      </c>
      <c r="E122" s="45">
        <f>SUMIF(dados_populacao!$E$2:$E$4108, A122, dados_populacao!$G$2:$G$4108)</f>
        <v>2305445</v>
      </c>
      <c r="F122" s="45">
        <f>SUMIF(dados_populacao!$E$2:$E$4108, A122, dados_populacao!$I$2:$I$4108)</f>
        <v>612277</v>
      </c>
      <c r="G122" s="59">
        <f t="shared" si="89"/>
        <v>3.7653627361472015</v>
      </c>
      <c r="H122" s="45">
        <f>SUMIF(dados_populacao!$E$2:$E$4108, $A122, dados_populacao!$L$2:$L$4108)</f>
        <v>7295</v>
      </c>
      <c r="I122" s="45">
        <f t="shared" si="90"/>
        <v>1459</v>
      </c>
      <c r="J122" s="8">
        <f t="shared" si="91"/>
        <v>18967</v>
      </c>
      <c r="K122" s="10">
        <f t="shared" si="92"/>
        <v>3.0977809063544769E-2</v>
      </c>
      <c r="L122" s="25">
        <f>COUNTIFS(dados_populacao!$E$2:$E$4108,DEFICIT!A122,dados_populacao!$K$2:$K$4108, "Sim")</f>
        <v>1</v>
      </c>
      <c r="M122" s="10">
        <f t="shared" si="93"/>
        <v>0.2</v>
      </c>
      <c r="N122" s="8">
        <f t="shared" si="94"/>
        <v>10.4</v>
      </c>
      <c r="O122" s="25">
        <f>COUNTIFS(dados_populacao!$E$2:$E$4108,DEFICIT!A122,dados_populacao!$J$2:$J$4108, "Sim")</f>
        <v>2</v>
      </c>
      <c r="P122" s="10">
        <f t="shared" si="95"/>
        <v>0.4</v>
      </c>
      <c r="Q122" s="8">
        <f t="shared" si="96"/>
        <v>7.8</v>
      </c>
      <c r="R122" s="45">
        <f>COUNTIFS(dados_populacao!N$2:N$4108, "sim", dados_populacao!E$2:E$4108, DEFICIT!A122)</f>
        <v>5</v>
      </c>
      <c r="S122" s="50">
        <f t="shared" si="97"/>
        <v>1</v>
      </c>
      <c r="T122" s="9">
        <f t="shared" si="98"/>
        <v>0</v>
      </c>
      <c r="U122" s="45">
        <f>SUMIF(dados_populacao!$E$2:$E$4108, DEFICIT!A122, dados_populacao!$O$2:$O$4108)</f>
        <v>4475.99</v>
      </c>
      <c r="V122" s="45">
        <f>SUMIF(dados_populacao!$E$2:$E$4108, DEFICIT!$A122, dados_populacao!$P$2:$P$4108)</f>
        <v>3134.07</v>
      </c>
      <c r="W122" s="50">
        <f t="shared" si="99"/>
        <v>0.70019593430727067</v>
      </c>
    </row>
    <row r="123" spans="1:23" x14ac:dyDescent="0.2">
      <c r="A123" s="55" t="s">
        <v>165</v>
      </c>
      <c r="B123" s="25">
        <f>COUNTIF(dados_totais!$A$2:$A$5571,DEFICIT!A123)</f>
        <v>7</v>
      </c>
      <c r="C123" s="25">
        <f>COUNTIF(dados_populacao!$E$2:$E$4108,DEFICIT!A123)</f>
        <v>7</v>
      </c>
      <c r="D123" s="56">
        <f t="shared" si="88"/>
        <v>1</v>
      </c>
      <c r="E123" s="45">
        <f>SUMIF(dados_populacao!$E$2:$E$4108, A123, dados_populacao!$G$2:$G$4108)</f>
        <v>2427849</v>
      </c>
      <c r="F123" s="45">
        <f>SUMIF(dados_populacao!$E$2:$E$4108, A123, dados_populacao!$I$2:$I$4108)</f>
        <v>586184</v>
      </c>
      <c r="G123" s="59">
        <f t="shared" si="89"/>
        <v>4.1417865380153671</v>
      </c>
      <c r="H123" s="45">
        <f>SUMIF(dados_populacao!$E$2:$E$4108, $A123, dados_populacao!$L$2:$L$4108)</f>
        <v>28178</v>
      </c>
      <c r="I123" s="45">
        <f t="shared" si="90"/>
        <v>4025.4285714285716</v>
      </c>
      <c r="J123" s="8">
        <f t="shared" si="91"/>
        <v>28178</v>
      </c>
      <c r="K123" s="10">
        <f t="shared" si="92"/>
        <v>4.8070230507826897E-2</v>
      </c>
      <c r="L123" s="25">
        <f>COUNTIFS(dados_populacao!$E$2:$E$4108,DEFICIT!A123,dados_populacao!$K$2:$K$4108, "Sim")</f>
        <v>1</v>
      </c>
      <c r="M123" s="10">
        <f t="shared" si="93"/>
        <v>0.14285714285714285</v>
      </c>
      <c r="N123" s="8">
        <f t="shared" si="94"/>
        <v>6</v>
      </c>
      <c r="O123" s="25">
        <f>COUNTIFS(dados_populacao!$E$2:$E$4108,DEFICIT!A123,dados_populacao!$J$2:$J$4108, "Sim")</f>
        <v>4</v>
      </c>
      <c r="P123" s="10">
        <f t="shared" si="95"/>
        <v>0.5714285714285714</v>
      </c>
      <c r="Q123" s="8">
        <f t="shared" si="96"/>
        <v>3</v>
      </c>
      <c r="R123" s="45">
        <f>COUNTIFS(dados_populacao!N$2:N$4108, "sim", dados_populacao!E$2:E$4108, DEFICIT!A123)</f>
        <v>6</v>
      </c>
      <c r="S123" s="50">
        <f t="shared" si="97"/>
        <v>0.8571428571428571</v>
      </c>
      <c r="T123" s="9">
        <f t="shared" si="98"/>
        <v>1.0000000000000004</v>
      </c>
      <c r="U123" s="45">
        <f>SUMIF(dados_populacao!$E$2:$E$4108, DEFICIT!A123, dados_populacao!$O$2:$O$4108)</f>
        <v>4548.97</v>
      </c>
      <c r="V123" s="45">
        <f>SUMIF(dados_populacao!$E$2:$E$4108, DEFICIT!$A123, dados_populacao!$P$2:$P$4108)</f>
        <v>2586.1</v>
      </c>
      <c r="W123" s="50">
        <f t="shared" si="99"/>
        <v>0.56850232030547565</v>
      </c>
    </row>
    <row r="124" spans="1:23" x14ac:dyDescent="0.2">
      <c r="A124" s="55" t="s">
        <v>167</v>
      </c>
      <c r="B124" s="25">
        <f>COUNTIF(dados_totais!$A$2:$A$5571,DEFICIT!A124)</f>
        <v>5</v>
      </c>
      <c r="C124" s="25">
        <f>COUNTIF(dados_populacao!$E$2:$E$4108,DEFICIT!A124)</f>
        <v>3</v>
      </c>
      <c r="D124" s="56">
        <f t="shared" si="88"/>
        <v>0.6</v>
      </c>
      <c r="E124" s="45">
        <f>SUMIF(dados_populacao!$E$2:$E$4108, A124, dados_populacao!$G$2:$G$4108)</f>
        <v>425272</v>
      </c>
      <c r="F124" s="45">
        <f>SUMIF(dados_populacao!$E$2:$E$4108, A124, dados_populacao!$I$2:$I$4108)</f>
        <v>81322</v>
      </c>
      <c r="G124" s="59">
        <f t="shared" si="89"/>
        <v>5.2294827967831585</v>
      </c>
      <c r="H124" s="45">
        <f>SUMIF(dados_populacao!$E$2:$E$4108, $A124, dados_populacao!$L$2:$L$4108)</f>
        <v>0</v>
      </c>
      <c r="I124" s="45">
        <f t="shared" si="90"/>
        <v>0</v>
      </c>
      <c r="J124" s="8">
        <f t="shared" si="91"/>
        <v>0</v>
      </c>
      <c r="K124" s="10">
        <f t="shared" si="92"/>
        <v>0</v>
      </c>
      <c r="L124" s="25">
        <f>COUNTIFS(dados_populacao!$E$2:$E$4108,DEFICIT!A124,dados_populacao!$K$2:$K$4108, "Sim")</f>
        <v>1</v>
      </c>
      <c r="M124" s="10">
        <f t="shared" si="93"/>
        <v>0.33333333333333331</v>
      </c>
      <c r="N124" s="8">
        <f t="shared" si="94"/>
        <v>3.3333333333333339</v>
      </c>
      <c r="O124" s="25">
        <f>COUNTIFS(dados_populacao!$E$2:$E$4108,DEFICIT!A124,dados_populacao!$J$2:$J$4108, "Sim")</f>
        <v>3</v>
      </c>
      <c r="P124" s="10">
        <f t="shared" si="95"/>
        <v>1</v>
      </c>
      <c r="Q124" s="8">
        <f t="shared" si="96"/>
        <v>0</v>
      </c>
      <c r="R124" s="45">
        <f>COUNTIFS(dados_populacao!N$2:N$4108, "sim", dados_populacao!E$2:E$4108, DEFICIT!A124)</f>
        <v>2</v>
      </c>
      <c r="S124" s="50">
        <f t="shared" si="97"/>
        <v>0.66666666666666663</v>
      </c>
      <c r="T124" s="9">
        <f t="shared" si="98"/>
        <v>1.666666666666667</v>
      </c>
      <c r="U124" s="45">
        <f>SUMIF(dados_populacao!$E$2:$E$4108, DEFICIT!A124, dados_populacao!$O$2:$O$4108)</f>
        <v>8379.57</v>
      </c>
      <c r="V124" s="45">
        <f>SUMIF(dados_populacao!$E$2:$E$4108, DEFICIT!$A124, dados_populacao!$P$2:$P$4108)</f>
        <v>4026.3199999999997</v>
      </c>
      <c r="W124" s="50">
        <f t="shared" si="99"/>
        <v>0.48049243576937717</v>
      </c>
    </row>
    <row r="125" spans="1:23" x14ac:dyDescent="0.2">
      <c r="A125" s="55" t="s">
        <v>171</v>
      </c>
      <c r="B125" s="25">
        <f>COUNTIF(dados_totais!$A$2:$A$5571,DEFICIT!A125)</f>
        <v>16</v>
      </c>
      <c r="C125" s="25">
        <f>COUNTIF(dados_populacao!$E$2:$E$4108,DEFICIT!A125)</f>
        <v>12</v>
      </c>
      <c r="D125" s="56">
        <f t="shared" si="88"/>
        <v>0.75</v>
      </c>
      <c r="E125" s="45">
        <f>SUMIF(dados_populacao!$E$2:$E$4108, A125, dados_populacao!$G$2:$G$4108)</f>
        <v>398019</v>
      </c>
      <c r="F125" s="45">
        <f>SUMIF(dados_populacao!$E$2:$E$4108, A125, dados_populacao!$I$2:$I$4108)</f>
        <v>109293</v>
      </c>
      <c r="G125" s="59">
        <f t="shared" si="89"/>
        <v>3.6417611374927947</v>
      </c>
      <c r="H125" s="45">
        <f>SUMIF(dados_populacao!$E$2:$E$4108, $A125, dados_populacao!$L$2:$L$4108)</f>
        <v>1352</v>
      </c>
      <c r="I125" s="45">
        <f t="shared" si="90"/>
        <v>112.66666666666667</v>
      </c>
      <c r="J125" s="8">
        <f t="shared" si="91"/>
        <v>1802.6666666666667</v>
      </c>
      <c r="K125" s="10">
        <f t="shared" si="92"/>
        <v>1.649388951411954E-2</v>
      </c>
      <c r="L125" s="25">
        <f>COUNTIFS(dados_populacao!$E$2:$E$4108,DEFICIT!A125,dados_populacao!$K$2:$K$4108, "Sim")</f>
        <v>0</v>
      </c>
      <c r="M125" s="10">
        <f t="shared" si="93"/>
        <v>0</v>
      </c>
      <c r="N125" s="8">
        <f t="shared" si="94"/>
        <v>16</v>
      </c>
      <c r="O125" s="25">
        <f>COUNTIFS(dados_populacao!$E$2:$E$4108,DEFICIT!A125,dados_populacao!$J$2:$J$4108, "Sim")</f>
        <v>2</v>
      </c>
      <c r="P125" s="10">
        <f t="shared" si="95"/>
        <v>0.16666666666666666</v>
      </c>
      <c r="Q125" s="8">
        <f t="shared" si="96"/>
        <v>13.333333333333334</v>
      </c>
      <c r="R125" s="45">
        <f>COUNTIFS(dados_populacao!N$2:N$4108, "sim", dados_populacao!E$2:E$4108, DEFICIT!A125)</f>
        <v>4</v>
      </c>
      <c r="S125" s="50">
        <f t="shared" si="97"/>
        <v>0.33333333333333331</v>
      </c>
      <c r="T125" s="9">
        <f t="shared" si="98"/>
        <v>10.666666666666668</v>
      </c>
      <c r="U125" s="45">
        <f>SUMIF(dados_populacao!$E$2:$E$4108, DEFICIT!A125, dados_populacao!$O$2:$O$4108)</f>
        <v>2028.85</v>
      </c>
      <c r="V125" s="45">
        <f>SUMIF(dados_populacao!$E$2:$E$4108, DEFICIT!$A125, dados_populacao!$P$2:$P$4108)</f>
        <v>1830.7500000000002</v>
      </c>
      <c r="W125" s="50">
        <f t="shared" si="99"/>
        <v>0.9023584789412723</v>
      </c>
    </row>
    <row r="126" spans="1:23" x14ac:dyDescent="0.2">
      <c r="A126" s="55" t="s">
        <v>172</v>
      </c>
      <c r="B126" s="25">
        <f>COUNTIF(dados_totais!$A$2:$A$5571,DEFICIT!A126)</f>
        <v>7</v>
      </c>
      <c r="C126" s="25">
        <f>COUNTIF(dados_populacao!$E$2:$E$4108,DEFICIT!A126)</f>
        <v>6</v>
      </c>
      <c r="D126" s="56">
        <f t="shared" si="88"/>
        <v>0.8571428571428571</v>
      </c>
      <c r="E126" s="45">
        <f>SUMIF(dados_populacao!$E$2:$E$4108, A126, dados_populacao!$G$2:$G$4108)</f>
        <v>1953970</v>
      </c>
      <c r="F126" s="45">
        <f>SUMIF(dados_populacao!$E$2:$E$4108, A126, dados_populacao!$I$2:$I$4108)</f>
        <v>579466</v>
      </c>
      <c r="G126" s="59">
        <f t="shared" si="89"/>
        <v>3.372018375538858</v>
      </c>
      <c r="H126" s="45">
        <f>SUMIF(dados_populacao!$E$2:$E$4108, $A126, dados_populacao!$L$2:$L$4108)</f>
        <v>28357</v>
      </c>
      <c r="I126" s="45">
        <f t="shared" si="90"/>
        <v>4726.166666666667</v>
      </c>
      <c r="J126" s="8">
        <f t="shared" si="91"/>
        <v>33083.166666666672</v>
      </c>
      <c r="K126" s="10">
        <f t="shared" si="92"/>
        <v>5.7092507009326984E-2</v>
      </c>
      <c r="L126" s="25">
        <f>COUNTIFS(dados_populacao!$E$2:$E$4108,DEFICIT!A126,dados_populacao!$K$2:$K$4108, "Sim")</f>
        <v>3</v>
      </c>
      <c r="M126" s="10">
        <f t="shared" si="93"/>
        <v>0.5</v>
      </c>
      <c r="N126" s="8">
        <f t="shared" si="94"/>
        <v>3.5</v>
      </c>
      <c r="O126" s="25">
        <f>COUNTIFS(dados_populacao!$E$2:$E$4108,DEFICIT!A126,dados_populacao!$J$2:$J$4108, "Sim")</f>
        <v>4</v>
      </c>
      <c r="P126" s="10">
        <f t="shared" si="95"/>
        <v>0.66666666666666663</v>
      </c>
      <c r="Q126" s="8">
        <f t="shared" si="96"/>
        <v>2.3333333333333335</v>
      </c>
      <c r="R126" s="45">
        <f>COUNTIFS(dados_populacao!N$2:N$4108, "sim", dados_populacao!E$2:E$4108, DEFICIT!A126)</f>
        <v>6</v>
      </c>
      <c r="S126" s="50">
        <f t="shared" si="97"/>
        <v>1</v>
      </c>
      <c r="T126" s="9">
        <f t="shared" si="98"/>
        <v>0</v>
      </c>
      <c r="U126" s="45">
        <f>SUMIF(dados_populacao!$E$2:$E$4108, DEFICIT!A126, dados_populacao!$O$2:$O$4108)</f>
        <v>8839.3200000000015</v>
      </c>
      <c r="V126" s="45">
        <f>SUMIF(dados_populacao!$E$2:$E$4108, DEFICIT!$A126, dados_populacao!$P$2:$P$4108)</f>
        <v>7789.2300000000005</v>
      </c>
      <c r="W126" s="50">
        <f t="shared" si="99"/>
        <v>0.88120240018462948</v>
      </c>
    </row>
    <row r="127" spans="1:23" x14ac:dyDescent="0.2">
      <c r="A127" s="55" t="s">
        <v>174</v>
      </c>
      <c r="B127" s="25">
        <f>COUNTIF(dados_totais!$A$2:$A$5571,DEFICIT!A127)</f>
        <v>49</v>
      </c>
      <c r="C127" s="25">
        <f>COUNTIF(dados_populacao!$E$2:$E$4108,DEFICIT!A127)</f>
        <v>39</v>
      </c>
      <c r="D127" s="56">
        <f t="shared" si="88"/>
        <v>0.79591836734693877</v>
      </c>
      <c r="E127" s="45">
        <f>SUMIF(dados_populacao!$E$2:$E$4108, A127, dados_populacao!$G$2:$G$4108)</f>
        <v>5728766</v>
      </c>
      <c r="F127" s="45">
        <f>SUMIF(dados_populacao!$E$2:$E$4108, A127, dados_populacao!$I$2:$I$4108)</f>
        <v>1669987</v>
      </c>
      <c r="G127" s="59">
        <f t="shared" si="89"/>
        <v>3.4304255063063365</v>
      </c>
      <c r="H127" s="45">
        <f>SUMIF(dados_populacao!$E$2:$E$4108, $A127, dados_populacao!$L$2:$L$4108)</f>
        <v>43768</v>
      </c>
      <c r="I127" s="45">
        <f t="shared" si="90"/>
        <v>1122.2564102564102</v>
      </c>
      <c r="J127" s="8">
        <f t="shared" si="91"/>
        <v>54990.564102564094</v>
      </c>
      <c r="K127" s="10">
        <f t="shared" si="92"/>
        <v>3.2928737830033465E-2</v>
      </c>
      <c r="L127" s="25">
        <f>COUNTIFS(dados_populacao!$E$2:$E$4108,DEFICIT!A127,dados_populacao!$K$2:$K$4108, "Sim")</f>
        <v>9</v>
      </c>
      <c r="M127" s="10">
        <f t="shared" si="93"/>
        <v>0.23076923076923078</v>
      </c>
      <c r="N127" s="8">
        <f t="shared" si="94"/>
        <v>37.692307692307686</v>
      </c>
      <c r="O127" s="25">
        <f>COUNTIFS(dados_populacao!$E$2:$E$4108,DEFICIT!A127,dados_populacao!$J$2:$J$4108, "Sim")</f>
        <v>18</v>
      </c>
      <c r="P127" s="10">
        <f t="shared" si="95"/>
        <v>0.46153846153846156</v>
      </c>
      <c r="Q127" s="8">
        <f t="shared" si="96"/>
        <v>26.384615384615383</v>
      </c>
      <c r="R127" s="45">
        <f>COUNTIFS(dados_populacao!N$2:N$4108, "sim", dados_populacao!E$2:E$4108, DEFICIT!A127)</f>
        <v>38</v>
      </c>
      <c r="S127" s="50">
        <f t="shared" si="97"/>
        <v>0.97435897435897434</v>
      </c>
      <c r="T127" s="9">
        <f t="shared" si="98"/>
        <v>1.2564102564102573</v>
      </c>
      <c r="U127" s="45">
        <f>SUMIF(dados_populacao!$E$2:$E$4108, DEFICIT!A127, dados_populacao!$O$2:$O$4108)</f>
        <v>19288.060000000005</v>
      </c>
      <c r="V127" s="45">
        <f>SUMIF(dados_populacao!$E$2:$E$4108, DEFICIT!$A127, dados_populacao!$P$2:$P$4108)</f>
        <v>15978.059999999998</v>
      </c>
      <c r="W127" s="50">
        <f t="shared" si="99"/>
        <v>0.82839124307991541</v>
      </c>
    </row>
    <row r="128" spans="1:23" x14ac:dyDescent="0.2">
      <c r="A128" s="55" t="s">
        <v>175</v>
      </c>
      <c r="B128" s="25">
        <f>COUNTIF(dados_totais!$A$2:$A$5571,DEFICIT!A128)</f>
        <v>22</v>
      </c>
      <c r="C128" s="25">
        <f>COUNTIF(dados_populacao!$E$2:$E$4108,DEFICIT!A128)</f>
        <v>20</v>
      </c>
      <c r="D128" s="56">
        <f t="shared" si="88"/>
        <v>0.90909090909090906</v>
      </c>
      <c r="E128" s="45">
        <f>SUMIF(dados_populacao!$E$2:$E$4108, A128, dados_populacao!$G$2:$G$4108)</f>
        <v>12854866</v>
      </c>
      <c r="F128" s="45">
        <f>SUMIF(dados_populacao!$E$2:$E$4108, A128, dados_populacao!$I$2:$I$4108)</f>
        <v>3464613</v>
      </c>
      <c r="G128" s="59">
        <f t="shared" si="89"/>
        <v>3.7103324382838716</v>
      </c>
      <c r="H128" s="45">
        <f>SUMIF(dados_populacao!$E$2:$E$4108, $A128, dados_populacao!$L$2:$L$4108)</f>
        <v>471627</v>
      </c>
      <c r="I128" s="45">
        <f t="shared" si="90"/>
        <v>23581.35</v>
      </c>
      <c r="J128" s="8">
        <f t="shared" si="91"/>
        <v>518789.69999999995</v>
      </c>
      <c r="K128" s="10">
        <f t="shared" si="92"/>
        <v>0.14973958130388587</v>
      </c>
      <c r="L128" s="25">
        <f>COUNTIFS(dados_populacao!$E$2:$E$4108,DEFICIT!A128,dados_populacao!$K$2:$K$4108, "Sim")</f>
        <v>8</v>
      </c>
      <c r="M128" s="10">
        <f t="shared" si="93"/>
        <v>0.4</v>
      </c>
      <c r="N128" s="8">
        <f t="shared" si="94"/>
        <v>13.2</v>
      </c>
      <c r="O128" s="25">
        <f>COUNTIFS(dados_populacao!$E$2:$E$4108,DEFICIT!A128,dados_populacao!$J$2:$J$4108, "Sim")</f>
        <v>11</v>
      </c>
      <c r="P128" s="10">
        <f t="shared" si="95"/>
        <v>0.55000000000000004</v>
      </c>
      <c r="Q128" s="8">
        <f t="shared" si="96"/>
        <v>9.8999999999999986</v>
      </c>
      <c r="R128" s="45">
        <f>COUNTIFS(dados_populacao!N$2:N$4108, "sim", dados_populacao!E$2:E$4108, DEFICIT!A128)</f>
        <v>20</v>
      </c>
      <c r="S128" s="50">
        <f t="shared" si="97"/>
        <v>1</v>
      </c>
      <c r="T128" s="9">
        <f t="shared" si="98"/>
        <v>0</v>
      </c>
      <c r="U128" s="45">
        <f>SUMIF(dados_populacao!$E$2:$E$4108, DEFICIT!A128, dados_populacao!$O$2:$O$4108)</f>
        <v>35588.83</v>
      </c>
      <c r="V128" s="45">
        <f>SUMIF(dados_populacao!$E$2:$E$4108, DEFICIT!$A128, dados_populacao!$P$2:$P$4108)</f>
        <v>25068.09</v>
      </c>
      <c r="W128" s="50">
        <f t="shared" si="99"/>
        <v>0.70438084084247776</v>
      </c>
    </row>
    <row r="129" spans="1:24" x14ac:dyDescent="0.2">
      <c r="A129" s="55" t="s">
        <v>182</v>
      </c>
      <c r="B129" s="25">
        <f>COUNTIF(dados_totais!$A$2:$A$5571,DEFICIT!A129)</f>
        <v>39</v>
      </c>
      <c r="C129" s="25">
        <f>COUNTIF(dados_populacao!$E$2:$E$4108,DEFICIT!A129)</f>
        <v>36</v>
      </c>
      <c r="D129" s="56">
        <f t="shared" si="88"/>
        <v>0.92307692307692313</v>
      </c>
      <c r="E129" s="45">
        <f>SUMIF(dados_populacao!$E$2:$E$4108, A129, dados_populacao!$G$2:$G$4108)</f>
        <v>21581198</v>
      </c>
      <c r="F129" s="45">
        <f>SUMIF(dados_populacao!$E$2:$E$4108, A129, dados_populacao!$I$2:$I$4108)</f>
        <v>5123009</v>
      </c>
      <c r="G129" s="59">
        <f t="shared" si="89"/>
        <v>4.2126020079215163</v>
      </c>
      <c r="H129" s="45">
        <f>SUMIF(dados_populacao!$E$2:$E$4108, $A129, dados_populacao!$L$2:$L$4108)</f>
        <v>125201</v>
      </c>
      <c r="I129" s="45">
        <f t="shared" si="90"/>
        <v>3477.8055555555557</v>
      </c>
      <c r="J129" s="8">
        <f t="shared" si="91"/>
        <v>135634.41666666666</v>
      </c>
      <c r="K129" s="10">
        <f t="shared" si="92"/>
        <v>2.6475537455949553E-2</v>
      </c>
      <c r="L129" s="25">
        <f>COUNTIFS(dados_populacao!$E$2:$E$4108,DEFICIT!A129,dados_populacao!$K$2:$K$4108, "Sim")</f>
        <v>20</v>
      </c>
      <c r="M129" s="10">
        <f t="shared" si="93"/>
        <v>0.55555555555555558</v>
      </c>
      <c r="N129" s="8">
        <f t="shared" si="94"/>
        <v>17.333333333333332</v>
      </c>
      <c r="O129" s="25">
        <f>COUNTIFS(dados_populacao!$E$2:$E$4108,DEFICIT!A129,dados_populacao!$J$2:$J$4108, "Sim")</f>
        <v>24</v>
      </c>
      <c r="P129" s="10">
        <f t="shared" si="95"/>
        <v>0.66666666666666663</v>
      </c>
      <c r="Q129" s="8">
        <f t="shared" si="96"/>
        <v>13.000000000000002</v>
      </c>
      <c r="R129" s="45">
        <f>COUNTIFS(dados_populacao!N$2:N$4108, "sim", dados_populacao!E$2:E$4108, DEFICIT!A129)</f>
        <v>36</v>
      </c>
      <c r="S129" s="50">
        <f t="shared" si="97"/>
        <v>1</v>
      </c>
      <c r="T129" s="9">
        <f t="shared" si="98"/>
        <v>0</v>
      </c>
      <c r="U129" s="45">
        <f>SUMIF(dados_populacao!$E$2:$E$4108, DEFICIT!A129, dados_populacao!$O$2:$O$4108)</f>
        <v>40334.130000000005</v>
      </c>
      <c r="V129" s="45">
        <f>SUMIF(dados_populacao!$E$2:$E$4108, DEFICIT!$A129, dados_populacao!$P$2:$P$4108)</f>
        <v>33659.910000000003</v>
      </c>
      <c r="W129" s="50">
        <f t="shared" si="99"/>
        <v>0.8345267395131617</v>
      </c>
    </row>
    <row r="130" spans="1:24" x14ac:dyDescent="0.2">
      <c r="A130" s="55" t="s">
        <v>185</v>
      </c>
      <c r="B130" s="25">
        <f>COUNTIF(dados_totais!$A$2:$A$5571,DEFICIT!A130)</f>
        <v>29</v>
      </c>
      <c r="C130" s="25">
        <f>COUNTIF(dados_populacao!$E$2:$E$4108,DEFICIT!A130)</f>
        <v>25</v>
      </c>
      <c r="D130" s="56">
        <f t="shared" si="88"/>
        <v>0.86206896551724133</v>
      </c>
      <c r="E130" s="45">
        <f>SUMIF(dados_populacao!$E$2:$E$4108, A130, dados_populacao!$G$2:$G$4108)</f>
        <v>3344292</v>
      </c>
      <c r="F130" s="45">
        <f>SUMIF(dados_populacao!$E$2:$E$4108, A130, dados_populacao!$I$2:$I$4108)</f>
        <v>988648</v>
      </c>
      <c r="G130" s="59">
        <f t="shared" si="89"/>
        <v>3.3826923232535746</v>
      </c>
      <c r="H130" s="45">
        <f>SUMIF(dados_populacao!$E$2:$E$4108, $A130, dados_populacao!$L$2:$L$4108)</f>
        <v>9859</v>
      </c>
      <c r="I130" s="45">
        <f t="shared" si="90"/>
        <v>394.36</v>
      </c>
      <c r="J130" s="8">
        <f t="shared" si="91"/>
        <v>11436.44</v>
      </c>
      <c r="K130" s="10">
        <f t="shared" si="92"/>
        <v>1.1567757179501703E-2</v>
      </c>
      <c r="L130" s="25">
        <f>COUNTIFS(dados_populacao!$E$2:$E$4108,DEFICIT!A130,dados_populacao!$K$2:$K$4108, "Sim")</f>
        <v>3</v>
      </c>
      <c r="M130" s="10">
        <f t="shared" si="93"/>
        <v>0.12</v>
      </c>
      <c r="N130" s="8">
        <f t="shared" si="94"/>
        <v>25.52</v>
      </c>
      <c r="O130" s="25">
        <f>COUNTIFS(dados_populacao!$E$2:$E$4108,DEFICIT!A130,dados_populacao!$J$2:$J$4108, "Sim")</f>
        <v>12</v>
      </c>
      <c r="P130" s="10">
        <f t="shared" si="95"/>
        <v>0.48</v>
      </c>
      <c r="Q130" s="8">
        <f t="shared" si="96"/>
        <v>15.08</v>
      </c>
      <c r="R130" s="45">
        <f>COUNTIFS(dados_populacao!N$2:N$4108, "sim", dados_populacao!E$2:E$4108, DEFICIT!A130)</f>
        <v>25</v>
      </c>
      <c r="S130" s="50">
        <f t="shared" si="97"/>
        <v>1</v>
      </c>
      <c r="T130" s="9">
        <f t="shared" si="98"/>
        <v>0</v>
      </c>
      <c r="U130" s="45">
        <f>SUMIF(dados_populacao!$E$2:$E$4108, DEFICIT!A130, dados_populacao!$O$2:$O$4108)</f>
        <v>12839.459999999997</v>
      </c>
      <c r="V130" s="45">
        <f>SUMIF(dados_populacao!$E$2:$E$4108, DEFICIT!$A130, dados_populacao!$P$2:$P$4108)</f>
        <v>9073.42</v>
      </c>
      <c r="W130" s="50">
        <f t="shared" si="99"/>
        <v>0.7066823682615937</v>
      </c>
    </row>
    <row r="131" spans="1:24" x14ac:dyDescent="0.2">
      <c r="A131" s="55" t="s">
        <v>194</v>
      </c>
      <c r="B131" s="25">
        <f>COUNTIF(dados_totais!$A$2:$A$5571,DEFICIT!A131)</f>
        <v>34</v>
      </c>
      <c r="C131" s="25">
        <f>COUNTIF(dados_populacao!$E$2:$E$4108,DEFICIT!A131)</f>
        <v>31</v>
      </c>
      <c r="D131" s="56">
        <f t="shared" si="88"/>
        <v>0.91176470588235292</v>
      </c>
      <c r="E131" s="45">
        <f>SUMIF(dados_populacao!$E$2:$E$4108, A131, dados_populacao!$G$2:$G$4108)</f>
        <v>4119652</v>
      </c>
      <c r="F131" s="45">
        <f>SUMIF(dados_populacao!$E$2:$E$4108, A131, dados_populacao!$I$2:$I$4108)</f>
        <v>1412389</v>
      </c>
      <c r="G131" s="59">
        <f t="shared" si="89"/>
        <v>2.9167970013926756</v>
      </c>
      <c r="H131" s="45">
        <f>SUMIF(dados_populacao!$E$2:$E$4108, $A131, dados_populacao!$L$2:$L$4108)</f>
        <v>80605</v>
      </c>
      <c r="I131" s="45">
        <f t="shared" si="90"/>
        <v>2600.1612903225805</v>
      </c>
      <c r="J131" s="8">
        <f t="shared" si="91"/>
        <v>88405.483870967742</v>
      </c>
      <c r="K131" s="10">
        <f t="shared" si="92"/>
        <v>6.2592871985669485E-2</v>
      </c>
      <c r="L131" s="25">
        <f>COUNTIFS(dados_populacao!$E$2:$E$4108,DEFICIT!A131,dados_populacao!$K$2:$K$4108, "Sim")</f>
        <v>7</v>
      </c>
      <c r="M131" s="10">
        <f t="shared" si="93"/>
        <v>0.22580645161290322</v>
      </c>
      <c r="N131" s="8">
        <f t="shared" si="94"/>
        <v>26.322580645161288</v>
      </c>
      <c r="O131" s="25">
        <f>COUNTIFS(dados_populacao!$E$2:$E$4108,DEFICIT!A131,dados_populacao!$J$2:$J$4108, "Sim")</f>
        <v>15</v>
      </c>
      <c r="P131" s="10">
        <f t="shared" si="95"/>
        <v>0.4838709677419355</v>
      </c>
      <c r="Q131" s="8">
        <f t="shared" si="96"/>
        <v>17.548387096774192</v>
      </c>
      <c r="R131" s="45">
        <f>COUNTIFS(dados_populacao!N$2:N$4108, "sim", dados_populacao!E$2:E$4108, DEFICIT!A131)</f>
        <v>31</v>
      </c>
      <c r="S131" s="50">
        <f t="shared" si="97"/>
        <v>1</v>
      </c>
      <c r="T131" s="9">
        <f t="shared" si="98"/>
        <v>0</v>
      </c>
      <c r="U131" s="45">
        <f>SUMIF(dados_populacao!$E$2:$E$4108, DEFICIT!A131, dados_populacao!$O$2:$O$4108)</f>
        <v>14591.990000000002</v>
      </c>
      <c r="V131" s="45">
        <f>SUMIF(dados_populacao!$E$2:$E$4108, DEFICIT!$A131, dados_populacao!$P$2:$P$4108)</f>
        <v>10573.960000000003</v>
      </c>
      <c r="W131" s="50">
        <f t="shared" si="99"/>
        <v>0.72464139572464081</v>
      </c>
    </row>
    <row r="132" spans="1:24" x14ac:dyDescent="0.2">
      <c r="A132" s="55" t="s">
        <v>201</v>
      </c>
      <c r="B132" s="25">
        <f>COUNTIF(dados_totais!$A$2:$A$5571,DEFICIT!A132)</f>
        <v>22</v>
      </c>
      <c r="C132" s="25">
        <f>COUNTIF(dados_populacao!$E$2:$E$4108,DEFICIT!A132)</f>
        <v>21</v>
      </c>
      <c r="D132" s="56">
        <f t="shared" si="88"/>
        <v>0.95454545454545459</v>
      </c>
      <c r="E132" s="45">
        <f>SUMIF(dados_populacao!$E$2:$E$4108, A132, dados_populacao!$G$2:$G$4108)</f>
        <v>962723</v>
      </c>
      <c r="F132" s="45">
        <f>SUMIF(dados_populacao!$E$2:$E$4108, A132, dados_populacao!$I$2:$I$4108)</f>
        <v>497981</v>
      </c>
      <c r="G132" s="59">
        <f t="shared" si="89"/>
        <v>1.9332524734879444</v>
      </c>
      <c r="H132" s="45">
        <f>SUMIF(dados_populacao!$E$2:$E$4108, $A132, dados_populacao!$L$2:$L$4108)</f>
        <v>18784</v>
      </c>
      <c r="I132" s="45">
        <f t="shared" si="90"/>
        <v>894.47619047619048</v>
      </c>
      <c r="J132" s="8">
        <f t="shared" si="91"/>
        <v>19678.476190476191</v>
      </c>
      <c r="K132" s="10">
        <f t="shared" si="92"/>
        <v>3.9516520089072055E-2</v>
      </c>
      <c r="L132" s="25">
        <f>COUNTIFS(dados_populacao!$E$2:$E$4108,DEFICIT!A132,dados_populacao!$K$2:$K$4108, "Sim")</f>
        <v>3</v>
      </c>
      <c r="M132" s="10">
        <f t="shared" si="93"/>
        <v>0.14285714285714285</v>
      </c>
      <c r="N132" s="8">
        <f t="shared" si="94"/>
        <v>18.857142857142858</v>
      </c>
      <c r="O132" s="25">
        <f>COUNTIFS(dados_populacao!$E$2:$E$4108,DEFICIT!A132,dados_populacao!$J$2:$J$4108, "Sim")</f>
        <v>9</v>
      </c>
      <c r="P132" s="10">
        <f t="shared" si="95"/>
        <v>0.42857142857142855</v>
      </c>
      <c r="Q132" s="8">
        <f t="shared" si="96"/>
        <v>12.571428571428571</v>
      </c>
      <c r="R132" s="45">
        <f>COUNTIFS(dados_populacao!N$2:N$4108, "sim", dados_populacao!E$2:E$4108, DEFICIT!A132)</f>
        <v>20</v>
      </c>
      <c r="S132" s="50">
        <f t="shared" si="97"/>
        <v>0.95238095238095233</v>
      </c>
      <c r="T132" s="9">
        <f t="shared" si="98"/>
        <v>1.0476190476190488</v>
      </c>
      <c r="U132" s="45">
        <f>SUMIF(dados_populacao!$E$2:$E$4108, DEFICIT!A132, dados_populacao!$O$2:$O$4108)</f>
        <v>19945.080000000002</v>
      </c>
      <c r="V132" s="45">
        <f>SUMIF(dados_populacao!$E$2:$E$4108, DEFICIT!$A132, dados_populacao!$P$2:$P$4108)</f>
        <v>16390.010000000002</v>
      </c>
      <c r="W132" s="50">
        <f t="shared" si="99"/>
        <v>0.82175704484514478</v>
      </c>
    </row>
    <row r="133" spans="1:24" x14ac:dyDescent="0.2">
      <c r="A133" s="55" t="s">
        <v>162</v>
      </c>
      <c r="B133" s="25">
        <f>COUNTIF(dados_totais!$A$2:$A$5571,DEFICIT!A133)</f>
        <v>4</v>
      </c>
      <c r="C133" s="25">
        <f>COUNTIF(dados_populacao!$E$2:$E$4108,DEFICIT!A133)</f>
        <v>3</v>
      </c>
      <c r="D133" s="56">
        <f t="shared" si="88"/>
        <v>0.75</v>
      </c>
      <c r="E133" s="45">
        <f>SUMIF(dados_populacao!$E$2:$E$4108, A133, dados_populacao!$G$2:$G$4108)</f>
        <v>921838</v>
      </c>
      <c r="F133" s="45">
        <f>SUMIF(dados_populacao!$E$2:$E$4108, A133, dados_populacao!$I$2:$I$4108)</f>
        <v>290082</v>
      </c>
      <c r="G133" s="59">
        <f t="shared" si="89"/>
        <v>3.1778531587620051</v>
      </c>
      <c r="H133" s="45">
        <f>SUMIF(dados_populacao!$E$2:$E$4108, $A133, dados_populacao!$L$2:$L$4108)</f>
        <v>4955</v>
      </c>
      <c r="I133" s="45">
        <f t="shared" si="90"/>
        <v>1651.6666666666667</v>
      </c>
      <c r="J133" s="8">
        <f t="shared" si="91"/>
        <v>6606.666666666667</v>
      </c>
      <c r="K133" s="10">
        <f t="shared" si="92"/>
        <v>2.277516931993942E-2</v>
      </c>
      <c r="L133" s="25">
        <f>COUNTIFS(dados_populacao!$E$2:$E$4108,DEFICIT!A133,dados_populacao!$K$2:$K$4108, "Sim")</f>
        <v>0</v>
      </c>
      <c r="M133" s="10">
        <f t="shared" si="93"/>
        <v>0</v>
      </c>
      <c r="N133" s="8">
        <f t="shared" si="94"/>
        <v>4</v>
      </c>
      <c r="O133" s="25">
        <f>COUNTIFS(dados_populacao!$E$2:$E$4108,DEFICIT!A133,dados_populacao!$J$2:$J$4108, "Sim")</f>
        <v>3</v>
      </c>
      <c r="P133" s="10">
        <f t="shared" si="95"/>
        <v>1</v>
      </c>
      <c r="Q133" s="8">
        <f t="shared" si="96"/>
        <v>0</v>
      </c>
      <c r="R133" s="45">
        <f>COUNTIFS(dados_populacao!N$2:N$4108, "sim", dados_populacao!E$2:E$4108, DEFICIT!A133)</f>
        <v>3</v>
      </c>
      <c r="S133" s="50">
        <f t="shared" si="97"/>
        <v>1</v>
      </c>
      <c r="T133" s="9">
        <f t="shared" si="98"/>
        <v>0</v>
      </c>
      <c r="U133" s="45">
        <f>SUMIF(dados_populacao!$E$2:$E$4108, DEFICIT!A133, dados_populacao!$O$2:$O$4108)</f>
        <v>1926.28</v>
      </c>
      <c r="V133" s="45">
        <f>SUMIF(dados_populacao!$E$2:$E$4108, DEFICIT!$A133, dados_populacao!$P$2:$P$4108)</f>
        <v>1465</v>
      </c>
      <c r="W133" s="50">
        <f t="shared" si="99"/>
        <v>0.76053325580912434</v>
      </c>
    </row>
    <row r="134" spans="1:24" ht="15" x14ac:dyDescent="0.25">
      <c r="A134"/>
    </row>
    <row r="136" spans="1:24" customFormat="1" ht="45" customHeight="1" x14ac:dyDescent="0.25">
      <c r="A136" s="63" t="s">
        <v>18</v>
      </c>
      <c r="B136" s="64" t="s">
        <v>74</v>
      </c>
      <c r="C136" s="14" t="s">
        <v>0</v>
      </c>
      <c r="D136" s="14" t="s">
        <v>1</v>
      </c>
      <c r="E136" s="14" t="s">
        <v>2</v>
      </c>
      <c r="F136" s="14" t="s">
        <v>92</v>
      </c>
      <c r="G136" s="7" t="s">
        <v>3</v>
      </c>
      <c r="H136" s="14" t="s">
        <v>93</v>
      </c>
      <c r="I136" s="20" t="s">
        <v>6</v>
      </c>
      <c r="J136" s="20" t="s">
        <v>8</v>
      </c>
      <c r="K136" s="20" t="s">
        <v>9</v>
      </c>
      <c r="L136" s="20" t="s">
        <v>10</v>
      </c>
      <c r="M136" s="17" t="s">
        <v>4</v>
      </c>
      <c r="N136" s="17" t="s">
        <v>11</v>
      </c>
      <c r="O136" s="17" t="s">
        <v>12</v>
      </c>
      <c r="P136" s="17" t="s">
        <v>5</v>
      </c>
      <c r="Q136" s="17" t="s">
        <v>13</v>
      </c>
      <c r="R136" s="17" t="s">
        <v>110</v>
      </c>
      <c r="S136" s="17" t="s">
        <v>113</v>
      </c>
      <c r="T136" s="17" t="s">
        <v>114</v>
      </c>
      <c r="U136" s="17" t="s">
        <v>115</v>
      </c>
      <c r="V136" s="17" t="s">
        <v>117</v>
      </c>
      <c r="W136" s="17" t="s">
        <v>118</v>
      </c>
      <c r="X136" s="17" t="s">
        <v>123</v>
      </c>
    </row>
    <row r="137" spans="1:24" s="61" customFormat="1" ht="15" x14ac:dyDescent="0.25">
      <c r="A137" s="24" t="s">
        <v>19</v>
      </c>
      <c r="B137" s="24">
        <v>1</v>
      </c>
      <c r="C137" s="77">
        <v>17</v>
      </c>
      <c r="D137" s="77">
        <v>10</v>
      </c>
      <c r="E137" s="70">
        <v>0.58823529411764708</v>
      </c>
      <c r="F137" s="77">
        <v>67284</v>
      </c>
      <c r="G137" s="77">
        <v>22560</v>
      </c>
      <c r="H137" s="66">
        <v>2.9824468085106384</v>
      </c>
      <c r="I137" s="77">
        <v>2829</v>
      </c>
      <c r="J137" s="77">
        <v>282.89999999999998</v>
      </c>
      <c r="K137" s="77">
        <v>4809.2999999999993</v>
      </c>
      <c r="L137" s="70">
        <v>0.21317819148936168</v>
      </c>
      <c r="M137" s="77">
        <v>0</v>
      </c>
      <c r="N137" s="70">
        <v>0</v>
      </c>
      <c r="O137" s="75">
        <v>17</v>
      </c>
      <c r="P137" s="77">
        <v>1</v>
      </c>
      <c r="Q137" s="70">
        <v>0.1</v>
      </c>
      <c r="R137" s="75">
        <v>15.3</v>
      </c>
      <c r="S137" s="77">
        <v>6</v>
      </c>
      <c r="T137" s="70">
        <v>0.6</v>
      </c>
      <c r="U137" s="75">
        <v>6.8000000000000007</v>
      </c>
      <c r="V137" s="72">
        <v>11120.66</v>
      </c>
      <c r="W137" s="72">
        <v>5347.53</v>
      </c>
      <c r="X137" s="76">
        <v>0.11584564225504601</v>
      </c>
    </row>
    <row r="138" spans="1:24" s="61" customFormat="1" ht="15" x14ac:dyDescent="0.25">
      <c r="A138" s="24" t="s">
        <v>19</v>
      </c>
      <c r="B138" s="32">
        <v>2</v>
      </c>
      <c r="C138" s="77">
        <v>4</v>
      </c>
      <c r="D138" s="77">
        <v>3</v>
      </c>
      <c r="E138" s="70">
        <v>0.75</v>
      </c>
      <c r="F138" s="77">
        <v>111389</v>
      </c>
      <c r="G138" s="77">
        <v>25147</v>
      </c>
      <c r="H138" s="66">
        <v>4.4295144550045729</v>
      </c>
      <c r="I138" s="77">
        <v>10250</v>
      </c>
      <c r="J138" s="77">
        <v>3416.6666666666665</v>
      </c>
      <c r="K138" s="77">
        <v>13666.666666666666</v>
      </c>
      <c r="L138" s="70">
        <v>0.54347105685237473</v>
      </c>
      <c r="M138" s="77">
        <v>0</v>
      </c>
      <c r="N138" s="70">
        <v>0</v>
      </c>
      <c r="O138" s="75">
        <v>4</v>
      </c>
      <c r="P138" s="77">
        <v>1</v>
      </c>
      <c r="Q138" s="70">
        <v>0.33333333333333331</v>
      </c>
      <c r="R138" s="75">
        <v>2.666666666666667</v>
      </c>
      <c r="S138" s="77">
        <v>3</v>
      </c>
      <c r="T138" s="70">
        <v>1</v>
      </c>
      <c r="U138" s="75">
        <v>0</v>
      </c>
      <c r="V138" s="72">
        <v>196.1</v>
      </c>
      <c r="W138" s="72">
        <v>72.150000000000006</v>
      </c>
      <c r="X138" s="76">
        <v>0.12340642529321774</v>
      </c>
    </row>
    <row r="139" spans="1:24" s="61" customFormat="1" ht="15" x14ac:dyDescent="0.25">
      <c r="A139" s="24" t="s">
        <v>19</v>
      </c>
      <c r="B139" s="32">
        <v>3</v>
      </c>
      <c r="C139" s="77">
        <v>0</v>
      </c>
      <c r="D139" s="77">
        <v>0</v>
      </c>
      <c r="E139" s="70" t="s">
        <v>4177</v>
      </c>
      <c r="F139" s="77">
        <v>0</v>
      </c>
      <c r="G139" s="77">
        <v>0</v>
      </c>
      <c r="H139" s="65" t="s">
        <v>4177</v>
      </c>
      <c r="I139" s="77">
        <v>0</v>
      </c>
      <c r="J139" s="65" t="s">
        <v>4177</v>
      </c>
      <c r="K139" s="77" t="s">
        <v>4177</v>
      </c>
      <c r="L139" s="70" t="s">
        <v>4177</v>
      </c>
      <c r="M139" s="77">
        <v>0</v>
      </c>
      <c r="N139" s="70" t="s">
        <v>4177</v>
      </c>
      <c r="O139" s="75" t="s">
        <v>4177</v>
      </c>
      <c r="P139" s="77">
        <v>0</v>
      </c>
      <c r="Q139" s="70" t="s">
        <v>4177</v>
      </c>
      <c r="R139" s="75" t="s">
        <v>4177</v>
      </c>
      <c r="S139" s="77">
        <v>0</v>
      </c>
      <c r="T139" s="70" t="s">
        <v>4177</v>
      </c>
      <c r="U139" s="75" t="s">
        <v>4177</v>
      </c>
      <c r="V139" s="72">
        <v>0</v>
      </c>
      <c r="W139" s="72">
        <v>0</v>
      </c>
      <c r="X139" s="76" t="s">
        <v>4177</v>
      </c>
    </row>
    <row r="140" spans="1:24" s="61" customFormat="1" ht="15" x14ac:dyDescent="0.25">
      <c r="A140" s="24" t="s">
        <v>19</v>
      </c>
      <c r="B140" s="32">
        <v>4</v>
      </c>
      <c r="C140" s="77">
        <v>1</v>
      </c>
      <c r="D140" s="77">
        <v>1</v>
      </c>
      <c r="E140" s="70">
        <v>1</v>
      </c>
      <c r="F140" s="77">
        <v>379594</v>
      </c>
      <c r="G140" s="77">
        <v>94184</v>
      </c>
      <c r="H140" s="66">
        <v>4.0303448568759022</v>
      </c>
      <c r="I140" s="77">
        <v>27000</v>
      </c>
      <c r="J140" s="77">
        <v>27000</v>
      </c>
      <c r="K140" s="77">
        <v>27000</v>
      </c>
      <c r="L140" s="70">
        <v>0.28667289560859593</v>
      </c>
      <c r="M140" s="77">
        <v>0</v>
      </c>
      <c r="N140" s="70">
        <v>0</v>
      </c>
      <c r="O140" s="75">
        <v>1</v>
      </c>
      <c r="P140" s="77">
        <v>1</v>
      </c>
      <c r="Q140" s="70">
        <v>1</v>
      </c>
      <c r="R140" s="75">
        <v>0</v>
      </c>
      <c r="S140" s="77">
        <v>1</v>
      </c>
      <c r="T140" s="70">
        <v>1</v>
      </c>
      <c r="U140" s="75">
        <v>0</v>
      </c>
      <c r="V140" s="72">
        <v>800</v>
      </c>
      <c r="W140" s="72">
        <v>600</v>
      </c>
      <c r="X140" s="76">
        <v>1.25E-3</v>
      </c>
    </row>
    <row r="141" spans="1:24" s="61" customFormat="1" ht="15" x14ac:dyDescent="0.25">
      <c r="A141" s="24" t="s">
        <v>19</v>
      </c>
      <c r="B141" s="32">
        <v>5</v>
      </c>
      <c r="C141" s="77">
        <v>0</v>
      </c>
      <c r="D141" s="77">
        <v>0</v>
      </c>
      <c r="E141" s="70" t="s">
        <v>4177</v>
      </c>
      <c r="F141" s="77">
        <v>0</v>
      </c>
      <c r="G141" s="77">
        <v>0</v>
      </c>
      <c r="H141" s="65" t="s">
        <v>4177</v>
      </c>
      <c r="I141" s="77">
        <v>0</v>
      </c>
      <c r="J141" s="65" t="s">
        <v>4177</v>
      </c>
      <c r="K141" s="77" t="s">
        <v>4177</v>
      </c>
      <c r="L141" s="70" t="s">
        <v>4177</v>
      </c>
      <c r="M141" s="77">
        <v>0</v>
      </c>
      <c r="N141" s="70" t="s">
        <v>4177</v>
      </c>
      <c r="O141" s="75" t="s">
        <v>4177</v>
      </c>
      <c r="P141" s="77">
        <v>0</v>
      </c>
      <c r="Q141" s="70" t="s">
        <v>4177</v>
      </c>
      <c r="R141" s="75" t="s">
        <v>4177</v>
      </c>
      <c r="S141" s="77">
        <v>0</v>
      </c>
      <c r="T141" s="70" t="s">
        <v>4177</v>
      </c>
      <c r="U141" s="75" t="s">
        <v>4177</v>
      </c>
      <c r="V141" s="72">
        <v>0</v>
      </c>
      <c r="W141" s="72">
        <v>0</v>
      </c>
      <c r="X141" s="76" t="s">
        <v>4177</v>
      </c>
    </row>
    <row r="142" spans="1:24" s="61" customFormat="1" ht="15" x14ac:dyDescent="0.25">
      <c r="A142" s="24" t="s">
        <v>19</v>
      </c>
      <c r="B142" s="67">
        <v>6</v>
      </c>
      <c r="C142" s="77">
        <v>0</v>
      </c>
      <c r="D142" s="77">
        <v>0</v>
      </c>
      <c r="E142" s="70" t="s">
        <v>4177</v>
      </c>
      <c r="F142" s="77">
        <v>0</v>
      </c>
      <c r="G142" s="77">
        <v>0</v>
      </c>
      <c r="H142" s="65" t="s">
        <v>4177</v>
      </c>
      <c r="I142" s="77">
        <v>0</v>
      </c>
      <c r="J142" s="65" t="s">
        <v>4177</v>
      </c>
      <c r="K142" s="77" t="s">
        <v>4177</v>
      </c>
      <c r="L142" s="70" t="s">
        <v>4177</v>
      </c>
      <c r="M142" s="77">
        <v>0</v>
      </c>
      <c r="N142" s="70" t="s">
        <v>4177</v>
      </c>
      <c r="O142" s="75" t="s">
        <v>4177</v>
      </c>
      <c r="P142" s="77">
        <v>0</v>
      </c>
      <c r="Q142" s="70" t="s">
        <v>4177</v>
      </c>
      <c r="R142" s="75" t="s">
        <v>4177</v>
      </c>
      <c r="S142" s="77">
        <v>0</v>
      </c>
      <c r="T142" s="70" t="s">
        <v>4177</v>
      </c>
      <c r="U142" s="75" t="s">
        <v>4177</v>
      </c>
      <c r="V142" s="72">
        <v>0</v>
      </c>
      <c r="W142" s="72">
        <v>0</v>
      </c>
      <c r="X142" s="76" t="s">
        <v>4177</v>
      </c>
    </row>
    <row r="143" spans="1:24" s="61" customFormat="1" ht="15" x14ac:dyDescent="0.25">
      <c r="A143" s="24" t="s">
        <v>20</v>
      </c>
      <c r="B143" s="24">
        <v>1</v>
      </c>
      <c r="C143" s="77">
        <v>82</v>
      </c>
      <c r="D143" s="77">
        <v>53</v>
      </c>
      <c r="E143" s="70">
        <v>0.64634146341463417</v>
      </c>
      <c r="F143" s="77">
        <v>375251</v>
      </c>
      <c r="G143" s="77">
        <v>129950</v>
      </c>
      <c r="H143" s="66">
        <v>2.8876567910734896</v>
      </c>
      <c r="I143" s="77">
        <v>3982</v>
      </c>
      <c r="J143" s="77">
        <v>75.132075471698116</v>
      </c>
      <c r="K143" s="77">
        <v>6160.8301886792451</v>
      </c>
      <c r="L143" s="70">
        <v>4.7409235772829898E-2</v>
      </c>
      <c r="M143" s="77">
        <v>3</v>
      </c>
      <c r="N143" s="70">
        <v>5.6603773584905662E-2</v>
      </c>
      <c r="O143" s="75">
        <v>77.35849056603773</v>
      </c>
      <c r="P143" s="77">
        <v>8</v>
      </c>
      <c r="Q143" s="70">
        <v>0.15094339622641509</v>
      </c>
      <c r="R143" s="75">
        <v>69.622641509433961</v>
      </c>
      <c r="S143" s="77">
        <v>36</v>
      </c>
      <c r="T143" s="70">
        <v>0.67924528301886788</v>
      </c>
      <c r="U143" s="75">
        <v>26.301886792452834</v>
      </c>
      <c r="V143" s="72">
        <v>5089.1699999999992</v>
      </c>
      <c r="W143" s="72">
        <v>1964.2100000000003</v>
      </c>
      <c r="X143" s="76">
        <v>7.3534584224932559E-2</v>
      </c>
    </row>
    <row r="144" spans="1:24" s="61" customFormat="1" ht="15" x14ac:dyDescent="0.25">
      <c r="A144" s="24" t="s">
        <v>20</v>
      </c>
      <c r="B144" s="32">
        <v>2</v>
      </c>
      <c r="C144" s="77">
        <v>18</v>
      </c>
      <c r="D144" s="77">
        <v>14</v>
      </c>
      <c r="E144" s="70">
        <v>0.77777777777777779</v>
      </c>
      <c r="F144" s="77">
        <v>512581</v>
      </c>
      <c r="G144" s="77">
        <v>179650</v>
      </c>
      <c r="H144" s="66">
        <v>2.853220150292235</v>
      </c>
      <c r="I144" s="77">
        <v>14124</v>
      </c>
      <c r="J144" s="77">
        <v>1008.8571428571429</v>
      </c>
      <c r="K144" s="77">
        <v>18159.428571428572</v>
      </c>
      <c r="L144" s="70">
        <v>0.10108226313069063</v>
      </c>
      <c r="M144" s="77">
        <v>3</v>
      </c>
      <c r="N144" s="70">
        <v>0.21428571428571427</v>
      </c>
      <c r="O144" s="75">
        <v>14.142857142857142</v>
      </c>
      <c r="P144" s="77">
        <v>5</v>
      </c>
      <c r="Q144" s="70">
        <v>0.35714285714285715</v>
      </c>
      <c r="R144" s="75">
        <v>11.571428571428569</v>
      </c>
      <c r="S144" s="77">
        <v>12</v>
      </c>
      <c r="T144" s="70">
        <v>0.8571428571428571</v>
      </c>
      <c r="U144" s="75">
        <v>2.5714285714285721</v>
      </c>
      <c r="V144" s="72">
        <v>6195.34</v>
      </c>
      <c r="W144" s="72">
        <v>4805.09</v>
      </c>
      <c r="X144" s="76">
        <v>0.11103506829326559</v>
      </c>
    </row>
    <row r="145" spans="1:24" s="61" customFormat="1" ht="15" x14ac:dyDescent="0.25">
      <c r="A145" s="24" t="s">
        <v>20</v>
      </c>
      <c r="B145" s="32">
        <v>3</v>
      </c>
      <c r="C145" s="77">
        <v>1</v>
      </c>
      <c r="D145" s="77">
        <v>0</v>
      </c>
      <c r="E145" s="70">
        <v>0</v>
      </c>
      <c r="F145" s="77">
        <v>0</v>
      </c>
      <c r="G145" s="77">
        <v>0</v>
      </c>
      <c r="H145" s="65" t="s">
        <v>4177</v>
      </c>
      <c r="I145" s="77">
        <v>0</v>
      </c>
      <c r="J145" s="65" t="s">
        <v>4177</v>
      </c>
      <c r="K145" s="77" t="s">
        <v>4177</v>
      </c>
      <c r="L145" s="70" t="s">
        <v>4177</v>
      </c>
      <c r="M145" s="77">
        <v>0</v>
      </c>
      <c r="N145" s="70" t="s">
        <v>4177</v>
      </c>
      <c r="O145" s="75" t="s">
        <v>4177</v>
      </c>
      <c r="P145" s="77">
        <v>0</v>
      </c>
      <c r="Q145" s="70" t="s">
        <v>4177</v>
      </c>
      <c r="R145" s="75" t="s">
        <v>4177</v>
      </c>
      <c r="S145" s="77">
        <v>0</v>
      </c>
      <c r="T145" s="70" t="s">
        <v>4177</v>
      </c>
      <c r="U145" s="75" t="s">
        <v>4177</v>
      </c>
      <c r="V145" s="72">
        <v>0</v>
      </c>
      <c r="W145" s="72">
        <v>0</v>
      </c>
      <c r="X145" s="76" t="s">
        <v>4177</v>
      </c>
    </row>
    <row r="146" spans="1:24" s="61" customFormat="1" ht="15" x14ac:dyDescent="0.25">
      <c r="A146" s="24" t="s">
        <v>20</v>
      </c>
      <c r="B146" s="32">
        <v>4</v>
      </c>
      <c r="C146" s="77">
        <v>0</v>
      </c>
      <c r="D146" s="77">
        <v>0</v>
      </c>
      <c r="E146" s="70" t="s">
        <v>4177</v>
      </c>
      <c r="F146" s="77">
        <v>0</v>
      </c>
      <c r="G146" s="77">
        <v>0</v>
      </c>
      <c r="H146" s="65" t="s">
        <v>4177</v>
      </c>
      <c r="I146" s="77">
        <v>0</v>
      </c>
      <c r="J146" s="65" t="s">
        <v>4177</v>
      </c>
      <c r="K146" s="77" t="s">
        <v>4177</v>
      </c>
      <c r="L146" s="70" t="s">
        <v>4177</v>
      </c>
      <c r="M146" s="77">
        <v>0</v>
      </c>
      <c r="N146" s="70" t="s">
        <v>4177</v>
      </c>
      <c r="O146" s="75" t="s">
        <v>4177</v>
      </c>
      <c r="P146" s="77">
        <v>0</v>
      </c>
      <c r="Q146" s="70" t="s">
        <v>4177</v>
      </c>
      <c r="R146" s="75" t="s">
        <v>4177</v>
      </c>
      <c r="S146" s="77">
        <v>0</v>
      </c>
      <c r="T146" s="70" t="s">
        <v>4177</v>
      </c>
      <c r="U146" s="75" t="s">
        <v>4177</v>
      </c>
      <c r="V146" s="72">
        <v>0</v>
      </c>
      <c r="W146" s="72">
        <v>0</v>
      </c>
      <c r="X146" s="76" t="s">
        <v>4177</v>
      </c>
    </row>
    <row r="147" spans="1:24" s="61" customFormat="1" ht="15" x14ac:dyDescent="0.25">
      <c r="A147" s="24" t="s">
        <v>20</v>
      </c>
      <c r="B147" s="32">
        <v>5</v>
      </c>
      <c r="C147" s="77">
        <v>1</v>
      </c>
      <c r="D147" s="77">
        <v>1</v>
      </c>
      <c r="E147" s="70">
        <v>1</v>
      </c>
      <c r="F147" s="77">
        <v>1024680</v>
      </c>
      <c r="G147" s="77">
        <v>280000</v>
      </c>
      <c r="H147" s="66">
        <v>3.6595714285714287</v>
      </c>
      <c r="I147" s="77">
        <v>0</v>
      </c>
      <c r="J147" s="77">
        <v>0</v>
      </c>
      <c r="K147" s="77">
        <v>0</v>
      </c>
      <c r="L147" s="70">
        <v>0</v>
      </c>
      <c r="M147" s="77">
        <v>1</v>
      </c>
      <c r="N147" s="70">
        <v>1</v>
      </c>
      <c r="O147" s="75">
        <v>0</v>
      </c>
      <c r="P147" s="77">
        <v>1</v>
      </c>
      <c r="Q147" s="70">
        <v>1</v>
      </c>
      <c r="R147" s="75">
        <v>0</v>
      </c>
      <c r="S147" s="77">
        <v>1</v>
      </c>
      <c r="T147" s="70">
        <v>1</v>
      </c>
      <c r="U147" s="75">
        <v>0</v>
      </c>
      <c r="V147" s="72">
        <v>2631.96</v>
      </c>
      <c r="W147" s="72">
        <v>1091.3</v>
      </c>
      <c r="X147" s="76">
        <v>0.17097524278484474</v>
      </c>
    </row>
    <row r="148" spans="1:24" s="61" customFormat="1" ht="15" x14ac:dyDescent="0.25">
      <c r="A148" s="24" t="s">
        <v>20</v>
      </c>
      <c r="B148" s="67">
        <v>6</v>
      </c>
      <c r="C148" s="77">
        <v>0</v>
      </c>
      <c r="D148" s="77">
        <v>0</v>
      </c>
      <c r="E148" s="70" t="s">
        <v>4177</v>
      </c>
      <c r="F148" s="77">
        <v>0</v>
      </c>
      <c r="G148" s="77">
        <v>0</v>
      </c>
      <c r="H148" s="65" t="s">
        <v>4177</v>
      </c>
      <c r="I148" s="77">
        <v>0</v>
      </c>
      <c r="J148" s="65" t="s">
        <v>4177</v>
      </c>
      <c r="K148" s="77" t="s">
        <v>4177</v>
      </c>
      <c r="L148" s="70" t="s">
        <v>4177</v>
      </c>
      <c r="M148" s="77">
        <v>0</v>
      </c>
      <c r="N148" s="70" t="s">
        <v>4177</v>
      </c>
      <c r="O148" s="75" t="s">
        <v>4177</v>
      </c>
      <c r="P148" s="77">
        <v>0</v>
      </c>
      <c r="Q148" s="70" t="s">
        <v>4177</v>
      </c>
      <c r="R148" s="75" t="s">
        <v>4177</v>
      </c>
      <c r="S148" s="77">
        <v>0</v>
      </c>
      <c r="T148" s="70" t="s">
        <v>4177</v>
      </c>
      <c r="U148" s="75" t="s">
        <v>4177</v>
      </c>
      <c r="V148" s="72">
        <v>0</v>
      </c>
      <c r="W148" s="72">
        <v>0</v>
      </c>
      <c r="X148" s="76" t="s">
        <v>4177</v>
      </c>
    </row>
    <row r="149" spans="1:24" s="61" customFormat="1" ht="15" x14ac:dyDescent="0.25">
      <c r="A149" s="24" t="s">
        <v>21</v>
      </c>
      <c r="B149" s="24">
        <v>1</v>
      </c>
      <c r="C149" s="77">
        <v>35</v>
      </c>
      <c r="D149" s="77">
        <v>13</v>
      </c>
      <c r="E149" s="70">
        <v>0.37142857142857144</v>
      </c>
      <c r="F149" s="77">
        <v>124470</v>
      </c>
      <c r="G149" s="77">
        <v>41111</v>
      </c>
      <c r="H149" s="66">
        <v>3.0276568315049501</v>
      </c>
      <c r="I149" s="77">
        <v>5904</v>
      </c>
      <c r="J149" s="77">
        <v>454.15384615384613</v>
      </c>
      <c r="K149" s="77">
        <v>15895.384615384615</v>
      </c>
      <c r="L149" s="70">
        <v>0.38664553563242476</v>
      </c>
      <c r="M149" s="77">
        <v>0</v>
      </c>
      <c r="N149" s="70">
        <v>0</v>
      </c>
      <c r="O149" s="75">
        <v>35</v>
      </c>
      <c r="P149" s="77">
        <v>4</v>
      </c>
      <c r="Q149" s="70">
        <v>0.30769230769230771</v>
      </c>
      <c r="R149" s="75">
        <v>24.23076923076923</v>
      </c>
      <c r="S149" s="77">
        <v>12</v>
      </c>
      <c r="T149" s="70">
        <v>0.92307692307692313</v>
      </c>
      <c r="U149" s="75">
        <v>2.6923076923076907</v>
      </c>
      <c r="V149" s="72">
        <v>1557.39</v>
      </c>
      <c r="W149" s="72">
        <v>1232.69</v>
      </c>
      <c r="X149" s="76">
        <v>8.866115744932225E-2</v>
      </c>
    </row>
    <row r="150" spans="1:24" s="61" customFormat="1" ht="15" x14ac:dyDescent="0.25">
      <c r="A150" s="24" t="s">
        <v>21</v>
      </c>
      <c r="B150" s="32">
        <v>2</v>
      </c>
      <c r="C150" s="77">
        <v>24</v>
      </c>
      <c r="D150" s="77">
        <v>11</v>
      </c>
      <c r="E150" s="70">
        <v>0.45833333333333331</v>
      </c>
      <c r="F150" s="77">
        <v>307787</v>
      </c>
      <c r="G150" s="77">
        <v>89433</v>
      </c>
      <c r="H150" s="66">
        <v>3.4415372401686177</v>
      </c>
      <c r="I150" s="77">
        <v>17152</v>
      </c>
      <c r="J150" s="77">
        <v>1559.2727272727273</v>
      </c>
      <c r="K150" s="77">
        <v>37422.545454545456</v>
      </c>
      <c r="L150" s="70">
        <v>0.41844224676065273</v>
      </c>
      <c r="M150" s="77">
        <v>0</v>
      </c>
      <c r="N150" s="70">
        <v>0</v>
      </c>
      <c r="O150" s="75">
        <v>24</v>
      </c>
      <c r="P150" s="77">
        <v>2</v>
      </c>
      <c r="Q150" s="70">
        <v>0.18181818181818182</v>
      </c>
      <c r="R150" s="75">
        <v>19.636363636363633</v>
      </c>
      <c r="S150" s="77">
        <v>10</v>
      </c>
      <c r="T150" s="70">
        <v>0.90909090909090906</v>
      </c>
      <c r="U150" s="75">
        <v>2.1818181818181825</v>
      </c>
      <c r="V150" s="72">
        <v>8065.14</v>
      </c>
      <c r="W150" s="72">
        <v>4804.2300000000005</v>
      </c>
      <c r="X150" s="76">
        <v>0.54405627180681304</v>
      </c>
    </row>
    <row r="151" spans="1:24" s="61" customFormat="1" ht="15" x14ac:dyDescent="0.25">
      <c r="A151" s="24" t="s">
        <v>21</v>
      </c>
      <c r="B151" s="32">
        <v>3</v>
      </c>
      <c r="C151" s="77">
        <v>2</v>
      </c>
      <c r="D151" s="77">
        <v>1</v>
      </c>
      <c r="E151" s="70">
        <v>0.5</v>
      </c>
      <c r="F151" s="77">
        <v>79021</v>
      </c>
      <c r="G151" s="77">
        <v>19755</v>
      </c>
      <c r="H151" s="66">
        <v>4.0000506200961778</v>
      </c>
      <c r="I151" s="77">
        <v>416</v>
      </c>
      <c r="J151" s="77">
        <v>416</v>
      </c>
      <c r="K151" s="77">
        <v>832</v>
      </c>
      <c r="L151" s="70">
        <v>4.211592002024804E-2</v>
      </c>
      <c r="M151" s="77">
        <v>0</v>
      </c>
      <c r="N151" s="70">
        <v>0</v>
      </c>
      <c r="O151" s="75">
        <v>2</v>
      </c>
      <c r="P151" s="77">
        <v>1</v>
      </c>
      <c r="Q151" s="70">
        <v>1</v>
      </c>
      <c r="R151" s="75">
        <v>0</v>
      </c>
      <c r="S151" s="77">
        <v>1</v>
      </c>
      <c r="T151" s="70">
        <v>1</v>
      </c>
      <c r="U151" s="75">
        <v>0</v>
      </c>
      <c r="V151" s="72">
        <v>100</v>
      </c>
      <c r="W151" s="72">
        <v>80</v>
      </c>
      <c r="X151" s="76">
        <v>0.1</v>
      </c>
    </row>
    <row r="152" spans="1:24" s="61" customFormat="1" ht="15" x14ac:dyDescent="0.25">
      <c r="A152" s="24" t="s">
        <v>21</v>
      </c>
      <c r="B152" s="32">
        <v>4</v>
      </c>
      <c r="C152" s="77">
        <v>0</v>
      </c>
      <c r="D152" s="77">
        <v>0</v>
      </c>
      <c r="E152" s="70" t="s">
        <v>4177</v>
      </c>
      <c r="F152" s="77">
        <v>0</v>
      </c>
      <c r="G152" s="77">
        <v>0</v>
      </c>
      <c r="H152" s="65" t="s">
        <v>4177</v>
      </c>
      <c r="I152" s="77">
        <v>0</v>
      </c>
      <c r="J152" s="65" t="s">
        <v>4177</v>
      </c>
      <c r="K152" s="77" t="s">
        <v>4177</v>
      </c>
      <c r="L152" s="70" t="s">
        <v>4177</v>
      </c>
      <c r="M152" s="77">
        <v>0</v>
      </c>
      <c r="N152" s="70" t="s">
        <v>4177</v>
      </c>
      <c r="O152" s="75" t="s">
        <v>4177</v>
      </c>
      <c r="P152" s="77">
        <v>0</v>
      </c>
      <c r="Q152" s="70" t="s">
        <v>4177</v>
      </c>
      <c r="R152" s="75" t="s">
        <v>4177</v>
      </c>
      <c r="S152" s="77">
        <v>0</v>
      </c>
      <c r="T152" s="70" t="s">
        <v>4177</v>
      </c>
      <c r="U152" s="75" t="s">
        <v>4177</v>
      </c>
      <c r="V152" s="72">
        <v>0</v>
      </c>
      <c r="W152" s="72">
        <v>0</v>
      </c>
      <c r="X152" s="76" t="s">
        <v>4177</v>
      </c>
    </row>
    <row r="153" spans="1:24" s="61" customFormat="1" ht="15" x14ac:dyDescent="0.25">
      <c r="A153" s="24" t="s">
        <v>21</v>
      </c>
      <c r="B153" s="32">
        <v>5</v>
      </c>
      <c r="C153" s="77">
        <v>1</v>
      </c>
      <c r="D153" s="77">
        <v>1</v>
      </c>
      <c r="E153" s="70">
        <v>1</v>
      </c>
      <c r="F153" s="77">
        <v>2208331</v>
      </c>
      <c r="G153" s="77">
        <v>577301</v>
      </c>
      <c r="H153" s="66">
        <v>3.8252679278227477</v>
      </c>
      <c r="I153" s="77">
        <v>1000</v>
      </c>
      <c r="J153" s="77">
        <v>1000</v>
      </c>
      <c r="K153" s="77">
        <v>1000</v>
      </c>
      <c r="L153" s="70">
        <v>1.732198627752247E-3</v>
      </c>
      <c r="M153" s="77">
        <v>1</v>
      </c>
      <c r="N153" s="70">
        <v>1</v>
      </c>
      <c r="O153" s="75">
        <v>0</v>
      </c>
      <c r="P153" s="77">
        <v>1</v>
      </c>
      <c r="Q153" s="70">
        <v>1</v>
      </c>
      <c r="R153" s="75">
        <v>0</v>
      </c>
      <c r="S153" s="77">
        <v>1</v>
      </c>
      <c r="T153" s="70">
        <v>1</v>
      </c>
      <c r="U153" s="75">
        <v>0</v>
      </c>
      <c r="V153" s="72">
        <v>4266.34</v>
      </c>
      <c r="W153" s="72">
        <v>2986.44</v>
      </c>
      <c r="X153" s="76">
        <v>5.8598236427476476E-2</v>
      </c>
    </row>
    <row r="154" spans="1:24" s="61" customFormat="1" ht="15" x14ac:dyDescent="0.25">
      <c r="A154" s="24" t="s">
        <v>21</v>
      </c>
      <c r="B154" s="67">
        <v>6</v>
      </c>
      <c r="C154" s="77">
        <v>0</v>
      </c>
      <c r="D154" s="77">
        <v>0</v>
      </c>
      <c r="E154" s="70" t="s">
        <v>4177</v>
      </c>
      <c r="F154" s="77">
        <v>0</v>
      </c>
      <c r="G154" s="77">
        <v>0</v>
      </c>
      <c r="H154" s="65" t="s">
        <v>4177</v>
      </c>
      <c r="I154" s="77">
        <v>0</v>
      </c>
      <c r="J154" s="65" t="s">
        <v>4177</v>
      </c>
      <c r="K154" s="77" t="s">
        <v>4177</v>
      </c>
      <c r="L154" s="70" t="s">
        <v>4177</v>
      </c>
      <c r="M154" s="77">
        <v>0</v>
      </c>
      <c r="N154" s="70" t="s">
        <v>4177</v>
      </c>
      <c r="O154" s="75" t="s">
        <v>4177</v>
      </c>
      <c r="P154" s="77">
        <v>0</v>
      </c>
      <c r="Q154" s="70" t="s">
        <v>4177</v>
      </c>
      <c r="R154" s="75" t="s">
        <v>4177</v>
      </c>
      <c r="S154" s="77">
        <v>0</v>
      </c>
      <c r="T154" s="70" t="s">
        <v>4177</v>
      </c>
      <c r="U154" s="75" t="s">
        <v>4177</v>
      </c>
      <c r="V154" s="72">
        <v>0</v>
      </c>
      <c r="W154" s="72">
        <v>0</v>
      </c>
      <c r="X154" s="76" t="s">
        <v>4177</v>
      </c>
    </row>
    <row r="155" spans="1:24" s="61" customFormat="1" ht="15" x14ac:dyDescent="0.25">
      <c r="A155" s="24" t="s">
        <v>22</v>
      </c>
      <c r="B155" s="24">
        <v>1</v>
      </c>
      <c r="C155" s="77">
        <v>13</v>
      </c>
      <c r="D155" s="77">
        <v>6</v>
      </c>
      <c r="E155" s="70">
        <v>0.46153846153846156</v>
      </c>
      <c r="F155" s="77">
        <v>51111</v>
      </c>
      <c r="G155" s="77">
        <v>19010</v>
      </c>
      <c r="H155" s="66">
        <v>2.6886375591793792</v>
      </c>
      <c r="I155" s="77">
        <v>270</v>
      </c>
      <c r="J155" s="77">
        <v>45</v>
      </c>
      <c r="K155" s="77">
        <v>585</v>
      </c>
      <c r="L155" s="70">
        <v>3.0773277222514467E-2</v>
      </c>
      <c r="M155" s="77">
        <v>1</v>
      </c>
      <c r="N155" s="70">
        <v>0.16666666666666666</v>
      </c>
      <c r="O155" s="75">
        <v>10.833333333333334</v>
      </c>
      <c r="P155" s="77">
        <v>3</v>
      </c>
      <c r="Q155" s="70">
        <v>0.5</v>
      </c>
      <c r="R155" s="75">
        <v>6.5</v>
      </c>
      <c r="S155" s="77">
        <v>4</v>
      </c>
      <c r="T155" s="70">
        <v>0.66666666666666663</v>
      </c>
      <c r="U155" s="75">
        <v>4.3333333333333339</v>
      </c>
      <c r="V155" s="72">
        <v>45511.360000000001</v>
      </c>
      <c r="W155" s="72">
        <v>42427.51</v>
      </c>
      <c r="X155" s="76">
        <v>1.1214782419158645E-2</v>
      </c>
    </row>
    <row r="156" spans="1:24" s="61" customFormat="1" ht="15" x14ac:dyDescent="0.25">
      <c r="A156" s="24" t="s">
        <v>22</v>
      </c>
      <c r="B156" s="32">
        <v>2</v>
      </c>
      <c r="C156" s="77">
        <v>1</v>
      </c>
      <c r="D156" s="77">
        <v>0</v>
      </c>
      <c r="E156" s="70">
        <v>0</v>
      </c>
      <c r="F156" s="77">
        <v>0</v>
      </c>
      <c r="G156" s="77">
        <v>0</v>
      </c>
      <c r="H156" s="65" t="s">
        <v>4177</v>
      </c>
      <c r="I156" s="77">
        <v>0</v>
      </c>
      <c r="J156" s="65" t="s">
        <v>4177</v>
      </c>
      <c r="K156" s="77" t="s">
        <v>4177</v>
      </c>
      <c r="L156" s="70" t="s">
        <v>4177</v>
      </c>
      <c r="M156" s="77">
        <v>0</v>
      </c>
      <c r="N156" s="70" t="s">
        <v>4177</v>
      </c>
      <c r="O156" s="75" t="s">
        <v>4177</v>
      </c>
      <c r="P156" s="77">
        <v>0</v>
      </c>
      <c r="Q156" s="70" t="s">
        <v>4177</v>
      </c>
      <c r="R156" s="75" t="s">
        <v>4177</v>
      </c>
      <c r="S156" s="77">
        <v>0</v>
      </c>
      <c r="T156" s="70" t="s">
        <v>4177</v>
      </c>
      <c r="U156" s="75" t="s">
        <v>4177</v>
      </c>
      <c r="V156" s="72">
        <v>0</v>
      </c>
      <c r="W156" s="72">
        <v>0</v>
      </c>
      <c r="X156" s="76" t="s">
        <v>4177</v>
      </c>
    </row>
    <row r="157" spans="1:24" s="61" customFormat="1" ht="15" x14ac:dyDescent="0.25">
      <c r="A157" s="24" t="s">
        <v>22</v>
      </c>
      <c r="B157" s="32">
        <v>3</v>
      </c>
      <c r="C157" s="77">
        <v>1</v>
      </c>
      <c r="D157" s="77">
        <v>1</v>
      </c>
      <c r="E157" s="70">
        <v>1</v>
      </c>
      <c r="F157" s="77">
        <v>120481</v>
      </c>
      <c r="G157" s="77">
        <v>25000</v>
      </c>
      <c r="H157" s="66">
        <v>4.8192399999999997</v>
      </c>
      <c r="I157" s="77">
        <v>0</v>
      </c>
      <c r="J157" s="77">
        <v>0</v>
      </c>
      <c r="K157" s="77">
        <v>0</v>
      </c>
      <c r="L157" s="70">
        <v>0</v>
      </c>
      <c r="M157" s="77">
        <v>1</v>
      </c>
      <c r="N157" s="70">
        <v>1</v>
      </c>
      <c r="O157" s="75">
        <v>0</v>
      </c>
      <c r="P157" s="77">
        <v>1</v>
      </c>
      <c r="Q157" s="70">
        <v>1</v>
      </c>
      <c r="R157" s="75">
        <v>0</v>
      </c>
      <c r="S157" s="77">
        <v>1</v>
      </c>
      <c r="T157" s="70">
        <v>1</v>
      </c>
      <c r="U157" s="75">
        <v>0</v>
      </c>
      <c r="V157" s="72">
        <v>160</v>
      </c>
      <c r="W157" s="72">
        <v>60</v>
      </c>
      <c r="X157" s="76">
        <v>0.18124999999999999</v>
      </c>
    </row>
    <row r="158" spans="1:24" s="61" customFormat="1" ht="15" x14ac:dyDescent="0.25">
      <c r="A158" s="24" t="s">
        <v>22</v>
      </c>
      <c r="B158" s="32">
        <v>4</v>
      </c>
      <c r="C158" s="77">
        <v>1</v>
      </c>
      <c r="D158" s="77">
        <v>1</v>
      </c>
      <c r="E158" s="70">
        <v>1</v>
      </c>
      <c r="F158" s="77">
        <v>491018</v>
      </c>
      <c r="G158" s="77">
        <v>126000</v>
      </c>
      <c r="H158" s="66">
        <v>3.8969682539682537</v>
      </c>
      <c r="I158" s="77">
        <v>350</v>
      </c>
      <c r="J158" s="77">
        <v>350</v>
      </c>
      <c r="K158" s="77">
        <v>350</v>
      </c>
      <c r="L158" s="70">
        <v>2.7777777777777779E-3</v>
      </c>
      <c r="M158" s="77">
        <v>1</v>
      </c>
      <c r="N158" s="70">
        <v>1</v>
      </c>
      <c r="O158" s="75">
        <v>0</v>
      </c>
      <c r="P158" s="77">
        <v>1</v>
      </c>
      <c r="Q158" s="70">
        <v>1</v>
      </c>
      <c r="R158" s="75">
        <v>0</v>
      </c>
      <c r="S158" s="77">
        <v>1</v>
      </c>
      <c r="T158" s="70">
        <v>1</v>
      </c>
      <c r="U158" s="75">
        <v>0</v>
      </c>
      <c r="V158" s="72">
        <v>840</v>
      </c>
      <c r="W158" s="72">
        <v>120</v>
      </c>
      <c r="X158" s="76">
        <v>5.9523809523809521E-3</v>
      </c>
    </row>
    <row r="159" spans="1:24" s="61" customFormat="1" ht="15" x14ac:dyDescent="0.25">
      <c r="A159" s="24" t="s">
        <v>22</v>
      </c>
      <c r="B159" s="32">
        <v>5</v>
      </c>
      <c r="C159" s="77">
        <v>0</v>
      </c>
      <c r="D159" s="77">
        <v>0</v>
      </c>
      <c r="E159" s="70" t="s">
        <v>4177</v>
      </c>
      <c r="F159" s="77">
        <v>0</v>
      </c>
      <c r="G159" s="77">
        <v>0</v>
      </c>
      <c r="H159" s="65" t="s">
        <v>4177</v>
      </c>
      <c r="I159" s="77">
        <v>0</v>
      </c>
      <c r="J159" s="65" t="s">
        <v>4177</v>
      </c>
      <c r="K159" s="77" t="s">
        <v>4177</v>
      </c>
      <c r="L159" s="70" t="s">
        <v>4177</v>
      </c>
      <c r="M159" s="77">
        <v>0</v>
      </c>
      <c r="N159" s="70" t="s">
        <v>4177</v>
      </c>
      <c r="O159" s="75" t="s">
        <v>4177</v>
      </c>
      <c r="P159" s="77">
        <v>0</v>
      </c>
      <c r="Q159" s="70" t="s">
        <v>4177</v>
      </c>
      <c r="R159" s="75" t="s">
        <v>4177</v>
      </c>
      <c r="S159" s="77">
        <v>0</v>
      </c>
      <c r="T159" s="70" t="s">
        <v>4177</v>
      </c>
      <c r="U159" s="75" t="s">
        <v>4177</v>
      </c>
      <c r="V159" s="72">
        <v>0</v>
      </c>
      <c r="W159" s="72">
        <v>0</v>
      </c>
      <c r="X159" s="76" t="s">
        <v>4177</v>
      </c>
    </row>
    <row r="160" spans="1:24" s="61" customFormat="1" ht="15" x14ac:dyDescent="0.25">
      <c r="A160" s="24" t="s">
        <v>22</v>
      </c>
      <c r="B160" s="67">
        <v>6</v>
      </c>
      <c r="C160" s="77">
        <v>0</v>
      </c>
      <c r="D160" s="77">
        <v>0</v>
      </c>
      <c r="E160" s="70" t="s">
        <v>4177</v>
      </c>
      <c r="F160" s="77">
        <v>0</v>
      </c>
      <c r="G160" s="77">
        <v>0</v>
      </c>
      <c r="H160" s="65" t="s">
        <v>4177</v>
      </c>
      <c r="I160" s="77">
        <v>0</v>
      </c>
      <c r="J160" s="65" t="s">
        <v>4177</v>
      </c>
      <c r="K160" s="77" t="s">
        <v>4177</v>
      </c>
      <c r="L160" s="70" t="s">
        <v>4177</v>
      </c>
      <c r="M160" s="77">
        <v>0</v>
      </c>
      <c r="N160" s="70" t="s">
        <v>4177</v>
      </c>
      <c r="O160" s="75" t="s">
        <v>4177</v>
      </c>
      <c r="P160" s="77">
        <v>0</v>
      </c>
      <c r="Q160" s="70" t="s">
        <v>4177</v>
      </c>
      <c r="R160" s="75" t="s">
        <v>4177</v>
      </c>
      <c r="S160" s="77">
        <v>0</v>
      </c>
      <c r="T160" s="70" t="s">
        <v>4177</v>
      </c>
      <c r="U160" s="75" t="s">
        <v>4177</v>
      </c>
      <c r="V160" s="72">
        <v>0</v>
      </c>
      <c r="W160" s="72">
        <v>0</v>
      </c>
      <c r="X160" s="76" t="s">
        <v>4177</v>
      </c>
    </row>
    <row r="161" spans="1:24" s="61" customFormat="1" ht="15" x14ac:dyDescent="0.25">
      <c r="A161" s="24" t="s">
        <v>96</v>
      </c>
      <c r="B161" s="24">
        <v>1</v>
      </c>
      <c r="C161" s="77">
        <v>321</v>
      </c>
      <c r="D161" s="77">
        <v>192</v>
      </c>
      <c r="E161" s="70">
        <v>0.59813084112149528</v>
      </c>
      <c r="F161" s="77">
        <v>1514290</v>
      </c>
      <c r="G161" s="77">
        <v>557736</v>
      </c>
      <c r="H161" s="66">
        <v>2.7150659093191045</v>
      </c>
      <c r="I161" s="77">
        <v>10841</v>
      </c>
      <c r="J161" s="77">
        <v>56.463541666666664</v>
      </c>
      <c r="K161" s="77">
        <v>18124.796875</v>
      </c>
      <c r="L161" s="70">
        <v>3.2497089796964869E-2</v>
      </c>
      <c r="M161" s="77">
        <v>12</v>
      </c>
      <c r="N161" s="70">
        <v>6.25E-2</v>
      </c>
      <c r="O161" s="75">
        <v>300.9375</v>
      </c>
      <c r="P161" s="77">
        <v>28</v>
      </c>
      <c r="Q161" s="70">
        <v>0.14583333333333334</v>
      </c>
      <c r="R161" s="75">
        <v>274.1875</v>
      </c>
      <c r="S161" s="77">
        <v>131</v>
      </c>
      <c r="T161" s="70">
        <v>0.68229166666666663</v>
      </c>
      <c r="U161" s="75">
        <v>101.98437500000001</v>
      </c>
      <c r="V161" s="72">
        <v>59030.69</v>
      </c>
      <c r="W161" s="72">
        <v>38042.369999999995</v>
      </c>
      <c r="X161" s="76">
        <v>2.4820648377987777E-2</v>
      </c>
    </row>
    <row r="162" spans="1:24" s="61" customFormat="1" ht="15" x14ac:dyDescent="0.25">
      <c r="A162" s="24" t="s">
        <v>96</v>
      </c>
      <c r="B162" s="32">
        <v>2</v>
      </c>
      <c r="C162" s="77">
        <v>79</v>
      </c>
      <c r="D162" s="77">
        <v>53</v>
      </c>
      <c r="E162" s="70">
        <v>0.67088607594936711</v>
      </c>
      <c r="F162" s="77">
        <v>1745316</v>
      </c>
      <c r="G162" s="77">
        <v>611109</v>
      </c>
      <c r="H162" s="66">
        <v>2.855981502481554</v>
      </c>
      <c r="I162" s="77">
        <v>20699</v>
      </c>
      <c r="J162" s="77">
        <v>390.54716981132077</v>
      </c>
      <c r="K162" s="77">
        <v>30853.226415094341</v>
      </c>
      <c r="L162" s="70">
        <v>5.0487272180730999E-2</v>
      </c>
      <c r="M162" s="77">
        <v>12</v>
      </c>
      <c r="N162" s="70">
        <v>0.22641509433962265</v>
      </c>
      <c r="O162" s="75">
        <v>61.113207547169814</v>
      </c>
      <c r="P162" s="77">
        <v>17</v>
      </c>
      <c r="Q162" s="70">
        <v>0.32075471698113206</v>
      </c>
      <c r="R162" s="75">
        <v>53.660377358490571</v>
      </c>
      <c r="S162" s="77">
        <v>43</v>
      </c>
      <c r="T162" s="70">
        <v>0.81132075471698117</v>
      </c>
      <c r="U162" s="75">
        <v>14.905660377358487</v>
      </c>
      <c r="V162" s="72">
        <v>25076.640000000003</v>
      </c>
      <c r="W162" s="72">
        <v>21191.390000000003</v>
      </c>
      <c r="X162" s="76">
        <v>0.17092202145103966</v>
      </c>
    </row>
    <row r="163" spans="1:24" s="61" customFormat="1" ht="15" x14ac:dyDescent="0.25">
      <c r="A163" s="24" t="s">
        <v>96</v>
      </c>
      <c r="B163" s="32">
        <v>3</v>
      </c>
      <c r="C163" s="77">
        <v>13</v>
      </c>
      <c r="D163" s="77">
        <v>6</v>
      </c>
      <c r="E163" s="70">
        <v>0.46153846153846156</v>
      </c>
      <c r="F163" s="77">
        <v>944637</v>
      </c>
      <c r="G163" s="77">
        <v>322907</v>
      </c>
      <c r="H163" s="66">
        <v>2.9254150575862399</v>
      </c>
      <c r="I163" s="77">
        <v>25099</v>
      </c>
      <c r="J163" s="77">
        <v>4183.166666666667</v>
      </c>
      <c r="K163" s="77">
        <v>54381.166666666672</v>
      </c>
      <c r="L163" s="70">
        <v>0.16841123502019675</v>
      </c>
      <c r="M163" s="77">
        <v>1</v>
      </c>
      <c r="N163" s="70">
        <v>0.16666666666666666</v>
      </c>
      <c r="O163" s="75">
        <v>10.833333333333334</v>
      </c>
      <c r="P163" s="77">
        <v>4</v>
      </c>
      <c r="Q163" s="70">
        <v>0.66666666666666663</v>
      </c>
      <c r="R163" s="75">
        <v>4.3333333333333339</v>
      </c>
      <c r="S163" s="77">
        <v>6</v>
      </c>
      <c r="T163" s="70">
        <v>1</v>
      </c>
      <c r="U163" s="75">
        <v>0</v>
      </c>
      <c r="V163" s="72">
        <v>6342.8</v>
      </c>
      <c r="W163" s="72">
        <v>3347.16</v>
      </c>
      <c r="X163" s="76">
        <v>0.29413192911647851</v>
      </c>
    </row>
    <row r="164" spans="1:24" s="61" customFormat="1" ht="15" x14ac:dyDescent="0.25">
      <c r="A164" s="24" t="s">
        <v>96</v>
      </c>
      <c r="B164" s="32">
        <v>4</v>
      </c>
      <c r="C164" s="77">
        <v>3</v>
      </c>
      <c r="D164" s="77">
        <v>3</v>
      </c>
      <c r="E164" s="70">
        <v>1</v>
      </c>
      <c r="F164" s="77">
        <v>1164341</v>
      </c>
      <c r="G164" s="77">
        <v>375641</v>
      </c>
      <c r="H164" s="66">
        <v>3.099611064819868</v>
      </c>
      <c r="I164" s="77">
        <v>5620</v>
      </c>
      <c r="J164" s="77">
        <v>1873.3333333333333</v>
      </c>
      <c r="K164" s="77">
        <v>5620</v>
      </c>
      <c r="L164" s="70">
        <v>1.4961093171405678E-2</v>
      </c>
      <c r="M164" s="77">
        <v>0</v>
      </c>
      <c r="N164" s="70">
        <v>0</v>
      </c>
      <c r="O164" s="75">
        <v>3</v>
      </c>
      <c r="P164" s="77">
        <v>2</v>
      </c>
      <c r="Q164" s="70">
        <v>0.66666666666666663</v>
      </c>
      <c r="R164" s="75">
        <v>1</v>
      </c>
      <c r="S164" s="77">
        <v>3</v>
      </c>
      <c r="T164" s="70">
        <v>1</v>
      </c>
      <c r="U164" s="75">
        <v>0</v>
      </c>
      <c r="V164" s="72">
        <v>7760.5</v>
      </c>
      <c r="W164" s="72">
        <v>2890.54</v>
      </c>
      <c r="X164" s="76">
        <v>6.7539462663488176E-2</v>
      </c>
    </row>
    <row r="165" spans="1:24" s="61" customFormat="1" ht="15" x14ac:dyDescent="0.25">
      <c r="A165" s="24" t="s">
        <v>96</v>
      </c>
      <c r="B165" s="32">
        <v>5</v>
      </c>
      <c r="C165" s="77">
        <v>1</v>
      </c>
      <c r="D165" s="77">
        <v>1</v>
      </c>
      <c r="E165" s="70">
        <v>1</v>
      </c>
      <c r="F165" s="77">
        <v>2885907</v>
      </c>
      <c r="G165" s="77">
        <v>975667</v>
      </c>
      <c r="H165" s="66">
        <v>2.9578811213252063</v>
      </c>
      <c r="I165" s="77">
        <v>3400</v>
      </c>
      <c r="J165" s="77">
        <v>3400</v>
      </c>
      <c r="K165" s="77">
        <v>3400</v>
      </c>
      <c r="L165" s="70">
        <v>3.4847955296222993E-3</v>
      </c>
      <c r="M165" s="77">
        <v>0</v>
      </c>
      <c r="N165" s="70">
        <v>0</v>
      </c>
      <c r="O165" s="75">
        <v>1</v>
      </c>
      <c r="P165" s="77">
        <v>0</v>
      </c>
      <c r="Q165" s="70">
        <v>0</v>
      </c>
      <c r="R165" s="75">
        <v>1</v>
      </c>
      <c r="S165" s="77">
        <v>1</v>
      </c>
      <c r="T165" s="70">
        <v>1</v>
      </c>
      <c r="U165" s="75">
        <v>0</v>
      </c>
      <c r="V165" s="72">
        <v>3526.31</v>
      </c>
      <c r="W165" s="72">
        <v>1870.32</v>
      </c>
      <c r="X165" s="76">
        <v>3.7007523445187749E-3</v>
      </c>
    </row>
    <row r="166" spans="1:24" s="61" customFormat="1" ht="15" x14ac:dyDescent="0.25">
      <c r="A166" s="24" t="s">
        <v>96</v>
      </c>
      <c r="B166" s="67">
        <v>6</v>
      </c>
      <c r="C166" s="77">
        <v>0</v>
      </c>
      <c r="D166" s="77">
        <v>0</v>
      </c>
      <c r="E166" s="70" t="s">
        <v>4177</v>
      </c>
      <c r="F166" s="77">
        <v>0</v>
      </c>
      <c r="G166" s="77">
        <v>0</v>
      </c>
      <c r="H166" s="65" t="s">
        <v>4177</v>
      </c>
      <c r="I166" s="77">
        <v>0</v>
      </c>
      <c r="J166" s="65" t="s">
        <v>4177</v>
      </c>
      <c r="K166" s="77" t="s">
        <v>4177</v>
      </c>
      <c r="L166" s="70" t="s">
        <v>4177</v>
      </c>
      <c r="M166" s="77">
        <v>0</v>
      </c>
      <c r="N166" s="70" t="s">
        <v>4177</v>
      </c>
      <c r="O166" s="75" t="s">
        <v>4177</v>
      </c>
      <c r="P166" s="77">
        <v>0</v>
      </c>
      <c r="Q166" s="70" t="s">
        <v>4177</v>
      </c>
      <c r="R166" s="75" t="s">
        <v>4177</v>
      </c>
      <c r="S166" s="77">
        <v>0</v>
      </c>
      <c r="T166" s="70" t="s">
        <v>4177</v>
      </c>
      <c r="U166" s="75" t="s">
        <v>4177</v>
      </c>
      <c r="V166" s="72">
        <v>0</v>
      </c>
      <c r="W166" s="72">
        <v>0</v>
      </c>
      <c r="X166" s="76" t="s">
        <v>4177</v>
      </c>
    </row>
    <row r="167" spans="1:24" s="61" customFormat="1" ht="15" x14ac:dyDescent="0.25">
      <c r="A167" s="24" t="s">
        <v>97</v>
      </c>
      <c r="B167" s="24">
        <v>1</v>
      </c>
      <c r="C167" s="77">
        <v>119</v>
      </c>
      <c r="D167" s="77">
        <v>74</v>
      </c>
      <c r="E167" s="70">
        <v>0.62184873949579833</v>
      </c>
      <c r="F167" s="77">
        <v>620693</v>
      </c>
      <c r="G167" s="77">
        <v>225382</v>
      </c>
      <c r="H167" s="66">
        <v>2.7539599435624851</v>
      </c>
      <c r="I167" s="77">
        <v>4394</v>
      </c>
      <c r="J167" s="77">
        <v>59.378378378378379</v>
      </c>
      <c r="K167" s="77">
        <v>7066.0270270270275</v>
      </c>
      <c r="L167" s="70">
        <v>3.135133696136793E-2</v>
      </c>
      <c r="M167" s="77">
        <v>6</v>
      </c>
      <c r="N167" s="70">
        <v>8.1081081081081086E-2</v>
      </c>
      <c r="O167" s="75">
        <v>109.35135135135134</v>
      </c>
      <c r="P167" s="77">
        <v>11</v>
      </c>
      <c r="Q167" s="70">
        <v>0.14864864864864866</v>
      </c>
      <c r="R167" s="75">
        <v>101.31081081081081</v>
      </c>
      <c r="S167" s="77">
        <v>51</v>
      </c>
      <c r="T167" s="70">
        <v>0.68918918918918914</v>
      </c>
      <c r="U167" s="75">
        <v>36.986486486486491</v>
      </c>
      <c r="V167" s="72">
        <v>7625.03</v>
      </c>
      <c r="W167" s="72">
        <v>2670.2400000000002</v>
      </c>
      <c r="X167" s="76">
        <v>4.0773610071042334E-2</v>
      </c>
    </row>
    <row r="168" spans="1:24" s="61" customFormat="1" ht="15" x14ac:dyDescent="0.25">
      <c r="A168" s="24" t="s">
        <v>97</v>
      </c>
      <c r="B168" s="32">
        <v>2</v>
      </c>
      <c r="C168" s="77">
        <v>56</v>
      </c>
      <c r="D168" s="77">
        <v>41</v>
      </c>
      <c r="E168" s="70">
        <v>0.7321428571428571</v>
      </c>
      <c r="F168" s="77">
        <v>1306231</v>
      </c>
      <c r="G168" s="77">
        <v>421011</v>
      </c>
      <c r="H168" s="66">
        <v>3.1026053951084411</v>
      </c>
      <c r="I168" s="77">
        <v>15854</v>
      </c>
      <c r="J168" s="77">
        <v>386.6829268292683</v>
      </c>
      <c r="K168" s="77">
        <v>21654.243902439026</v>
      </c>
      <c r="L168" s="70">
        <v>5.1433914796618199E-2</v>
      </c>
      <c r="M168" s="77">
        <v>4</v>
      </c>
      <c r="N168" s="70">
        <v>9.7560975609756101E-2</v>
      </c>
      <c r="O168" s="75">
        <v>50.536585365853661</v>
      </c>
      <c r="P168" s="77">
        <v>14</v>
      </c>
      <c r="Q168" s="70">
        <v>0.34146341463414637</v>
      </c>
      <c r="R168" s="75">
        <v>36.878048780487802</v>
      </c>
      <c r="S168" s="77">
        <v>33</v>
      </c>
      <c r="T168" s="70">
        <v>0.80487804878048785</v>
      </c>
      <c r="U168" s="75">
        <v>10.92682926829268</v>
      </c>
      <c r="V168" s="72">
        <v>137670.29</v>
      </c>
      <c r="W168" s="72">
        <v>98770.42</v>
      </c>
      <c r="X168" s="76">
        <v>4.1819698353217673E-2</v>
      </c>
    </row>
    <row r="169" spans="1:24" s="61" customFormat="1" ht="15" x14ac:dyDescent="0.25">
      <c r="A169" s="24" t="s">
        <v>97</v>
      </c>
      <c r="B169" s="32">
        <v>3</v>
      </c>
      <c r="C169" s="77">
        <v>6</v>
      </c>
      <c r="D169" s="77">
        <v>5</v>
      </c>
      <c r="E169" s="70">
        <v>0.83333333333333337</v>
      </c>
      <c r="F169" s="77">
        <v>679581</v>
      </c>
      <c r="G169" s="77">
        <v>229671</v>
      </c>
      <c r="H169" s="66">
        <v>2.9589325600532934</v>
      </c>
      <c r="I169" s="77">
        <v>9806</v>
      </c>
      <c r="J169" s="77">
        <v>1961.2</v>
      </c>
      <c r="K169" s="77">
        <v>11767.2</v>
      </c>
      <c r="L169" s="70">
        <v>5.1235027495852764E-2</v>
      </c>
      <c r="M169" s="77">
        <v>0</v>
      </c>
      <c r="N169" s="70">
        <v>0</v>
      </c>
      <c r="O169" s="75">
        <v>6</v>
      </c>
      <c r="P169" s="77">
        <v>4</v>
      </c>
      <c r="Q169" s="70">
        <v>0.8</v>
      </c>
      <c r="R169" s="75">
        <v>1.1999999999999997</v>
      </c>
      <c r="S169" s="77">
        <v>5</v>
      </c>
      <c r="T169" s="70">
        <v>1</v>
      </c>
      <c r="U169" s="75">
        <v>0</v>
      </c>
      <c r="V169" s="72">
        <v>27726.6</v>
      </c>
      <c r="W169" s="72">
        <v>24187.41</v>
      </c>
      <c r="X169" s="76">
        <v>4.7322787503696817E-3</v>
      </c>
    </row>
    <row r="170" spans="1:24" s="61" customFormat="1" ht="15" x14ac:dyDescent="0.25">
      <c r="A170" s="24" t="s">
        <v>97</v>
      </c>
      <c r="B170" s="32">
        <v>4</v>
      </c>
      <c r="C170" s="77">
        <v>2</v>
      </c>
      <c r="D170" s="77">
        <v>2</v>
      </c>
      <c r="E170" s="70">
        <v>1</v>
      </c>
      <c r="F170" s="77">
        <v>591107</v>
      </c>
      <c r="G170" s="77">
        <v>147564</v>
      </c>
      <c r="H170" s="66">
        <v>4.0057669892385679</v>
      </c>
      <c r="I170" s="77">
        <v>3407</v>
      </c>
      <c r="J170" s="77">
        <v>1703.5</v>
      </c>
      <c r="K170" s="77">
        <v>3407</v>
      </c>
      <c r="L170" s="70">
        <v>2.3088287116098779E-2</v>
      </c>
      <c r="M170" s="77">
        <v>1</v>
      </c>
      <c r="N170" s="70">
        <v>0.5</v>
      </c>
      <c r="O170" s="75">
        <v>1</v>
      </c>
      <c r="P170" s="77">
        <v>1</v>
      </c>
      <c r="Q170" s="70">
        <v>0.5</v>
      </c>
      <c r="R170" s="75">
        <v>1</v>
      </c>
      <c r="S170" s="77">
        <v>2</v>
      </c>
      <c r="T170" s="70">
        <v>1</v>
      </c>
      <c r="U170" s="75">
        <v>0</v>
      </c>
      <c r="V170" s="72">
        <v>1264.1000000000001</v>
      </c>
      <c r="W170" s="72">
        <v>823.05</v>
      </c>
      <c r="X170" s="76">
        <v>5.1791788624317693E-2</v>
      </c>
    </row>
    <row r="171" spans="1:24" s="61" customFormat="1" ht="15" x14ac:dyDescent="0.25">
      <c r="A171" s="24" t="s">
        <v>97</v>
      </c>
      <c r="B171" s="32">
        <v>5</v>
      </c>
      <c r="C171" s="77">
        <v>1</v>
      </c>
      <c r="D171" s="77">
        <v>1</v>
      </c>
      <c r="E171" s="70">
        <v>1</v>
      </c>
      <c r="F171" s="77">
        <v>2686612</v>
      </c>
      <c r="G171" s="77">
        <v>725699</v>
      </c>
      <c r="H171" s="66">
        <v>3.7021023868022418</v>
      </c>
      <c r="I171" s="77">
        <v>15000</v>
      </c>
      <c r="J171" s="77">
        <v>15000</v>
      </c>
      <c r="K171" s="77">
        <v>15000</v>
      </c>
      <c r="L171" s="70">
        <v>2.066972670487351E-2</v>
      </c>
      <c r="M171" s="77">
        <v>1</v>
      </c>
      <c r="N171" s="70">
        <v>1</v>
      </c>
      <c r="O171" s="75">
        <v>0</v>
      </c>
      <c r="P171" s="77">
        <v>1</v>
      </c>
      <c r="Q171" s="70">
        <v>1</v>
      </c>
      <c r="R171" s="75">
        <v>0</v>
      </c>
      <c r="S171" s="77">
        <v>1</v>
      </c>
      <c r="T171" s="70">
        <v>1</v>
      </c>
      <c r="U171" s="75">
        <v>0</v>
      </c>
      <c r="V171" s="72">
        <v>10392.219999999999</v>
      </c>
      <c r="W171" s="72">
        <v>8833.3799999999992</v>
      </c>
      <c r="X171" s="76">
        <v>3.0984717413603639E-2</v>
      </c>
    </row>
    <row r="172" spans="1:24" s="61" customFormat="1" ht="15" x14ac:dyDescent="0.25">
      <c r="A172" s="24" t="s">
        <v>97</v>
      </c>
      <c r="B172" s="67">
        <v>6</v>
      </c>
      <c r="C172" s="77">
        <v>0</v>
      </c>
      <c r="D172" s="77">
        <v>0</v>
      </c>
      <c r="E172" s="70" t="s">
        <v>4177</v>
      </c>
      <c r="F172" s="77">
        <v>0</v>
      </c>
      <c r="G172" s="77">
        <v>0</v>
      </c>
      <c r="H172" s="65" t="s">
        <v>4177</v>
      </c>
      <c r="I172" s="77">
        <v>0</v>
      </c>
      <c r="J172" s="65" t="s">
        <v>4177</v>
      </c>
      <c r="K172" s="77" t="s">
        <v>4177</v>
      </c>
      <c r="L172" s="70" t="s">
        <v>4177</v>
      </c>
      <c r="M172" s="77">
        <v>0</v>
      </c>
      <c r="N172" s="70" t="s">
        <v>4177</v>
      </c>
      <c r="O172" s="75" t="s">
        <v>4177</v>
      </c>
      <c r="P172" s="77">
        <v>0</v>
      </c>
      <c r="Q172" s="70" t="s">
        <v>4177</v>
      </c>
      <c r="R172" s="75" t="s">
        <v>4177</v>
      </c>
      <c r="S172" s="77">
        <v>0</v>
      </c>
      <c r="T172" s="70" t="s">
        <v>4177</v>
      </c>
      <c r="U172" s="75" t="s">
        <v>4177</v>
      </c>
      <c r="V172" s="72">
        <v>0</v>
      </c>
      <c r="W172" s="72">
        <v>0</v>
      </c>
      <c r="X172" s="76" t="s">
        <v>4177</v>
      </c>
    </row>
    <row r="173" spans="1:24" s="61" customFormat="1" ht="15" x14ac:dyDescent="0.25">
      <c r="A173" s="24" t="s">
        <v>95</v>
      </c>
      <c r="B173" s="24">
        <v>1</v>
      </c>
      <c r="C173" s="77">
        <v>0</v>
      </c>
      <c r="D173" s="77">
        <v>0</v>
      </c>
      <c r="E173" s="70" t="s">
        <v>4177</v>
      </c>
      <c r="F173" s="77">
        <v>0</v>
      </c>
      <c r="G173" s="77">
        <v>0</v>
      </c>
      <c r="H173" s="65" t="s">
        <v>4177</v>
      </c>
      <c r="I173" s="77">
        <v>0</v>
      </c>
      <c r="J173" s="65" t="s">
        <v>4177</v>
      </c>
      <c r="K173" s="77" t="s">
        <v>4177</v>
      </c>
      <c r="L173" s="70" t="s">
        <v>4177</v>
      </c>
      <c r="M173" s="77">
        <v>0</v>
      </c>
      <c r="N173" s="70" t="s">
        <v>4177</v>
      </c>
      <c r="O173" s="75" t="s">
        <v>4177</v>
      </c>
      <c r="P173" s="77">
        <v>0</v>
      </c>
      <c r="Q173" s="70" t="s">
        <v>4177</v>
      </c>
      <c r="R173" s="75" t="s">
        <v>4177</v>
      </c>
      <c r="S173" s="77">
        <v>0</v>
      </c>
      <c r="T173" s="70" t="s">
        <v>4177</v>
      </c>
      <c r="U173" s="75" t="s">
        <v>4177</v>
      </c>
      <c r="V173" s="72">
        <v>0</v>
      </c>
      <c r="W173" s="72">
        <v>0</v>
      </c>
      <c r="X173" s="76" t="s">
        <v>4177</v>
      </c>
    </row>
    <row r="174" spans="1:24" s="61" customFormat="1" ht="15" x14ac:dyDescent="0.25">
      <c r="A174" s="24" t="s">
        <v>95</v>
      </c>
      <c r="B174" s="32">
        <v>2</v>
      </c>
      <c r="C174" s="77">
        <v>0</v>
      </c>
      <c r="D174" s="77">
        <v>0</v>
      </c>
      <c r="E174" s="70" t="s">
        <v>4177</v>
      </c>
      <c r="F174" s="77">
        <v>0</v>
      </c>
      <c r="G174" s="77">
        <v>0</v>
      </c>
      <c r="H174" s="65" t="s">
        <v>4177</v>
      </c>
      <c r="I174" s="77">
        <v>0</v>
      </c>
      <c r="J174" s="65" t="s">
        <v>4177</v>
      </c>
      <c r="K174" s="77" t="s">
        <v>4177</v>
      </c>
      <c r="L174" s="70" t="s">
        <v>4177</v>
      </c>
      <c r="M174" s="77">
        <v>0</v>
      </c>
      <c r="N174" s="70" t="s">
        <v>4177</v>
      </c>
      <c r="O174" s="75" t="s">
        <v>4177</v>
      </c>
      <c r="P174" s="77">
        <v>0</v>
      </c>
      <c r="Q174" s="70" t="s">
        <v>4177</v>
      </c>
      <c r="R174" s="75" t="s">
        <v>4177</v>
      </c>
      <c r="S174" s="77">
        <v>0</v>
      </c>
      <c r="T174" s="70" t="s">
        <v>4177</v>
      </c>
      <c r="U174" s="75" t="s">
        <v>4177</v>
      </c>
      <c r="V174" s="72">
        <v>0</v>
      </c>
      <c r="W174" s="72">
        <v>0</v>
      </c>
      <c r="X174" s="76" t="s">
        <v>4177</v>
      </c>
    </row>
    <row r="175" spans="1:24" s="61" customFormat="1" ht="15" x14ac:dyDescent="0.25">
      <c r="A175" s="24" t="s">
        <v>95</v>
      </c>
      <c r="B175" s="32">
        <v>3</v>
      </c>
      <c r="C175" s="77">
        <v>0</v>
      </c>
      <c r="D175" s="77">
        <v>0</v>
      </c>
      <c r="E175" s="70" t="s">
        <v>4177</v>
      </c>
      <c r="F175" s="77">
        <v>0</v>
      </c>
      <c r="G175" s="77">
        <v>0</v>
      </c>
      <c r="H175" s="65" t="s">
        <v>4177</v>
      </c>
      <c r="I175" s="77">
        <v>0</v>
      </c>
      <c r="J175" s="65" t="s">
        <v>4177</v>
      </c>
      <c r="K175" s="77" t="s">
        <v>4177</v>
      </c>
      <c r="L175" s="70" t="s">
        <v>4177</v>
      </c>
      <c r="M175" s="77">
        <v>0</v>
      </c>
      <c r="N175" s="70" t="s">
        <v>4177</v>
      </c>
      <c r="O175" s="75" t="s">
        <v>4177</v>
      </c>
      <c r="P175" s="77">
        <v>0</v>
      </c>
      <c r="Q175" s="70" t="s">
        <v>4177</v>
      </c>
      <c r="R175" s="75" t="s">
        <v>4177</v>
      </c>
      <c r="S175" s="77">
        <v>0</v>
      </c>
      <c r="T175" s="70" t="s">
        <v>4177</v>
      </c>
      <c r="U175" s="75" t="s">
        <v>4177</v>
      </c>
      <c r="V175" s="72">
        <v>0</v>
      </c>
      <c r="W175" s="72">
        <v>0</v>
      </c>
      <c r="X175" s="76" t="s">
        <v>4177</v>
      </c>
    </row>
    <row r="176" spans="1:24" s="61" customFormat="1" ht="15" x14ac:dyDescent="0.25">
      <c r="A176" s="24" t="s">
        <v>95</v>
      </c>
      <c r="B176" s="32">
        <v>4</v>
      </c>
      <c r="C176" s="77">
        <v>0</v>
      </c>
      <c r="D176" s="77">
        <v>0</v>
      </c>
      <c r="E176" s="70" t="s">
        <v>4177</v>
      </c>
      <c r="F176" s="77">
        <v>0</v>
      </c>
      <c r="G176" s="77">
        <v>0</v>
      </c>
      <c r="H176" s="65" t="s">
        <v>4177</v>
      </c>
      <c r="I176" s="77">
        <v>0</v>
      </c>
      <c r="J176" s="65" t="s">
        <v>4177</v>
      </c>
      <c r="K176" s="77" t="s">
        <v>4177</v>
      </c>
      <c r="L176" s="70" t="s">
        <v>4177</v>
      </c>
      <c r="M176" s="77">
        <v>0</v>
      </c>
      <c r="N176" s="70" t="s">
        <v>4177</v>
      </c>
      <c r="O176" s="75" t="s">
        <v>4177</v>
      </c>
      <c r="P176" s="77">
        <v>0</v>
      </c>
      <c r="Q176" s="70" t="s">
        <v>4177</v>
      </c>
      <c r="R176" s="75" t="s">
        <v>4177</v>
      </c>
      <c r="S176" s="77">
        <v>0</v>
      </c>
      <c r="T176" s="70" t="s">
        <v>4177</v>
      </c>
      <c r="U176" s="75" t="s">
        <v>4177</v>
      </c>
      <c r="V176" s="72">
        <v>0</v>
      </c>
      <c r="W176" s="72">
        <v>0</v>
      </c>
      <c r="X176" s="76" t="s">
        <v>4177</v>
      </c>
    </row>
    <row r="177" spans="1:24" s="61" customFormat="1" ht="15" x14ac:dyDescent="0.25">
      <c r="A177" s="24" t="s">
        <v>95</v>
      </c>
      <c r="B177" s="32">
        <v>5</v>
      </c>
      <c r="C177" s="77">
        <v>0</v>
      </c>
      <c r="D177" s="77">
        <v>0</v>
      </c>
      <c r="E177" s="70" t="s">
        <v>4177</v>
      </c>
      <c r="F177" s="77">
        <v>0</v>
      </c>
      <c r="G177" s="77">
        <v>0</v>
      </c>
      <c r="H177" s="65" t="s">
        <v>4177</v>
      </c>
      <c r="I177" s="77">
        <v>0</v>
      </c>
      <c r="J177" s="65" t="s">
        <v>4177</v>
      </c>
      <c r="K177" s="77" t="s">
        <v>4177</v>
      </c>
      <c r="L177" s="70" t="s">
        <v>4177</v>
      </c>
      <c r="M177" s="77">
        <v>0</v>
      </c>
      <c r="N177" s="70" t="s">
        <v>4177</v>
      </c>
      <c r="O177" s="75" t="s">
        <v>4177</v>
      </c>
      <c r="P177" s="77">
        <v>0</v>
      </c>
      <c r="Q177" s="70" t="s">
        <v>4177</v>
      </c>
      <c r="R177" s="75" t="s">
        <v>4177</v>
      </c>
      <c r="S177" s="77">
        <v>0</v>
      </c>
      <c r="T177" s="70" t="s">
        <v>4177</v>
      </c>
      <c r="U177" s="75" t="s">
        <v>4177</v>
      </c>
      <c r="V177" s="72">
        <v>0</v>
      </c>
      <c r="W177" s="72">
        <v>0</v>
      </c>
      <c r="X177" s="76" t="s">
        <v>4177</v>
      </c>
    </row>
    <row r="178" spans="1:24" s="61" customFormat="1" ht="15" x14ac:dyDescent="0.25">
      <c r="A178" s="24" t="s">
        <v>95</v>
      </c>
      <c r="B178" s="67">
        <v>6</v>
      </c>
      <c r="C178" s="77">
        <v>1</v>
      </c>
      <c r="D178" s="77">
        <v>1</v>
      </c>
      <c r="E178" s="70">
        <v>1</v>
      </c>
      <c r="F178" s="77">
        <v>2950603</v>
      </c>
      <c r="G178" s="77">
        <v>774037</v>
      </c>
      <c r="H178" s="66">
        <v>3.8119663530296357</v>
      </c>
      <c r="I178" s="77">
        <v>0</v>
      </c>
      <c r="J178" s="77">
        <v>0</v>
      </c>
      <c r="K178" s="77">
        <v>0</v>
      </c>
      <c r="L178" s="70">
        <v>0</v>
      </c>
      <c r="M178" s="77">
        <v>1</v>
      </c>
      <c r="N178" s="70">
        <v>1</v>
      </c>
      <c r="O178" s="75">
        <v>0</v>
      </c>
      <c r="P178" s="77">
        <v>1</v>
      </c>
      <c r="Q178" s="70">
        <v>1</v>
      </c>
      <c r="R178" s="75">
        <v>0</v>
      </c>
      <c r="S178" s="77">
        <v>1</v>
      </c>
      <c r="T178" s="70">
        <v>1</v>
      </c>
      <c r="U178" s="75">
        <v>0</v>
      </c>
      <c r="V178" s="72">
        <v>6950.96</v>
      </c>
      <c r="W178" s="72">
        <v>6197.59</v>
      </c>
      <c r="X178" s="76">
        <v>0.48910941797967478</v>
      </c>
    </row>
    <row r="179" spans="1:24" s="61" customFormat="1" ht="15" x14ac:dyDescent="0.25">
      <c r="A179" s="24" t="s">
        <v>26</v>
      </c>
      <c r="B179" s="24">
        <v>1</v>
      </c>
      <c r="C179" s="77">
        <v>53</v>
      </c>
      <c r="D179" s="77">
        <v>43</v>
      </c>
      <c r="E179" s="70">
        <v>0.81132075471698117</v>
      </c>
      <c r="F179" s="77">
        <v>404103</v>
      </c>
      <c r="G179" s="77">
        <v>146529</v>
      </c>
      <c r="H179" s="66">
        <v>2.7578363327395943</v>
      </c>
      <c r="I179" s="77">
        <v>16931</v>
      </c>
      <c r="J179" s="77">
        <v>393.74418604651163</v>
      </c>
      <c r="K179" s="77">
        <v>20868.441860465115</v>
      </c>
      <c r="L179" s="70">
        <v>0.14241851005920408</v>
      </c>
      <c r="M179" s="77">
        <v>11</v>
      </c>
      <c r="N179" s="70">
        <v>0.2558139534883721</v>
      </c>
      <c r="O179" s="75">
        <v>39.441860465116278</v>
      </c>
      <c r="P179" s="77">
        <v>23</v>
      </c>
      <c r="Q179" s="70">
        <v>0.53488372093023251</v>
      </c>
      <c r="R179" s="75">
        <v>24.651162790697676</v>
      </c>
      <c r="S179" s="77">
        <v>40</v>
      </c>
      <c r="T179" s="70">
        <v>0.93023255813953487</v>
      </c>
      <c r="U179" s="75">
        <v>3.697674418604652</v>
      </c>
      <c r="V179" s="72">
        <v>1957.36</v>
      </c>
      <c r="W179" s="72">
        <v>1620.6299999999999</v>
      </c>
      <c r="X179" s="76">
        <v>0.2743951036089427</v>
      </c>
    </row>
    <row r="180" spans="1:24" s="61" customFormat="1" ht="15" x14ac:dyDescent="0.25">
      <c r="A180" s="24" t="s">
        <v>26</v>
      </c>
      <c r="B180" s="32">
        <v>2</v>
      </c>
      <c r="C180" s="77">
        <v>15</v>
      </c>
      <c r="D180" s="77">
        <v>13</v>
      </c>
      <c r="E180" s="70">
        <v>0.8666666666666667</v>
      </c>
      <c r="F180" s="77">
        <v>348765</v>
      </c>
      <c r="G180" s="77">
        <v>134558</v>
      </c>
      <c r="H180" s="66">
        <v>2.5919306172802807</v>
      </c>
      <c r="I180" s="77">
        <v>10243</v>
      </c>
      <c r="J180" s="77">
        <v>787.92307692307691</v>
      </c>
      <c r="K180" s="77">
        <v>11818.846153846154</v>
      </c>
      <c r="L180" s="70">
        <v>8.7834585486155817E-2</v>
      </c>
      <c r="M180" s="77">
        <v>3</v>
      </c>
      <c r="N180" s="70">
        <v>0.23076923076923078</v>
      </c>
      <c r="O180" s="75">
        <v>11.538461538461537</v>
      </c>
      <c r="P180" s="77">
        <v>5</v>
      </c>
      <c r="Q180" s="70">
        <v>0.38461538461538464</v>
      </c>
      <c r="R180" s="75">
        <v>9.2307692307692317</v>
      </c>
      <c r="S180" s="77">
        <v>13</v>
      </c>
      <c r="T180" s="70">
        <v>1</v>
      </c>
      <c r="U180" s="75">
        <v>0</v>
      </c>
      <c r="V180" s="72">
        <v>3160.51</v>
      </c>
      <c r="W180" s="72">
        <v>2601.37</v>
      </c>
      <c r="X180" s="76">
        <v>0.20644452952213407</v>
      </c>
    </row>
    <row r="181" spans="1:24" s="61" customFormat="1" ht="15" x14ac:dyDescent="0.25">
      <c r="A181" s="24" t="s">
        <v>26</v>
      </c>
      <c r="B181" s="32">
        <v>3</v>
      </c>
      <c r="C181" s="77">
        <v>6</v>
      </c>
      <c r="D181" s="77">
        <v>6</v>
      </c>
      <c r="E181" s="70">
        <v>1</v>
      </c>
      <c r="F181" s="77">
        <v>766982</v>
      </c>
      <c r="G181" s="77">
        <v>308625</v>
      </c>
      <c r="H181" s="66">
        <v>2.4851583637100041</v>
      </c>
      <c r="I181" s="77">
        <v>25665</v>
      </c>
      <c r="J181" s="77">
        <v>4277.5</v>
      </c>
      <c r="K181" s="77">
        <v>25665</v>
      </c>
      <c r="L181" s="70">
        <v>8.3159173754556504E-2</v>
      </c>
      <c r="M181" s="77">
        <v>2</v>
      </c>
      <c r="N181" s="70">
        <v>0.33333333333333331</v>
      </c>
      <c r="O181" s="75">
        <v>4</v>
      </c>
      <c r="P181" s="77">
        <v>3</v>
      </c>
      <c r="Q181" s="70">
        <v>0.5</v>
      </c>
      <c r="R181" s="75">
        <v>3</v>
      </c>
      <c r="S181" s="77">
        <v>5</v>
      </c>
      <c r="T181" s="70">
        <v>0.83333333333333337</v>
      </c>
      <c r="U181" s="75">
        <v>0.99999999999999978</v>
      </c>
      <c r="V181" s="72">
        <v>11084.78</v>
      </c>
      <c r="W181" s="72">
        <v>9018.86</v>
      </c>
      <c r="X181" s="76">
        <v>0.19386672536577176</v>
      </c>
    </row>
    <row r="182" spans="1:24" s="61" customFormat="1" ht="15" x14ac:dyDescent="0.25">
      <c r="A182" s="24" t="s">
        <v>26</v>
      </c>
      <c r="B182" s="32">
        <v>4</v>
      </c>
      <c r="C182" s="77">
        <v>4</v>
      </c>
      <c r="D182" s="77">
        <v>4</v>
      </c>
      <c r="E182" s="70">
        <v>1</v>
      </c>
      <c r="F182" s="77">
        <v>1760062</v>
      </c>
      <c r="G182" s="77">
        <v>497467</v>
      </c>
      <c r="H182" s="66">
        <v>3.5380477499009984</v>
      </c>
      <c r="I182" s="77">
        <v>8531</v>
      </c>
      <c r="J182" s="77">
        <v>2132.75</v>
      </c>
      <c r="K182" s="77">
        <v>8531</v>
      </c>
      <c r="L182" s="70">
        <v>1.7148876206863974E-2</v>
      </c>
      <c r="M182" s="77">
        <v>2</v>
      </c>
      <c r="N182" s="70">
        <v>0.5</v>
      </c>
      <c r="O182" s="75">
        <v>2</v>
      </c>
      <c r="P182" s="77">
        <v>3</v>
      </c>
      <c r="Q182" s="70">
        <v>0.75</v>
      </c>
      <c r="R182" s="75">
        <v>1</v>
      </c>
      <c r="S182" s="77">
        <v>4</v>
      </c>
      <c r="T182" s="70">
        <v>1</v>
      </c>
      <c r="U182" s="75">
        <v>0</v>
      </c>
      <c r="V182" s="72">
        <v>5101.5200000000004</v>
      </c>
      <c r="W182" s="72">
        <v>4226.5200000000004</v>
      </c>
      <c r="X182" s="76">
        <v>0.34803352726246295</v>
      </c>
    </row>
    <row r="183" spans="1:24" s="61" customFormat="1" ht="15" x14ac:dyDescent="0.25">
      <c r="A183" s="24" t="s">
        <v>26</v>
      </c>
      <c r="B183" s="32">
        <v>5</v>
      </c>
      <c r="C183" s="77">
        <v>0</v>
      </c>
      <c r="D183" s="77">
        <v>0</v>
      </c>
      <c r="E183" s="70" t="s">
        <v>4177</v>
      </c>
      <c r="F183" s="77">
        <v>0</v>
      </c>
      <c r="G183" s="77">
        <v>0</v>
      </c>
      <c r="H183" s="65" t="s">
        <v>4177</v>
      </c>
      <c r="I183" s="77">
        <v>0</v>
      </c>
      <c r="J183" s="65" t="s">
        <v>4177</v>
      </c>
      <c r="K183" s="77" t="s">
        <v>4177</v>
      </c>
      <c r="L183" s="70" t="s">
        <v>4177</v>
      </c>
      <c r="M183" s="77">
        <v>0</v>
      </c>
      <c r="N183" s="70" t="s">
        <v>4177</v>
      </c>
      <c r="O183" s="75" t="s">
        <v>4177</v>
      </c>
      <c r="P183" s="77">
        <v>0</v>
      </c>
      <c r="Q183" s="70" t="s">
        <v>4177</v>
      </c>
      <c r="R183" s="75" t="s">
        <v>4177</v>
      </c>
      <c r="S183" s="77">
        <v>0</v>
      </c>
      <c r="T183" s="70" t="s">
        <v>4177</v>
      </c>
      <c r="U183" s="75" t="s">
        <v>4177</v>
      </c>
      <c r="V183" s="72">
        <v>0</v>
      </c>
      <c r="W183" s="72">
        <v>0</v>
      </c>
      <c r="X183" s="76" t="s">
        <v>4177</v>
      </c>
    </row>
    <row r="184" spans="1:24" s="61" customFormat="1" ht="15" x14ac:dyDescent="0.25">
      <c r="A184" s="24" t="s">
        <v>26</v>
      </c>
      <c r="B184" s="67">
        <v>6</v>
      </c>
      <c r="C184" s="77">
        <v>0</v>
      </c>
      <c r="D184" s="77">
        <v>0</v>
      </c>
      <c r="E184" s="70" t="s">
        <v>4177</v>
      </c>
      <c r="F184" s="77">
        <v>0</v>
      </c>
      <c r="G184" s="77">
        <v>0</v>
      </c>
      <c r="H184" s="65" t="s">
        <v>4177</v>
      </c>
      <c r="I184" s="77">
        <v>0</v>
      </c>
      <c r="J184" s="65" t="s">
        <v>4177</v>
      </c>
      <c r="K184" s="77" t="s">
        <v>4177</v>
      </c>
      <c r="L184" s="70" t="s">
        <v>4177</v>
      </c>
      <c r="M184" s="77">
        <v>0</v>
      </c>
      <c r="N184" s="70" t="s">
        <v>4177</v>
      </c>
      <c r="O184" s="75" t="s">
        <v>4177</v>
      </c>
      <c r="P184" s="77">
        <v>0</v>
      </c>
      <c r="Q184" s="70" t="s">
        <v>4177</v>
      </c>
      <c r="R184" s="75" t="s">
        <v>4177</v>
      </c>
      <c r="S184" s="77">
        <v>0</v>
      </c>
      <c r="T184" s="70" t="s">
        <v>4177</v>
      </c>
      <c r="U184" s="75" t="s">
        <v>4177</v>
      </c>
      <c r="V184" s="72">
        <v>0</v>
      </c>
      <c r="W184" s="72">
        <v>0</v>
      </c>
      <c r="X184" s="76" t="s">
        <v>4177</v>
      </c>
    </row>
    <row r="185" spans="1:24" s="61" customFormat="1" ht="15" x14ac:dyDescent="0.25">
      <c r="A185" s="24" t="s">
        <v>27</v>
      </c>
      <c r="B185" s="24">
        <v>1</v>
      </c>
      <c r="C185" s="77">
        <v>207</v>
      </c>
      <c r="D185" s="77">
        <v>144</v>
      </c>
      <c r="E185" s="70">
        <v>0.69565217391304346</v>
      </c>
      <c r="F185" s="77">
        <v>941374</v>
      </c>
      <c r="G185" s="77">
        <v>362298</v>
      </c>
      <c r="H185" s="66">
        <v>2.5983416966143893</v>
      </c>
      <c r="I185" s="77">
        <v>1806</v>
      </c>
      <c r="J185" s="77">
        <v>12.541666666666666</v>
      </c>
      <c r="K185" s="77">
        <v>2596.125</v>
      </c>
      <c r="L185" s="70">
        <v>7.1657171720517368E-3</v>
      </c>
      <c r="M185" s="77">
        <v>10</v>
      </c>
      <c r="N185" s="70">
        <v>6.9444444444444448E-2</v>
      </c>
      <c r="O185" s="75">
        <v>192.625</v>
      </c>
      <c r="P185" s="77">
        <v>28</v>
      </c>
      <c r="Q185" s="70">
        <v>0.19444444444444445</v>
      </c>
      <c r="R185" s="75">
        <v>166.75</v>
      </c>
      <c r="S185" s="77">
        <v>97</v>
      </c>
      <c r="T185" s="70">
        <v>0.67361111111111116</v>
      </c>
      <c r="U185" s="75">
        <v>67.562499999999986</v>
      </c>
      <c r="V185" s="72">
        <v>85431.990000000034</v>
      </c>
      <c r="W185" s="72">
        <v>50244.890000000014</v>
      </c>
      <c r="X185" s="76">
        <v>0.10743879429707767</v>
      </c>
    </row>
    <row r="186" spans="1:24" s="61" customFormat="1" ht="15" x14ac:dyDescent="0.25">
      <c r="A186" s="24" t="s">
        <v>27</v>
      </c>
      <c r="B186" s="32">
        <v>2</v>
      </c>
      <c r="C186" s="77">
        <v>25</v>
      </c>
      <c r="D186" s="77">
        <v>25</v>
      </c>
      <c r="E186" s="70">
        <v>1</v>
      </c>
      <c r="F186" s="77">
        <v>1101856</v>
      </c>
      <c r="G186" s="77">
        <v>383906</v>
      </c>
      <c r="H186" s="66">
        <v>2.8701192479409023</v>
      </c>
      <c r="I186" s="77">
        <v>3090</v>
      </c>
      <c r="J186" s="77">
        <v>123.6</v>
      </c>
      <c r="K186" s="77">
        <v>3090</v>
      </c>
      <c r="L186" s="70">
        <v>8.0488452902533428E-3</v>
      </c>
      <c r="M186" s="77">
        <v>4</v>
      </c>
      <c r="N186" s="70">
        <v>0.16</v>
      </c>
      <c r="O186" s="75">
        <v>21</v>
      </c>
      <c r="P186" s="77">
        <v>6</v>
      </c>
      <c r="Q186" s="70">
        <v>0.24</v>
      </c>
      <c r="R186" s="75">
        <v>19</v>
      </c>
      <c r="S186" s="77">
        <v>23</v>
      </c>
      <c r="T186" s="70">
        <v>0.92</v>
      </c>
      <c r="U186" s="75">
        <v>1.9999999999999991</v>
      </c>
      <c r="V186" s="72">
        <v>6032.37</v>
      </c>
      <c r="W186" s="72">
        <v>4951.7</v>
      </c>
      <c r="X186" s="76">
        <v>0.20319874278268743</v>
      </c>
    </row>
    <row r="187" spans="1:24" s="61" customFormat="1" ht="15" x14ac:dyDescent="0.25">
      <c r="A187" s="24" t="s">
        <v>27</v>
      </c>
      <c r="B187" s="32">
        <v>3</v>
      </c>
      <c r="C187" s="77">
        <v>11</v>
      </c>
      <c r="D187" s="77">
        <v>8</v>
      </c>
      <c r="E187" s="70">
        <v>0.72727272727272729</v>
      </c>
      <c r="F187" s="77">
        <v>1109012</v>
      </c>
      <c r="G187" s="77">
        <v>354360</v>
      </c>
      <c r="H187" s="66">
        <v>3.1296195958911843</v>
      </c>
      <c r="I187" s="77">
        <v>17092</v>
      </c>
      <c r="J187" s="77">
        <v>2136.5</v>
      </c>
      <c r="K187" s="77">
        <v>23501.5</v>
      </c>
      <c r="L187" s="70">
        <v>6.6320973021785759E-2</v>
      </c>
      <c r="M187" s="77">
        <v>1</v>
      </c>
      <c r="N187" s="70">
        <v>0.125</v>
      </c>
      <c r="O187" s="75">
        <v>9.625</v>
      </c>
      <c r="P187" s="77">
        <v>4</v>
      </c>
      <c r="Q187" s="70">
        <v>0.5</v>
      </c>
      <c r="R187" s="75">
        <v>5.5</v>
      </c>
      <c r="S187" s="77">
        <v>8</v>
      </c>
      <c r="T187" s="70">
        <v>1</v>
      </c>
      <c r="U187" s="75">
        <v>0</v>
      </c>
      <c r="V187" s="72">
        <v>6383.7300000000005</v>
      </c>
      <c r="W187" s="72">
        <v>4320.24</v>
      </c>
      <c r="X187" s="76">
        <v>0.19122832575939144</v>
      </c>
    </row>
    <row r="188" spans="1:24" s="61" customFormat="1" ht="15" x14ac:dyDescent="0.25">
      <c r="A188" s="24" t="s">
        <v>27</v>
      </c>
      <c r="B188" s="32">
        <v>4</v>
      </c>
      <c r="C188" s="77">
        <v>2</v>
      </c>
      <c r="D188" s="77">
        <v>1</v>
      </c>
      <c r="E188" s="70">
        <v>0.5</v>
      </c>
      <c r="F188" s="77">
        <v>384913</v>
      </c>
      <c r="G188" s="77">
        <v>120907</v>
      </c>
      <c r="H188" s="66">
        <v>3.1835460312471571</v>
      </c>
      <c r="I188" s="77">
        <v>100</v>
      </c>
      <c r="J188" s="77">
        <v>100</v>
      </c>
      <c r="K188" s="77">
        <v>200</v>
      </c>
      <c r="L188" s="70">
        <v>1.6541639441885086E-3</v>
      </c>
      <c r="M188" s="77">
        <v>1</v>
      </c>
      <c r="N188" s="70">
        <v>1</v>
      </c>
      <c r="O188" s="75">
        <v>0</v>
      </c>
      <c r="P188" s="77">
        <v>1</v>
      </c>
      <c r="Q188" s="70">
        <v>1</v>
      </c>
      <c r="R188" s="75">
        <v>0</v>
      </c>
      <c r="S188" s="77">
        <v>1</v>
      </c>
      <c r="T188" s="70">
        <v>1</v>
      </c>
      <c r="U188" s="75">
        <v>0</v>
      </c>
      <c r="V188" s="72">
        <v>1650.53</v>
      </c>
      <c r="W188" s="72">
        <v>1453.8</v>
      </c>
      <c r="X188" s="76">
        <v>0.21205309809576317</v>
      </c>
    </row>
    <row r="189" spans="1:24" s="61" customFormat="1" ht="15" x14ac:dyDescent="0.25">
      <c r="A189" s="24" t="s">
        <v>27</v>
      </c>
      <c r="B189" s="32">
        <v>5</v>
      </c>
      <c r="C189" s="77">
        <v>1</v>
      </c>
      <c r="D189" s="77">
        <v>1</v>
      </c>
      <c r="E189" s="70">
        <v>1</v>
      </c>
      <c r="F189" s="77">
        <v>1530286</v>
      </c>
      <c r="G189" s="77">
        <v>710000</v>
      </c>
      <c r="H189" s="66">
        <v>2.1553323943661971</v>
      </c>
      <c r="I189" s="77">
        <v>812</v>
      </c>
      <c r="J189" s="77">
        <v>812</v>
      </c>
      <c r="K189" s="77">
        <v>812</v>
      </c>
      <c r="L189" s="70">
        <v>1.1436619718309859E-3</v>
      </c>
      <c r="M189" s="77">
        <v>1</v>
      </c>
      <c r="N189" s="70">
        <v>1</v>
      </c>
      <c r="O189" s="75">
        <v>0</v>
      </c>
      <c r="P189" s="77">
        <v>1</v>
      </c>
      <c r="Q189" s="70">
        <v>1</v>
      </c>
      <c r="R189" s="75">
        <v>0</v>
      </c>
      <c r="S189" s="77">
        <v>1</v>
      </c>
      <c r="T189" s="70">
        <v>1</v>
      </c>
      <c r="U189" s="75">
        <v>0</v>
      </c>
      <c r="V189" s="72">
        <v>6230.89</v>
      </c>
      <c r="W189" s="72">
        <v>5321.64</v>
      </c>
      <c r="X189" s="76">
        <v>0.36219544880426391</v>
      </c>
    </row>
    <row r="190" spans="1:24" s="61" customFormat="1" ht="15" x14ac:dyDescent="0.25">
      <c r="A190" s="24" t="s">
        <v>27</v>
      </c>
      <c r="B190" s="67">
        <v>6</v>
      </c>
      <c r="C190" s="77">
        <v>0</v>
      </c>
      <c r="D190" s="77">
        <v>0</v>
      </c>
      <c r="E190" s="70" t="s">
        <v>4177</v>
      </c>
      <c r="F190" s="77">
        <v>0</v>
      </c>
      <c r="G190" s="77">
        <v>0</v>
      </c>
      <c r="H190" s="65" t="s">
        <v>4177</v>
      </c>
      <c r="I190" s="77">
        <v>0</v>
      </c>
      <c r="J190" s="65" t="s">
        <v>4177</v>
      </c>
      <c r="K190" s="77" t="s">
        <v>4177</v>
      </c>
      <c r="L190" s="70" t="s">
        <v>4177</v>
      </c>
      <c r="M190" s="77">
        <v>0</v>
      </c>
      <c r="N190" s="70" t="s">
        <v>4177</v>
      </c>
      <c r="O190" s="75" t="s">
        <v>4177</v>
      </c>
      <c r="P190" s="77">
        <v>0</v>
      </c>
      <c r="Q190" s="70" t="s">
        <v>4177</v>
      </c>
      <c r="R190" s="75" t="s">
        <v>4177</v>
      </c>
      <c r="S190" s="77">
        <v>0</v>
      </c>
      <c r="T190" s="70" t="s">
        <v>4177</v>
      </c>
      <c r="U190" s="75" t="s">
        <v>4177</v>
      </c>
      <c r="V190" s="72">
        <v>0</v>
      </c>
      <c r="W190" s="72">
        <v>0</v>
      </c>
      <c r="X190" s="76" t="s">
        <v>4177</v>
      </c>
    </row>
    <row r="191" spans="1:24" s="61" customFormat="1" ht="15" x14ac:dyDescent="0.25">
      <c r="A191" s="24" t="s">
        <v>98</v>
      </c>
      <c r="B191" s="24">
        <v>1</v>
      </c>
      <c r="C191" s="77">
        <v>162</v>
      </c>
      <c r="D191" s="77">
        <v>61</v>
      </c>
      <c r="E191" s="70">
        <v>0.37654320987654322</v>
      </c>
      <c r="F191" s="77">
        <v>529509</v>
      </c>
      <c r="G191" s="77">
        <v>172290</v>
      </c>
      <c r="H191" s="66">
        <v>3.0733588716698588</v>
      </c>
      <c r="I191" s="77">
        <v>3792</v>
      </c>
      <c r="J191" s="77">
        <v>62.16393442622951</v>
      </c>
      <c r="K191" s="77">
        <v>10070.557377049181</v>
      </c>
      <c r="L191" s="70">
        <v>5.8451200749023047E-2</v>
      </c>
      <c r="M191" s="77">
        <v>4</v>
      </c>
      <c r="N191" s="70">
        <v>6.5573770491803282E-2</v>
      </c>
      <c r="O191" s="75">
        <v>151.37704918032787</v>
      </c>
      <c r="P191" s="77">
        <v>8</v>
      </c>
      <c r="Q191" s="70">
        <v>0.13114754098360656</v>
      </c>
      <c r="R191" s="75">
        <v>140.75409836065575</v>
      </c>
      <c r="S191" s="77">
        <v>27</v>
      </c>
      <c r="T191" s="70">
        <v>0.44262295081967212</v>
      </c>
      <c r="U191" s="75">
        <v>90.295081967213108</v>
      </c>
      <c r="V191" s="72">
        <v>6736.8799999999992</v>
      </c>
      <c r="W191" s="72">
        <v>3327.9700000000003</v>
      </c>
      <c r="X191" s="76">
        <v>3.8966108940637213E-2</v>
      </c>
    </row>
    <row r="192" spans="1:24" s="61" customFormat="1" ht="15" x14ac:dyDescent="0.25">
      <c r="A192" s="24" t="s">
        <v>98</v>
      </c>
      <c r="B192" s="32">
        <v>2</v>
      </c>
      <c r="C192" s="77">
        <v>46</v>
      </c>
      <c r="D192" s="77">
        <v>20</v>
      </c>
      <c r="E192" s="70">
        <v>0.43478260869565216</v>
      </c>
      <c r="F192" s="77">
        <v>564957</v>
      </c>
      <c r="G192" s="77">
        <v>187089</v>
      </c>
      <c r="H192" s="66">
        <v>3.0197232333274537</v>
      </c>
      <c r="I192" s="77">
        <v>1833</v>
      </c>
      <c r="J192" s="77">
        <v>91.65</v>
      </c>
      <c r="K192" s="77">
        <v>4215.9000000000005</v>
      </c>
      <c r="L192" s="70">
        <v>2.2534194955342111E-2</v>
      </c>
      <c r="M192" s="77">
        <v>1</v>
      </c>
      <c r="N192" s="70">
        <v>0.05</v>
      </c>
      <c r="O192" s="75">
        <v>43.699999999999996</v>
      </c>
      <c r="P192" s="77">
        <v>3</v>
      </c>
      <c r="Q192" s="70">
        <v>0.15</v>
      </c>
      <c r="R192" s="75">
        <v>39.1</v>
      </c>
      <c r="S192" s="77">
        <v>13</v>
      </c>
      <c r="T192" s="70">
        <v>0.65</v>
      </c>
      <c r="U192" s="75">
        <v>16.099999999999998</v>
      </c>
      <c r="V192" s="72">
        <v>52786.130000000005</v>
      </c>
      <c r="W192" s="72">
        <v>1392.2000000000003</v>
      </c>
      <c r="X192" s="76">
        <v>9.1800630203426534E-3</v>
      </c>
    </row>
    <row r="193" spans="1:24" s="61" customFormat="1" ht="15" x14ac:dyDescent="0.25">
      <c r="A193" s="24" t="s">
        <v>98</v>
      </c>
      <c r="B193" s="32">
        <v>3</v>
      </c>
      <c r="C193" s="77">
        <v>7</v>
      </c>
      <c r="D193" s="77">
        <v>4</v>
      </c>
      <c r="E193" s="70">
        <v>0.5714285714285714</v>
      </c>
      <c r="F193" s="77">
        <v>440553</v>
      </c>
      <c r="G193" s="77">
        <v>136298</v>
      </c>
      <c r="H193" s="66">
        <v>3.2322778030492012</v>
      </c>
      <c r="I193" s="77">
        <v>1490</v>
      </c>
      <c r="J193" s="77">
        <v>372.5</v>
      </c>
      <c r="K193" s="77">
        <v>2607.5</v>
      </c>
      <c r="L193" s="70">
        <v>1.9130874994497352E-2</v>
      </c>
      <c r="M193" s="77">
        <v>1</v>
      </c>
      <c r="N193" s="70">
        <v>0.25</v>
      </c>
      <c r="O193" s="75">
        <v>5.25</v>
      </c>
      <c r="P193" s="77">
        <v>3</v>
      </c>
      <c r="Q193" s="70">
        <v>0.75</v>
      </c>
      <c r="R193" s="75">
        <v>1.75</v>
      </c>
      <c r="S193" s="77">
        <v>4</v>
      </c>
      <c r="T193" s="70">
        <v>1</v>
      </c>
      <c r="U193" s="75">
        <v>0</v>
      </c>
      <c r="V193" s="72">
        <v>2157</v>
      </c>
      <c r="W193" s="72">
        <v>1135</v>
      </c>
      <c r="X193" s="76">
        <v>0.10781641168289291</v>
      </c>
    </row>
    <row r="194" spans="1:24" s="61" customFormat="1" ht="15" x14ac:dyDescent="0.25">
      <c r="A194" s="24" t="s">
        <v>98</v>
      </c>
      <c r="B194" s="32">
        <v>4</v>
      </c>
      <c r="C194" s="77">
        <v>1</v>
      </c>
      <c r="D194" s="77">
        <v>1</v>
      </c>
      <c r="E194" s="70">
        <v>1</v>
      </c>
      <c r="F194" s="77">
        <v>245760</v>
      </c>
      <c r="G194" s="77">
        <v>65104</v>
      </c>
      <c r="H194" s="66">
        <v>3.7748832637011551</v>
      </c>
      <c r="I194" s="77">
        <v>2000</v>
      </c>
      <c r="J194" s="77">
        <v>2000</v>
      </c>
      <c r="K194" s="77">
        <v>2000</v>
      </c>
      <c r="L194" s="70">
        <v>3.0720078643401327E-2</v>
      </c>
      <c r="M194" s="77">
        <v>0</v>
      </c>
      <c r="N194" s="70">
        <v>0</v>
      </c>
      <c r="O194" s="75">
        <v>1</v>
      </c>
      <c r="P194" s="77">
        <v>1</v>
      </c>
      <c r="Q194" s="70">
        <v>1</v>
      </c>
      <c r="R194" s="75">
        <v>0</v>
      </c>
      <c r="S194" s="77">
        <v>1</v>
      </c>
      <c r="T194" s="70">
        <v>1</v>
      </c>
      <c r="U194" s="75">
        <v>0</v>
      </c>
      <c r="V194" s="72">
        <v>800</v>
      </c>
      <c r="W194" s="72">
        <v>450</v>
      </c>
      <c r="X194" s="76">
        <v>0.1875</v>
      </c>
    </row>
    <row r="195" spans="1:24" s="61" customFormat="1" ht="15" x14ac:dyDescent="0.25">
      <c r="A195" s="24" t="s">
        <v>98</v>
      </c>
      <c r="B195" s="32">
        <v>5</v>
      </c>
      <c r="C195" s="77">
        <v>1</v>
      </c>
      <c r="D195" s="77">
        <v>1</v>
      </c>
      <c r="E195" s="70">
        <v>1</v>
      </c>
      <c r="F195" s="77">
        <v>1047436</v>
      </c>
      <c r="G195" s="77">
        <v>373626</v>
      </c>
      <c r="H195" s="66">
        <v>2.803434450493274</v>
      </c>
      <c r="I195" s="77">
        <v>218</v>
      </c>
      <c r="J195" s="77">
        <v>218</v>
      </c>
      <c r="K195" s="77">
        <v>218</v>
      </c>
      <c r="L195" s="70">
        <v>5.8347117170646579E-4</v>
      </c>
      <c r="M195" s="77">
        <v>1</v>
      </c>
      <c r="N195" s="70">
        <v>1</v>
      </c>
      <c r="O195" s="75">
        <v>0</v>
      </c>
      <c r="P195" s="77">
        <v>1</v>
      </c>
      <c r="Q195" s="70">
        <v>1</v>
      </c>
      <c r="R195" s="75">
        <v>0</v>
      </c>
      <c r="S195" s="77">
        <v>1</v>
      </c>
      <c r="T195" s="70">
        <v>1</v>
      </c>
      <c r="U195" s="75">
        <v>0</v>
      </c>
      <c r="V195" s="72">
        <v>3154.98</v>
      </c>
      <c r="W195" s="72">
        <v>1514.98</v>
      </c>
      <c r="X195" s="76">
        <v>0.12797228508580086</v>
      </c>
    </row>
    <row r="196" spans="1:24" s="61" customFormat="1" ht="15" x14ac:dyDescent="0.25">
      <c r="A196" s="24" t="s">
        <v>98</v>
      </c>
      <c r="B196" s="67">
        <v>6</v>
      </c>
      <c r="C196" s="77">
        <v>0</v>
      </c>
      <c r="D196" s="77">
        <v>0</v>
      </c>
      <c r="E196" s="70" t="s">
        <v>4177</v>
      </c>
      <c r="F196" s="77">
        <v>0</v>
      </c>
      <c r="G196" s="77">
        <v>0</v>
      </c>
      <c r="H196" s="65" t="s">
        <v>4177</v>
      </c>
      <c r="I196" s="77">
        <v>0</v>
      </c>
      <c r="J196" s="65" t="s">
        <v>4177</v>
      </c>
      <c r="K196" s="77" t="s">
        <v>4177</v>
      </c>
      <c r="L196" s="70" t="s">
        <v>4177</v>
      </c>
      <c r="M196" s="77">
        <v>0</v>
      </c>
      <c r="N196" s="70" t="s">
        <v>4177</v>
      </c>
      <c r="O196" s="75" t="s">
        <v>4177</v>
      </c>
      <c r="P196" s="77">
        <v>0</v>
      </c>
      <c r="Q196" s="70" t="s">
        <v>4177</v>
      </c>
      <c r="R196" s="75" t="s">
        <v>4177</v>
      </c>
      <c r="S196" s="77">
        <v>0</v>
      </c>
      <c r="T196" s="70" t="s">
        <v>4177</v>
      </c>
      <c r="U196" s="75" t="s">
        <v>4177</v>
      </c>
      <c r="V196" s="72">
        <v>0</v>
      </c>
      <c r="W196" s="72">
        <v>0</v>
      </c>
      <c r="X196" s="76" t="s">
        <v>4177</v>
      </c>
    </row>
    <row r="197" spans="1:24" s="61" customFormat="1" ht="15" x14ac:dyDescent="0.25">
      <c r="A197" s="24" t="s">
        <v>29</v>
      </c>
      <c r="B197" s="24">
        <v>1</v>
      </c>
      <c r="C197" s="77">
        <v>732</v>
      </c>
      <c r="D197" s="77">
        <v>568</v>
      </c>
      <c r="E197" s="70">
        <v>0.77595628415300544</v>
      </c>
      <c r="F197" s="77">
        <v>3770622</v>
      </c>
      <c r="G197" s="77">
        <v>1482017</v>
      </c>
      <c r="H197" s="66">
        <v>2.544250167170822</v>
      </c>
      <c r="I197" s="77">
        <v>52205</v>
      </c>
      <c r="J197" s="77">
        <v>91.910211267605632</v>
      </c>
      <c r="K197" s="77">
        <v>67278.274647887316</v>
      </c>
      <c r="L197" s="70">
        <v>4.5396425714338849E-2</v>
      </c>
      <c r="M197" s="77">
        <v>35</v>
      </c>
      <c r="N197" s="70">
        <v>6.1619718309859156E-2</v>
      </c>
      <c r="O197" s="75">
        <v>686.8943661971831</v>
      </c>
      <c r="P197" s="77">
        <v>120</v>
      </c>
      <c r="Q197" s="70">
        <v>0.21126760563380281</v>
      </c>
      <c r="R197" s="75">
        <v>577.35211267605644</v>
      </c>
      <c r="S197" s="77">
        <v>506</v>
      </c>
      <c r="T197" s="70">
        <v>0.89084507042253525</v>
      </c>
      <c r="U197" s="75">
        <v>79.901408450704196</v>
      </c>
      <c r="V197" s="72">
        <v>127565.13999999997</v>
      </c>
      <c r="W197" s="72">
        <v>83458.61</v>
      </c>
      <c r="X197" s="76">
        <v>9.1448572862460803E-2</v>
      </c>
    </row>
    <row r="198" spans="1:24" s="61" customFormat="1" ht="15" x14ac:dyDescent="0.25">
      <c r="A198" s="24" t="s">
        <v>29</v>
      </c>
      <c r="B198" s="32">
        <v>2</v>
      </c>
      <c r="C198" s="77">
        <v>88</v>
      </c>
      <c r="D198" s="77">
        <v>80</v>
      </c>
      <c r="E198" s="70">
        <v>0.90909090909090906</v>
      </c>
      <c r="F198" s="77">
        <v>3596028</v>
      </c>
      <c r="G198" s="77">
        <v>1349228</v>
      </c>
      <c r="H198" s="66">
        <v>2.6652485717758601</v>
      </c>
      <c r="I198" s="77">
        <v>45885</v>
      </c>
      <c r="J198" s="77">
        <v>573.5625</v>
      </c>
      <c r="K198" s="77">
        <v>50473.5</v>
      </c>
      <c r="L198" s="70">
        <v>3.7409170281079256E-2</v>
      </c>
      <c r="M198" s="77">
        <v>15</v>
      </c>
      <c r="N198" s="70">
        <v>0.1875</v>
      </c>
      <c r="O198" s="75">
        <v>71.5</v>
      </c>
      <c r="P198" s="77">
        <v>39</v>
      </c>
      <c r="Q198" s="70">
        <v>0.48749999999999999</v>
      </c>
      <c r="R198" s="75">
        <v>45.099999999999994</v>
      </c>
      <c r="S198" s="77">
        <v>80</v>
      </c>
      <c r="T198" s="70">
        <v>1</v>
      </c>
      <c r="U198" s="75">
        <v>0</v>
      </c>
      <c r="V198" s="72">
        <v>20817.900000000001</v>
      </c>
      <c r="W198" s="72">
        <v>14350.1</v>
      </c>
      <c r="X198" s="76">
        <v>0.23638503403321179</v>
      </c>
    </row>
    <row r="199" spans="1:24" s="61" customFormat="1" ht="15" x14ac:dyDescent="0.25">
      <c r="A199" s="24" t="s">
        <v>29</v>
      </c>
      <c r="B199" s="32">
        <v>3</v>
      </c>
      <c r="C199" s="77">
        <v>23</v>
      </c>
      <c r="D199" s="77">
        <v>23</v>
      </c>
      <c r="E199" s="70">
        <v>1</v>
      </c>
      <c r="F199" s="77">
        <v>3139196</v>
      </c>
      <c r="G199" s="77">
        <v>1135744</v>
      </c>
      <c r="H199" s="66">
        <v>2.763999633720275</v>
      </c>
      <c r="I199" s="77">
        <v>30500</v>
      </c>
      <c r="J199" s="77">
        <v>1326.0869565217392</v>
      </c>
      <c r="K199" s="77">
        <v>30500.000000000004</v>
      </c>
      <c r="L199" s="70">
        <v>2.6854643299898572E-2</v>
      </c>
      <c r="M199" s="77">
        <v>10</v>
      </c>
      <c r="N199" s="70">
        <v>0.43478260869565216</v>
      </c>
      <c r="O199" s="75">
        <v>13.000000000000002</v>
      </c>
      <c r="P199" s="77">
        <v>18</v>
      </c>
      <c r="Q199" s="70">
        <v>0.78260869565217395</v>
      </c>
      <c r="R199" s="75">
        <v>4.9999999999999991</v>
      </c>
      <c r="S199" s="77">
        <v>23</v>
      </c>
      <c r="T199" s="70">
        <v>1</v>
      </c>
      <c r="U199" s="75">
        <v>0</v>
      </c>
      <c r="V199" s="72">
        <v>14249.660000000002</v>
      </c>
      <c r="W199" s="72">
        <v>10412.419999999998</v>
      </c>
      <c r="X199" s="76">
        <v>0.28447415587459624</v>
      </c>
    </row>
    <row r="200" spans="1:24" s="61" customFormat="1" ht="15" x14ac:dyDescent="0.25">
      <c r="A200" s="24" t="s">
        <v>29</v>
      </c>
      <c r="B200" s="32">
        <v>4</v>
      </c>
      <c r="C200" s="77">
        <v>9</v>
      </c>
      <c r="D200" s="77">
        <v>8</v>
      </c>
      <c r="E200" s="70">
        <v>0.88888888888888884</v>
      </c>
      <c r="F200" s="77">
        <v>3683475</v>
      </c>
      <c r="G200" s="77">
        <v>1166561</v>
      </c>
      <c r="H200" s="66">
        <v>3.1575502695529853</v>
      </c>
      <c r="I200" s="77">
        <v>25506</v>
      </c>
      <c r="J200" s="77">
        <v>3188.25</v>
      </c>
      <c r="K200" s="77">
        <v>28694.25</v>
      </c>
      <c r="L200" s="70">
        <v>2.4597299241102693E-2</v>
      </c>
      <c r="M200" s="77">
        <v>3</v>
      </c>
      <c r="N200" s="70">
        <v>0.375</v>
      </c>
      <c r="O200" s="75">
        <v>5.625</v>
      </c>
      <c r="P200" s="77">
        <v>6</v>
      </c>
      <c r="Q200" s="70">
        <v>0.75</v>
      </c>
      <c r="R200" s="75">
        <v>2.25</v>
      </c>
      <c r="S200" s="77">
        <v>8</v>
      </c>
      <c r="T200" s="70">
        <v>1</v>
      </c>
      <c r="U200" s="75">
        <v>0</v>
      </c>
      <c r="V200" s="72">
        <v>16117.62</v>
      </c>
      <c r="W200" s="72">
        <v>13862.91</v>
      </c>
      <c r="X200" s="76">
        <v>0.35787603876999208</v>
      </c>
    </row>
    <row r="201" spans="1:24" s="61" customFormat="1" ht="15" x14ac:dyDescent="0.25">
      <c r="A201" s="24" t="s">
        <v>29</v>
      </c>
      <c r="B201" s="32">
        <v>5</v>
      </c>
      <c r="C201" s="77">
        <v>1</v>
      </c>
      <c r="D201" s="77">
        <v>1</v>
      </c>
      <c r="E201" s="70">
        <v>1</v>
      </c>
      <c r="F201" s="77">
        <v>2521564</v>
      </c>
      <c r="G201" s="77">
        <v>635122</v>
      </c>
      <c r="H201" s="66">
        <v>3.9702041497539056</v>
      </c>
      <c r="I201" s="77">
        <v>12991</v>
      </c>
      <c r="J201" s="77">
        <v>12991</v>
      </c>
      <c r="K201" s="77">
        <v>12991</v>
      </c>
      <c r="L201" s="70">
        <v>2.0454337906732879E-2</v>
      </c>
      <c r="M201" s="77">
        <v>1</v>
      </c>
      <c r="N201" s="70">
        <v>1</v>
      </c>
      <c r="O201" s="75">
        <v>0</v>
      </c>
      <c r="P201" s="77">
        <v>1</v>
      </c>
      <c r="Q201" s="70">
        <v>1</v>
      </c>
      <c r="R201" s="75">
        <v>0</v>
      </c>
      <c r="S201" s="77">
        <v>1</v>
      </c>
      <c r="T201" s="70">
        <v>1</v>
      </c>
      <c r="U201" s="75">
        <v>0</v>
      </c>
      <c r="V201" s="72">
        <v>4942.8599999999997</v>
      </c>
      <c r="W201" s="72">
        <v>4707.99</v>
      </c>
      <c r="X201" s="76">
        <v>0.15638719283977293</v>
      </c>
    </row>
    <row r="202" spans="1:24" s="61" customFormat="1" ht="15" x14ac:dyDescent="0.25">
      <c r="A202" s="24" t="s">
        <v>29</v>
      </c>
      <c r="B202" s="67">
        <v>6</v>
      </c>
      <c r="C202" s="77">
        <v>0</v>
      </c>
      <c r="D202" s="77">
        <v>0</v>
      </c>
      <c r="E202" s="70" t="s">
        <v>4177</v>
      </c>
      <c r="F202" s="77">
        <v>0</v>
      </c>
      <c r="G202" s="77">
        <v>0</v>
      </c>
      <c r="H202" s="65" t="s">
        <v>4177</v>
      </c>
      <c r="I202" s="77">
        <v>0</v>
      </c>
      <c r="J202" s="65" t="s">
        <v>4177</v>
      </c>
      <c r="K202" s="77" t="s">
        <v>4177</v>
      </c>
      <c r="L202" s="70" t="s">
        <v>4177</v>
      </c>
      <c r="M202" s="77">
        <v>0</v>
      </c>
      <c r="N202" s="70" t="s">
        <v>4177</v>
      </c>
      <c r="O202" s="75" t="s">
        <v>4177</v>
      </c>
      <c r="P202" s="77">
        <v>0</v>
      </c>
      <c r="Q202" s="70" t="s">
        <v>4177</v>
      </c>
      <c r="R202" s="75" t="s">
        <v>4177</v>
      </c>
      <c r="S202" s="77">
        <v>0</v>
      </c>
      <c r="T202" s="70" t="s">
        <v>4177</v>
      </c>
      <c r="U202" s="75" t="s">
        <v>4177</v>
      </c>
      <c r="V202" s="72">
        <v>0</v>
      </c>
      <c r="W202" s="72">
        <v>0</v>
      </c>
      <c r="X202" s="76" t="s">
        <v>4177</v>
      </c>
    </row>
    <row r="203" spans="1:24" s="61" customFormat="1" ht="15" x14ac:dyDescent="0.25">
      <c r="A203" s="24" t="s">
        <v>30</v>
      </c>
      <c r="B203" s="24">
        <v>1</v>
      </c>
      <c r="C203" s="77">
        <v>64</v>
      </c>
      <c r="D203" s="77">
        <v>53</v>
      </c>
      <c r="E203" s="70">
        <v>0.828125</v>
      </c>
      <c r="F203" s="77">
        <v>525599</v>
      </c>
      <c r="G203" s="77">
        <v>199280</v>
      </c>
      <c r="H203" s="66">
        <v>2.6374899638699318</v>
      </c>
      <c r="I203" s="77">
        <v>1305</v>
      </c>
      <c r="J203" s="77">
        <v>24.622641509433961</v>
      </c>
      <c r="K203" s="77">
        <v>1575.8490566037735</v>
      </c>
      <c r="L203" s="70">
        <v>7.9077130499988629E-3</v>
      </c>
      <c r="M203" s="77">
        <v>11</v>
      </c>
      <c r="N203" s="70">
        <v>0.20754716981132076</v>
      </c>
      <c r="O203" s="75">
        <v>50.716981132075475</v>
      </c>
      <c r="P203" s="77">
        <v>31</v>
      </c>
      <c r="Q203" s="70">
        <v>0.58490566037735847</v>
      </c>
      <c r="R203" s="75">
        <v>26.566037735849058</v>
      </c>
      <c r="S203" s="77">
        <v>53</v>
      </c>
      <c r="T203" s="70">
        <v>1</v>
      </c>
      <c r="U203" s="75">
        <v>0</v>
      </c>
      <c r="V203" s="72">
        <v>14104.12</v>
      </c>
      <c r="W203" s="72">
        <v>9665.6999999999989</v>
      </c>
      <c r="X203" s="76">
        <v>0.31578574203849663</v>
      </c>
    </row>
    <row r="204" spans="1:24" s="61" customFormat="1" ht="15" x14ac:dyDescent="0.25">
      <c r="A204" s="24" t="s">
        <v>30</v>
      </c>
      <c r="B204" s="32">
        <v>2</v>
      </c>
      <c r="C204" s="77">
        <v>11</v>
      </c>
      <c r="D204" s="77">
        <v>11</v>
      </c>
      <c r="E204" s="70">
        <v>1</v>
      </c>
      <c r="F204" s="77">
        <v>437441</v>
      </c>
      <c r="G204" s="77">
        <v>163996</v>
      </c>
      <c r="H204" s="66">
        <v>2.6673882289811948</v>
      </c>
      <c r="I204" s="77">
        <v>2171</v>
      </c>
      <c r="J204" s="77">
        <v>197.36363636363637</v>
      </c>
      <c r="K204" s="77">
        <v>2171</v>
      </c>
      <c r="L204" s="70">
        <v>1.3238127759213639E-2</v>
      </c>
      <c r="M204" s="77">
        <v>2</v>
      </c>
      <c r="N204" s="70">
        <v>0.18181818181818182</v>
      </c>
      <c r="O204" s="75">
        <v>9</v>
      </c>
      <c r="P204" s="77">
        <v>6</v>
      </c>
      <c r="Q204" s="70">
        <v>0.54545454545454541</v>
      </c>
      <c r="R204" s="75">
        <v>5</v>
      </c>
      <c r="S204" s="77">
        <v>11</v>
      </c>
      <c r="T204" s="70">
        <v>1</v>
      </c>
      <c r="U204" s="75">
        <v>0</v>
      </c>
      <c r="V204" s="72">
        <v>2553.2200000000003</v>
      </c>
      <c r="W204" s="72">
        <v>1844.78</v>
      </c>
      <c r="X204" s="76">
        <v>0.28608972199810434</v>
      </c>
    </row>
    <row r="205" spans="1:24" s="61" customFormat="1" ht="15" x14ac:dyDescent="0.25">
      <c r="A205" s="24" t="s">
        <v>30</v>
      </c>
      <c r="B205" s="32">
        <v>3</v>
      </c>
      <c r="C205" s="77">
        <v>3</v>
      </c>
      <c r="D205" s="77">
        <v>3</v>
      </c>
      <c r="E205" s="70">
        <v>1</v>
      </c>
      <c r="F205" s="77">
        <v>426749</v>
      </c>
      <c r="G205" s="77">
        <v>134168</v>
      </c>
      <c r="H205" s="66">
        <v>3.180706278695367</v>
      </c>
      <c r="I205" s="77">
        <v>9500</v>
      </c>
      <c r="J205" s="77">
        <v>3166.6666666666665</v>
      </c>
      <c r="K205" s="77">
        <v>9500</v>
      </c>
      <c r="L205" s="70">
        <v>7.0806749746586364E-2</v>
      </c>
      <c r="M205" s="77">
        <v>0</v>
      </c>
      <c r="N205" s="70">
        <v>0</v>
      </c>
      <c r="O205" s="75">
        <v>3</v>
      </c>
      <c r="P205" s="77">
        <v>1</v>
      </c>
      <c r="Q205" s="70">
        <v>0.33333333333333331</v>
      </c>
      <c r="R205" s="75">
        <v>2</v>
      </c>
      <c r="S205" s="77">
        <v>3</v>
      </c>
      <c r="T205" s="70">
        <v>1</v>
      </c>
      <c r="U205" s="75">
        <v>0</v>
      </c>
      <c r="V205" s="72">
        <v>2266.75</v>
      </c>
      <c r="W205" s="72">
        <v>1543.5900000000001</v>
      </c>
      <c r="X205" s="76">
        <v>0.37100253667144589</v>
      </c>
    </row>
    <row r="206" spans="1:24" s="61" customFormat="1" ht="15" x14ac:dyDescent="0.25">
      <c r="A206" s="24" t="s">
        <v>30</v>
      </c>
      <c r="B206" s="32">
        <v>4</v>
      </c>
      <c r="C206" s="77">
        <v>1</v>
      </c>
      <c r="D206" s="77">
        <v>1</v>
      </c>
      <c r="E206" s="70">
        <v>1</v>
      </c>
      <c r="F206" s="77">
        <v>893937</v>
      </c>
      <c r="G206" s="77">
        <v>333188</v>
      </c>
      <c r="H206" s="66">
        <v>2.6829807796199141</v>
      </c>
      <c r="I206" s="77">
        <v>125000</v>
      </c>
      <c r="J206" s="77">
        <v>125000</v>
      </c>
      <c r="K206" s="77">
        <v>125000</v>
      </c>
      <c r="L206" s="70">
        <v>0.37516357131709427</v>
      </c>
      <c r="M206" s="77">
        <v>1</v>
      </c>
      <c r="N206" s="70">
        <v>1</v>
      </c>
      <c r="O206" s="75">
        <v>0</v>
      </c>
      <c r="P206" s="77">
        <v>0</v>
      </c>
      <c r="Q206" s="70">
        <v>0</v>
      </c>
      <c r="R206" s="75">
        <v>1</v>
      </c>
      <c r="S206" s="77">
        <v>1</v>
      </c>
      <c r="T206" s="70">
        <v>1</v>
      </c>
      <c r="U206" s="75">
        <v>0</v>
      </c>
      <c r="V206" s="72">
        <v>4095.4</v>
      </c>
      <c r="W206" s="72">
        <v>2980.79</v>
      </c>
      <c r="X206" s="76">
        <v>0.38867021536357865</v>
      </c>
    </row>
    <row r="207" spans="1:24" s="61" customFormat="1" ht="15" x14ac:dyDescent="0.25">
      <c r="A207" s="24" t="s">
        <v>30</v>
      </c>
      <c r="B207" s="32">
        <v>5</v>
      </c>
      <c r="C207" s="77">
        <v>0</v>
      </c>
      <c r="D207" s="77">
        <v>0</v>
      </c>
      <c r="E207" s="70" t="s">
        <v>4177</v>
      </c>
      <c r="F207" s="77">
        <v>0</v>
      </c>
      <c r="G207" s="77">
        <v>0</v>
      </c>
      <c r="H207" s="65" t="s">
        <v>4177</v>
      </c>
      <c r="I207" s="77">
        <v>0</v>
      </c>
      <c r="J207" s="65" t="s">
        <v>4177</v>
      </c>
      <c r="K207" s="77" t="s">
        <v>4177</v>
      </c>
      <c r="L207" s="70" t="s">
        <v>4177</v>
      </c>
      <c r="M207" s="77">
        <v>0</v>
      </c>
      <c r="N207" s="70" t="s">
        <v>4177</v>
      </c>
      <c r="O207" s="75" t="s">
        <v>4177</v>
      </c>
      <c r="P207" s="77">
        <v>0</v>
      </c>
      <c r="Q207" s="70" t="s">
        <v>4177</v>
      </c>
      <c r="R207" s="75" t="s">
        <v>4177</v>
      </c>
      <c r="S207" s="77">
        <v>0</v>
      </c>
      <c r="T207" s="70" t="s">
        <v>4177</v>
      </c>
      <c r="U207" s="75" t="s">
        <v>4177</v>
      </c>
      <c r="V207" s="72">
        <v>0</v>
      </c>
      <c r="W207" s="72">
        <v>0</v>
      </c>
      <c r="X207" s="76" t="s">
        <v>4177</v>
      </c>
    </row>
    <row r="208" spans="1:24" s="61" customFormat="1" ht="15" x14ac:dyDescent="0.25">
      <c r="A208" s="24" t="s">
        <v>30</v>
      </c>
      <c r="B208" s="67">
        <v>6</v>
      </c>
      <c r="C208" s="77">
        <v>0</v>
      </c>
      <c r="D208" s="77">
        <v>0</v>
      </c>
      <c r="E208" s="70" t="s">
        <v>4177</v>
      </c>
      <c r="F208" s="77">
        <v>0</v>
      </c>
      <c r="G208" s="77">
        <v>0</v>
      </c>
      <c r="H208" s="65" t="s">
        <v>4177</v>
      </c>
      <c r="I208" s="77">
        <v>0</v>
      </c>
      <c r="J208" s="65" t="s">
        <v>4177</v>
      </c>
      <c r="K208" s="77" t="s">
        <v>4177</v>
      </c>
      <c r="L208" s="70" t="s">
        <v>4177</v>
      </c>
      <c r="M208" s="77">
        <v>0</v>
      </c>
      <c r="N208" s="70" t="s">
        <v>4177</v>
      </c>
      <c r="O208" s="75" t="s">
        <v>4177</v>
      </c>
      <c r="P208" s="77">
        <v>0</v>
      </c>
      <c r="Q208" s="70" t="s">
        <v>4177</v>
      </c>
      <c r="R208" s="75" t="s">
        <v>4177</v>
      </c>
      <c r="S208" s="77">
        <v>0</v>
      </c>
      <c r="T208" s="70" t="s">
        <v>4177</v>
      </c>
      <c r="U208" s="75" t="s">
        <v>4177</v>
      </c>
      <c r="V208" s="72">
        <v>0</v>
      </c>
      <c r="W208" s="72">
        <v>0</v>
      </c>
      <c r="X208" s="76" t="s">
        <v>4177</v>
      </c>
    </row>
    <row r="209" spans="1:24" s="61" customFormat="1" ht="15" x14ac:dyDescent="0.25">
      <c r="A209" s="24" t="s">
        <v>65</v>
      </c>
      <c r="B209" s="24">
        <v>1</v>
      </c>
      <c r="C209" s="77">
        <v>117</v>
      </c>
      <c r="D209" s="77">
        <v>84</v>
      </c>
      <c r="E209" s="70">
        <v>0.71794871794871795</v>
      </c>
      <c r="F209" s="77">
        <v>618052</v>
      </c>
      <c r="G209" s="77">
        <v>220412</v>
      </c>
      <c r="H209" s="66">
        <v>2.8040760031214274</v>
      </c>
      <c r="I209" s="77">
        <v>2070</v>
      </c>
      <c r="J209" s="77">
        <v>24.642857142857142</v>
      </c>
      <c r="K209" s="77">
        <v>2883.2142857142858</v>
      </c>
      <c r="L209" s="70">
        <v>1.3081022293315635E-2</v>
      </c>
      <c r="M209" s="77">
        <v>6</v>
      </c>
      <c r="N209" s="70">
        <v>7.1428571428571425E-2</v>
      </c>
      <c r="O209" s="75">
        <v>108.64285714285715</v>
      </c>
      <c r="P209" s="77">
        <v>33</v>
      </c>
      <c r="Q209" s="70">
        <v>0.39285714285714285</v>
      </c>
      <c r="R209" s="75">
        <v>71.035714285714292</v>
      </c>
      <c r="S209" s="77">
        <v>72</v>
      </c>
      <c r="T209" s="70">
        <v>0.8571428571428571</v>
      </c>
      <c r="U209" s="75">
        <v>16.714285714285719</v>
      </c>
      <c r="V209" s="72">
        <v>5551.3799999999974</v>
      </c>
      <c r="W209" s="72">
        <v>3335.3599999999992</v>
      </c>
      <c r="X209" s="76">
        <v>0.17617421253814375</v>
      </c>
    </row>
    <row r="210" spans="1:24" s="61" customFormat="1" ht="15" x14ac:dyDescent="0.25">
      <c r="A210" s="24" t="s">
        <v>65</v>
      </c>
      <c r="B210" s="32">
        <v>2</v>
      </c>
      <c r="C210" s="77">
        <v>19</v>
      </c>
      <c r="D210" s="77">
        <v>17</v>
      </c>
      <c r="E210" s="70">
        <v>0.89473684210526316</v>
      </c>
      <c r="F210" s="77">
        <v>720972</v>
      </c>
      <c r="G210" s="77">
        <v>238361</v>
      </c>
      <c r="H210" s="66">
        <v>3.0247062229139834</v>
      </c>
      <c r="I210" s="77">
        <v>6104</v>
      </c>
      <c r="J210" s="77">
        <v>359.05882352941177</v>
      </c>
      <c r="K210" s="77">
        <v>6822.1176470588234</v>
      </c>
      <c r="L210" s="70">
        <v>2.862094741614116E-2</v>
      </c>
      <c r="M210" s="77">
        <v>5</v>
      </c>
      <c r="N210" s="70">
        <v>0.29411764705882354</v>
      </c>
      <c r="O210" s="75">
        <v>13.411764705882351</v>
      </c>
      <c r="P210" s="77">
        <v>10</v>
      </c>
      <c r="Q210" s="70">
        <v>0.58823529411764708</v>
      </c>
      <c r="R210" s="75">
        <v>7.8235294117647056</v>
      </c>
      <c r="S210" s="77">
        <v>17</v>
      </c>
      <c r="T210" s="70">
        <v>1</v>
      </c>
      <c r="U210" s="75">
        <v>0</v>
      </c>
      <c r="V210" s="72">
        <v>10547.06</v>
      </c>
      <c r="W210" s="72">
        <v>7842.13</v>
      </c>
      <c r="X210" s="76">
        <v>0.39101417835870844</v>
      </c>
    </row>
    <row r="211" spans="1:24" s="61" customFormat="1" ht="15" x14ac:dyDescent="0.25">
      <c r="A211" s="24" t="s">
        <v>65</v>
      </c>
      <c r="B211" s="32">
        <v>3</v>
      </c>
      <c r="C211" s="77">
        <v>3</v>
      </c>
      <c r="D211" s="77">
        <v>2</v>
      </c>
      <c r="E211" s="70">
        <v>0.66666666666666663</v>
      </c>
      <c r="F211" s="77">
        <v>217225</v>
      </c>
      <c r="G211" s="77">
        <v>81947</v>
      </c>
      <c r="H211" s="66">
        <v>2.6507986869562035</v>
      </c>
      <c r="I211" s="77">
        <v>0</v>
      </c>
      <c r="J211" s="77">
        <v>0</v>
      </c>
      <c r="K211" s="77">
        <v>0</v>
      </c>
      <c r="L211" s="70">
        <v>0</v>
      </c>
      <c r="M211" s="77">
        <v>1</v>
      </c>
      <c r="N211" s="70">
        <v>0.5</v>
      </c>
      <c r="O211" s="75">
        <v>1.5</v>
      </c>
      <c r="P211" s="77">
        <v>2</v>
      </c>
      <c r="Q211" s="70">
        <v>1</v>
      </c>
      <c r="R211" s="75">
        <v>0</v>
      </c>
      <c r="S211" s="77">
        <v>2</v>
      </c>
      <c r="T211" s="70">
        <v>1</v>
      </c>
      <c r="U211" s="75">
        <v>0</v>
      </c>
      <c r="V211" s="72">
        <v>2063.7600000000002</v>
      </c>
      <c r="W211" s="72">
        <v>1481.4099999999999</v>
      </c>
      <c r="X211" s="76">
        <v>0.52335542892584397</v>
      </c>
    </row>
    <row r="212" spans="1:24" s="61" customFormat="1" ht="15" x14ac:dyDescent="0.25">
      <c r="A212" s="24" t="s">
        <v>65</v>
      </c>
      <c r="B212" s="32">
        <v>4</v>
      </c>
      <c r="C212" s="77">
        <v>2</v>
      </c>
      <c r="D212" s="77">
        <v>1</v>
      </c>
      <c r="E212" s="70">
        <v>0.5</v>
      </c>
      <c r="F212" s="77">
        <v>606589</v>
      </c>
      <c r="G212" s="77">
        <v>39000</v>
      </c>
      <c r="H212" s="66">
        <v>15.553564102564103</v>
      </c>
      <c r="I212" s="77">
        <v>580</v>
      </c>
      <c r="J212" s="77">
        <v>580</v>
      </c>
      <c r="K212" s="77">
        <v>1160</v>
      </c>
      <c r="L212" s="70">
        <v>2.9743589743589743E-2</v>
      </c>
      <c r="M212" s="77">
        <v>0</v>
      </c>
      <c r="N212" s="70">
        <v>0</v>
      </c>
      <c r="O212" s="75">
        <v>2</v>
      </c>
      <c r="P212" s="77">
        <v>1</v>
      </c>
      <c r="Q212" s="70">
        <v>1</v>
      </c>
      <c r="R212" s="75">
        <v>0</v>
      </c>
      <c r="S212" s="77">
        <v>1</v>
      </c>
      <c r="T212" s="70">
        <v>1</v>
      </c>
      <c r="U212" s="75">
        <v>0</v>
      </c>
      <c r="V212" s="72">
        <v>2700</v>
      </c>
      <c r="W212" s="72">
        <v>1.1000000000000001</v>
      </c>
      <c r="X212" s="76">
        <v>5.5555555555555551E-5</v>
      </c>
    </row>
    <row r="213" spans="1:24" s="61" customFormat="1" ht="15" x14ac:dyDescent="0.25">
      <c r="A213" s="24" t="s">
        <v>65</v>
      </c>
      <c r="B213" s="32">
        <v>5</v>
      </c>
      <c r="C213" s="77">
        <v>0</v>
      </c>
      <c r="D213" s="77">
        <v>0</v>
      </c>
      <c r="E213" s="70" t="s">
        <v>4177</v>
      </c>
      <c r="F213" s="77">
        <v>0</v>
      </c>
      <c r="G213" s="77">
        <v>0</v>
      </c>
      <c r="H213" s="65" t="s">
        <v>4177</v>
      </c>
      <c r="I213" s="77">
        <v>0</v>
      </c>
      <c r="J213" s="65" t="s">
        <v>4177</v>
      </c>
      <c r="K213" s="77" t="s">
        <v>4177</v>
      </c>
      <c r="L213" s="70" t="s">
        <v>4177</v>
      </c>
      <c r="M213" s="77">
        <v>0</v>
      </c>
      <c r="N213" s="70" t="s">
        <v>4177</v>
      </c>
      <c r="O213" s="75" t="s">
        <v>4177</v>
      </c>
      <c r="P213" s="77">
        <v>0</v>
      </c>
      <c r="Q213" s="70" t="s">
        <v>4177</v>
      </c>
      <c r="R213" s="75" t="s">
        <v>4177</v>
      </c>
      <c r="S213" s="77">
        <v>0</v>
      </c>
      <c r="T213" s="70" t="s">
        <v>4177</v>
      </c>
      <c r="U213" s="75" t="s">
        <v>4177</v>
      </c>
      <c r="V213" s="72">
        <v>0</v>
      </c>
      <c r="W213" s="72">
        <v>0</v>
      </c>
      <c r="X213" s="76" t="s">
        <v>4177</v>
      </c>
    </row>
    <row r="214" spans="1:24" s="61" customFormat="1" ht="15" x14ac:dyDescent="0.25">
      <c r="A214" s="24" t="s">
        <v>65</v>
      </c>
      <c r="B214" s="67">
        <v>6</v>
      </c>
      <c r="C214" s="77">
        <v>0</v>
      </c>
      <c r="D214" s="77">
        <v>0</v>
      </c>
      <c r="E214" s="70" t="s">
        <v>4177</v>
      </c>
      <c r="F214" s="77">
        <v>0</v>
      </c>
      <c r="G214" s="77">
        <v>0</v>
      </c>
      <c r="H214" s="65" t="s">
        <v>4177</v>
      </c>
      <c r="I214" s="77">
        <v>0</v>
      </c>
      <c r="J214" s="65" t="s">
        <v>4177</v>
      </c>
      <c r="K214" s="77" t="s">
        <v>4177</v>
      </c>
      <c r="L214" s="70" t="s">
        <v>4177</v>
      </c>
      <c r="M214" s="77">
        <v>0</v>
      </c>
      <c r="N214" s="70" t="s">
        <v>4177</v>
      </c>
      <c r="O214" s="75" t="s">
        <v>4177</v>
      </c>
      <c r="P214" s="77">
        <v>0</v>
      </c>
      <c r="Q214" s="70" t="s">
        <v>4177</v>
      </c>
      <c r="R214" s="75" t="s">
        <v>4177</v>
      </c>
      <c r="S214" s="77">
        <v>0</v>
      </c>
      <c r="T214" s="70" t="s">
        <v>4177</v>
      </c>
      <c r="U214" s="75" t="s">
        <v>4177</v>
      </c>
      <c r="V214" s="72">
        <v>0</v>
      </c>
      <c r="W214" s="72">
        <v>0</v>
      </c>
      <c r="X214" s="76" t="s">
        <v>4177</v>
      </c>
    </row>
    <row r="215" spans="1:24" s="61" customFormat="1" ht="15" x14ac:dyDescent="0.25">
      <c r="A215" s="24" t="s">
        <v>31</v>
      </c>
      <c r="B215" s="24">
        <v>1</v>
      </c>
      <c r="C215" s="77">
        <v>64</v>
      </c>
      <c r="D215" s="77">
        <v>34</v>
      </c>
      <c r="E215" s="70">
        <v>0.53125</v>
      </c>
      <c r="F215" s="77">
        <v>294218</v>
      </c>
      <c r="G215" s="77">
        <v>94902</v>
      </c>
      <c r="H215" s="66">
        <v>3.1002297106488799</v>
      </c>
      <c r="I215" s="77">
        <v>2848</v>
      </c>
      <c r="J215" s="77">
        <v>83.764705882352942</v>
      </c>
      <c r="K215" s="77">
        <v>5360.9411764705883</v>
      </c>
      <c r="L215" s="70">
        <v>5.6489232855688902E-2</v>
      </c>
      <c r="M215" s="77">
        <v>4</v>
      </c>
      <c r="N215" s="70">
        <v>0.11764705882352941</v>
      </c>
      <c r="O215" s="75">
        <v>56.470588235294116</v>
      </c>
      <c r="P215" s="77">
        <v>9</v>
      </c>
      <c r="Q215" s="70">
        <v>0.26470588235294118</v>
      </c>
      <c r="R215" s="75">
        <v>47.058823529411768</v>
      </c>
      <c r="S215" s="77">
        <v>21</v>
      </c>
      <c r="T215" s="70">
        <v>0.61764705882352944</v>
      </c>
      <c r="U215" s="75">
        <v>24.470588235294116</v>
      </c>
      <c r="V215" s="72">
        <v>2542.1600000000003</v>
      </c>
      <c r="W215" s="72">
        <v>783.1099999999999</v>
      </c>
      <c r="X215" s="76">
        <v>6.7249897724769483E-2</v>
      </c>
    </row>
    <row r="216" spans="1:24" s="61" customFormat="1" ht="15" x14ac:dyDescent="0.25">
      <c r="A216" s="24" t="s">
        <v>31</v>
      </c>
      <c r="B216" s="32">
        <v>2</v>
      </c>
      <c r="C216" s="77">
        <v>62</v>
      </c>
      <c r="D216" s="77">
        <v>39</v>
      </c>
      <c r="E216" s="70">
        <v>0.62903225806451613</v>
      </c>
      <c r="F216" s="77">
        <v>1077892</v>
      </c>
      <c r="G216" s="77">
        <v>344361</v>
      </c>
      <c r="H216" s="66">
        <v>3.1301221683059346</v>
      </c>
      <c r="I216" s="77">
        <v>11457</v>
      </c>
      <c r="J216" s="77">
        <v>293.76923076923077</v>
      </c>
      <c r="K216" s="77">
        <v>18213.692307692309</v>
      </c>
      <c r="L216" s="70">
        <v>5.2891274876342875E-2</v>
      </c>
      <c r="M216" s="77">
        <v>6</v>
      </c>
      <c r="N216" s="70">
        <v>0.15384615384615385</v>
      </c>
      <c r="O216" s="75">
        <v>52.46153846153846</v>
      </c>
      <c r="P216" s="77">
        <v>18</v>
      </c>
      <c r="Q216" s="70">
        <v>0.46153846153846156</v>
      </c>
      <c r="R216" s="75">
        <v>33.38461538461538</v>
      </c>
      <c r="S216" s="77">
        <v>27</v>
      </c>
      <c r="T216" s="70">
        <v>0.69230769230769229</v>
      </c>
      <c r="U216" s="75">
        <v>19.076923076923077</v>
      </c>
      <c r="V216" s="72">
        <v>133597.87999999998</v>
      </c>
      <c r="W216" s="72">
        <v>6464.8</v>
      </c>
      <c r="X216" s="76">
        <v>2.5584986827635295E-3</v>
      </c>
    </row>
    <row r="217" spans="1:24" s="61" customFormat="1" ht="15" x14ac:dyDescent="0.25">
      <c r="A217" s="24" t="s">
        <v>31</v>
      </c>
      <c r="B217" s="32">
        <v>3</v>
      </c>
      <c r="C217" s="77">
        <v>14</v>
      </c>
      <c r="D217" s="77">
        <v>12</v>
      </c>
      <c r="E217" s="70">
        <v>0.8571428571428571</v>
      </c>
      <c r="F217" s="77">
        <v>1222647</v>
      </c>
      <c r="G217" s="77">
        <v>387037</v>
      </c>
      <c r="H217" s="66">
        <v>3.1589925510997658</v>
      </c>
      <c r="I217" s="77">
        <v>4865</v>
      </c>
      <c r="J217" s="77">
        <v>405.41666666666669</v>
      </c>
      <c r="K217" s="77">
        <v>5675.8333333333339</v>
      </c>
      <c r="L217" s="70">
        <v>1.4664833939218561E-2</v>
      </c>
      <c r="M217" s="77">
        <v>4</v>
      </c>
      <c r="N217" s="70">
        <v>0.33333333333333331</v>
      </c>
      <c r="O217" s="75">
        <v>9.3333333333333339</v>
      </c>
      <c r="P217" s="77">
        <v>6</v>
      </c>
      <c r="Q217" s="70">
        <v>0.5</v>
      </c>
      <c r="R217" s="75">
        <v>7</v>
      </c>
      <c r="S217" s="77">
        <v>11</v>
      </c>
      <c r="T217" s="70">
        <v>0.91666666666666663</v>
      </c>
      <c r="U217" s="75">
        <v>1.1666666666666672</v>
      </c>
      <c r="V217" s="72">
        <v>19673.11</v>
      </c>
      <c r="W217" s="72">
        <v>8879.83</v>
      </c>
      <c r="X217" s="76">
        <v>3.7609711936750209E-2</v>
      </c>
    </row>
    <row r="218" spans="1:24" s="61" customFormat="1" ht="15" x14ac:dyDescent="0.25">
      <c r="A218" s="24" t="s">
        <v>31</v>
      </c>
      <c r="B218" s="32">
        <v>4</v>
      </c>
      <c r="C218" s="77">
        <v>3</v>
      </c>
      <c r="D218" s="77">
        <v>3</v>
      </c>
      <c r="E218" s="70">
        <v>1</v>
      </c>
      <c r="F218" s="77">
        <v>984763</v>
      </c>
      <c r="G218" s="77">
        <v>217256</v>
      </c>
      <c r="H218" s="66">
        <v>4.5327309717568216</v>
      </c>
      <c r="I218" s="77">
        <v>18200</v>
      </c>
      <c r="J218" s="77">
        <v>6066.666666666667</v>
      </c>
      <c r="K218" s="77">
        <v>18200</v>
      </c>
      <c r="L218" s="70">
        <v>8.3772139779798943E-2</v>
      </c>
      <c r="M218" s="77">
        <v>1</v>
      </c>
      <c r="N218" s="70">
        <v>0.33333333333333331</v>
      </c>
      <c r="O218" s="75">
        <v>2</v>
      </c>
      <c r="P218" s="77">
        <v>2</v>
      </c>
      <c r="Q218" s="70">
        <v>0.66666666666666663</v>
      </c>
      <c r="R218" s="75">
        <v>1</v>
      </c>
      <c r="S218" s="77">
        <v>3</v>
      </c>
      <c r="T218" s="70">
        <v>1</v>
      </c>
      <c r="U218" s="75">
        <v>0</v>
      </c>
      <c r="V218" s="72">
        <v>2440.15</v>
      </c>
      <c r="W218" s="72">
        <v>1352.3</v>
      </c>
      <c r="X218" s="76">
        <v>0.20902403540765935</v>
      </c>
    </row>
    <row r="219" spans="1:24" s="61" customFormat="1" ht="15" x14ac:dyDescent="0.25">
      <c r="A219" s="24" t="s">
        <v>31</v>
      </c>
      <c r="B219" s="32">
        <v>5</v>
      </c>
      <c r="C219" s="77">
        <v>1</v>
      </c>
      <c r="D219" s="77">
        <v>1</v>
      </c>
      <c r="E219" s="70">
        <v>1</v>
      </c>
      <c r="F219" s="77">
        <v>1486808</v>
      </c>
      <c r="G219" s="77">
        <v>357328</v>
      </c>
      <c r="H219" s="66">
        <v>4.1609053866475616</v>
      </c>
      <c r="I219" s="77">
        <v>14638</v>
      </c>
      <c r="J219" s="77">
        <v>14638</v>
      </c>
      <c r="K219" s="77">
        <v>14638</v>
      </c>
      <c r="L219" s="70">
        <v>4.0965163659159094E-2</v>
      </c>
      <c r="M219" s="77">
        <v>0</v>
      </c>
      <c r="N219" s="70">
        <v>0</v>
      </c>
      <c r="O219" s="75">
        <v>1</v>
      </c>
      <c r="P219" s="77">
        <v>0</v>
      </c>
      <c r="Q219" s="70">
        <v>0</v>
      </c>
      <c r="R219" s="75">
        <v>1</v>
      </c>
      <c r="S219" s="77">
        <v>1</v>
      </c>
      <c r="T219" s="70">
        <v>1</v>
      </c>
      <c r="U219" s="75">
        <v>0</v>
      </c>
      <c r="V219" s="72">
        <v>1822.18</v>
      </c>
      <c r="W219" s="72">
        <v>800.17</v>
      </c>
      <c r="X219" s="76">
        <v>0.32927592224697888</v>
      </c>
    </row>
    <row r="220" spans="1:24" s="61" customFormat="1" ht="15" x14ac:dyDescent="0.25">
      <c r="A220" s="24" t="s">
        <v>31</v>
      </c>
      <c r="B220" s="67">
        <v>6</v>
      </c>
      <c r="C220" s="77">
        <v>0</v>
      </c>
      <c r="D220" s="77">
        <v>0</v>
      </c>
      <c r="E220" s="70" t="s">
        <v>4177</v>
      </c>
      <c r="F220" s="77">
        <v>0</v>
      </c>
      <c r="G220" s="77">
        <v>0</v>
      </c>
      <c r="H220" s="65" t="s">
        <v>4177</v>
      </c>
      <c r="I220" s="77">
        <v>0</v>
      </c>
      <c r="J220" s="65" t="s">
        <v>4177</v>
      </c>
      <c r="K220" s="77" t="s">
        <v>4177</v>
      </c>
      <c r="L220" s="70" t="s">
        <v>4177</v>
      </c>
      <c r="M220" s="77">
        <v>0</v>
      </c>
      <c r="N220" s="70" t="s">
        <v>4177</v>
      </c>
      <c r="O220" s="75" t="s">
        <v>4177</v>
      </c>
      <c r="P220" s="77">
        <v>0</v>
      </c>
      <c r="Q220" s="70" t="s">
        <v>4177</v>
      </c>
      <c r="R220" s="75" t="s">
        <v>4177</v>
      </c>
      <c r="S220" s="77">
        <v>0</v>
      </c>
      <c r="T220" s="70" t="s">
        <v>4177</v>
      </c>
      <c r="U220" s="75" t="s">
        <v>4177</v>
      </c>
      <c r="V220" s="72">
        <v>0</v>
      </c>
      <c r="W220" s="72">
        <v>0</v>
      </c>
      <c r="X220" s="76" t="s">
        <v>4177</v>
      </c>
    </row>
    <row r="221" spans="1:24" s="61" customFormat="1" ht="15" x14ac:dyDescent="0.25">
      <c r="A221" s="24" t="s">
        <v>32</v>
      </c>
      <c r="B221" s="24">
        <v>1</v>
      </c>
      <c r="C221" s="77">
        <v>206</v>
      </c>
      <c r="D221" s="77">
        <v>118</v>
      </c>
      <c r="E221" s="70">
        <v>0.57281553398058249</v>
      </c>
      <c r="F221" s="77">
        <v>593865</v>
      </c>
      <c r="G221" s="77">
        <v>220080</v>
      </c>
      <c r="H221" s="66">
        <v>2.6984051254089421</v>
      </c>
      <c r="I221" s="77">
        <v>6283</v>
      </c>
      <c r="J221" s="77">
        <v>53.245762711864408</v>
      </c>
      <c r="K221" s="77">
        <v>10968.627118644068</v>
      </c>
      <c r="L221" s="70">
        <v>4.9839272621974136E-2</v>
      </c>
      <c r="M221" s="77">
        <v>3</v>
      </c>
      <c r="N221" s="70">
        <v>2.5423728813559324E-2</v>
      </c>
      <c r="O221" s="75">
        <v>200.76271186440678</v>
      </c>
      <c r="P221" s="77">
        <v>15</v>
      </c>
      <c r="Q221" s="70">
        <v>0.1271186440677966</v>
      </c>
      <c r="R221" s="75">
        <v>179.81355932203391</v>
      </c>
      <c r="S221" s="77">
        <v>67</v>
      </c>
      <c r="T221" s="70">
        <v>0.56779661016949157</v>
      </c>
      <c r="U221" s="75">
        <v>89.033898305084733</v>
      </c>
      <c r="V221" s="72">
        <v>4296.5200000000004</v>
      </c>
      <c r="W221" s="72">
        <v>2539.8200000000006</v>
      </c>
      <c r="X221" s="76">
        <v>7.9648180387848724E-2</v>
      </c>
    </row>
    <row r="222" spans="1:24" s="61" customFormat="1" ht="15" x14ac:dyDescent="0.25">
      <c r="A222" s="24" t="s">
        <v>32</v>
      </c>
      <c r="B222" s="32">
        <v>2</v>
      </c>
      <c r="C222" s="77">
        <v>13</v>
      </c>
      <c r="D222" s="77">
        <v>9</v>
      </c>
      <c r="E222" s="70">
        <v>0.69230769230769229</v>
      </c>
      <c r="F222" s="77">
        <v>335795</v>
      </c>
      <c r="G222" s="77">
        <v>116021</v>
      </c>
      <c r="H222" s="66">
        <v>2.8942605218020874</v>
      </c>
      <c r="I222" s="77">
        <v>5605</v>
      </c>
      <c r="J222" s="77">
        <v>622.77777777777783</v>
      </c>
      <c r="K222" s="77">
        <v>8096.1111111111113</v>
      </c>
      <c r="L222" s="70">
        <v>6.9781428457874967E-2</v>
      </c>
      <c r="M222" s="77">
        <v>4</v>
      </c>
      <c r="N222" s="70">
        <v>0.44444444444444442</v>
      </c>
      <c r="O222" s="75">
        <v>7.2222222222222223</v>
      </c>
      <c r="P222" s="77">
        <v>6</v>
      </c>
      <c r="Q222" s="70">
        <v>0.66666666666666663</v>
      </c>
      <c r="R222" s="75">
        <v>4.3333333333333339</v>
      </c>
      <c r="S222" s="77">
        <v>9</v>
      </c>
      <c r="T222" s="70">
        <v>1</v>
      </c>
      <c r="U222" s="75">
        <v>0</v>
      </c>
      <c r="V222" s="72">
        <v>1568.43</v>
      </c>
      <c r="W222" s="72">
        <v>1021.95</v>
      </c>
      <c r="X222" s="76">
        <v>0.18582914124315397</v>
      </c>
    </row>
    <row r="223" spans="1:24" s="61" customFormat="1" ht="15" x14ac:dyDescent="0.25">
      <c r="A223" s="24" t="s">
        <v>32</v>
      </c>
      <c r="B223" s="32">
        <v>3</v>
      </c>
      <c r="C223" s="77">
        <v>2</v>
      </c>
      <c r="D223" s="77">
        <v>1</v>
      </c>
      <c r="E223" s="70">
        <v>0.5</v>
      </c>
      <c r="F223" s="77">
        <v>104542</v>
      </c>
      <c r="G223" s="77">
        <v>25273</v>
      </c>
      <c r="H223" s="66">
        <v>4.1365093182447668</v>
      </c>
      <c r="I223" s="77">
        <v>500</v>
      </c>
      <c r="J223" s="77">
        <v>500</v>
      </c>
      <c r="K223" s="77">
        <v>1000</v>
      </c>
      <c r="L223" s="70">
        <v>3.9567918331816561E-2</v>
      </c>
      <c r="M223" s="77">
        <v>0</v>
      </c>
      <c r="N223" s="70">
        <v>0</v>
      </c>
      <c r="O223" s="75">
        <v>2</v>
      </c>
      <c r="P223" s="77">
        <v>0</v>
      </c>
      <c r="Q223" s="70">
        <v>0</v>
      </c>
      <c r="R223" s="75">
        <v>2</v>
      </c>
      <c r="S223" s="77">
        <v>0</v>
      </c>
      <c r="T223" s="70">
        <v>0</v>
      </c>
      <c r="U223" s="75">
        <v>2</v>
      </c>
      <c r="V223" s="72">
        <v>375.35</v>
      </c>
      <c r="W223" s="72">
        <v>256.32</v>
      </c>
      <c r="X223" s="76">
        <v>0</v>
      </c>
    </row>
    <row r="224" spans="1:24" s="61" customFormat="1" ht="15" x14ac:dyDescent="0.25">
      <c r="A224" s="24" t="s">
        <v>32</v>
      </c>
      <c r="B224" s="32">
        <v>4</v>
      </c>
      <c r="C224" s="77">
        <v>2</v>
      </c>
      <c r="D224" s="77">
        <v>2</v>
      </c>
      <c r="E224" s="70">
        <v>1</v>
      </c>
      <c r="F224" s="77">
        <v>1206986</v>
      </c>
      <c r="G224" s="77">
        <v>528879</v>
      </c>
      <c r="H224" s="66">
        <v>2.2821590571756487</v>
      </c>
      <c r="I224" s="77">
        <v>6576</v>
      </c>
      <c r="J224" s="77">
        <v>3288</v>
      </c>
      <c r="K224" s="77">
        <v>6576</v>
      </c>
      <c r="L224" s="70">
        <v>1.2433845926951155E-2</v>
      </c>
      <c r="M224" s="77">
        <v>0</v>
      </c>
      <c r="N224" s="70">
        <v>0</v>
      </c>
      <c r="O224" s="75">
        <v>2</v>
      </c>
      <c r="P224" s="77">
        <v>2</v>
      </c>
      <c r="Q224" s="70">
        <v>1</v>
      </c>
      <c r="R224" s="75">
        <v>0</v>
      </c>
      <c r="S224" s="77">
        <v>2</v>
      </c>
      <c r="T224" s="70">
        <v>1</v>
      </c>
      <c r="U224" s="75">
        <v>0</v>
      </c>
      <c r="V224" s="72">
        <v>3839.04</v>
      </c>
      <c r="W224" s="72">
        <v>2820.74</v>
      </c>
      <c r="X224" s="76">
        <v>0.15673449612403101</v>
      </c>
    </row>
    <row r="225" spans="1:24" s="61" customFormat="1" ht="15" x14ac:dyDescent="0.25">
      <c r="A225" s="24" t="s">
        <v>32</v>
      </c>
      <c r="B225" s="32">
        <v>5</v>
      </c>
      <c r="C225" s="77">
        <v>0</v>
      </c>
      <c r="D225" s="77">
        <v>0</v>
      </c>
      <c r="E225" s="70" t="s">
        <v>4177</v>
      </c>
      <c r="F225" s="77">
        <v>0</v>
      </c>
      <c r="G225" s="77">
        <v>0</v>
      </c>
      <c r="H225" s="65" t="s">
        <v>4177</v>
      </c>
      <c r="I225" s="77">
        <v>0</v>
      </c>
      <c r="J225" s="65" t="s">
        <v>4177</v>
      </c>
      <c r="K225" s="77" t="s">
        <v>4177</v>
      </c>
      <c r="L225" s="70" t="s">
        <v>4177</v>
      </c>
      <c r="M225" s="77">
        <v>0</v>
      </c>
      <c r="N225" s="70" t="s">
        <v>4177</v>
      </c>
      <c r="O225" s="75" t="s">
        <v>4177</v>
      </c>
      <c r="P225" s="77">
        <v>0</v>
      </c>
      <c r="Q225" s="70" t="s">
        <v>4177</v>
      </c>
      <c r="R225" s="75" t="s">
        <v>4177</v>
      </c>
      <c r="S225" s="77">
        <v>0</v>
      </c>
      <c r="T225" s="70" t="s">
        <v>4177</v>
      </c>
      <c r="U225" s="75" t="s">
        <v>4177</v>
      </c>
      <c r="V225" s="72">
        <v>0</v>
      </c>
      <c r="W225" s="72">
        <v>0</v>
      </c>
      <c r="X225" s="76" t="s">
        <v>4177</v>
      </c>
    </row>
    <row r="226" spans="1:24" s="61" customFormat="1" ht="15" x14ac:dyDescent="0.25">
      <c r="A226" s="24" t="s">
        <v>32</v>
      </c>
      <c r="B226" s="67">
        <v>6</v>
      </c>
      <c r="C226" s="77">
        <v>0</v>
      </c>
      <c r="D226" s="77">
        <v>0</v>
      </c>
      <c r="E226" s="70" t="s">
        <v>4177</v>
      </c>
      <c r="F226" s="77">
        <v>0</v>
      </c>
      <c r="G226" s="77">
        <v>0</v>
      </c>
      <c r="H226" s="65" t="s">
        <v>4177</v>
      </c>
      <c r="I226" s="77">
        <v>0</v>
      </c>
      <c r="J226" s="65" t="s">
        <v>4177</v>
      </c>
      <c r="K226" s="77" t="s">
        <v>4177</v>
      </c>
      <c r="L226" s="70" t="s">
        <v>4177</v>
      </c>
      <c r="M226" s="77">
        <v>0</v>
      </c>
      <c r="N226" s="70" t="s">
        <v>4177</v>
      </c>
      <c r="O226" s="75" t="s">
        <v>4177</v>
      </c>
      <c r="P226" s="77">
        <v>0</v>
      </c>
      <c r="Q226" s="70" t="s">
        <v>4177</v>
      </c>
      <c r="R226" s="75" t="s">
        <v>4177</v>
      </c>
      <c r="S226" s="77">
        <v>0</v>
      </c>
      <c r="T226" s="70" t="s">
        <v>4177</v>
      </c>
      <c r="U226" s="75" t="s">
        <v>4177</v>
      </c>
      <c r="V226" s="72">
        <v>0</v>
      </c>
      <c r="W226" s="72">
        <v>0</v>
      </c>
      <c r="X226" s="76" t="s">
        <v>4177</v>
      </c>
    </row>
    <row r="227" spans="1:24" s="61" customFormat="1" ht="15" x14ac:dyDescent="0.25">
      <c r="A227" s="24" t="s">
        <v>33</v>
      </c>
      <c r="B227" s="24">
        <v>1</v>
      </c>
      <c r="C227" s="77">
        <v>117</v>
      </c>
      <c r="D227" s="77">
        <v>73</v>
      </c>
      <c r="E227" s="70">
        <v>0.62393162393162394</v>
      </c>
      <c r="F227" s="77">
        <v>734988</v>
      </c>
      <c r="G227" s="77">
        <v>266341</v>
      </c>
      <c r="H227" s="66">
        <v>2.7595751311288912</v>
      </c>
      <c r="I227" s="77">
        <v>10109</v>
      </c>
      <c r="J227" s="77">
        <v>138.47945205479451</v>
      </c>
      <c r="K227" s="77">
        <v>16202.095890410958</v>
      </c>
      <c r="L227" s="70">
        <v>6.083215085327065E-2</v>
      </c>
      <c r="M227" s="77">
        <v>4</v>
      </c>
      <c r="N227" s="70">
        <v>5.4794520547945202E-2</v>
      </c>
      <c r="O227" s="75">
        <v>110.58904109589041</v>
      </c>
      <c r="P227" s="77">
        <v>12</v>
      </c>
      <c r="Q227" s="70">
        <v>0.16438356164383561</v>
      </c>
      <c r="R227" s="75">
        <v>97.767123287671239</v>
      </c>
      <c r="S227" s="77">
        <v>46</v>
      </c>
      <c r="T227" s="70">
        <v>0.63013698630136983</v>
      </c>
      <c r="U227" s="75">
        <v>43.273972602739732</v>
      </c>
      <c r="V227" s="72">
        <v>3610.1900000000014</v>
      </c>
      <c r="W227" s="72">
        <v>2538.9899999999993</v>
      </c>
      <c r="X227" s="76">
        <v>0.14733019591766633</v>
      </c>
    </row>
    <row r="228" spans="1:24" s="61" customFormat="1" ht="15" x14ac:dyDescent="0.25">
      <c r="A228" s="24" t="s">
        <v>33</v>
      </c>
      <c r="B228" s="32">
        <v>2</v>
      </c>
      <c r="C228" s="77">
        <v>54</v>
      </c>
      <c r="D228" s="77">
        <v>30</v>
      </c>
      <c r="E228" s="70">
        <v>0.55555555555555558</v>
      </c>
      <c r="F228" s="77">
        <v>1146582</v>
      </c>
      <c r="G228" s="77">
        <v>370838</v>
      </c>
      <c r="H228" s="66">
        <v>3.0918676079581919</v>
      </c>
      <c r="I228" s="77">
        <v>30454</v>
      </c>
      <c r="J228" s="77">
        <v>1015.1333333333333</v>
      </c>
      <c r="K228" s="77">
        <v>54817.2</v>
      </c>
      <c r="L228" s="70">
        <v>0.14781980271708939</v>
      </c>
      <c r="M228" s="77">
        <v>3</v>
      </c>
      <c r="N228" s="70">
        <v>0.1</v>
      </c>
      <c r="O228" s="75">
        <v>48.6</v>
      </c>
      <c r="P228" s="77">
        <v>5</v>
      </c>
      <c r="Q228" s="70">
        <v>0.16666666666666666</v>
      </c>
      <c r="R228" s="75">
        <v>45</v>
      </c>
      <c r="S228" s="77">
        <v>24</v>
      </c>
      <c r="T228" s="70">
        <v>0.8</v>
      </c>
      <c r="U228" s="75">
        <v>10.799999999999997</v>
      </c>
      <c r="V228" s="72">
        <v>5954.5199999999986</v>
      </c>
      <c r="W228" s="72">
        <v>3360.7799999999993</v>
      </c>
      <c r="X228" s="76">
        <v>3.2163801616251188E-2</v>
      </c>
    </row>
    <row r="229" spans="1:24" s="61" customFormat="1" ht="15" x14ac:dyDescent="0.25">
      <c r="A229" s="24" t="s">
        <v>33</v>
      </c>
      <c r="B229" s="32">
        <v>3</v>
      </c>
      <c r="C229" s="77">
        <v>8</v>
      </c>
      <c r="D229" s="77">
        <v>6</v>
      </c>
      <c r="E229" s="70">
        <v>0.75</v>
      </c>
      <c r="F229" s="77">
        <v>796536</v>
      </c>
      <c r="G229" s="77">
        <v>229191</v>
      </c>
      <c r="H229" s="66">
        <v>3.475424427660772</v>
      </c>
      <c r="I229" s="77">
        <v>6556</v>
      </c>
      <c r="J229" s="77">
        <v>1092.6666666666667</v>
      </c>
      <c r="K229" s="77">
        <v>8741.3333333333339</v>
      </c>
      <c r="L229" s="70">
        <v>3.8139950230739142E-2</v>
      </c>
      <c r="M229" s="77">
        <v>1</v>
      </c>
      <c r="N229" s="70">
        <v>0.16666666666666666</v>
      </c>
      <c r="O229" s="75">
        <v>6.666666666666667</v>
      </c>
      <c r="P229" s="77">
        <v>2</v>
      </c>
      <c r="Q229" s="70">
        <v>0.33333333333333331</v>
      </c>
      <c r="R229" s="75">
        <v>5.3333333333333339</v>
      </c>
      <c r="S229" s="77">
        <v>6</v>
      </c>
      <c r="T229" s="70">
        <v>1</v>
      </c>
      <c r="U229" s="75">
        <v>0</v>
      </c>
      <c r="V229" s="72">
        <v>2244.15</v>
      </c>
      <c r="W229" s="72">
        <v>1147.25</v>
      </c>
      <c r="X229" s="76">
        <v>6.7241494552503181E-2</v>
      </c>
    </row>
    <row r="230" spans="1:24" s="61" customFormat="1" ht="15" x14ac:dyDescent="0.25">
      <c r="A230" s="24" t="s">
        <v>33</v>
      </c>
      <c r="B230" s="32">
        <v>4</v>
      </c>
      <c r="C230" s="77">
        <v>5</v>
      </c>
      <c r="D230" s="77">
        <v>5</v>
      </c>
      <c r="E230" s="70">
        <v>1</v>
      </c>
      <c r="F230" s="77">
        <v>1999759</v>
      </c>
      <c r="G230" s="77">
        <v>702124</v>
      </c>
      <c r="H230" s="66">
        <v>2.8481564509972599</v>
      </c>
      <c r="I230" s="77">
        <v>39103</v>
      </c>
      <c r="J230" s="77">
        <v>7820.6</v>
      </c>
      <c r="K230" s="77">
        <v>39103</v>
      </c>
      <c r="L230" s="70">
        <v>5.569244179090873E-2</v>
      </c>
      <c r="M230" s="77">
        <v>1</v>
      </c>
      <c r="N230" s="70">
        <v>0.2</v>
      </c>
      <c r="O230" s="75">
        <v>4</v>
      </c>
      <c r="P230" s="77">
        <v>1</v>
      </c>
      <c r="Q230" s="70">
        <v>0.2</v>
      </c>
      <c r="R230" s="75">
        <v>4</v>
      </c>
      <c r="S230" s="77">
        <v>5</v>
      </c>
      <c r="T230" s="70">
        <v>1</v>
      </c>
      <c r="U230" s="75">
        <v>0</v>
      </c>
      <c r="V230" s="72">
        <v>4990.0300000000007</v>
      </c>
      <c r="W230" s="72">
        <v>3318.4100000000003</v>
      </c>
      <c r="X230" s="76">
        <v>0.12013555028727281</v>
      </c>
    </row>
    <row r="231" spans="1:24" s="61" customFormat="1" ht="15" x14ac:dyDescent="0.25">
      <c r="A231" s="24" t="s">
        <v>33</v>
      </c>
      <c r="B231" s="32">
        <v>5</v>
      </c>
      <c r="C231" s="77">
        <v>1</v>
      </c>
      <c r="D231" s="77">
        <v>1</v>
      </c>
      <c r="E231" s="70">
        <v>1</v>
      </c>
      <c r="F231" s="77">
        <v>1653461</v>
      </c>
      <c r="G231" s="77">
        <v>400000</v>
      </c>
      <c r="H231" s="66">
        <v>4.1336525000000002</v>
      </c>
      <c r="I231" s="77">
        <v>51864</v>
      </c>
      <c r="J231" s="77">
        <v>51864</v>
      </c>
      <c r="K231" s="77">
        <v>51864</v>
      </c>
      <c r="L231" s="70">
        <v>0.12966</v>
      </c>
      <c r="M231" s="77">
        <v>1</v>
      </c>
      <c r="N231" s="70">
        <v>1</v>
      </c>
      <c r="O231" s="75">
        <v>0</v>
      </c>
      <c r="P231" s="77">
        <v>1</v>
      </c>
      <c r="Q231" s="70">
        <v>1</v>
      </c>
      <c r="R231" s="75">
        <v>0</v>
      </c>
      <c r="S231" s="77">
        <v>1</v>
      </c>
      <c r="T231" s="70">
        <v>1</v>
      </c>
      <c r="U231" s="75">
        <v>0</v>
      </c>
      <c r="V231" s="72">
        <v>2344.3000000000002</v>
      </c>
      <c r="W231" s="72">
        <v>1756.5</v>
      </c>
      <c r="X231" s="76">
        <v>0.67603122467261012</v>
      </c>
    </row>
    <row r="232" spans="1:24" s="61" customFormat="1" ht="15" x14ac:dyDescent="0.25">
      <c r="A232" s="24" t="s">
        <v>33</v>
      </c>
      <c r="B232" s="67">
        <v>6</v>
      </c>
      <c r="C232" s="77">
        <v>0</v>
      </c>
      <c r="D232" s="77">
        <v>0</v>
      </c>
      <c r="E232" s="70" t="s">
        <v>4177</v>
      </c>
      <c r="F232" s="77">
        <v>0</v>
      </c>
      <c r="G232" s="77">
        <v>0</v>
      </c>
      <c r="H232" s="65" t="s">
        <v>4177</v>
      </c>
      <c r="I232" s="77">
        <v>0</v>
      </c>
      <c r="J232" s="65" t="s">
        <v>4177</v>
      </c>
      <c r="K232" s="77" t="s">
        <v>4177</v>
      </c>
      <c r="L232" s="70" t="s">
        <v>4177</v>
      </c>
      <c r="M232" s="77">
        <v>0</v>
      </c>
      <c r="N232" s="70" t="s">
        <v>4177</v>
      </c>
      <c r="O232" s="75" t="s">
        <v>4177</v>
      </c>
      <c r="P232" s="77">
        <v>0</v>
      </c>
      <c r="Q232" s="70" t="s">
        <v>4177</v>
      </c>
      <c r="R232" s="75" t="s">
        <v>4177</v>
      </c>
      <c r="S232" s="77">
        <v>0</v>
      </c>
      <c r="T232" s="70" t="s">
        <v>4177</v>
      </c>
      <c r="U232" s="75" t="s">
        <v>4177</v>
      </c>
      <c r="V232" s="72">
        <v>0</v>
      </c>
      <c r="W232" s="72">
        <v>0</v>
      </c>
      <c r="X232" s="76" t="s">
        <v>4177</v>
      </c>
    </row>
    <row r="233" spans="1:24" s="61" customFormat="1" ht="15" x14ac:dyDescent="0.25">
      <c r="A233" s="24" t="s">
        <v>34</v>
      </c>
      <c r="B233" s="24">
        <v>1</v>
      </c>
      <c r="C233" s="77">
        <v>208</v>
      </c>
      <c r="D233" s="77">
        <v>104</v>
      </c>
      <c r="E233" s="70">
        <v>0.5</v>
      </c>
      <c r="F233" s="77">
        <v>436041</v>
      </c>
      <c r="G233" s="77">
        <v>172355</v>
      </c>
      <c r="H233" s="66">
        <v>2.5299004960691596</v>
      </c>
      <c r="I233" s="77">
        <v>2427</v>
      </c>
      <c r="J233" s="77">
        <v>23.33653846153846</v>
      </c>
      <c r="K233" s="77">
        <v>4854</v>
      </c>
      <c r="L233" s="70">
        <v>2.8162803515998956E-2</v>
      </c>
      <c r="M233" s="77">
        <v>6</v>
      </c>
      <c r="N233" s="70">
        <v>5.7692307692307696E-2</v>
      </c>
      <c r="O233" s="75">
        <v>196</v>
      </c>
      <c r="P233" s="77">
        <v>22</v>
      </c>
      <c r="Q233" s="70">
        <v>0.21153846153846154</v>
      </c>
      <c r="R233" s="75">
        <v>164</v>
      </c>
      <c r="S233" s="77">
        <v>23</v>
      </c>
      <c r="T233" s="70">
        <v>0.22115384615384615</v>
      </c>
      <c r="U233" s="75">
        <v>162</v>
      </c>
      <c r="V233" s="72">
        <v>56709.459999999992</v>
      </c>
      <c r="W233" s="72">
        <v>52765.02</v>
      </c>
      <c r="X233" s="76">
        <v>1.7288120888472576E-3</v>
      </c>
    </row>
    <row r="234" spans="1:24" s="61" customFormat="1" ht="15" x14ac:dyDescent="0.25">
      <c r="A234" s="24" t="s">
        <v>34</v>
      </c>
      <c r="B234" s="32">
        <v>2</v>
      </c>
      <c r="C234" s="77">
        <v>14</v>
      </c>
      <c r="D234" s="77">
        <v>5</v>
      </c>
      <c r="E234" s="70">
        <v>0.35714285714285715</v>
      </c>
      <c r="F234" s="77">
        <v>171675</v>
      </c>
      <c r="G234" s="77">
        <v>57606</v>
      </c>
      <c r="H234" s="66">
        <v>2.9801583168419956</v>
      </c>
      <c r="I234" s="77">
        <v>3539</v>
      </c>
      <c r="J234" s="77">
        <v>707.8</v>
      </c>
      <c r="K234" s="77">
        <v>9909.1999999999989</v>
      </c>
      <c r="L234" s="70">
        <v>0.17201680380515916</v>
      </c>
      <c r="M234" s="77">
        <v>0</v>
      </c>
      <c r="N234" s="70">
        <v>0</v>
      </c>
      <c r="O234" s="75">
        <v>14</v>
      </c>
      <c r="P234" s="77">
        <v>1</v>
      </c>
      <c r="Q234" s="70">
        <v>0.2</v>
      </c>
      <c r="R234" s="75">
        <v>11.200000000000001</v>
      </c>
      <c r="S234" s="77">
        <v>3</v>
      </c>
      <c r="T234" s="70">
        <v>0.6</v>
      </c>
      <c r="U234" s="75">
        <v>5.6000000000000005</v>
      </c>
      <c r="V234" s="72">
        <v>1426.26</v>
      </c>
      <c r="W234" s="72">
        <v>599.29999999999995</v>
      </c>
      <c r="X234" s="76">
        <v>1.8460869687153814E-2</v>
      </c>
    </row>
    <row r="235" spans="1:24" s="61" customFormat="1" ht="15" x14ac:dyDescent="0.25">
      <c r="A235" s="24" t="s">
        <v>34</v>
      </c>
      <c r="B235" s="32">
        <v>3</v>
      </c>
      <c r="C235" s="77">
        <v>1</v>
      </c>
      <c r="D235" s="77">
        <v>0</v>
      </c>
      <c r="E235" s="70">
        <v>0</v>
      </c>
      <c r="F235" s="77">
        <v>0</v>
      </c>
      <c r="G235" s="77">
        <v>0</v>
      </c>
      <c r="H235" s="65" t="s">
        <v>4177</v>
      </c>
      <c r="I235" s="77">
        <v>0</v>
      </c>
      <c r="J235" s="65" t="s">
        <v>4177</v>
      </c>
      <c r="K235" s="77" t="s">
        <v>4177</v>
      </c>
      <c r="L235" s="70" t="s">
        <v>4177</v>
      </c>
      <c r="M235" s="77">
        <v>0</v>
      </c>
      <c r="N235" s="70" t="s">
        <v>4177</v>
      </c>
      <c r="O235" s="75" t="s">
        <v>4177</v>
      </c>
      <c r="P235" s="77">
        <v>0</v>
      </c>
      <c r="Q235" s="70" t="s">
        <v>4177</v>
      </c>
      <c r="R235" s="75" t="s">
        <v>4177</v>
      </c>
      <c r="S235" s="77">
        <v>0</v>
      </c>
      <c r="T235" s="70" t="s">
        <v>4177</v>
      </c>
      <c r="U235" s="75" t="s">
        <v>4177</v>
      </c>
      <c r="V235" s="72">
        <v>0</v>
      </c>
      <c r="W235" s="72">
        <v>0</v>
      </c>
      <c r="X235" s="76" t="s">
        <v>4177</v>
      </c>
    </row>
    <row r="236" spans="1:24" s="61" customFormat="1" ht="15" x14ac:dyDescent="0.25">
      <c r="A236" s="24" t="s">
        <v>34</v>
      </c>
      <c r="B236" s="32">
        <v>4</v>
      </c>
      <c r="C236" s="77">
        <v>1</v>
      </c>
      <c r="D236" s="77">
        <v>1</v>
      </c>
      <c r="E236" s="70">
        <v>1</v>
      </c>
      <c r="F236" s="77">
        <v>818316</v>
      </c>
      <c r="G236" s="77">
        <v>246265</v>
      </c>
      <c r="H236" s="66">
        <v>3.3229082492437008</v>
      </c>
      <c r="I236" s="77">
        <v>280</v>
      </c>
      <c r="J236" s="77">
        <v>280</v>
      </c>
      <c r="K236" s="77">
        <v>280</v>
      </c>
      <c r="L236" s="70">
        <v>1.1369865794976955E-3</v>
      </c>
      <c r="M236" s="77">
        <v>1</v>
      </c>
      <c r="N236" s="70">
        <v>1</v>
      </c>
      <c r="O236" s="75">
        <v>0</v>
      </c>
      <c r="P236" s="77">
        <v>1</v>
      </c>
      <c r="Q236" s="70">
        <v>1</v>
      </c>
      <c r="R236" s="75">
        <v>0</v>
      </c>
      <c r="S236" s="77">
        <v>1</v>
      </c>
      <c r="T236" s="70">
        <v>1</v>
      </c>
      <c r="U236" s="75">
        <v>0</v>
      </c>
      <c r="V236" s="72">
        <v>3549.77</v>
      </c>
      <c r="W236" s="72">
        <v>2705.1</v>
      </c>
      <c r="X236" s="76">
        <v>1.38966749958448E-2</v>
      </c>
    </row>
    <row r="237" spans="1:24" s="61" customFormat="1" ht="15" x14ac:dyDescent="0.25">
      <c r="A237" s="24" t="s">
        <v>34</v>
      </c>
      <c r="B237" s="32">
        <v>5</v>
      </c>
      <c r="C237" s="77">
        <v>0</v>
      </c>
      <c r="D237" s="77">
        <v>0</v>
      </c>
      <c r="E237" s="70" t="s">
        <v>4177</v>
      </c>
      <c r="F237" s="77">
        <v>0</v>
      </c>
      <c r="G237" s="77">
        <v>0</v>
      </c>
      <c r="H237" s="65" t="s">
        <v>4177</v>
      </c>
      <c r="I237" s="77">
        <v>0</v>
      </c>
      <c r="J237" s="65" t="s">
        <v>4177</v>
      </c>
      <c r="K237" s="77" t="s">
        <v>4177</v>
      </c>
      <c r="L237" s="70" t="s">
        <v>4177</v>
      </c>
      <c r="M237" s="77">
        <v>0</v>
      </c>
      <c r="N237" s="70" t="s">
        <v>4177</v>
      </c>
      <c r="O237" s="75" t="s">
        <v>4177</v>
      </c>
      <c r="P237" s="77">
        <v>0</v>
      </c>
      <c r="Q237" s="70" t="s">
        <v>4177</v>
      </c>
      <c r="R237" s="75" t="s">
        <v>4177</v>
      </c>
      <c r="S237" s="77">
        <v>0</v>
      </c>
      <c r="T237" s="70" t="s">
        <v>4177</v>
      </c>
      <c r="U237" s="75" t="s">
        <v>4177</v>
      </c>
      <c r="V237" s="72">
        <v>0</v>
      </c>
      <c r="W237" s="72">
        <v>0</v>
      </c>
      <c r="X237" s="76" t="s">
        <v>4177</v>
      </c>
    </row>
    <row r="238" spans="1:24" s="61" customFormat="1" ht="15" x14ac:dyDescent="0.25">
      <c r="A238" s="24" t="s">
        <v>34</v>
      </c>
      <c r="B238" s="67">
        <v>6</v>
      </c>
      <c r="C238" s="77">
        <v>0</v>
      </c>
      <c r="D238" s="77">
        <v>0</v>
      </c>
      <c r="E238" s="70" t="s">
        <v>4177</v>
      </c>
      <c r="F238" s="77">
        <v>0</v>
      </c>
      <c r="G238" s="77">
        <v>0</v>
      </c>
      <c r="H238" s="65" t="s">
        <v>4177</v>
      </c>
      <c r="I238" s="77">
        <v>0</v>
      </c>
      <c r="J238" s="65" t="s">
        <v>4177</v>
      </c>
      <c r="K238" s="77" t="s">
        <v>4177</v>
      </c>
      <c r="L238" s="70" t="s">
        <v>4177</v>
      </c>
      <c r="M238" s="77">
        <v>0</v>
      </c>
      <c r="N238" s="70" t="s">
        <v>4177</v>
      </c>
      <c r="O238" s="75" t="s">
        <v>4177</v>
      </c>
      <c r="P238" s="77">
        <v>0</v>
      </c>
      <c r="Q238" s="70" t="s">
        <v>4177</v>
      </c>
      <c r="R238" s="75" t="s">
        <v>4177</v>
      </c>
      <c r="S238" s="77">
        <v>0</v>
      </c>
      <c r="T238" s="70" t="s">
        <v>4177</v>
      </c>
      <c r="U238" s="75" t="s">
        <v>4177</v>
      </c>
      <c r="V238" s="72">
        <v>0</v>
      </c>
      <c r="W238" s="72">
        <v>0</v>
      </c>
      <c r="X238" s="76" t="s">
        <v>4177</v>
      </c>
    </row>
    <row r="239" spans="1:24" s="61" customFormat="1" ht="15" x14ac:dyDescent="0.25">
      <c r="A239" s="24" t="s">
        <v>35</v>
      </c>
      <c r="B239" s="24">
        <v>1</v>
      </c>
      <c r="C239" s="77">
        <v>336</v>
      </c>
      <c r="D239" s="77">
        <v>276</v>
      </c>
      <c r="E239" s="70">
        <v>0.8214285714285714</v>
      </c>
      <c r="F239" s="77">
        <v>1771696</v>
      </c>
      <c r="G239" s="77">
        <v>712519</v>
      </c>
      <c r="H239" s="66">
        <v>2.4865245698711194</v>
      </c>
      <c r="I239" s="77">
        <v>8309</v>
      </c>
      <c r="J239" s="77">
        <v>30.105072463768117</v>
      </c>
      <c r="K239" s="77">
        <v>10115.304347826088</v>
      </c>
      <c r="L239" s="70">
        <v>1.4196539808518914E-2</v>
      </c>
      <c r="M239" s="77">
        <v>56</v>
      </c>
      <c r="N239" s="70">
        <v>0.20289855072463769</v>
      </c>
      <c r="O239" s="75">
        <v>267.82608695652175</v>
      </c>
      <c r="P239" s="77">
        <v>121</v>
      </c>
      <c r="Q239" s="70">
        <v>0.43840579710144928</v>
      </c>
      <c r="R239" s="75">
        <v>188.69565217391306</v>
      </c>
      <c r="S239" s="77">
        <v>271</v>
      </c>
      <c r="T239" s="70">
        <v>0.98188405797101452</v>
      </c>
      <c r="U239" s="75">
        <v>6.0869565217391202</v>
      </c>
      <c r="V239" s="72">
        <v>22118.76999999999</v>
      </c>
      <c r="W239" s="72">
        <v>15191.800000000003</v>
      </c>
      <c r="X239" s="76">
        <v>0.44186769879156962</v>
      </c>
    </row>
    <row r="240" spans="1:24" s="61" customFormat="1" ht="15" x14ac:dyDescent="0.25">
      <c r="A240" s="24" t="s">
        <v>35</v>
      </c>
      <c r="B240" s="32">
        <v>2</v>
      </c>
      <c r="C240" s="77">
        <v>42</v>
      </c>
      <c r="D240" s="77">
        <v>39</v>
      </c>
      <c r="E240" s="70">
        <v>0.9285714285714286</v>
      </c>
      <c r="F240" s="77">
        <v>1665823</v>
      </c>
      <c r="G240" s="77">
        <v>592434</v>
      </c>
      <c r="H240" s="66">
        <v>2.8118288281901442</v>
      </c>
      <c r="I240" s="77">
        <v>12109</v>
      </c>
      <c r="J240" s="77">
        <v>310.4871794871795</v>
      </c>
      <c r="K240" s="77">
        <v>13040.461538461539</v>
      </c>
      <c r="L240" s="70">
        <v>2.2011669719262463E-2</v>
      </c>
      <c r="M240" s="77">
        <v>9</v>
      </c>
      <c r="N240" s="70">
        <v>0.23076923076923078</v>
      </c>
      <c r="O240" s="75">
        <v>32.307692307692307</v>
      </c>
      <c r="P240" s="77">
        <v>24</v>
      </c>
      <c r="Q240" s="70">
        <v>0.61538461538461542</v>
      </c>
      <c r="R240" s="75">
        <v>16.153846153846153</v>
      </c>
      <c r="S240" s="77">
        <v>39</v>
      </c>
      <c r="T240" s="70">
        <v>1</v>
      </c>
      <c r="U240" s="75">
        <v>0</v>
      </c>
      <c r="V240" s="72">
        <v>14076.5</v>
      </c>
      <c r="W240" s="72">
        <v>8506.1</v>
      </c>
      <c r="X240" s="76">
        <v>0.52431144105423932</v>
      </c>
    </row>
    <row r="241" spans="1:24" s="61" customFormat="1" ht="15" x14ac:dyDescent="0.25">
      <c r="A241" s="24" t="s">
        <v>35</v>
      </c>
      <c r="B241" s="32">
        <v>3</v>
      </c>
      <c r="C241" s="77">
        <v>14</v>
      </c>
      <c r="D241" s="77">
        <v>13</v>
      </c>
      <c r="E241" s="70">
        <v>0.9285714285714286</v>
      </c>
      <c r="F241" s="77">
        <v>1683141</v>
      </c>
      <c r="G241" s="77">
        <v>549101</v>
      </c>
      <c r="H241" s="66">
        <v>3.0652666813573459</v>
      </c>
      <c r="I241" s="77">
        <v>9751</v>
      </c>
      <c r="J241" s="77">
        <v>750.07692307692309</v>
      </c>
      <c r="K241" s="77">
        <v>10501.076923076924</v>
      </c>
      <c r="L241" s="70">
        <v>1.912412638672471E-2</v>
      </c>
      <c r="M241" s="77">
        <v>5</v>
      </c>
      <c r="N241" s="70">
        <v>0.38461538461538464</v>
      </c>
      <c r="O241" s="75">
        <v>8.6153846153846168</v>
      </c>
      <c r="P241" s="77">
        <v>10</v>
      </c>
      <c r="Q241" s="70">
        <v>0.76923076923076927</v>
      </c>
      <c r="R241" s="75">
        <v>3.2307692307692299</v>
      </c>
      <c r="S241" s="77">
        <v>13</v>
      </c>
      <c r="T241" s="70">
        <v>1</v>
      </c>
      <c r="U241" s="75">
        <v>0</v>
      </c>
      <c r="V241" s="72">
        <v>7963.35</v>
      </c>
      <c r="W241" s="72">
        <v>5326.9699999999993</v>
      </c>
      <c r="X241" s="76">
        <v>0.37738263419289619</v>
      </c>
    </row>
    <row r="242" spans="1:24" s="61" customFormat="1" ht="15" x14ac:dyDescent="0.25">
      <c r="A242" s="24" t="s">
        <v>35</v>
      </c>
      <c r="B242" s="32">
        <v>4</v>
      </c>
      <c r="C242" s="77">
        <v>6</v>
      </c>
      <c r="D242" s="77">
        <v>5</v>
      </c>
      <c r="E242" s="70">
        <v>0.83333333333333337</v>
      </c>
      <c r="F242" s="77">
        <v>1881464</v>
      </c>
      <c r="G242" s="77">
        <v>664772</v>
      </c>
      <c r="H242" s="66">
        <v>2.8302395407748824</v>
      </c>
      <c r="I242" s="77">
        <v>1290</v>
      </c>
      <c r="J242" s="77">
        <v>258</v>
      </c>
      <c r="K242" s="77">
        <v>1548</v>
      </c>
      <c r="L242" s="70">
        <v>2.328617932163208E-3</v>
      </c>
      <c r="M242" s="77">
        <v>0</v>
      </c>
      <c r="N242" s="70">
        <v>0</v>
      </c>
      <c r="O242" s="75">
        <v>6</v>
      </c>
      <c r="P242" s="77">
        <v>4</v>
      </c>
      <c r="Q242" s="70">
        <v>0.8</v>
      </c>
      <c r="R242" s="75">
        <v>1.1999999999999997</v>
      </c>
      <c r="S242" s="77">
        <v>5</v>
      </c>
      <c r="T242" s="70">
        <v>1</v>
      </c>
      <c r="U242" s="75">
        <v>0</v>
      </c>
      <c r="V242" s="72">
        <v>10273.16</v>
      </c>
      <c r="W242" s="72">
        <v>6633.07</v>
      </c>
      <c r="X242" s="76">
        <v>0.4362017139808978</v>
      </c>
    </row>
    <row r="243" spans="1:24" s="61" customFormat="1" ht="15" x14ac:dyDescent="0.25">
      <c r="A243" s="24" t="s">
        <v>35</v>
      </c>
      <c r="B243" s="32">
        <v>5</v>
      </c>
      <c r="C243" s="77">
        <v>1</v>
      </c>
      <c r="D243" s="77">
        <v>1</v>
      </c>
      <c r="E243" s="70">
        <v>1</v>
      </c>
      <c r="F243" s="77">
        <v>1948626</v>
      </c>
      <c r="G243" s="77">
        <v>551373</v>
      </c>
      <c r="H243" s="66">
        <v>3.5341338803314635</v>
      </c>
      <c r="I243" s="77">
        <v>0</v>
      </c>
      <c r="J243" s="77">
        <v>0</v>
      </c>
      <c r="K243" s="77">
        <v>0</v>
      </c>
      <c r="L243" s="70">
        <v>0</v>
      </c>
      <c r="M243" s="77">
        <v>1</v>
      </c>
      <c r="N243" s="70">
        <v>1</v>
      </c>
      <c r="O243" s="75">
        <v>0</v>
      </c>
      <c r="P243" s="77">
        <v>1</v>
      </c>
      <c r="Q243" s="70">
        <v>1</v>
      </c>
      <c r="R243" s="75">
        <v>0</v>
      </c>
      <c r="S243" s="77">
        <v>1</v>
      </c>
      <c r="T243" s="70">
        <v>1</v>
      </c>
      <c r="U243" s="75">
        <v>0</v>
      </c>
      <c r="V243" s="72">
        <v>5446.69</v>
      </c>
      <c r="W243" s="72">
        <v>4779.8</v>
      </c>
      <c r="X243" s="76">
        <v>0.8602472327229933</v>
      </c>
    </row>
    <row r="244" spans="1:24" s="61" customFormat="1" ht="15" x14ac:dyDescent="0.25">
      <c r="A244" s="24" t="s">
        <v>35</v>
      </c>
      <c r="B244" s="67">
        <v>6</v>
      </c>
      <c r="C244" s="77">
        <v>0</v>
      </c>
      <c r="D244" s="77">
        <v>0</v>
      </c>
      <c r="E244" s="70" t="s">
        <v>4177</v>
      </c>
      <c r="F244" s="77">
        <v>0</v>
      </c>
      <c r="G244" s="77">
        <v>0</v>
      </c>
      <c r="H244" s="65" t="s">
        <v>4177</v>
      </c>
      <c r="I244" s="77">
        <v>0</v>
      </c>
      <c r="J244" s="65" t="s">
        <v>4177</v>
      </c>
      <c r="K244" s="77" t="s">
        <v>4177</v>
      </c>
      <c r="L244" s="70" t="s">
        <v>4177</v>
      </c>
      <c r="M244" s="77">
        <v>0</v>
      </c>
      <c r="N244" s="70" t="s">
        <v>4177</v>
      </c>
      <c r="O244" s="75" t="s">
        <v>4177</v>
      </c>
      <c r="P244" s="77">
        <v>0</v>
      </c>
      <c r="Q244" s="70" t="s">
        <v>4177</v>
      </c>
      <c r="R244" s="75" t="s">
        <v>4177</v>
      </c>
      <c r="S244" s="77">
        <v>0</v>
      </c>
      <c r="T244" s="70" t="s">
        <v>4177</v>
      </c>
      <c r="U244" s="75" t="s">
        <v>4177</v>
      </c>
      <c r="V244" s="72">
        <v>0</v>
      </c>
      <c r="W244" s="72">
        <v>0</v>
      </c>
      <c r="X244" s="76" t="s">
        <v>4177</v>
      </c>
    </row>
    <row r="245" spans="1:24" s="61" customFormat="1" ht="15" x14ac:dyDescent="0.25">
      <c r="A245" s="24" t="s">
        <v>36</v>
      </c>
      <c r="B245" s="24">
        <v>1</v>
      </c>
      <c r="C245" s="77">
        <v>40</v>
      </c>
      <c r="D245" s="77">
        <v>32</v>
      </c>
      <c r="E245" s="70">
        <v>0.8</v>
      </c>
      <c r="F245" s="77">
        <v>431050</v>
      </c>
      <c r="G245" s="77">
        <v>167436</v>
      </c>
      <c r="H245" s="66">
        <v>2.5744164934661602</v>
      </c>
      <c r="I245" s="77">
        <v>12258</v>
      </c>
      <c r="J245" s="77">
        <v>383.0625</v>
      </c>
      <c r="K245" s="77">
        <v>15322.5</v>
      </c>
      <c r="L245" s="70">
        <v>9.1512577940227907E-2</v>
      </c>
      <c r="M245" s="77">
        <v>2</v>
      </c>
      <c r="N245" s="70">
        <v>6.25E-2</v>
      </c>
      <c r="O245" s="75">
        <v>37.5</v>
      </c>
      <c r="P245" s="77">
        <v>8</v>
      </c>
      <c r="Q245" s="70">
        <v>0.25</v>
      </c>
      <c r="R245" s="75">
        <v>30</v>
      </c>
      <c r="S245" s="77">
        <v>30</v>
      </c>
      <c r="T245" s="70">
        <v>0.9375</v>
      </c>
      <c r="U245" s="75">
        <v>2.5</v>
      </c>
      <c r="V245" s="72">
        <v>4221.8100000000004</v>
      </c>
      <c r="W245" s="72">
        <v>2842.4</v>
      </c>
      <c r="X245" s="76">
        <v>0.29906840904730425</v>
      </c>
    </row>
    <row r="246" spans="1:24" s="61" customFormat="1" ht="15" x14ac:dyDescent="0.25">
      <c r="A246" s="24" t="s">
        <v>36</v>
      </c>
      <c r="B246" s="32">
        <v>2</v>
      </c>
      <c r="C246" s="77">
        <v>22</v>
      </c>
      <c r="D246" s="77">
        <v>17</v>
      </c>
      <c r="E246" s="70">
        <v>0.77272727272727271</v>
      </c>
      <c r="F246" s="77">
        <v>647675</v>
      </c>
      <c r="G246" s="77">
        <v>234078</v>
      </c>
      <c r="H246" s="66">
        <v>2.7669195738172747</v>
      </c>
      <c r="I246" s="77">
        <v>14389</v>
      </c>
      <c r="J246" s="77">
        <v>846.41176470588232</v>
      </c>
      <c r="K246" s="77">
        <v>18621.058823529413</v>
      </c>
      <c r="L246" s="70">
        <v>7.9550657573669512E-2</v>
      </c>
      <c r="M246" s="77">
        <v>2</v>
      </c>
      <c r="N246" s="70">
        <v>0.11764705882352941</v>
      </c>
      <c r="O246" s="75">
        <v>19.411764705882351</v>
      </c>
      <c r="P246" s="77">
        <v>3</v>
      </c>
      <c r="Q246" s="70">
        <v>0.17647058823529413</v>
      </c>
      <c r="R246" s="75">
        <v>18.117647058823529</v>
      </c>
      <c r="S246" s="77">
        <v>16</v>
      </c>
      <c r="T246" s="70">
        <v>0.94117647058823528</v>
      </c>
      <c r="U246" s="75">
        <v>1.2941176470588238</v>
      </c>
      <c r="V246" s="72">
        <v>6473.31</v>
      </c>
      <c r="W246" s="72">
        <v>4083.93</v>
      </c>
      <c r="X246" s="76">
        <v>0.35302959382448845</v>
      </c>
    </row>
    <row r="247" spans="1:24" s="61" customFormat="1" ht="15" x14ac:dyDescent="0.25">
      <c r="A247" s="24" t="s">
        <v>36</v>
      </c>
      <c r="B247" s="32">
        <v>3</v>
      </c>
      <c r="C247" s="77">
        <v>19</v>
      </c>
      <c r="D247" s="77">
        <v>17</v>
      </c>
      <c r="E247" s="70">
        <v>0.89473684210526316</v>
      </c>
      <c r="F247" s="77">
        <v>2737928</v>
      </c>
      <c r="G247" s="77">
        <v>918983</v>
      </c>
      <c r="H247" s="66">
        <v>2.9793021198433487</v>
      </c>
      <c r="I247" s="77">
        <v>27580</v>
      </c>
      <c r="J247" s="77">
        <v>1622.3529411764705</v>
      </c>
      <c r="K247" s="77">
        <v>30824.705882352941</v>
      </c>
      <c r="L247" s="70">
        <v>3.3542193797222515E-2</v>
      </c>
      <c r="M247" s="77">
        <v>4</v>
      </c>
      <c r="N247" s="70">
        <v>0.23529411764705882</v>
      </c>
      <c r="O247" s="75">
        <v>14.52941176470588</v>
      </c>
      <c r="P247" s="77">
        <v>9</v>
      </c>
      <c r="Q247" s="70">
        <v>0.52941176470588236</v>
      </c>
      <c r="R247" s="75">
        <v>8.9411764705882355</v>
      </c>
      <c r="S247" s="77">
        <v>17</v>
      </c>
      <c r="T247" s="70">
        <v>1</v>
      </c>
      <c r="U247" s="75">
        <v>0</v>
      </c>
      <c r="V247" s="72">
        <v>11367.689999999999</v>
      </c>
      <c r="W247" s="72">
        <v>6818.4</v>
      </c>
      <c r="X247" s="76">
        <v>0.24742493857591119</v>
      </c>
    </row>
    <row r="248" spans="1:24" s="61" customFormat="1" ht="15" x14ac:dyDescent="0.25">
      <c r="A248" s="24" t="s">
        <v>36</v>
      </c>
      <c r="B248" s="32">
        <v>4</v>
      </c>
      <c r="C248" s="77">
        <v>9</v>
      </c>
      <c r="D248" s="77">
        <v>9</v>
      </c>
      <c r="E248" s="70">
        <v>1</v>
      </c>
      <c r="F248" s="77">
        <v>4520675</v>
      </c>
      <c r="G248" s="77">
        <v>1339321</v>
      </c>
      <c r="H248" s="66">
        <v>3.3753484041540451</v>
      </c>
      <c r="I248" s="77">
        <v>115990</v>
      </c>
      <c r="J248" s="77">
        <v>12887.777777777777</v>
      </c>
      <c r="K248" s="77">
        <v>115990</v>
      </c>
      <c r="L248" s="70">
        <v>8.6603584950881829E-2</v>
      </c>
      <c r="M248" s="77">
        <v>4</v>
      </c>
      <c r="N248" s="70">
        <v>0.44444444444444442</v>
      </c>
      <c r="O248" s="75">
        <v>5</v>
      </c>
      <c r="P248" s="77">
        <v>6</v>
      </c>
      <c r="Q248" s="70">
        <v>0.66666666666666663</v>
      </c>
      <c r="R248" s="75">
        <v>3.0000000000000004</v>
      </c>
      <c r="S248" s="77">
        <v>9</v>
      </c>
      <c r="T248" s="70">
        <v>1</v>
      </c>
      <c r="U248" s="75">
        <v>0</v>
      </c>
      <c r="V248" s="72">
        <v>11254.88</v>
      </c>
      <c r="W248" s="72">
        <v>9657.7100000000009</v>
      </c>
      <c r="X248" s="76">
        <v>0.60274476493752049</v>
      </c>
    </row>
    <row r="249" spans="1:24" s="61" customFormat="1" ht="15" x14ac:dyDescent="0.25">
      <c r="A249" s="24" t="s">
        <v>36</v>
      </c>
      <c r="B249" s="32">
        <v>5</v>
      </c>
      <c r="C249" s="77">
        <v>1</v>
      </c>
      <c r="D249" s="77">
        <v>1</v>
      </c>
      <c r="E249" s="70">
        <v>1</v>
      </c>
      <c r="F249" s="77">
        <v>1090941</v>
      </c>
      <c r="G249" s="77">
        <v>300919</v>
      </c>
      <c r="H249" s="66">
        <v>3.6253643006922127</v>
      </c>
      <c r="I249" s="77">
        <v>23250</v>
      </c>
      <c r="J249" s="77">
        <v>23250</v>
      </c>
      <c r="K249" s="77">
        <v>23250</v>
      </c>
      <c r="L249" s="70">
        <v>7.7263316706489116E-2</v>
      </c>
      <c r="M249" s="77">
        <v>1</v>
      </c>
      <c r="N249" s="70">
        <v>1</v>
      </c>
      <c r="O249" s="75">
        <v>0</v>
      </c>
      <c r="P249" s="77">
        <v>0</v>
      </c>
      <c r="Q249" s="70">
        <v>0</v>
      </c>
      <c r="R249" s="75">
        <v>1</v>
      </c>
      <c r="S249" s="77">
        <v>1</v>
      </c>
      <c r="T249" s="70">
        <v>1</v>
      </c>
      <c r="U249" s="75">
        <v>0</v>
      </c>
      <c r="V249" s="72">
        <v>2927.08</v>
      </c>
      <c r="W249" s="72">
        <v>1317.08</v>
      </c>
      <c r="X249" s="76">
        <v>0.37238476570507129</v>
      </c>
    </row>
    <row r="250" spans="1:24" s="61" customFormat="1" ht="15" x14ac:dyDescent="0.25">
      <c r="A250" s="24" t="s">
        <v>36</v>
      </c>
      <c r="B250" s="67">
        <v>6</v>
      </c>
      <c r="C250" s="77">
        <v>1</v>
      </c>
      <c r="D250" s="77">
        <v>1</v>
      </c>
      <c r="E250" s="70">
        <v>1</v>
      </c>
      <c r="F250" s="77">
        <v>6747815</v>
      </c>
      <c r="G250" s="77">
        <v>1695513</v>
      </c>
      <c r="H250" s="66">
        <v>3.9798072913625551</v>
      </c>
      <c r="I250" s="77">
        <v>326595</v>
      </c>
      <c r="J250" s="77">
        <v>326595</v>
      </c>
      <c r="K250" s="77">
        <v>326595</v>
      </c>
      <c r="L250" s="70">
        <v>0.19262311760511419</v>
      </c>
      <c r="M250" s="77">
        <v>1</v>
      </c>
      <c r="N250" s="70">
        <v>1</v>
      </c>
      <c r="O250" s="75">
        <v>0</v>
      </c>
      <c r="P250" s="77">
        <v>1</v>
      </c>
      <c r="Q250" s="70">
        <v>1</v>
      </c>
      <c r="R250" s="75">
        <v>0</v>
      </c>
      <c r="S250" s="77">
        <v>1</v>
      </c>
      <c r="T250" s="70">
        <v>1</v>
      </c>
      <c r="U250" s="75">
        <v>0</v>
      </c>
      <c r="V250" s="72">
        <v>19877.38</v>
      </c>
      <c r="W250" s="72">
        <v>14087.38</v>
      </c>
      <c r="X250" s="76">
        <v>0.49609153721466309</v>
      </c>
    </row>
    <row r="251" spans="1:24" s="61" customFormat="1" ht="15" x14ac:dyDescent="0.25">
      <c r="A251" s="24" t="s">
        <v>37</v>
      </c>
      <c r="B251" s="24">
        <v>1</v>
      </c>
      <c r="C251" s="77">
        <v>149</v>
      </c>
      <c r="D251" s="77">
        <v>82</v>
      </c>
      <c r="E251" s="70">
        <v>0.55033557046979864</v>
      </c>
      <c r="F251" s="77">
        <v>480656</v>
      </c>
      <c r="G251" s="77">
        <v>184316</v>
      </c>
      <c r="H251" s="66">
        <v>2.6077822869419909</v>
      </c>
      <c r="I251" s="77">
        <v>8125</v>
      </c>
      <c r="J251" s="77">
        <v>99.08536585365853</v>
      </c>
      <c r="K251" s="77">
        <v>14763.719512195121</v>
      </c>
      <c r="L251" s="70">
        <v>8.0100042927337398E-2</v>
      </c>
      <c r="M251" s="77">
        <v>3</v>
      </c>
      <c r="N251" s="70">
        <v>3.6585365853658534E-2</v>
      </c>
      <c r="O251" s="75">
        <v>143.54878048780486</v>
      </c>
      <c r="P251" s="77">
        <v>12</v>
      </c>
      <c r="Q251" s="70">
        <v>0.14634146341463414</v>
      </c>
      <c r="R251" s="75">
        <v>127.19512195121951</v>
      </c>
      <c r="S251" s="77">
        <v>48</v>
      </c>
      <c r="T251" s="70">
        <v>0.58536585365853655</v>
      </c>
      <c r="U251" s="75">
        <v>61.780487804878057</v>
      </c>
      <c r="V251" s="72">
        <v>3188.6100000000006</v>
      </c>
      <c r="W251" s="72">
        <v>2032.8699999999992</v>
      </c>
      <c r="X251" s="76">
        <v>8.0809506336616849E-2</v>
      </c>
    </row>
    <row r="252" spans="1:24" s="61" customFormat="1" ht="15" x14ac:dyDescent="0.25">
      <c r="A252" s="24" t="s">
        <v>37</v>
      </c>
      <c r="B252" s="32">
        <v>2</v>
      </c>
      <c r="C252" s="77">
        <v>14</v>
      </c>
      <c r="D252" s="77">
        <v>13</v>
      </c>
      <c r="E252" s="70">
        <v>0.9285714285714286</v>
      </c>
      <c r="F252" s="77">
        <v>422693</v>
      </c>
      <c r="G252" s="77">
        <v>146582</v>
      </c>
      <c r="H252" s="66">
        <v>2.8836623869233602</v>
      </c>
      <c r="I252" s="77">
        <v>4363</v>
      </c>
      <c r="J252" s="77">
        <v>335.61538461538464</v>
      </c>
      <c r="K252" s="77">
        <v>4698.6153846153848</v>
      </c>
      <c r="L252" s="70">
        <v>3.2054518185148144E-2</v>
      </c>
      <c r="M252" s="77">
        <v>1</v>
      </c>
      <c r="N252" s="70">
        <v>7.6923076923076927E-2</v>
      </c>
      <c r="O252" s="75">
        <v>12.923076923076923</v>
      </c>
      <c r="P252" s="77">
        <v>4</v>
      </c>
      <c r="Q252" s="70">
        <v>0.30769230769230771</v>
      </c>
      <c r="R252" s="75">
        <v>9.6923076923076916</v>
      </c>
      <c r="S252" s="77">
        <v>12</v>
      </c>
      <c r="T252" s="70">
        <v>0.92307692307692313</v>
      </c>
      <c r="U252" s="75">
        <v>1.0769230769230762</v>
      </c>
      <c r="V252" s="72">
        <v>3391.41</v>
      </c>
      <c r="W252" s="72">
        <v>1655.1099999999997</v>
      </c>
      <c r="X252" s="76">
        <v>0.1579549508906325</v>
      </c>
    </row>
    <row r="253" spans="1:24" s="61" customFormat="1" ht="15" x14ac:dyDescent="0.25">
      <c r="A253" s="24" t="s">
        <v>37</v>
      </c>
      <c r="B253" s="32">
        <v>3</v>
      </c>
      <c r="C253" s="77">
        <v>1</v>
      </c>
      <c r="D253" s="77">
        <v>1</v>
      </c>
      <c r="E253" s="70">
        <v>1</v>
      </c>
      <c r="F253" s="77">
        <v>87626</v>
      </c>
      <c r="G253" s="77">
        <v>21906</v>
      </c>
      <c r="H253" s="66">
        <v>4.0000912991874369</v>
      </c>
      <c r="I253" s="77">
        <v>150</v>
      </c>
      <c r="J253" s="77">
        <v>150</v>
      </c>
      <c r="K253" s="77">
        <v>150</v>
      </c>
      <c r="L253" s="70">
        <v>6.8474390577923858E-3</v>
      </c>
      <c r="M253" s="77">
        <v>0</v>
      </c>
      <c r="N253" s="70">
        <v>0</v>
      </c>
      <c r="O253" s="75">
        <v>1</v>
      </c>
      <c r="P253" s="77">
        <v>1</v>
      </c>
      <c r="Q253" s="70">
        <v>1</v>
      </c>
      <c r="R253" s="75">
        <v>0</v>
      </c>
      <c r="S253" s="77">
        <v>1</v>
      </c>
      <c r="T253" s="70">
        <v>1</v>
      </c>
      <c r="U253" s="75">
        <v>0</v>
      </c>
      <c r="V253" s="72">
        <v>650</v>
      </c>
      <c r="W253" s="72">
        <v>450</v>
      </c>
      <c r="X253" s="76">
        <v>2.3076923076923078E-2</v>
      </c>
    </row>
    <row r="254" spans="1:24" s="61" customFormat="1" ht="15" x14ac:dyDescent="0.25">
      <c r="A254" s="24" t="s">
        <v>37</v>
      </c>
      <c r="B254" s="32">
        <v>4</v>
      </c>
      <c r="C254" s="77">
        <v>3</v>
      </c>
      <c r="D254" s="77">
        <v>3</v>
      </c>
      <c r="E254" s="70">
        <v>1</v>
      </c>
      <c r="F254" s="77">
        <v>1432015</v>
      </c>
      <c r="G254" s="77">
        <v>321669</v>
      </c>
      <c r="H254" s="66">
        <v>4.4518278105754669</v>
      </c>
      <c r="I254" s="77">
        <v>1240</v>
      </c>
      <c r="J254" s="77">
        <v>413.33333333333331</v>
      </c>
      <c r="K254" s="77">
        <v>1240</v>
      </c>
      <c r="L254" s="70">
        <v>3.85489431682879E-3</v>
      </c>
      <c r="M254" s="77">
        <v>1</v>
      </c>
      <c r="N254" s="70">
        <v>0.33333333333333331</v>
      </c>
      <c r="O254" s="75">
        <v>2</v>
      </c>
      <c r="P254" s="77">
        <v>3</v>
      </c>
      <c r="Q254" s="70">
        <v>1</v>
      </c>
      <c r="R254" s="75">
        <v>0</v>
      </c>
      <c r="S254" s="77">
        <v>3</v>
      </c>
      <c r="T254" s="70">
        <v>1</v>
      </c>
      <c r="U254" s="75">
        <v>0</v>
      </c>
      <c r="V254" s="72">
        <v>3481.24</v>
      </c>
      <c r="W254" s="72">
        <v>1658.67</v>
      </c>
      <c r="X254" s="76">
        <v>4.9091702956417835E-2</v>
      </c>
    </row>
    <row r="255" spans="1:24" s="61" customFormat="1" ht="15" x14ac:dyDescent="0.25">
      <c r="A255" s="24" t="s">
        <v>37</v>
      </c>
      <c r="B255" s="32">
        <v>5</v>
      </c>
      <c r="C255" s="77">
        <v>0</v>
      </c>
      <c r="D255" s="77">
        <v>0</v>
      </c>
      <c r="E255" s="70" t="s">
        <v>4177</v>
      </c>
      <c r="F255" s="77">
        <v>0</v>
      </c>
      <c r="G255" s="77">
        <v>0</v>
      </c>
      <c r="H255" s="65" t="s">
        <v>4177</v>
      </c>
      <c r="I255" s="77">
        <v>0</v>
      </c>
      <c r="J255" s="65" t="s">
        <v>4177</v>
      </c>
      <c r="K255" s="77" t="s">
        <v>4177</v>
      </c>
      <c r="L255" s="70" t="s">
        <v>4177</v>
      </c>
      <c r="M255" s="77">
        <v>0</v>
      </c>
      <c r="N255" s="70" t="s">
        <v>4177</v>
      </c>
      <c r="O255" s="75" t="s">
        <v>4177</v>
      </c>
      <c r="P255" s="77">
        <v>0</v>
      </c>
      <c r="Q255" s="70" t="s">
        <v>4177</v>
      </c>
      <c r="R255" s="75" t="s">
        <v>4177</v>
      </c>
      <c r="S255" s="77">
        <v>0</v>
      </c>
      <c r="T255" s="70" t="s">
        <v>4177</v>
      </c>
      <c r="U255" s="75" t="s">
        <v>4177</v>
      </c>
      <c r="V255" s="72">
        <v>0</v>
      </c>
      <c r="W255" s="72">
        <v>0</v>
      </c>
      <c r="X255" s="76" t="s">
        <v>4177</v>
      </c>
    </row>
    <row r="256" spans="1:24" s="61" customFormat="1" ht="15" x14ac:dyDescent="0.25">
      <c r="A256" s="24" t="s">
        <v>37</v>
      </c>
      <c r="B256" s="67">
        <v>6</v>
      </c>
      <c r="C256" s="77">
        <v>0</v>
      </c>
      <c r="D256" s="77">
        <v>0</v>
      </c>
      <c r="E256" s="70" t="s">
        <v>4177</v>
      </c>
      <c r="F256" s="77">
        <v>0</v>
      </c>
      <c r="G256" s="77">
        <v>0</v>
      </c>
      <c r="H256" s="65" t="s">
        <v>4177</v>
      </c>
      <c r="I256" s="77">
        <v>0</v>
      </c>
      <c r="J256" s="65" t="s">
        <v>4177</v>
      </c>
      <c r="K256" s="77" t="s">
        <v>4177</v>
      </c>
      <c r="L256" s="70" t="s">
        <v>4177</v>
      </c>
      <c r="M256" s="77">
        <v>0</v>
      </c>
      <c r="N256" s="70" t="s">
        <v>4177</v>
      </c>
      <c r="O256" s="75" t="s">
        <v>4177</v>
      </c>
      <c r="P256" s="77">
        <v>0</v>
      </c>
      <c r="Q256" s="70" t="s">
        <v>4177</v>
      </c>
      <c r="R256" s="75" t="s">
        <v>4177</v>
      </c>
      <c r="S256" s="77">
        <v>0</v>
      </c>
      <c r="T256" s="70" t="s">
        <v>4177</v>
      </c>
      <c r="U256" s="75" t="s">
        <v>4177</v>
      </c>
      <c r="V256" s="72">
        <v>0</v>
      </c>
      <c r="W256" s="72">
        <v>0</v>
      </c>
      <c r="X256" s="76" t="s">
        <v>4177</v>
      </c>
    </row>
    <row r="257" spans="1:24" s="61" customFormat="1" ht="15" x14ac:dyDescent="0.25">
      <c r="A257" s="24" t="s">
        <v>38</v>
      </c>
      <c r="B257" s="24">
        <v>1</v>
      </c>
      <c r="C257" s="77">
        <v>38</v>
      </c>
      <c r="D257" s="77">
        <v>27</v>
      </c>
      <c r="E257" s="70">
        <v>0.71052631578947367</v>
      </c>
      <c r="F257" s="77">
        <v>156419</v>
      </c>
      <c r="G257" s="77">
        <v>65482</v>
      </c>
      <c r="H257" s="66">
        <v>2.3887327815277479</v>
      </c>
      <c r="I257" s="77">
        <v>417</v>
      </c>
      <c r="J257" s="77">
        <v>15.444444444444445</v>
      </c>
      <c r="K257" s="77">
        <v>586.88888888888891</v>
      </c>
      <c r="L257" s="70">
        <v>8.9625987124536347E-3</v>
      </c>
      <c r="M257" s="77">
        <v>4</v>
      </c>
      <c r="N257" s="70">
        <v>0.14814814814814814</v>
      </c>
      <c r="O257" s="75">
        <v>32.370370370370374</v>
      </c>
      <c r="P257" s="77">
        <v>9</v>
      </c>
      <c r="Q257" s="70">
        <v>0.33333333333333331</v>
      </c>
      <c r="R257" s="75">
        <v>25.333333333333336</v>
      </c>
      <c r="S257" s="77">
        <v>20</v>
      </c>
      <c r="T257" s="70">
        <v>0.7407407407407407</v>
      </c>
      <c r="U257" s="75">
        <v>9.851851851851853</v>
      </c>
      <c r="V257" s="72">
        <v>1071.3699999999999</v>
      </c>
      <c r="W257" s="72">
        <v>627.17000000000007</v>
      </c>
      <c r="X257" s="76">
        <v>8.3080541736281599E-2</v>
      </c>
    </row>
    <row r="258" spans="1:24" s="61" customFormat="1" ht="15" x14ac:dyDescent="0.25">
      <c r="A258" s="24" t="s">
        <v>38</v>
      </c>
      <c r="B258" s="32">
        <v>2</v>
      </c>
      <c r="C258" s="77">
        <v>10</v>
      </c>
      <c r="D258" s="77">
        <v>7</v>
      </c>
      <c r="E258" s="70">
        <v>0.7</v>
      </c>
      <c r="F258" s="77">
        <v>201687</v>
      </c>
      <c r="G258" s="77">
        <v>76627</v>
      </c>
      <c r="H258" s="66">
        <v>2.6320618058908738</v>
      </c>
      <c r="I258" s="77">
        <v>2045</v>
      </c>
      <c r="J258" s="77">
        <v>292.14285714285717</v>
      </c>
      <c r="K258" s="77">
        <v>2921.4285714285716</v>
      </c>
      <c r="L258" s="70">
        <v>3.8125315768966182E-2</v>
      </c>
      <c r="M258" s="77">
        <v>0</v>
      </c>
      <c r="N258" s="70">
        <v>0</v>
      </c>
      <c r="O258" s="75">
        <v>10</v>
      </c>
      <c r="P258" s="77">
        <v>1</v>
      </c>
      <c r="Q258" s="70">
        <v>0.14285714285714285</v>
      </c>
      <c r="R258" s="75">
        <v>8.571428571428573</v>
      </c>
      <c r="S258" s="77">
        <v>7</v>
      </c>
      <c r="T258" s="70">
        <v>1</v>
      </c>
      <c r="U258" s="75">
        <v>0</v>
      </c>
      <c r="V258" s="72">
        <v>27274.09</v>
      </c>
      <c r="W258" s="72">
        <v>15529.07</v>
      </c>
      <c r="X258" s="76">
        <v>0.23279970110826795</v>
      </c>
    </row>
    <row r="259" spans="1:24" s="61" customFormat="1" ht="15" x14ac:dyDescent="0.25">
      <c r="A259" s="24" t="s">
        <v>38</v>
      </c>
      <c r="B259" s="32">
        <v>3</v>
      </c>
      <c r="C259" s="77">
        <v>3</v>
      </c>
      <c r="D259" s="77">
        <v>3</v>
      </c>
      <c r="E259" s="70">
        <v>1</v>
      </c>
      <c r="F259" s="77">
        <v>306535</v>
      </c>
      <c r="G259" s="77">
        <v>103858</v>
      </c>
      <c r="H259" s="66">
        <v>2.9514818309615052</v>
      </c>
      <c r="I259" s="77">
        <v>200</v>
      </c>
      <c r="J259" s="77">
        <v>66.666666666666671</v>
      </c>
      <c r="K259" s="77">
        <v>200</v>
      </c>
      <c r="L259" s="70">
        <v>1.9257062527682028E-3</v>
      </c>
      <c r="M259" s="77">
        <v>0</v>
      </c>
      <c r="N259" s="70">
        <v>0</v>
      </c>
      <c r="O259" s="75">
        <v>3</v>
      </c>
      <c r="P259" s="77">
        <v>2</v>
      </c>
      <c r="Q259" s="70">
        <v>0.66666666666666663</v>
      </c>
      <c r="R259" s="75">
        <v>1</v>
      </c>
      <c r="S259" s="77">
        <v>3</v>
      </c>
      <c r="T259" s="70">
        <v>1</v>
      </c>
      <c r="U259" s="75">
        <v>0</v>
      </c>
      <c r="V259" s="72">
        <v>2005.63</v>
      </c>
      <c r="W259" s="72">
        <v>1329.18</v>
      </c>
      <c r="X259" s="76">
        <v>0.16300613772231165</v>
      </c>
    </row>
    <row r="260" spans="1:24" s="61" customFormat="1" ht="15" x14ac:dyDescent="0.25">
      <c r="A260" s="24" t="s">
        <v>38</v>
      </c>
      <c r="B260" s="32">
        <v>4</v>
      </c>
      <c r="C260" s="77">
        <v>1</v>
      </c>
      <c r="D260" s="77">
        <v>0</v>
      </c>
      <c r="E260" s="70">
        <v>0</v>
      </c>
      <c r="F260" s="77">
        <v>0</v>
      </c>
      <c r="G260" s="77">
        <v>0</v>
      </c>
      <c r="H260" s="65" t="s">
        <v>4177</v>
      </c>
      <c r="I260" s="77">
        <v>0</v>
      </c>
      <c r="J260" s="65" t="s">
        <v>4177</v>
      </c>
      <c r="K260" s="77" t="s">
        <v>4177</v>
      </c>
      <c r="L260" s="70" t="s">
        <v>4177</v>
      </c>
      <c r="M260" s="77">
        <v>0</v>
      </c>
      <c r="N260" s="70" t="s">
        <v>4177</v>
      </c>
      <c r="O260" s="75" t="s">
        <v>4177</v>
      </c>
      <c r="P260" s="77">
        <v>0</v>
      </c>
      <c r="Q260" s="70" t="s">
        <v>4177</v>
      </c>
      <c r="R260" s="75" t="s">
        <v>4177</v>
      </c>
      <c r="S260" s="77">
        <v>0</v>
      </c>
      <c r="T260" s="70" t="s">
        <v>4177</v>
      </c>
      <c r="U260" s="75" t="s">
        <v>4177</v>
      </c>
      <c r="V260" s="72">
        <v>0</v>
      </c>
      <c r="W260" s="72">
        <v>0</v>
      </c>
      <c r="X260" s="76" t="s">
        <v>4177</v>
      </c>
    </row>
    <row r="261" spans="1:24" s="61" customFormat="1" ht="15" x14ac:dyDescent="0.25">
      <c r="A261" s="24" t="s">
        <v>38</v>
      </c>
      <c r="B261" s="32">
        <v>5</v>
      </c>
      <c r="C261" s="77">
        <v>0</v>
      </c>
      <c r="D261" s="77">
        <v>0</v>
      </c>
      <c r="E261" s="70" t="s">
        <v>4177</v>
      </c>
      <c r="F261" s="77">
        <v>0</v>
      </c>
      <c r="G261" s="77">
        <v>0</v>
      </c>
      <c r="H261" s="65" t="s">
        <v>4177</v>
      </c>
      <c r="I261" s="77">
        <v>0</v>
      </c>
      <c r="J261" s="65" t="s">
        <v>4177</v>
      </c>
      <c r="K261" s="77" t="s">
        <v>4177</v>
      </c>
      <c r="L261" s="70" t="s">
        <v>4177</v>
      </c>
      <c r="M261" s="77">
        <v>0</v>
      </c>
      <c r="N261" s="70" t="s">
        <v>4177</v>
      </c>
      <c r="O261" s="75" t="s">
        <v>4177</v>
      </c>
      <c r="P261" s="77">
        <v>0</v>
      </c>
      <c r="Q261" s="70" t="s">
        <v>4177</v>
      </c>
      <c r="R261" s="75" t="s">
        <v>4177</v>
      </c>
      <c r="S261" s="77">
        <v>0</v>
      </c>
      <c r="T261" s="70" t="s">
        <v>4177</v>
      </c>
      <c r="U261" s="75" t="s">
        <v>4177</v>
      </c>
      <c r="V261" s="72">
        <v>0</v>
      </c>
      <c r="W261" s="72">
        <v>0</v>
      </c>
      <c r="X261" s="76" t="s">
        <v>4177</v>
      </c>
    </row>
    <row r="262" spans="1:24" s="61" customFormat="1" ht="15" x14ac:dyDescent="0.25">
      <c r="A262" s="24" t="s">
        <v>38</v>
      </c>
      <c r="B262" s="67">
        <v>6</v>
      </c>
      <c r="C262" s="77">
        <v>0</v>
      </c>
      <c r="D262" s="77">
        <v>0</v>
      </c>
      <c r="E262" s="70" t="s">
        <v>4177</v>
      </c>
      <c r="F262" s="77">
        <v>0</v>
      </c>
      <c r="G262" s="77">
        <v>0</v>
      </c>
      <c r="H262" s="65" t="s">
        <v>4177</v>
      </c>
      <c r="I262" s="77">
        <v>0</v>
      </c>
      <c r="J262" s="65" t="s">
        <v>4177</v>
      </c>
      <c r="K262" s="77" t="s">
        <v>4177</v>
      </c>
      <c r="L262" s="70" t="s">
        <v>4177</v>
      </c>
      <c r="M262" s="77">
        <v>0</v>
      </c>
      <c r="N262" s="70" t="s">
        <v>4177</v>
      </c>
      <c r="O262" s="75" t="s">
        <v>4177</v>
      </c>
      <c r="P262" s="77">
        <v>0</v>
      </c>
      <c r="Q262" s="70" t="s">
        <v>4177</v>
      </c>
      <c r="R262" s="75" t="s">
        <v>4177</v>
      </c>
      <c r="S262" s="77">
        <v>0</v>
      </c>
      <c r="T262" s="70" t="s">
        <v>4177</v>
      </c>
      <c r="U262" s="75" t="s">
        <v>4177</v>
      </c>
      <c r="V262" s="72">
        <v>0</v>
      </c>
      <c r="W262" s="72">
        <v>0</v>
      </c>
      <c r="X262" s="76" t="s">
        <v>4177</v>
      </c>
    </row>
    <row r="263" spans="1:24" s="61" customFormat="1" ht="15" x14ac:dyDescent="0.25">
      <c r="A263" s="24" t="s">
        <v>39</v>
      </c>
      <c r="B263" s="24">
        <v>1</v>
      </c>
      <c r="C263" s="77">
        <v>13</v>
      </c>
      <c r="D263" s="77">
        <v>6</v>
      </c>
      <c r="E263" s="70">
        <v>0.46153846153846156</v>
      </c>
      <c r="F263" s="77">
        <v>41802</v>
      </c>
      <c r="G263" s="77">
        <v>14053</v>
      </c>
      <c r="H263" s="66">
        <v>2.9745961716359495</v>
      </c>
      <c r="I263" s="77">
        <v>1065</v>
      </c>
      <c r="J263" s="77">
        <v>177.5</v>
      </c>
      <c r="K263" s="77">
        <v>2307.5</v>
      </c>
      <c r="L263" s="70">
        <v>0.16419981498612396</v>
      </c>
      <c r="M263" s="77">
        <v>0</v>
      </c>
      <c r="N263" s="70">
        <v>0</v>
      </c>
      <c r="O263" s="75">
        <v>13</v>
      </c>
      <c r="P263" s="77">
        <v>4</v>
      </c>
      <c r="Q263" s="70">
        <v>0.66666666666666663</v>
      </c>
      <c r="R263" s="75">
        <v>4.3333333333333339</v>
      </c>
      <c r="S263" s="77">
        <v>4</v>
      </c>
      <c r="T263" s="70">
        <v>0.66666666666666663</v>
      </c>
      <c r="U263" s="75">
        <v>4.3333333333333339</v>
      </c>
      <c r="V263" s="72">
        <v>6781.87</v>
      </c>
      <c r="W263" s="72">
        <v>2810.69</v>
      </c>
      <c r="X263" s="76">
        <v>0.22991888667874791</v>
      </c>
    </row>
    <row r="264" spans="1:24" s="61" customFormat="1" ht="15" x14ac:dyDescent="0.25">
      <c r="A264" s="24" t="s">
        <v>39</v>
      </c>
      <c r="B264" s="32">
        <v>2</v>
      </c>
      <c r="C264" s="77">
        <v>1</v>
      </c>
      <c r="D264" s="77">
        <v>0</v>
      </c>
      <c r="E264" s="70">
        <v>0</v>
      </c>
      <c r="F264" s="77">
        <v>0</v>
      </c>
      <c r="G264" s="77">
        <v>0</v>
      </c>
      <c r="H264" s="65" t="s">
        <v>4177</v>
      </c>
      <c r="I264" s="77">
        <v>0</v>
      </c>
      <c r="J264" s="65" t="s">
        <v>4177</v>
      </c>
      <c r="K264" s="77" t="s">
        <v>4177</v>
      </c>
      <c r="L264" s="70" t="s">
        <v>4177</v>
      </c>
      <c r="M264" s="77">
        <v>0</v>
      </c>
      <c r="N264" s="70" t="s">
        <v>4177</v>
      </c>
      <c r="O264" s="75" t="s">
        <v>4177</v>
      </c>
      <c r="P264" s="77">
        <v>0</v>
      </c>
      <c r="Q264" s="70" t="s">
        <v>4177</v>
      </c>
      <c r="R264" s="75" t="s">
        <v>4177</v>
      </c>
      <c r="S264" s="77">
        <v>0</v>
      </c>
      <c r="T264" s="70" t="s">
        <v>4177</v>
      </c>
      <c r="U264" s="75" t="s">
        <v>4177</v>
      </c>
      <c r="V264" s="72">
        <v>0</v>
      </c>
      <c r="W264" s="72">
        <v>0</v>
      </c>
      <c r="X264" s="76" t="s">
        <v>4177</v>
      </c>
    </row>
    <row r="265" spans="1:24" s="61" customFormat="1" ht="15" x14ac:dyDescent="0.25">
      <c r="A265" s="24" t="s">
        <v>39</v>
      </c>
      <c r="B265" s="32">
        <v>3</v>
      </c>
      <c r="C265" s="77">
        <v>0</v>
      </c>
      <c r="D265" s="77">
        <v>0</v>
      </c>
      <c r="E265" s="70" t="s">
        <v>4177</v>
      </c>
      <c r="F265" s="77">
        <v>0</v>
      </c>
      <c r="G265" s="77">
        <v>0</v>
      </c>
      <c r="H265" s="65" t="s">
        <v>4177</v>
      </c>
      <c r="I265" s="77">
        <v>0</v>
      </c>
      <c r="J265" s="65" t="s">
        <v>4177</v>
      </c>
      <c r="K265" s="77" t="s">
        <v>4177</v>
      </c>
      <c r="L265" s="70" t="s">
        <v>4177</v>
      </c>
      <c r="M265" s="77">
        <v>0</v>
      </c>
      <c r="N265" s="70" t="s">
        <v>4177</v>
      </c>
      <c r="O265" s="75" t="s">
        <v>4177</v>
      </c>
      <c r="P265" s="77">
        <v>0</v>
      </c>
      <c r="Q265" s="70" t="s">
        <v>4177</v>
      </c>
      <c r="R265" s="75" t="s">
        <v>4177</v>
      </c>
      <c r="S265" s="77">
        <v>0</v>
      </c>
      <c r="T265" s="70" t="s">
        <v>4177</v>
      </c>
      <c r="U265" s="75" t="s">
        <v>4177</v>
      </c>
      <c r="V265" s="72">
        <v>0</v>
      </c>
      <c r="W265" s="72">
        <v>0</v>
      </c>
      <c r="X265" s="76" t="s">
        <v>4177</v>
      </c>
    </row>
    <row r="266" spans="1:24" s="61" customFormat="1" ht="15" x14ac:dyDescent="0.25">
      <c r="A266" s="24" t="s">
        <v>39</v>
      </c>
      <c r="B266" s="32">
        <v>4</v>
      </c>
      <c r="C266" s="77">
        <v>1</v>
      </c>
      <c r="D266" s="77">
        <v>1</v>
      </c>
      <c r="E266" s="70">
        <v>1</v>
      </c>
      <c r="F266" s="77">
        <v>410037</v>
      </c>
      <c r="G266" s="77">
        <v>76855</v>
      </c>
      <c r="H266" s="66">
        <v>5.3352026543490991</v>
      </c>
      <c r="I266" s="77">
        <v>0</v>
      </c>
      <c r="J266" s="77">
        <v>0</v>
      </c>
      <c r="K266" s="77">
        <v>0</v>
      </c>
      <c r="L266" s="70">
        <v>0</v>
      </c>
      <c r="M266" s="77">
        <v>1</v>
      </c>
      <c r="N266" s="70">
        <v>1</v>
      </c>
      <c r="O266" s="75">
        <v>0</v>
      </c>
      <c r="P266" s="77">
        <v>1</v>
      </c>
      <c r="Q266" s="70">
        <v>1</v>
      </c>
      <c r="R266" s="75">
        <v>0</v>
      </c>
      <c r="S266" s="77">
        <v>1</v>
      </c>
      <c r="T266" s="70">
        <v>1</v>
      </c>
      <c r="U266" s="75">
        <v>0</v>
      </c>
      <c r="V266" s="72">
        <v>1779.57</v>
      </c>
      <c r="W266" s="72">
        <v>1348.32</v>
      </c>
      <c r="X266" s="76">
        <v>0.20142506335800223</v>
      </c>
    </row>
    <row r="267" spans="1:24" s="61" customFormat="1" ht="15" x14ac:dyDescent="0.25">
      <c r="A267" s="24" t="s">
        <v>39</v>
      </c>
      <c r="B267" s="32">
        <v>5</v>
      </c>
      <c r="C267" s="77">
        <v>0</v>
      </c>
      <c r="D267" s="77">
        <v>0</v>
      </c>
      <c r="E267" s="70" t="s">
        <v>4177</v>
      </c>
      <c r="F267" s="77">
        <v>0</v>
      </c>
      <c r="G267" s="77">
        <v>0</v>
      </c>
      <c r="H267" s="65" t="s">
        <v>4177</v>
      </c>
      <c r="I267" s="77">
        <v>0</v>
      </c>
      <c r="J267" s="65" t="s">
        <v>4177</v>
      </c>
      <c r="K267" s="77" t="s">
        <v>4177</v>
      </c>
      <c r="L267" s="70" t="s">
        <v>4177</v>
      </c>
      <c r="M267" s="77">
        <v>0</v>
      </c>
      <c r="N267" s="70" t="s">
        <v>4177</v>
      </c>
      <c r="O267" s="75" t="s">
        <v>4177</v>
      </c>
      <c r="P267" s="77">
        <v>0</v>
      </c>
      <c r="Q267" s="70" t="s">
        <v>4177</v>
      </c>
      <c r="R267" s="75" t="s">
        <v>4177</v>
      </c>
      <c r="S267" s="77">
        <v>0</v>
      </c>
      <c r="T267" s="70" t="s">
        <v>4177</v>
      </c>
      <c r="U267" s="75" t="s">
        <v>4177</v>
      </c>
      <c r="V267" s="72">
        <v>0</v>
      </c>
      <c r="W267" s="72">
        <v>0</v>
      </c>
      <c r="X267" s="76" t="s">
        <v>4177</v>
      </c>
    </row>
    <row r="268" spans="1:24" s="61" customFormat="1" ht="15" x14ac:dyDescent="0.25">
      <c r="A268" s="24" t="s">
        <v>39</v>
      </c>
      <c r="B268" s="67">
        <v>6</v>
      </c>
      <c r="C268" s="77">
        <v>0</v>
      </c>
      <c r="D268" s="77">
        <v>0</v>
      </c>
      <c r="E268" s="70" t="s">
        <v>4177</v>
      </c>
      <c r="F268" s="77">
        <v>0</v>
      </c>
      <c r="G268" s="77">
        <v>0</v>
      </c>
      <c r="H268" s="65" t="s">
        <v>4177</v>
      </c>
      <c r="I268" s="77">
        <v>0</v>
      </c>
      <c r="J268" s="65" t="s">
        <v>4177</v>
      </c>
      <c r="K268" s="77" t="s">
        <v>4177</v>
      </c>
      <c r="L268" s="70" t="s">
        <v>4177</v>
      </c>
      <c r="M268" s="77">
        <v>0</v>
      </c>
      <c r="N268" s="70" t="s">
        <v>4177</v>
      </c>
      <c r="O268" s="75" t="s">
        <v>4177</v>
      </c>
      <c r="P268" s="77">
        <v>0</v>
      </c>
      <c r="Q268" s="70" t="s">
        <v>4177</v>
      </c>
      <c r="R268" s="75" t="s">
        <v>4177</v>
      </c>
      <c r="S268" s="77">
        <v>0</v>
      </c>
      <c r="T268" s="70" t="s">
        <v>4177</v>
      </c>
      <c r="U268" s="75" t="s">
        <v>4177</v>
      </c>
      <c r="V268" s="72">
        <v>0</v>
      </c>
      <c r="W268" s="72">
        <v>0</v>
      </c>
      <c r="X268" s="76" t="s">
        <v>4177</v>
      </c>
    </row>
    <row r="269" spans="1:24" s="61" customFormat="1" ht="15" x14ac:dyDescent="0.25">
      <c r="A269" s="24" t="s">
        <v>40</v>
      </c>
      <c r="B269" s="24">
        <v>1</v>
      </c>
      <c r="C269" s="77">
        <v>423</v>
      </c>
      <c r="D269" s="77">
        <v>378</v>
      </c>
      <c r="E269" s="70">
        <v>0.8936170212765957</v>
      </c>
      <c r="F269" s="77">
        <v>1697574</v>
      </c>
      <c r="G269" s="77">
        <v>701967</v>
      </c>
      <c r="H269" s="66">
        <v>2.4183102624482347</v>
      </c>
      <c r="I269" s="77">
        <v>25399</v>
      </c>
      <c r="J269" s="77">
        <v>67.193121693121697</v>
      </c>
      <c r="K269" s="77">
        <v>28422.690476190477</v>
      </c>
      <c r="L269" s="70">
        <v>4.0490066450688533E-2</v>
      </c>
      <c r="M269" s="77">
        <v>51</v>
      </c>
      <c r="N269" s="70">
        <v>0.13492063492063491</v>
      </c>
      <c r="O269" s="75">
        <v>365.92857142857144</v>
      </c>
      <c r="P269" s="77">
        <v>127</v>
      </c>
      <c r="Q269" s="70">
        <v>0.33597883597883599</v>
      </c>
      <c r="R269" s="75">
        <v>280.88095238095235</v>
      </c>
      <c r="S269" s="77">
        <v>363</v>
      </c>
      <c r="T269" s="70">
        <v>0.96031746031746035</v>
      </c>
      <c r="U269" s="75">
        <v>16.785714285714274</v>
      </c>
      <c r="V269" s="72">
        <v>21206.460000000006</v>
      </c>
      <c r="W269" s="72">
        <v>14661.249999999998</v>
      </c>
      <c r="X269" s="76">
        <v>0.36455165077056706</v>
      </c>
    </row>
    <row r="270" spans="1:24" s="61" customFormat="1" ht="15" x14ac:dyDescent="0.25">
      <c r="A270" s="24" t="s">
        <v>40</v>
      </c>
      <c r="B270" s="32">
        <v>2</v>
      </c>
      <c r="C270" s="77">
        <v>55</v>
      </c>
      <c r="D270" s="77">
        <v>50</v>
      </c>
      <c r="E270" s="70">
        <v>0.90909090909090906</v>
      </c>
      <c r="F270" s="77">
        <v>2292562</v>
      </c>
      <c r="G270" s="77">
        <v>922661</v>
      </c>
      <c r="H270" s="66">
        <v>2.4847284105429837</v>
      </c>
      <c r="I270" s="77">
        <v>44490</v>
      </c>
      <c r="J270" s="77">
        <v>889.8</v>
      </c>
      <c r="K270" s="77">
        <v>48939</v>
      </c>
      <c r="L270" s="70">
        <v>5.3041149457926581E-2</v>
      </c>
      <c r="M270" s="77">
        <v>8</v>
      </c>
      <c r="N270" s="70">
        <v>0.16</v>
      </c>
      <c r="O270" s="75">
        <v>46.199999999999996</v>
      </c>
      <c r="P270" s="77">
        <v>23</v>
      </c>
      <c r="Q270" s="70">
        <v>0.46</v>
      </c>
      <c r="R270" s="75">
        <v>29.700000000000003</v>
      </c>
      <c r="S270" s="77">
        <v>50</v>
      </c>
      <c r="T270" s="70">
        <v>1</v>
      </c>
      <c r="U270" s="75">
        <v>0</v>
      </c>
      <c r="V270" s="72">
        <v>258889.36</v>
      </c>
      <c r="W270" s="72">
        <v>153928.13999999998</v>
      </c>
      <c r="X270" s="76">
        <v>0.56327096640819863</v>
      </c>
    </row>
    <row r="271" spans="1:24" s="61" customFormat="1" ht="15" x14ac:dyDescent="0.25">
      <c r="A271" s="24" t="s">
        <v>40</v>
      </c>
      <c r="B271" s="32">
        <v>3</v>
      </c>
      <c r="C271" s="77">
        <v>12</v>
      </c>
      <c r="D271" s="77">
        <v>12</v>
      </c>
      <c r="E271" s="70">
        <v>1</v>
      </c>
      <c r="F271" s="77">
        <v>1917445</v>
      </c>
      <c r="G271" s="77">
        <v>741255</v>
      </c>
      <c r="H271" s="66">
        <v>2.5867548954138591</v>
      </c>
      <c r="I271" s="77">
        <v>18181</v>
      </c>
      <c r="J271" s="77">
        <v>1515.0833333333333</v>
      </c>
      <c r="K271" s="77">
        <v>18181</v>
      </c>
      <c r="L271" s="70">
        <v>2.4527321906766226E-2</v>
      </c>
      <c r="M271" s="77">
        <v>0</v>
      </c>
      <c r="N271" s="70">
        <v>0</v>
      </c>
      <c r="O271" s="75">
        <v>12</v>
      </c>
      <c r="P271" s="77">
        <v>6</v>
      </c>
      <c r="Q271" s="70">
        <v>0.5</v>
      </c>
      <c r="R271" s="75">
        <v>6</v>
      </c>
      <c r="S271" s="77">
        <v>12</v>
      </c>
      <c r="T271" s="70">
        <v>1</v>
      </c>
      <c r="U271" s="75">
        <v>0</v>
      </c>
      <c r="V271" s="72">
        <v>6938.12</v>
      </c>
      <c r="W271" s="72">
        <v>5392.0599999999995</v>
      </c>
      <c r="X271" s="76">
        <v>0.522797241904147</v>
      </c>
    </row>
    <row r="272" spans="1:24" s="61" customFormat="1" ht="15" x14ac:dyDescent="0.25">
      <c r="A272" s="24" t="s">
        <v>40</v>
      </c>
      <c r="B272" s="32">
        <v>4</v>
      </c>
      <c r="C272" s="77">
        <v>6</v>
      </c>
      <c r="D272" s="77">
        <v>6</v>
      </c>
      <c r="E272" s="70">
        <v>1</v>
      </c>
      <c r="F272" s="77">
        <v>1947374</v>
      </c>
      <c r="G272" s="77">
        <v>553029</v>
      </c>
      <c r="H272" s="66">
        <v>3.5212873104303752</v>
      </c>
      <c r="I272" s="77">
        <v>40573</v>
      </c>
      <c r="J272" s="77">
        <v>6762.166666666667</v>
      </c>
      <c r="K272" s="77">
        <v>40573</v>
      </c>
      <c r="L272" s="70">
        <v>7.3365049572445565E-2</v>
      </c>
      <c r="M272" s="77">
        <v>3</v>
      </c>
      <c r="N272" s="70">
        <v>0.5</v>
      </c>
      <c r="O272" s="75">
        <v>3</v>
      </c>
      <c r="P272" s="77">
        <v>4</v>
      </c>
      <c r="Q272" s="70">
        <v>0.66666666666666663</v>
      </c>
      <c r="R272" s="75">
        <v>2</v>
      </c>
      <c r="S272" s="77">
        <v>6</v>
      </c>
      <c r="T272" s="70">
        <v>1</v>
      </c>
      <c r="U272" s="75">
        <v>0</v>
      </c>
      <c r="V272" s="72">
        <v>7556.5599999999995</v>
      </c>
      <c r="W272" s="72">
        <v>5042.6200000000008</v>
      </c>
      <c r="X272" s="76">
        <v>0.47384391839673085</v>
      </c>
    </row>
    <row r="273" spans="1:24" s="61" customFormat="1" ht="15" x14ac:dyDescent="0.25">
      <c r="A273" s="24" t="s">
        <v>40</v>
      </c>
      <c r="B273" s="32">
        <v>5</v>
      </c>
      <c r="C273" s="77">
        <v>1</v>
      </c>
      <c r="D273" s="77">
        <v>1</v>
      </c>
      <c r="E273" s="70">
        <v>1</v>
      </c>
      <c r="F273" s="77">
        <v>1488252</v>
      </c>
      <c r="G273" s="77">
        <v>519255</v>
      </c>
      <c r="H273" s="66">
        <v>2.8661293584077185</v>
      </c>
      <c r="I273" s="77">
        <v>3123</v>
      </c>
      <c r="J273" s="77">
        <v>3123</v>
      </c>
      <c r="K273" s="77">
        <v>3123</v>
      </c>
      <c r="L273" s="70">
        <v>6.0143859953202183E-3</v>
      </c>
      <c r="M273" s="77">
        <v>1</v>
      </c>
      <c r="N273" s="70">
        <v>1</v>
      </c>
      <c r="O273" s="75">
        <v>0</v>
      </c>
      <c r="P273" s="77">
        <v>1</v>
      </c>
      <c r="Q273" s="70">
        <v>1</v>
      </c>
      <c r="R273" s="75">
        <v>0</v>
      </c>
      <c r="S273" s="77">
        <v>1</v>
      </c>
      <c r="T273" s="70">
        <v>1</v>
      </c>
      <c r="U273" s="75">
        <v>0</v>
      </c>
      <c r="V273" s="72">
        <v>2998.26</v>
      </c>
      <c r="W273" s="72">
        <v>2129.2600000000002</v>
      </c>
      <c r="X273" s="76">
        <v>0.7101652291662498</v>
      </c>
    </row>
    <row r="274" spans="1:24" s="61" customFormat="1" ht="15" x14ac:dyDescent="0.25">
      <c r="A274" s="24" t="s">
        <v>40</v>
      </c>
      <c r="B274" s="67">
        <v>6</v>
      </c>
      <c r="C274" s="77">
        <v>0</v>
      </c>
      <c r="D274" s="77">
        <v>0</v>
      </c>
      <c r="E274" s="70" t="s">
        <v>4177</v>
      </c>
      <c r="F274" s="77">
        <v>0</v>
      </c>
      <c r="G274" s="77">
        <v>0</v>
      </c>
      <c r="H274" s="65" t="s">
        <v>4177</v>
      </c>
      <c r="I274" s="77">
        <v>0</v>
      </c>
      <c r="J274" s="65" t="s">
        <v>4177</v>
      </c>
      <c r="K274" s="77" t="s">
        <v>4177</v>
      </c>
      <c r="L274" s="70" t="s">
        <v>4177</v>
      </c>
      <c r="M274" s="77">
        <v>0</v>
      </c>
      <c r="N274" s="70" t="s">
        <v>4177</v>
      </c>
      <c r="O274" s="75" t="s">
        <v>4177</v>
      </c>
      <c r="P274" s="77">
        <v>0</v>
      </c>
      <c r="Q274" s="70" t="s">
        <v>4177</v>
      </c>
      <c r="R274" s="75" t="s">
        <v>4177</v>
      </c>
      <c r="S274" s="77">
        <v>0</v>
      </c>
      <c r="T274" s="70" t="s">
        <v>4177</v>
      </c>
      <c r="U274" s="75" t="s">
        <v>4177</v>
      </c>
      <c r="V274" s="72">
        <v>0</v>
      </c>
      <c r="W274" s="72">
        <v>0</v>
      </c>
      <c r="X274" s="76" t="s">
        <v>4177</v>
      </c>
    </row>
    <row r="275" spans="1:24" s="61" customFormat="1" ht="15" x14ac:dyDescent="0.25">
      <c r="A275" s="24" t="s">
        <v>41</v>
      </c>
      <c r="B275" s="24">
        <v>1</v>
      </c>
      <c r="C275" s="77">
        <v>247</v>
      </c>
      <c r="D275" s="77">
        <v>214</v>
      </c>
      <c r="E275" s="70">
        <v>0.8663967611336032</v>
      </c>
      <c r="F275" s="77">
        <v>1205183</v>
      </c>
      <c r="G275" s="77">
        <v>475684</v>
      </c>
      <c r="H275" s="66">
        <v>2.533579014639971</v>
      </c>
      <c r="I275" s="77">
        <v>28764</v>
      </c>
      <c r="J275" s="77">
        <v>134.41121495327104</v>
      </c>
      <c r="K275" s="77">
        <v>33199.570093457951</v>
      </c>
      <c r="L275" s="70">
        <v>6.9793329381391739E-2</v>
      </c>
      <c r="M275" s="77">
        <v>27</v>
      </c>
      <c r="N275" s="70">
        <v>0.12616822429906541</v>
      </c>
      <c r="O275" s="75">
        <v>215.83644859813086</v>
      </c>
      <c r="P275" s="77">
        <v>69</v>
      </c>
      <c r="Q275" s="70">
        <v>0.32242990654205606</v>
      </c>
      <c r="R275" s="75">
        <v>167.35981308411215</v>
      </c>
      <c r="S275" s="77">
        <v>209</v>
      </c>
      <c r="T275" s="70">
        <v>0.97663551401869164</v>
      </c>
      <c r="U275" s="75">
        <v>5.7710280373831644</v>
      </c>
      <c r="V275" s="72">
        <v>32670.170000000009</v>
      </c>
      <c r="W275" s="72">
        <v>21772.810000000009</v>
      </c>
      <c r="X275" s="76">
        <v>0.22523298776835254</v>
      </c>
    </row>
    <row r="276" spans="1:24" s="61" customFormat="1" ht="15" x14ac:dyDescent="0.25">
      <c r="A276" s="24" t="s">
        <v>41</v>
      </c>
      <c r="B276" s="32">
        <v>2</v>
      </c>
      <c r="C276" s="77">
        <v>35</v>
      </c>
      <c r="D276" s="77">
        <v>33</v>
      </c>
      <c r="E276" s="70">
        <v>0.94285714285714284</v>
      </c>
      <c r="F276" s="77">
        <v>1545412</v>
      </c>
      <c r="G276" s="77">
        <v>629527</v>
      </c>
      <c r="H276" s="66">
        <v>2.4548780274714188</v>
      </c>
      <c r="I276" s="77">
        <v>65794</v>
      </c>
      <c r="J276" s="77">
        <v>1993.7575757575758</v>
      </c>
      <c r="K276" s="77">
        <v>69781.515151515152</v>
      </c>
      <c r="L276" s="70">
        <v>0.11084753338858405</v>
      </c>
      <c r="M276" s="77">
        <v>2</v>
      </c>
      <c r="N276" s="70">
        <v>6.0606060606060608E-2</v>
      </c>
      <c r="O276" s="75">
        <v>32.878787878787882</v>
      </c>
      <c r="P276" s="77">
        <v>16</v>
      </c>
      <c r="Q276" s="70">
        <v>0.48484848484848486</v>
      </c>
      <c r="R276" s="75">
        <v>18.030303030303031</v>
      </c>
      <c r="S276" s="77">
        <v>33</v>
      </c>
      <c r="T276" s="70">
        <v>1</v>
      </c>
      <c r="U276" s="75">
        <v>0</v>
      </c>
      <c r="V276" s="72">
        <v>15177.259999999998</v>
      </c>
      <c r="W276" s="72">
        <v>9017.75</v>
      </c>
      <c r="X276" s="76">
        <v>0.41635842042634846</v>
      </c>
    </row>
    <row r="277" spans="1:24" s="61" customFormat="1" ht="15" x14ac:dyDescent="0.25">
      <c r="A277" s="24" t="s">
        <v>41</v>
      </c>
      <c r="B277" s="32">
        <v>3</v>
      </c>
      <c r="C277" s="77">
        <v>9</v>
      </c>
      <c r="D277" s="77">
        <v>8</v>
      </c>
      <c r="E277" s="70">
        <v>0.88888888888888884</v>
      </c>
      <c r="F277" s="77">
        <v>1328538</v>
      </c>
      <c r="G277" s="77">
        <v>482595</v>
      </c>
      <c r="H277" s="66">
        <v>2.752904609455133</v>
      </c>
      <c r="I277" s="77">
        <v>79903</v>
      </c>
      <c r="J277" s="77">
        <v>9987.875</v>
      </c>
      <c r="K277" s="77">
        <v>89890.875</v>
      </c>
      <c r="L277" s="70">
        <v>0.18626565753893015</v>
      </c>
      <c r="M277" s="77">
        <v>1</v>
      </c>
      <c r="N277" s="70">
        <v>0.125</v>
      </c>
      <c r="O277" s="75">
        <v>7.875</v>
      </c>
      <c r="P277" s="77">
        <v>3</v>
      </c>
      <c r="Q277" s="70">
        <v>0.375</v>
      </c>
      <c r="R277" s="75">
        <v>5.625</v>
      </c>
      <c r="S277" s="77">
        <v>8</v>
      </c>
      <c r="T277" s="70">
        <v>1</v>
      </c>
      <c r="U277" s="75">
        <v>0</v>
      </c>
      <c r="V277" s="72">
        <v>5761.49</v>
      </c>
      <c r="W277" s="72">
        <v>4035.45</v>
      </c>
      <c r="X277" s="76">
        <v>0.54610005397909223</v>
      </c>
    </row>
    <row r="278" spans="1:24" s="61" customFormat="1" ht="15" x14ac:dyDescent="0.25">
      <c r="A278" s="24" t="s">
        <v>41</v>
      </c>
      <c r="B278" s="32">
        <v>4</v>
      </c>
      <c r="C278" s="77">
        <v>4</v>
      </c>
      <c r="D278" s="77">
        <v>4</v>
      </c>
      <c r="E278" s="70">
        <v>1</v>
      </c>
      <c r="F278" s="77">
        <v>1659378</v>
      </c>
      <c r="G278" s="77">
        <v>757294</v>
      </c>
      <c r="H278" s="66">
        <v>2.1911939088385752</v>
      </c>
      <c r="I278" s="77">
        <v>26454</v>
      </c>
      <c r="J278" s="77">
        <v>6613.5</v>
      </c>
      <c r="K278" s="77">
        <v>26454</v>
      </c>
      <c r="L278" s="70">
        <v>3.4932272010606183E-2</v>
      </c>
      <c r="M278" s="77">
        <v>1</v>
      </c>
      <c r="N278" s="70">
        <v>0.25</v>
      </c>
      <c r="O278" s="75">
        <v>3</v>
      </c>
      <c r="P278" s="77">
        <v>2</v>
      </c>
      <c r="Q278" s="70">
        <v>0.5</v>
      </c>
      <c r="R278" s="75">
        <v>2</v>
      </c>
      <c r="S278" s="77">
        <v>4</v>
      </c>
      <c r="T278" s="70">
        <v>1</v>
      </c>
      <c r="U278" s="75">
        <v>0</v>
      </c>
      <c r="V278" s="72">
        <v>5842.28</v>
      </c>
      <c r="W278" s="72">
        <v>4652.17</v>
      </c>
      <c r="X278" s="76">
        <v>0.61514340291803893</v>
      </c>
    </row>
    <row r="279" spans="1:24" s="61" customFormat="1" ht="15" x14ac:dyDescent="0.25">
      <c r="A279" s="24" t="s">
        <v>41</v>
      </c>
      <c r="B279" s="32">
        <v>5</v>
      </c>
      <c r="C279" s="77">
        <v>0</v>
      </c>
      <c r="D279" s="77">
        <v>0</v>
      </c>
      <c r="E279" s="70" t="s">
        <v>4177</v>
      </c>
      <c r="F279" s="77">
        <v>0</v>
      </c>
      <c r="G279" s="77">
        <v>0</v>
      </c>
      <c r="H279" s="65" t="s">
        <v>4177</v>
      </c>
      <c r="I279" s="77">
        <v>0</v>
      </c>
      <c r="J279" s="65" t="s">
        <v>4177</v>
      </c>
      <c r="K279" s="77" t="s">
        <v>4177</v>
      </c>
      <c r="L279" s="70" t="s">
        <v>4177</v>
      </c>
      <c r="M279" s="77">
        <v>0</v>
      </c>
      <c r="N279" s="70" t="s">
        <v>4177</v>
      </c>
      <c r="O279" s="75" t="s">
        <v>4177</v>
      </c>
      <c r="P279" s="77">
        <v>0</v>
      </c>
      <c r="Q279" s="70" t="s">
        <v>4177</v>
      </c>
      <c r="R279" s="75" t="s">
        <v>4177</v>
      </c>
      <c r="S279" s="77">
        <v>0</v>
      </c>
      <c r="T279" s="70" t="s">
        <v>4177</v>
      </c>
      <c r="U279" s="75" t="s">
        <v>4177</v>
      </c>
      <c r="V279" s="72">
        <v>0</v>
      </c>
      <c r="W279" s="72">
        <v>0</v>
      </c>
      <c r="X279" s="76" t="s">
        <v>4177</v>
      </c>
    </row>
    <row r="280" spans="1:24" s="61" customFormat="1" ht="15" x14ac:dyDescent="0.25">
      <c r="A280" s="24" t="s">
        <v>41</v>
      </c>
      <c r="B280" s="67">
        <v>6</v>
      </c>
      <c r="C280" s="77">
        <v>0</v>
      </c>
      <c r="D280" s="77">
        <v>0</v>
      </c>
      <c r="E280" s="70" t="s">
        <v>4177</v>
      </c>
      <c r="F280" s="77">
        <v>0</v>
      </c>
      <c r="G280" s="77">
        <v>0</v>
      </c>
      <c r="H280" s="65" t="s">
        <v>4177</v>
      </c>
      <c r="I280" s="77">
        <v>0</v>
      </c>
      <c r="J280" s="65" t="s">
        <v>4177</v>
      </c>
      <c r="K280" s="77" t="s">
        <v>4177</v>
      </c>
      <c r="L280" s="70" t="s">
        <v>4177</v>
      </c>
      <c r="M280" s="77">
        <v>0</v>
      </c>
      <c r="N280" s="70" t="s">
        <v>4177</v>
      </c>
      <c r="O280" s="75" t="s">
        <v>4177</v>
      </c>
      <c r="P280" s="77">
        <v>0</v>
      </c>
      <c r="Q280" s="70" t="s">
        <v>4177</v>
      </c>
      <c r="R280" s="75" t="s">
        <v>4177</v>
      </c>
      <c r="S280" s="77">
        <v>0</v>
      </c>
      <c r="T280" s="70" t="s">
        <v>4177</v>
      </c>
      <c r="U280" s="75" t="s">
        <v>4177</v>
      </c>
      <c r="V280" s="72">
        <v>0</v>
      </c>
      <c r="W280" s="72">
        <v>0</v>
      </c>
      <c r="X280" s="76" t="s">
        <v>4177</v>
      </c>
    </row>
    <row r="281" spans="1:24" s="61" customFormat="1" ht="15" x14ac:dyDescent="0.25">
      <c r="A281" s="24" t="s">
        <v>42</v>
      </c>
      <c r="B281" s="24">
        <v>1</v>
      </c>
      <c r="C281" s="77">
        <v>59</v>
      </c>
      <c r="D281" s="77">
        <v>34</v>
      </c>
      <c r="E281" s="70">
        <v>0.57627118644067798</v>
      </c>
      <c r="F281" s="77">
        <v>241332</v>
      </c>
      <c r="G281" s="77">
        <v>89430</v>
      </c>
      <c r="H281" s="66">
        <v>2.6985575310298557</v>
      </c>
      <c r="I281" s="77">
        <v>823</v>
      </c>
      <c r="J281" s="77">
        <v>24.205882352941178</v>
      </c>
      <c r="K281" s="77">
        <v>1428.1470588235295</v>
      </c>
      <c r="L281" s="70">
        <v>1.5969440443067532E-2</v>
      </c>
      <c r="M281" s="77">
        <v>3</v>
      </c>
      <c r="N281" s="70">
        <v>8.8235294117647065E-2</v>
      </c>
      <c r="O281" s="75">
        <v>53.794117647058819</v>
      </c>
      <c r="P281" s="77">
        <v>5</v>
      </c>
      <c r="Q281" s="70">
        <v>0.14705882352941177</v>
      </c>
      <c r="R281" s="75">
        <v>50.323529411764703</v>
      </c>
      <c r="S281" s="77">
        <v>28</v>
      </c>
      <c r="T281" s="70">
        <v>0.82352941176470584</v>
      </c>
      <c r="U281" s="75">
        <v>10.411764705882355</v>
      </c>
      <c r="V281" s="72">
        <v>1603.24</v>
      </c>
      <c r="W281" s="72">
        <v>801.34</v>
      </c>
      <c r="X281" s="76">
        <v>0.15757466131084552</v>
      </c>
    </row>
    <row r="282" spans="1:24" s="61" customFormat="1" ht="15" x14ac:dyDescent="0.25">
      <c r="A282" s="24" t="s">
        <v>42</v>
      </c>
      <c r="B282" s="32">
        <v>2</v>
      </c>
      <c r="C282" s="77">
        <v>13</v>
      </c>
      <c r="D282" s="77">
        <v>9</v>
      </c>
      <c r="E282" s="70">
        <v>0.69230769230769229</v>
      </c>
      <c r="F282" s="77">
        <v>318855</v>
      </c>
      <c r="G282" s="77">
        <v>109252</v>
      </c>
      <c r="H282" s="66">
        <v>2.9185278072712628</v>
      </c>
      <c r="I282" s="77">
        <v>1565</v>
      </c>
      <c r="J282" s="77">
        <v>173.88888888888889</v>
      </c>
      <c r="K282" s="77">
        <v>2260.5555555555557</v>
      </c>
      <c r="L282" s="70">
        <v>2.0691205246179067E-2</v>
      </c>
      <c r="M282" s="77">
        <v>1</v>
      </c>
      <c r="N282" s="70">
        <v>0.1111111111111111</v>
      </c>
      <c r="O282" s="75">
        <v>11.555555555555555</v>
      </c>
      <c r="P282" s="77">
        <v>4</v>
      </c>
      <c r="Q282" s="70">
        <v>0.44444444444444442</v>
      </c>
      <c r="R282" s="75">
        <v>7.2222222222222223</v>
      </c>
      <c r="S282" s="77">
        <v>9</v>
      </c>
      <c r="T282" s="70">
        <v>1</v>
      </c>
      <c r="U282" s="75">
        <v>0</v>
      </c>
      <c r="V282" s="72">
        <v>589.28</v>
      </c>
      <c r="W282" s="72">
        <v>458.75</v>
      </c>
      <c r="X282" s="76">
        <v>0.29118585392343205</v>
      </c>
    </row>
    <row r="283" spans="1:24" s="61" customFormat="1" ht="15" x14ac:dyDescent="0.25">
      <c r="A283" s="24" t="s">
        <v>42</v>
      </c>
      <c r="B283" s="32">
        <v>3</v>
      </c>
      <c r="C283" s="77">
        <v>2</v>
      </c>
      <c r="D283" s="77">
        <v>2</v>
      </c>
      <c r="E283" s="70">
        <v>1</v>
      </c>
      <c r="F283" s="77">
        <v>234132</v>
      </c>
      <c r="G283" s="77">
        <v>89243</v>
      </c>
      <c r="H283" s="66">
        <v>2.6235334984256466</v>
      </c>
      <c r="I283" s="77">
        <v>200</v>
      </c>
      <c r="J283" s="77">
        <v>100</v>
      </c>
      <c r="K283" s="77">
        <v>200</v>
      </c>
      <c r="L283" s="70">
        <v>2.241072128906469E-3</v>
      </c>
      <c r="M283" s="77">
        <v>0</v>
      </c>
      <c r="N283" s="70">
        <v>0</v>
      </c>
      <c r="O283" s="75">
        <v>2</v>
      </c>
      <c r="P283" s="77">
        <v>1</v>
      </c>
      <c r="Q283" s="70">
        <v>0.5</v>
      </c>
      <c r="R283" s="75">
        <v>1</v>
      </c>
      <c r="S283" s="77">
        <v>2</v>
      </c>
      <c r="T283" s="70">
        <v>1</v>
      </c>
      <c r="U283" s="75">
        <v>0</v>
      </c>
      <c r="V283" s="72">
        <v>555.96</v>
      </c>
      <c r="W283" s="72">
        <v>268</v>
      </c>
      <c r="X283" s="76">
        <v>1.798690553277214E-2</v>
      </c>
    </row>
    <row r="284" spans="1:24" s="61" customFormat="1" ht="15" x14ac:dyDescent="0.25">
      <c r="A284" s="24" t="s">
        <v>42</v>
      </c>
      <c r="B284" s="32">
        <v>4</v>
      </c>
      <c r="C284" s="77">
        <v>1</v>
      </c>
      <c r="D284" s="77">
        <v>1</v>
      </c>
      <c r="E284" s="70">
        <v>1</v>
      </c>
      <c r="F284" s="77">
        <v>664908</v>
      </c>
      <c r="G284" s="77">
        <v>195165</v>
      </c>
      <c r="H284" s="66">
        <v>3.4069018522788408</v>
      </c>
      <c r="I284" s="77">
        <v>3255</v>
      </c>
      <c r="J284" s="77">
        <v>3255</v>
      </c>
      <c r="K284" s="77">
        <v>3255</v>
      </c>
      <c r="L284" s="70">
        <v>1.6678195373145799E-2</v>
      </c>
      <c r="M284" s="77">
        <v>0</v>
      </c>
      <c r="N284" s="70">
        <v>0</v>
      </c>
      <c r="O284" s="75">
        <v>1</v>
      </c>
      <c r="P284" s="77">
        <v>1</v>
      </c>
      <c r="Q284" s="70">
        <v>1</v>
      </c>
      <c r="R284" s="75">
        <v>0</v>
      </c>
      <c r="S284" s="77">
        <v>1</v>
      </c>
      <c r="T284" s="70">
        <v>1</v>
      </c>
      <c r="U284" s="75">
        <v>0</v>
      </c>
      <c r="V284" s="72">
        <v>1514.26</v>
      </c>
      <c r="W284" s="72">
        <v>1245</v>
      </c>
      <c r="X284" s="76">
        <v>0.3111486798832433</v>
      </c>
    </row>
    <row r="285" spans="1:24" s="61" customFormat="1" ht="15" x14ac:dyDescent="0.25">
      <c r="A285" s="24" t="s">
        <v>42</v>
      </c>
      <c r="B285" s="32">
        <v>5</v>
      </c>
      <c r="C285" s="77">
        <v>0</v>
      </c>
      <c r="D285" s="77">
        <v>0</v>
      </c>
      <c r="E285" s="70" t="s">
        <v>4177</v>
      </c>
      <c r="F285" s="77">
        <v>0</v>
      </c>
      <c r="G285" s="77">
        <v>0</v>
      </c>
      <c r="H285" s="65" t="s">
        <v>4177</v>
      </c>
      <c r="I285" s="77">
        <v>0</v>
      </c>
      <c r="J285" s="65" t="s">
        <v>4177</v>
      </c>
      <c r="K285" s="77" t="s">
        <v>4177</v>
      </c>
      <c r="L285" s="70" t="s">
        <v>4177</v>
      </c>
      <c r="M285" s="77">
        <v>0</v>
      </c>
      <c r="N285" s="70" t="s">
        <v>4177</v>
      </c>
      <c r="O285" s="75" t="s">
        <v>4177</v>
      </c>
      <c r="P285" s="77">
        <v>0</v>
      </c>
      <c r="Q285" s="70" t="s">
        <v>4177</v>
      </c>
      <c r="R285" s="75" t="s">
        <v>4177</v>
      </c>
      <c r="S285" s="77">
        <v>0</v>
      </c>
      <c r="T285" s="70" t="s">
        <v>4177</v>
      </c>
      <c r="U285" s="75" t="s">
        <v>4177</v>
      </c>
      <c r="V285" s="72">
        <v>0</v>
      </c>
      <c r="W285" s="72">
        <v>0</v>
      </c>
      <c r="X285" s="76" t="s">
        <v>4177</v>
      </c>
    </row>
    <row r="286" spans="1:24" s="61" customFormat="1" ht="15" x14ac:dyDescent="0.25">
      <c r="A286" s="24" t="s">
        <v>42</v>
      </c>
      <c r="B286" s="67">
        <v>6</v>
      </c>
      <c r="C286" s="77">
        <v>0</v>
      </c>
      <c r="D286" s="77">
        <v>0</v>
      </c>
      <c r="E286" s="70" t="s">
        <v>4177</v>
      </c>
      <c r="F286" s="77">
        <v>0</v>
      </c>
      <c r="G286" s="77">
        <v>0</v>
      </c>
      <c r="H286" s="65" t="s">
        <v>4177</v>
      </c>
      <c r="I286" s="77">
        <v>0</v>
      </c>
      <c r="J286" s="65" t="s">
        <v>4177</v>
      </c>
      <c r="K286" s="77" t="s">
        <v>4177</v>
      </c>
      <c r="L286" s="70" t="s">
        <v>4177</v>
      </c>
      <c r="M286" s="77">
        <v>0</v>
      </c>
      <c r="N286" s="70" t="s">
        <v>4177</v>
      </c>
      <c r="O286" s="75" t="s">
        <v>4177</v>
      </c>
      <c r="P286" s="77">
        <v>0</v>
      </c>
      <c r="Q286" s="70" t="s">
        <v>4177</v>
      </c>
      <c r="R286" s="75" t="s">
        <v>4177</v>
      </c>
      <c r="S286" s="77">
        <v>0</v>
      </c>
      <c r="T286" s="70" t="s">
        <v>4177</v>
      </c>
      <c r="U286" s="75" t="s">
        <v>4177</v>
      </c>
      <c r="V286" s="72">
        <v>0</v>
      </c>
      <c r="W286" s="72">
        <v>0</v>
      </c>
      <c r="X286" s="76" t="s">
        <v>4177</v>
      </c>
    </row>
    <row r="287" spans="1:24" s="61" customFormat="1" ht="15" x14ac:dyDescent="0.25">
      <c r="A287" s="24" t="s">
        <v>43</v>
      </c>
      <c r="B287" s="24">
        <v>1</v>
      </c>
      <c r="C287" s="77">
        <v>442</v>
      </c>
      <c r="D287" s="77">
        <v>390</v>
      </c>
      <c r="E287" s="70">
        <v>0.88235294117647056</v>
      </c>
      <c r="F287" s="77">
        <v>3311326</v>
      </c>
      <c r="G287" s="77">
        <v>1213954</v>
      </c>
      <c r="H287" s="66">
        <v>2.727719501727413</v>
      </c>
      <c r="I287" s="77">
        <v>15158</v>
      </c>
      <c r="J287" s="77">
        <v>38.866666666666667</v>
      </c>
      <c r="K287" s="77">
        <v>17179.066666666666</v>
      </c>
      <c r="L287" s="70">
        <v>1.4151332477727051E-2</v>
      </c>
      <c r="M287" s="77">
        <v>188</v>
      </c>
      <c r="N287" s="70">
        <v>0.48205128205128206</v>
      </c>
      <c r="O287" s="75">
        <v>228.93333333333331</v>
      </c>
      <c r="P287" s="77">
        <v>217</v>
      </c>
      <c r="Q287" s="70">
        <v>0.55641025641025643</v>
      </c>
      <c r="R287" s="75">
        <v>196.06666666666666</v>
      </c>
      <c r="S287" s="77">
        <v>375</v>
      </c>
      <c r="T287" s="70">
        <v>0.96153846153846156</v>
      </c>
      <c r="U287" s="75">
        <v>16.999999999999989</v>
      </c>
      <c r="V287" s="72">
        <v>32726.199999999997</v>
      </c>
      <c r="W287" s="72">
        <v>21788.130000000008</v>
      </c>
      <c r="X287" s="76">
        <v>0.19381168604970947</v>
      </c>
    </row>
    <row r="288" spans="1:24" s="61" customFormat="1" ht="15" x14ac:dyDescent="0.25">
      <c r="A288" s="24" t="s">
        <v>43</v>
      </c>
      <c r="B288" s="32">
        <v>2</v>
      </c>
      <c r="C288" s="77">
        <v>122</v>
      </c>
      <c r="D288" s="77">
        <v>113</v>
      </c>
      <c r="E288" s="70">
        <v>0.92622950819672134</v>
      </c>
      <c r="F288" s="77">
        <v>5624965</v>
      </c>
      <c r="G288" s="77">
        <v>1954832</v>
      </c>
      <c r="H288" s="66">
        <v>2.8774672196894668</v>
      </c>
      <c r="I288" s="77">
        <v>28952</v>
      </c>
      <c r="J288" s="77">
        <v>256.21238938053096</v>
      </c>
      <c r="K288" s="77">
        <v>31257.911504424777</v>
      </c>
      <c r="L288" s="70">
        <v>1.5990075620014803E-2</v>
      </c>
      <c r="M288" s="77">
        <v>62</v>
      </c>
      <c r="N288" s="70">
        <v>0.54867256637168138</v>
      </c>
      <c r="O288" s="75">
        <v>55.061946902654874</v>
      </c>
      <c r="P288" s="77">
        <v>75</v>
      </c>
      <c r="Q288" s="70">
        <v>0.66371681415929207</v>
      </c>
      <c r="R288" s="75">
        <v>41.026548672566371</v>
      </c>
      <c r="S288" s="77">
        <v>111</v>
      </c>
      <c r="T288" s="70">
        <v>0.98230088495575218</v>
      </c>
      <c r="U288" s="75">
        <v>2.1592920353982334</v>
      </c>
      <c r="V288" s="72">
        <v>36580.060000000005</v>
      </c>
      <c r="W288" s="72">
        <v>29123.31</v>
      </c>
      <c r="X288" s="76">
        <v>0.31134175285661092</v>
      </c>
    </row>
    <row r="289" spans="1:24" s="61" customFormat="1" ht="15" x14ac:dyDescent="0.25">
      <c r="A289" s="24" t="s">
        <v>43</v>
      </c>
      <c r="B289" s="32">
        <v>3</v>
      </c>
      <c r="C289" s="77">
        <v>48</v>
      </c>
      <c r="D289" s="77">
        <v>48</v>
      </c>
      <c r="E289" s="70">
        <v>1</v>
      </c>
      <c r="F289" s="77">
        <v>7198192</v>
      </c>
      <c r="G289" s="77">
        <v>2434248</v>
      </c>
      <c r="H289" s="66">
        <v>2.9570495693125762</v>
      </c>
      <c r="I289" s="77">
        <v>30892</v>
      </c>
      <c r="J289" s="77">
        <v>643.58333333333337</v>
      </c>
      <c r="K289" s="77">
        <v>30892</v>
      </c>
      <c r="L289" s="70">
        <v>1.2690572201353355E-2</v>
      </c>
      <c r="M289" s="77">
        <v>22</v>
      </c>
      <c r="N289" s="70">
        <v>0.45833333333333331</v>
      </c>
      <c r="O289" s="75">
        <v>26.000000000000004</v>
      </c>
      <c r="P289" s="77">
        <v>33</v>
      </c>
      <c r="Q289" s="70">
        <v>0.6875</v>
      </c>
      <c r="R289" s="75">
        <v>15</v>
      </c>
      <c r="S289" s="77">
        <v>48</v>
      </c>
      <c r="T289" s="70">
        <v>1</v>
      </c>
      <c r="U289" s="75">
        <v>0</v>
      </c>
      <c r="V289" s="72">
        <v>30907.95</v>
      </c>
      <c r="W289" s="72">
        <v>25139.530000000006</v>
      </c>
      <c r="X289" s="76">
        <v>0.22747254347182524</v>
      </c>
    </row>
    <row r="290" spans="1:24" s="61" customFormat="1" ht="15" x14ac:dyDescent="0.25">
      <c r="A290" s="24" t="s">
        <v>43</v>
      </c>
      <c r="B290" s="32">
        <v>4</v>
      </c>
      <c r="C290" s="77">
        <v>30</v>
      </c>
      <c r="D290" s="77">
        <v>30</v>
      </c>
      <c r="E290" s="70">
        <v>1</v>
      </c>
      <c r="F290" s="77">
        <v>12653686</v>
      </c>
      <c r="G290" s="77">
        <v>3870675</v>
      </c>
      <c r="H290" s="66">
        <v>3.2691161102391701</v>
      </c>
      <c r="I290" s="77">
        <v>114154</v>
      </c>
      <c r="J290" s="77">
        <v>3805.1333333333332</v>
      </c>
      <c r="K290" s="77">
        <v>114154</v>
      </c>
      <c r="L290" s="70">
        <v>2.9492013666866889E-2</v>
      </c>
      <c r="M290" s="77">
        <v>20</v>
      </c>
      <c r="N290" s="70">
        <v>0.66666666666666663</v>
      </c>
      <c r="O290" s="75">
        <v>10.000000000000002</v>
      </c>
      <c r="P290" s="77">
        <v>22</v>
      </c>
      <c r="Q290" s="70">
        <v>0.73333333333333328</v>
      </c>
      <c r="R290" s="75">
        <v>8.0000000000000018</v>
      </c>
      <c r="S290" s="77">
        <v>30</v>
      </c>
      <c r="T290" s="70">
        <v>1</v>
      </c>
      <c r="U290" s="75">
        <v>0</v>
      </c>
      <c r="V290" s="72">
        <v>34960.980000000003</v>
      </c>
      <c r="W290" s="72">
        <v>31490.040000000008</v>
      </c>
      <c r="X290" s="76">
        <v>0.31798107490121841</v>
      </c>
    </row>
    <row r="291" spans="1:24" s="61" customFormat="1" ht="15" x14ac:dyDescent="0.25">
      <c r="A291" s="24" t="s">
        <v>43</v>
      </c>
      <c r="B291" s="32">
        <v>5</v>
      </c>
      <c r="C291" s="77">
        <v>2</v>
      </c>
      <c r="D291" s="77">
        <v>2</v>
      </c>
      <c r="E291" s="70">
        <v>1</v>
      </c>
      <c r="F291" s="77">
        <v>2585041</v>
      </c>
      <c r="G291" s="77">
        <v>746740</v>
      </c>
      <c r="H291" s="66">
        <v>3.4617684870235959</v>
      </c>
      <c r="I291" s="77">
        <v>20120</v>
      </c>
      <c r="J291" s="77">
        <v>10060</v>
      </c>
      <c r="K291" s="77">
        <v>20120</v>
      </c>
      <c r="L291" s="70">
        <v>2.6943782307094839E-2</v>
      </c>
      <c r="M291" s="77">
        <v>1</v>
      </c>
      <c r="N291" s="70">
        <v>0.5</v>
      </c>
      <c r="O291" s="75">
        <v>1</v>
      </c>
      <c r="P291" s="77">
        <v>2</v>
      </c>
      <c r="Q291" s="70">
        <v>1</v>
      </c>
      <c r="R291" s="75">
        <v>0</v>
      </c>
      <c r="S291" s="77">
        <v>2</v>
      </c>
      <c r="T291" s="70">
        <v>1</v>
      </c>
      <c r="U291" s="75">
        <v>0</v>
      </c>
      <c r="V291" s="72">
        <v>7996.43</v>
      </c>
      <c r="W291" s="72">
        <v>6425.75</v>
      </c>
      <c r="X291" s="76">
        <v>0.32510507814112044</v>
      </c>
    </row>
    <row r="292" spans="1:24" s="61" customFormat="1" ht="15" x14ac:dyDescent="0.25">
      <c r="A292" s="24" t="s">
        <v>43</v>
      </c>
      <c r="B292" s="67">
        <v>6</v>
      </c>
      <c r="C292" s="77">
        <v>1</v>
      </c>
      <c r="D292" s="77">
        <v>1</v>
      </c>
      <c r="E292" s="70">
        <v>1</v>
      </c>
      <c r="F292" s="77">
        <v>12214439</v>
      </c>
      <c r="G292" s="77">
        <v>2576854</v>
      </c>
      <c r="H292" s="66">
        <v>4.7400586141085217</v>
      </c>
      <c r="I292" s="77">
        <v>41567</v>
      </c>
      <c r="J292" s="77">
        <v>41567</v>
      </c>
      <c r="K292" s="77">
        <v>41567</v>
      </c>
      <c r="L292" s="70">
        <v>1.6130910016632683E-2</v>
      </c>
      <c r="M292" s="77">
        <v>1</v>
      </c>
      <c r="N292" s="70">
        <v>1</v>
      </c>
      <c r="O292" s="75">
        <v>0</v>
      </c>
      <c r="P292" s="77">
        <v>1</v>
      </c>
      <c r="Q292" s="70">
        <v>1</v>
      </c>
      <c r="R292" s="75">
        <v>0</v>
      </c>
      <c r="S292" s="77">
        <v>1</v>
      </c>
      <c r="T292" s="70">
        <v>1</v>
      </c>
      <c r="U292" s="75">
        <v>0</v>
      </c>
      <c r="V292" s="72">
        <v>18030</v>
      </c>
      <c r="W292" s="72">
        <v>17100</v>
      </c>
      <c r="X292" s="76">
        <v>0.20011259012756519</v>
      </c>
    </row>
    <row r="293" spans="1:24" s="61" customFormat="1" ht="15" x14ac:dyDescent="0.25">
      <c r="A293" s="24" t="s">
        <v>44</v>
      </c>
      <c r="B293" s="24">
        <v>1</v>
      </c>
      <c r="C293" s="77">
        <v>132</v>
      </c>
      <c r="D293" s="77">
        <v>90</v>
      </c>
      <c r="E293" s="70">
        <v>0.68181818181818177</v>
      </c>
      <c r="F293" s="77">
        <v>422217</v>
      </c>
      <c r="G293" s="77">
        <v>155270</v>
      </c>
      <c r="H293" s="66">
        <v>2.7192438977265407</v>
      </c>
      <c r="I293" s="77">
        <v>3060</v>
      </c>
      <c r="J293" s="77">
        <v>34</v>
      </c>
      <c r="K293" s="77">
        <v>4488</v>
      </c>
      <c r="L293" s="70">
        <v>2.8904488954724028E-2</v>
      </c>
      <c r="M293" s="77">
        <v>5</v>
      </c>
      <c r="N293" s="70">
        <v>5.5555555555555552E-2</v>
      </c>
      <c r="O293" s="75">
        <v>124.66666666666666</v>
      </c>
      <c r="P293" s="77">
        <v>16</v>
      </c>
      <c r="Q293" s="70">
        <v>0.17777777777777778</v>
      </c>
      <c r="R293" s="75">
        <v>108.53333333333333</v>
      </c>
      <c r="S293" s="77">
        <v>32</v>
      </c>
      <c r="T293" s="70">
        <v>0.35555555555555557</v>
      </c>
      <c r="U293" s="75">
        <v>85.066666666666663</v>
      </c>
      <c r="V293" s="72">
        <v>96057.2</v>
      </c>
      <c r="W293" s="72">
        <v>68922.2</v>
      </c>
      <c r="X293" s="76">
        <v>5.3162178368721967E-2</v>
      </c>
    </row>
    <row r="294" spans="1:24" s="61" customFormat="1" ht="15" x14ac:dyDescent="0.25">
      <c r="A294" s="24" t="s">
        <v>44</v>
      </c>
      <c r="B294" s="32">
        <v>2</v>
      </c>
      <c r="C294" s="77">
        <v>5</v>
      </c>
      <c r="D294" s="77">
        <v>2</v>
      </c>
      <c r="E294" s="70">
        <v>0.4</v>
      </c>
      <c r="F294" s="77">
        <v>84040</v>
      </c>
      <c r="G294" s="77">
        <v>24480</v>
      </c>
      <c r="H294" s="66">
        <v>3.4330065359477122</v>
      </c>
      <c r="I294" s="77">
        <v>0</v>
      </c>
      <c r="J294" s="77">
        <v>0</v>
      </c>
      <c r="K294" s="77">
        <v>0</v>
      </c>
      <c r="L294" s="70">
        <v>0</v>
      </c>
      <c r="M294" s="77">
        <v>1</v>
      </c>
      <c r="N294" s="70">
        <v>0.5</v>
      </c>
      <c r="O294" s="75">
        <v>2.5</v>
      </c>
      <c r="P294" s="77">
        <v>2</v>
      </c>
      <c r="Q294" s="70">
        <v>1</v>
      </c>
      <c r="R294" s="75">
        <v>0</v>
      </c>
      <c r="S294" s="77">
        <v>2</v>
      </c>
      <c r="T294" s="70">
        <v>1</v>
      </c>
      <c r="U294" s="75">
        <v>0</v>
      </c>
      <c r="V294" s="72">
        <v>825.74</v>
      </c>
      <c r="W294" s="72">
        <v>469.12</v>
      </c>
      <c r="X294" s="76">
        <v>1.7923317266936325E-2</v>
      </c>
    </row>
    <row r="295" spans="1:24" s="61" customFormat="1" ht="15" x14ac:dyDescent="0.25">
      <c r="A295" s="24" t="s">
        <v>44</v>
      </c>
      <c r="B295" s="32">
        <v>3</v>
      </c>
      <c r="C295" s="77">
        <v>1</v>
      </c>
      <c r="D295" s="77">
        <v>1</v>
      </c>
      <c r="E295" s="70">
        <v>1</v>
      </c>
      <c r="F295" s="77">
        <v>174170</v>
      </c>
      <c r="G295" s="77">
        <v>69985</v>
      </c>
      <c r="H295" s="66">
        <v>2.4886761448881902</v>
      </c>
      <c r="I295" s="77">
        <v>0</v>
      </c>
      <c r="J295" s="77">
        <v>0</v>
      </c>
      <c r="K295" s="77">
        <v>0</v>
      </c>
      <c r="L295" s="70">
        <v>0</v>
      </c>
      <c r="M295" s="77">
        <v>1</v>
      </c>
      <c r="N295" s="70">
        <v>1</v>
      </c>
      <c r="O295" s="75">
        <v>0</v>
      </c>
      <c r="P295" s="77">
        <v>1</v>
      </c>
      <c r="Q295" s="70">
        <v>1</v>
      </c>
      <c r="R295" s="75">
        <v>0</v>
      </c>
      <c r="S295" s="77">
        <v>1</v>
      </c>
      <c r="T295" s="70">
        <v>1</v>
      </c>
      <c r="U295" s="75">
        <v>0</v>
      </c>
      <c r="V295" s="72">
        <v>810.31</v>
      </c>
      <c r="W295" s="72">
        <v>677.45</v>
      </c>
      <c r="X295" s="76">
        <v>0.46894398440103174</v>
      </c>
    </row>
    <row r="296" spans="1:24" s="61" customFormat="1" ht="15" x14ac:dyDescent="0.25">
      <c r="A296" s="24" t="s">
        <v>44</v>
      </c>
      <c r="B296" s="32">
        <v>4</v>
      </c>
      <c r="C296" s="77">
        <v>1</v>
      </c>
      <c r="D296" s="77">
        <v>1</v>
      </c>
      <c r="E296" s="70">
        <v>1</v>
      </c>
      <c r="F296" s="77">
        <v>297456</v>
      </c>
      <c r="G296" s="77">
        <v>74000</v>
      </c>
      <c r="H296" s="66">
        <v>4.0196756756756757</v>
      </c>
      <c r="I296" s="77">
        <v>0</v>
      </c>
      <c r="J296" s="77">
        <v>0</v>
      </c>
      <c r="K296" s="77">
        <v>0</v>
      </c>
      <c r="L296" s="70">
        <v>0</v>
      </c>
      <c r="M296" s="77">
        <v>0</v>
      </c>
      <c r="N296" s="70">
        <v>0</v>
      </c>
      <c r="O296" s="75">
        <v>1</v>
      </c>
      <c r="P296" s="77">
        <v>1</v>
      </c>
      <c r="Q296" s="70">
        <v>1</v>
      </c>
      <c r="R296" s="75">
        <v>0</v>
      </c>
      <c r="S296" s="77">
        <v>1</v>
      </c>
      <c r="T296" s="70">
        <v>1</v>
      </c>
      <c r="U296" s="75">
        <v>0</v>
      </c>
      <c r="V296" s="72">
        <v>1250</v>
      </c>
      <c r="W296" s="72">
        <v>1250</v>
      </c>
      <c r="X296" s="76">
        <v>0.44</v>
      </c>
    </row>
    <row r="297" spans="1:24" s="61" customFormat="1" ht="15" x14ac:dyDescent="0.25">
      <c r="A297" s="24" t="s">
        <v>44</v>
      </c>
      <c r="B297" s="32">
        <v>5</v>
      </c>
      <c r="C297" s="77">
        <v>0</v>
      </c>
      <c r="D297" s="77">
        <v>0</v>
      </c>
      <c r="E297" s="70" t="s">
        <v>4177</v>
      </c>
      <c r="F297" s="77">
        <v>0</v>
      </c>
      <c r="G297" s="77">
        <v>0</v>
      </c>
      <c r="H297" s="65" t="s">
        <v>4177</v>
      </c>
      <c r="I297" s="77">
        <v>0</v>
      </c>
      <c r="J297" s="65" t="s">
        <v>4177</v>
      </c>
      <c r="K297" s="77" t="s">
        <v>4177</v>
      </c>
      <c r="L297" s="70" t="s">
        <v>4177</v>
      </c>
      <c r="M297" s="77">
        <v>0</v>
      </c>
      <c r="N297" s="70" t="s">
        <v>4177</v>
      </c>
      <c r="O297" s="75" t="s">
        <v>4177</v>
      </c>
      <c r="P297" s="77">
        <v>0</v>
      </c>
      <c r="Q297" s="70" t="s">
        <v>4177</v>
      </c>
      <c r="R297" s="75" t="s">
        <v>4177</v>
      </c>
      <c r="S297" s="77">
        <v>0</v>
      </c>
      <c r="T297" s="70" t="s">
        <v>4177</v>
      </c>
      <c r="U297" s="75" t="s">
        <v>4177</v>
      </c>
      <c r="V297" s="72">
        <v>0</v>
      </c>
      <c r="W297" s="72">
        <v>0</v>
      </c>
      <c r="X297" s="76" t="s">
        <v>4177</v>
      </c>
    </row>
    <row r="298" spans="1:24" s="61" customFormat="1" ht="15" x14ac:dyDescent="0.25">
      <c r="A298" s="24" t="s">
        <v>44</v>
      </c>
      <c r="B298" s="67">
        <v>6</v>
      </c>
      <c r="C298" s="77">
        <v>0</v>
      </c>
      <c r="D298" s="77">
        <v>0</v>
      </c>
      <c r="E298" s="70" t="s">
        <v>4177</v>
      </c>
      <c r="F298" s="77">
        <v>0</v>
      </c>
      <c r="G298" s="77">
        <v>0</v>
      </c>
      <c r="H298" s="65" t="s">
        <v>4177</v>
      </c>
      <c r="I298" s="77">
        <v>0</v>
      </c>
      <c r="J298" s="65" t="s">
        <v>4177</v>
      </c>
      <c r="K298" s="77" t="s">
        <v>4177</v>
      </c>
      <c r="L298" s="70" t="s">
        <v>4177</v>
      </c>
      <c r="M298" s="77">
        <v>0</v>
      </c>
      <c r="N298" s="70" t="s">
        <v>4177</v>
      </c>
      <c r="O298" s="75" t="s">
        <v>4177</v>
      </c>
      <c r="P298" s="77">
        <v>0</v>
      </c>
      <c r="Q298" s="70" t="s">
        <v>4177</v>
      </c>
      <c r="R298" s="75" t="s">
        <v>4177</v>
      </c>
      <c r="S298" s="77">
        <v>0</v>
      </c>
      <c r="T298" s="70" t="s">
        <v>4177</v>
      </c>
      <c r="U298" s="75" t="s">
        <v>4177</v>
      </c>
      <c r="V298" s="72">
        <v>0</v>
      </c>
      <c r="W298" s="72">
        <v>0</v>
      </c>
      <c r="X298" s="76" t="s">
        <v>4177</v>
      </c>
    </row>
    <row r="299" spans="1:24" s="61" customFormat="1" ht="15" x14ac:dyDescent="0.25">
      <c r="A299" s="78" t="s">
        <v>4176</v>
      </c>
      <c r="B299" s="78"/>
      <c r="C299" s="77">
        <v>5570</v>
      </c>
      <c r="D299" s="77">
        <v>4107</v>
      </c>
      <c r="E299" s="70">
        <v>0.73734290843806105</v>
      </c>
      <c r="F299" s="73">
        <v>160112988</v>
      </c>
      <c r="G299" s="73">
        <v>50988655</v>
      </c>
      <c r="H299" s="73">
        <v>3.1401688865885951</v>
      </c>
      <c r="I299" s="73">
        <v>1981674</v>
      </c>
      <c r="J299" s="73">
        <v>482.51132213294375</v>
      </c>
      <c r="K299" s="73">
        <v>2687588.0642804964</v>
      </c>
      <c r="L299" s="70">
        <v>5.2709530468699292E-2</v>
      </c>
      <c r="M299" s="73">
        <v>714</v>
      </c>
      <c r="N299" s="70">
        <v>0.17384952520087654</v>
      </c>
      <c r="O299" s="75">
        <v>4601.6581446311184</v>
      </c>
      <c r="P299" s="73">
        <v>1430</v>
      </c>
      <c r="Q299" s="70">
        <v>0.34818602386169956</v>
      </c>
      <c r="R299" s="75">
        <v>3630.6038470903331</v>
      </c>
      <c r="S299" s="73">
        <v>3463</v>
      </c>
      <c r="T299" s="70">
        <v>0.84319454589724863</v>
      </c>
      <c r="U299" s="75">
        <v>873.40637935232519</v>
      </c>
      <c r="V299" s="73">
        <v>1838198.6200000006</v>
      </c>
      <c r="W299" s="73">
        <v>1147067.95</v>
      </c>
      <c r="X299" s="76">
        <v>0.21239568768689424</v>
      </c>
    </row>
    <row r="300" spans="1:24" ht="15" x14ac:dyDescent="0.25">
      <c r="A300"/>
    </row>
    <row r="301" spans="1:24" ht="15" x14ac:dyDescent="0.25">
      <c r="A301"/>
    </row>
    <row r="302" spans="1:24" ht="15" x14ac:dyDescent="0.25">
      <c r="A302"/>
    </row>
    <row r="303" spans="1:24" ht="15" x14ac:dyDescent="0.25">
      <c r="A303"/>
    </row>
    <row r="304" spans="1:24" ht="15" x14ac:dyDescent="0.25">
      <c r="A304"/>
    </row>
    <row r="305" spans="1:1" ht="15" x14ac:dyDescent="0.25">
      <c r="A305"/>
    </row>
    <row r="306" spans="1:1" ht="15" x14ac:dyDescent="0.25">
      <c r="A306"/>
    </row>
    <row r="307" spans="1:1" ht="15" x14ac:dyDescent="0.25">
      <c r="A307"/>
    </row>
    <row r="308" spans="1:1" ht="15" x14ac:dyDescent="0.25">
      <c r="A308"/>
    </row>
    <row r="309" spans="1:1" ht="15" x14ac:dyDescent="0.25">
      <c r="A309"/>
    </row>
    <row r="310" spans="1:1" ht="15" x14ac:dyDescent="0.25">
      <c r="A310"/>
    </row>
    <row r="311" spans="1:1" ht="15" x14ac:dyDescent="0.25">
      <c r="A311"/>
    </row>
    <row r="312" spans="1:1" ht="15" x14ac:dyDescent="0.25">
      <c r="A312"/>
    </row>
    <row r="313" spans="1:1" ht="15" x14ac:dyDescent="0.25">
      <c r="A313"/>
    </row>
    <row r="314" spans="1:1" ht="15" x14ac:dyDescent="0.25">
      <c r="A314"/>
    </row>
    <row r="315" spans="1:1" ht="15" x14ac:dyDescent="0.25">
      <c r="A315"/>
    </row>
    <row r="316" spans="1:1" ht="15" x14ac:dyDescent="0.25">
      <c r="A316"/>
    </row>
    <row r="317" spans="1:1" ht="15" x14ac:dyDescent="0.25">
      <c r="A317"/>
    </row>
    <row r="318" spans="1:1" ht="15" x14ac:dyDescent="0.25">
      <c r="A318"/>
    </row>
    <row r="319" spans="1:1" ht="15" x14ac:dyDescent="0.25">
      <c r="A319"/>
    </row>
    <row r="320" spans="1:1" ht="15" x14ac:dyDescent="0.25">
      <c r="A320"/>
    </row>
    <row r="321" spans="1:1" ht="15" x14ac:dyDescent="0.25">
      <c r="A321"/>
    </row>
    <row r="322" spans="1:1" ht="15" x14ac:dyDescent="0.25">
      <c r="A322"/>
    </row>
    <row r="323" spans="1:1" ht="15" x14ac:dyDescent="0.25">
      <c r="A323"/>
    </row>
    <row r="324" spans="1:1" ht="15" x14ac:dyDescent="0.25">
      <c r="A324"/>
    </row>
    <row r="325" spans="1:1" ht="15" x14ac:dyDescent="0.25">
      <c r="A325"/>
    </row>
    <row r="326" spans="1:1" ht="15" x14ac:dyDescent="0.25">
      <c r="A326"/>
    </row>
    <row r="327" spans="1:1" ht="15" x14ac:dyDescent="0.25">
      <c r="A327"/>
    </row>
    <row r="328" spans="1:1" ht="15" x14ac:dyDescent="0.25">
      <c r="A328"/>
    </row>
    <row r="329" spans="1:1" ht="15" x14ac:dyDescent="0.25">
      <c r="A329"/>
    </row>
    <row r="330" spans="1:1" ht="15" x14ac:dyDescent="0.25">
      <c r="A330"/>
    </row>
    <row r="331" spans="1:1" ht="15" x14ac:dyDescent="0.25">
      <c r="A331"/>
    </row>
    <row r="332" spans="1:1" ht="15" x14ac:dyDescent="0.25">
      <c r="A332"/>
    </row>
    <row r="333" spans="1:1" ht="15" x14ac:dyDescent="0.25">
      <c r="A333"/>
    </row>
    <row r="334" spans="1:1" ht="15" x14ac:dyDescent="0.25">
      <c r="A334"/>
    </row>
    <row r="335" spans="1:1" ht="15" x14ac:dyDescent="0.25">
      <c r="A335"/>
    </row>
    <row r="336" spans="1:1" ht="15" x14ac:dyDescent="0.25">
      <c r="A336"/>
    </row>
    <row r="337" spans="1:1" ht="15" x14ac:dyDescent="0.25">
      <c r="A337"/>
    </row>
    <row r="338" spans="1:1" ht="15" x14ac:dyDescent="0.25">
      <c r="A338"/>
    </row>
    <row r="339" spans="1:1" ht="15" x14ac:dyDescent="0.25">
      <c r="A339"/>
    </row>
    <row r="340" spans="1:1" ht="15" x14ac:dyDescent="0.25">
      <c r="A340"/>
    </row>
    <row r="341" spans="1:1" ht="15" x14ac:dyDescent="0.25">
      <c r="A341"/>
    </row>
    <row r="342" spans="1:1" ht="15" x14ac:dyDescent="0.25">
      <c r="A342"/>
    </row>
    <row r="343" spans="1:1" ht="15" x14ac:dyDescent="0.25">
      <c r="A343"/>
    </row>
    <row r="344" spans="1:1" ht="15" x14ac:dyDescent="0.25">
      <c r="A344"/>
    </row>
    <row r="345" spans="1:1" ht="15" x14ac:dyDescent="0.25">
      <c r="A345"/>
    </row>
    <row r="346" spans="1:1" ht="15" x14ac:dyDescent="0.25">
      <c r="A346"/>
    </row>
    <row r="347" spans="1:1" ht="15" x14ac:dyDescent="0.25">
      <c r="A347"/>
    </row>
    <row r="348" spans="1:1" ht="15" x14ac:dyDescent="0.25">
      <c r="A348"/>
    </row>
    <row r="349" spans="1:1" ht="15" x14ac:dyDescent="0.25">
      <c r="A349"/>
    </row>
    <row r="350" spans="1:1" ht="15" x14ac:dyDescent="0.25">
      <c r="A350"/>
    </row>
    <row r="351" spans="1:1" ht="15" x14ac:dyDescent="0.25">
      <c r="A351"/>
    </row>
    <row r="352" spans="1:1" ht="15" x14ac:dyDescent="0.25">
      <c r="A352"/>
    </row>
    <row r="353" spans="1:1" ht="15" x14ac:dyDescent="0.25">
      <c r="A353"/>
    </row>
    <row r="354" spans="1:1" ht="15" x14ac:dyDescent="0.25">
      <c r="A354"/>
    </row>
    <row r="355" spans="1:1" ht="15" x14ac:dyDescent="0.25">
      <c r="A355"/>
    </row>
    <row r="356" spans="1:1" ht="15" x14ac:dyDescent="0.25">
      <c r="A356"/>
    </row>
    <row r="357" spans="1:1" ht="15" x14ac:dyDescent="0.25">
      <c r="A357"/>
    </row>
    <row r="358" spans="1:1" ht="15" x14ac:dyDescent="0.25">
      <c r="A358"/>
    </row>
    <row r="359" spans="1:1" ht="15" x14ac:dyDescent="0.25">
      <c r="A359"/>
    </row>
    <row r="360" spans="1:1" ht="15" x14ac:dyDescent="0.25">
      <c r="A360"/>
    </row>
    <row r="361" spans="1:1" ht="15" x14ac:dyDescent="0.25">
      <c r="A361"/>
    </row>
    <row r="362" spans="1:1" ht="15" x14ac:dyDescent="0.25">
      <c r="A362"/>
    </row>
    <row r="363" spans="1:1" ht="15" x14ac:dyDescent="0.25">
      <c r="A363"/>
    </row>
    <row r="364" spans="1:1" ht="15" x14ac:dyDescent="0.25">
      <c r="A364"/>
    </row>
    <row r="365" spans="1:1" ht="15" x14ac:dyDescent="0.25">
      <c r="A365"/>
    </row>
    <row r="366" spans="1:1" ht="15" x14ac:dyDescent="0.25">
      <c r="A366"/>
    </row>
    <row r="367" spans="1:1" ht="15" x14ac:dyDescent="0.25">
      <c r="A367"/>
    </row>
    <row r="368" spans="1:1" ht="15" x14ac:dyDescent="0.25">
      <c r="A368"/>
    </row>
    <row r="369" spans="1:1" ht="15" x14ac:dyDescent="0.25">
      <c r="A369"/>
    </row>
    <row r="370" spans="1:1" ht="15" x14ac:dyDescent="0.25">
      <c r="A370"/>
    </row>
    <row r="371" spans="1:1" ht="15" x14ac:dyDescent="0.25">
      <c r="A371"/>
    </row>
    <row r="372" spans="1:1" ht="15" x14ac:dyDescent="0.25">
      <c r="A372"/>
    </row>
    <row r="373" spans="1:1" ht="15" x14ac:dyDescent="0.25">
      <c r="A373"/>
    </row>
    <row r="374" spans="1:1" ht="15" x14ac:dyDescent="0.25">
      <c r="A374"/>
    </row>
    <row r="375" spans="1:1" ht="15" x14ac:dyDescent="0.25">
      <c r="A375"/>
    </row>
    <row r="376" spans="1:1" ht="15" x14ac:dyDescent="0.25">
      <c r="A376"/>
    </row>
    <row r="377" spans="1:1" ht="15" x14ac:dyDescent="0.25">
      <c r="A377"/>
    </row>
    <row r="378" spans="1:1" ht="15" x14ac:dyDescent="0.25">
      <c r="A378"/>
    </row>
    <row r="379" spans="1:1" ht="15" x14ac:dyDescent="0.25">
      <c r="A379"/>
    </row>
    <row r="380" spans="1:1" ht="15" x14ac:dyDescent="0.25">
      <c r="A380"/>
    </row>
    <row r="381" spans="1:1" ht="15" x14ac:dyDescent="0.25">
      <c r="A381"/>
    </row>
    <row r="382" spans="1:1" ht="15" x14ac:dyDescent="0.25">
      <c r="A382"/>
    </row>
    <row r="383" spans="1:1" ht="15" x14ac:dyDescent="0.25">
      <c r="A383"/>
    </row>
    <row r="384" spans="1:1" ht="15" x14ac:dyDescent="0.25">
      <c r="A384"/>
    </row>
    <row r="385" spans="1:1" ht="15" x14ac:dyDescent="0.25">
      <c r="A385"/>
    </row>
    <row r="386" spans="1:1" ht="15" x14ac:dyDescent="0.25">
      <c r="A386"/>
    </row>
    <row r="387" spans="1:1" ht="15" x14ac:dyDescent="0.25">
      <c r="A387"/>
    </row>
    <row r="388" spans="1:1" ht="15" x14ac:dyDescent="0.25">
      <c r="A388"/>
    </row>
    <row r="389" spans="1:1" ht="15" x14ac:dyDescent="0.25">
      <c r="A389"/>
    </row>
    <row r="390" spans="1:1" ht="15" x14ac:dyDescent="0.25">
      <c r="A390"/>
    </row>
    <row r="391" spans="1:1" ht="15" x14ac:dyDescent="0.25">
      <c r="A391"/>
    </row>
    <row r="392" spans="1:1" ht="15" x14ac:dyDescent="0.25">
      <c r="A392"/>
    </row>
    <row r="393" spans="1:1" ht="15" x14ac:dyDescent="0.25">
      <c r="A393"/>
    </row>
    <row r="394" spans="1:1" ht="15" x14ac:dyDescent="0.25">
      <c r="A394"/>
    </row>
    <row r="395" spans="1:1" ht="15" x14ac:dyDescent="0.25">
      <c r="A395"/>
    </row>
    <row r="396" spans="1:1" ht="15" x14ac:dyDescent="0.25">
      <c r="A396"/>
    </row>
    <row r="397" spans="1:1" ht="15" x14ac:dyDescent="0.25">
      <c r="A397"/>
    </row>
    <row r="398" spans="1:1" ht="15" x14ac:dyDescent="0.25">
      <c r="A398"/>
    </row>
    <row r="399" spans="1:1" ht="15" x14ac:dyDescent="0.25">
      <c r="A399"/>
    </row>
    <row r="400" spans="1:1" ht="15" x14ac:dyDescent="0.25">
      <c r="A400"/>
    </row>
    <row r="401" spans="1:1" ht="15" x14ac:dyDescent="0.25">
      <c r="A401"/>
    </row>
    <row r="402" spans="1:1" ht="15" x14ac:dyDescent="0.25">
      <c r="A402"/>
    </row>
    <row r="403" spans="1:1" ht="15" x14ac:dyDescent="0.25">
      <c r="A403"/>
    </row>
    <row r="404" spans="1:1" ht="15" x14ac:dyDescent="0.25">
      <c r="A404"/>
    </row>
    <row r="405" spans="1:1" ht="15" x14ac:dyDescent="0.25">
      <c r="A405"/>
    </row>
    <row r="406" spans="1:1" ht="15" x14ac:dyDescent="0.25">
      <c r="A406"/>
    </row>
    <row r="407" spans="1:1" ht="15" x14ac:dyDescent="0.25">
      <c r="A407"/>
    </row>
    <row r="408" spans="1:1" ht="15" x14ac:dyDescent="0.25">
      <c r="A408"/>
    </row>
    <row r="409" spans="1:1" ht="15" x14ac:dyDescent="0.25">
      <c r="A409"/>
    </row>
    <row r="410" spans="1:1" ht="15" x14ac:dyDescent="0.25">
      <c r="A410"/>
    </row>
    <row r="411" spans="1:1" ht="15" x14ac:dyDescent="0.25">
      <c r="A411"/>
    </row>
    <row r="412" spans="1:1" ht="15" x14ac:dyDescent="0.25">
      <c r="A412"/>
    </row>
    <row r="413" spans="1:1" ht="15" x14ac:dyDescent="0.25">
      <c r="A413"/>
    </row>
    <row r="414" spans="1:1" ht="15" x14ac:dyDescent="0.25">
      <c r="A414"/>
    </row>
    <row r="415" spans="1:1" ht="15" x14ac:dyDescent="0.25">
      <c r="A415"/>
    </row>
    <row r="416" spans="1:1" ht="15" x14ac:dyDescent="0.25">
      <c r="A416"/>
    </row>
    <row r="417" spans="1:1" ht="15" x14ac:dyDescent="0.25">
      <c r="A417"/>
    </row>
    <row r="418" spans="1:1" ht="15" x14ac:dyDescent="0.25">
      <c r="A418"/>
    </row>
    <row r="419" spans="1:1" ht="15" x14ac:dyDescent="0.25">
      <c r="A419"/>
    </row>
    <row r="420" spans="1:1" ht="15" x14ac:dyDescent="0.25">
      <c r="A420"/>
    </row>
    <row r="421" spans="1:1" ht="15" x14ac:dyDescent="0.25">
      <c r="A421"/>
    </row>
    <row r="422" spans="1:1" ht="15" x14ac:dyDescent="0.25">
      <c r="A422"/>
    </row>
    <row r="423" spans="1:1" ht="15" x14ac:dyDescent="0.25">
      <c r="A423"/>
    </row>
    <row r="424" spans="1:1" ht="15" x14ac:dyDescent="0.25">
      <c r="A424"/>
    </row>
    <row r="425" spans="1:1" ht="15" x14ac:dyDescent="0.25">
      <c r="A425"/>
    </row>
    <row r="426" spans="1:1" ht="15" x14ac:dyDescent="0.25">
      <c r="A426"/>
    </row>
    <row r="427" spans="1:1" ht="15" x14ac:dyDescent="0.25">
      <c r="A427"/>
    </row>
    <row r="428" spans="1:1" ht="15" x14ac:dyDescent="0.25">
      <c r="A428"/>
    </row>
    <row r="429" spans="1:1" ht="15" x14ac:dyDescent="0.25">
      <c r="A429"/>
    </row>
    <row r="430" spans="1:1" ht="15" x14ac:dyDescent="0.25">
      <c r="A430"/>
    </row>
    <row r="431" spans="1:1" ht="15" x14ac:dyDescent="0.25">
      <c r="A431"/>
    </row>
    <row r="432" spans="1:1" ht="15" x14ac:dyDescent="0.25">
      <c r="A432"/>
    </row>
    <row r="433" spans="1:1" ht="15" x14ac:dyDescent="0.25">
      <c r="A433"/>
    </row>
    <row r="434" spans="1:1" ht="15" x14ac:dyDescent="0.25">
      <c r="A434"/>
    </row>
    <row r="435" spans="1:1" ht="15" x14ac:dyDescent="0.25">
      <c r="A435"/>
    </row>
    <row r="436" spans="1:1" ht="15" x14ac:dyDescent="0.25">
      <c r="A436"/>
    </row>
    <row r="437" spans="1:1" ht="15" x14ac:dyDescent="0.25">
      <c r="A437"/>
    </row>
    <row r="438" spans="1:1" ht="15" x14ac:dyDescent="0.25">
      <c r="A438"/>
    </row>
    <row r="439" spans="1:1" ht="15" x14ac:dyDescent="0.25">
      <c r="A439"/>
    </row>
    <row r="440" spans="1:1" ht="15" x14ac:dyDescent="0.25">
      <c r="A440"/>
    </row>
    <row r="441" spans="1:1" ht="15" x14ac:dyDescent="0.25">
      <c r="A441"/>
    </row>
    <row r="442" spans="1:1" ht="15" x14ac:dyDescent="0.25">
      <c r="A442"/>
    </row>
    <row r="443" spans="1:1" ht="15" x14ac:dyDescent="0.25">
      <c r="A443"/>
    </row>
    <row r="444" spans="1:1" ht="15" x14ac:dyDescent="0.25">
      <c r="A444"/>
    </row>
    <row r="445" spans="1:1" ht="15" x14ac:dyDescent="0.25">
      <c r="A445"/>
    </row>
    <row r="446" spans="1:1" ht="15" x14ac:dyDescent="0.25">
      <c r="A446"/>
    </row>
    <row r="447" spans="1:1" ht="15" x14ac:dyDescent="0.25">
      <c r="A447"/>
    </row>
    <row r="448" spans="1:1" ht="15" x14ac:dyDescent="0.25">
      <c r="A448"/>
    </row>
    <row r="449" spans="1:1" ht="15" x14ac:dyDescent="0.25">
      <c r="A449"/>
    </row>
    <row r="450" spans="1:1" ht="15" x14ac:dyDescent="0.25">
      <c r="A450"/>
    </row>
    <row r="451" spans="1:1" ht="15" x14ac:dyDescent="0.25">
      <c r="A451"/>
    </row>
    <row r="452" spans="1:1" ht="15" x14ac:dyDescent="0.25">
      <c r="A452"/>
    </row>
    <row r="453" spans="1:1" ht="15" x14ac:dyDescent="0.25">
      <c r="A453"/>
    </row>
    <row r="454" spans="1:1" ht="15" x14ac:dyDescent="0.25">
      <c r="A454"/>
    </row>
    <row r="455" spans="1:1" ht="15" x14ac:dyDescent="0.25">
      <c r="A455"/>
    </row>
    <row r="456" spans="1:1" ht="15" x14ac:dyDescent="0.25">
      <c r="A456"/>
    </row>
    <row r="457" spans="1:1" ht="15" x14ac:dyDescent="0.25">
      <c r="A457"/>
    </row>
    <row r="458" spans="1:1" ht="15" x14ac:dyDescent="0.25">
      <c r="A458"/>
    </row>
    <row r="459" spans="1:1" ht="15" x14ac:dyDescent="0.25">
      <c r="A459"/>
    </row>
    <row r="460" spans="1:1" ht="15" x14ac:dyDescent="0.25">
      <c r="A460"/>
    </row>
    <row r="461" spans="1:1" ht="15" x14ac:dyDescent="0.25">
      <c r="A461"/>
    </row>
    <row r="462" spans="1:1" ht="15" x14ac:dyDescent="0.25">
      <c r="A462"/>
    </row>
    <row r="463" spans="1:1" ht="15" x14ac:dyDescent="0.25">
      <c r="A463"/>
    </row>
    <row r="464" spans="1:1" ht="15" x14ac:dyDescent="0.25">
      <c r="A464"/>
    </row>
    <row r="465" spans="1:1" ht="15" x14ac:dyDescent="0.25">
      <c r="A465"/>
    </row>
    <row r="466" spans="1:1" ht="15" x14ac:dyDescent="0.25">
      <c r="A466"/>
    </row>
    <row r="467" spans="1:1" ht="15" x14ac:dyDescent="0.25">
      <c r="A467"/>
    </row>
    <row r="468" spans="1:1" ht="15" x14ac:dyDescent="0.25">
      <c r="A468"/>
    </row>
    <row r="469" spans="1:1" ht="15" x14ac:dyDescent="0.25">
      <c r="A469"/>
    </row>
    <row r="470" spans="1:1" ht="15" x14ac:dyDescent="0.25">
      <c r="A470"/>
    </row>
    <row r="471" spans="1:1" ht="15" x14ac:dyDescent="0.25">
      <c r="A471"/>
    </row>
    <row r="472" spans="1:1" ht="15" x14ac:dyDescent="0.25">
      <c r="A472"/>
    </row>
    <row r="473" spans="1:1" ht="15" x14ac:dyDescent="0.25">
      <c r="A473"/>
    </row>
    <row r="474" spans="1:1" ht="15" x14ac:dyDescent="0.25">
      <c r="A474"/>
    </row>
    <row r="475" spans="1:1" ht="15" x14ac:dyDescent="0.25">
      <c r="A475"/>
    </row>
    <row r="476" spans="1:1" ht="15" x14ac:dyDescent="0.25">
      <c r="A476"/>
    </row>
    <row r="477" spans="1:1" ht="15" x14ac:dyDescent="0.25">
      <c r="A477"/>
    </row>
    <row r="478" spans="1:1" ht="15" x14ac:dyDescent="0.25">
      <c r="A478"/>
    </row>
    <row r="479" spans="1:1" ht="15" x14ac:dyDescent="0.25">
      <c r="A479"/>
    </row>
    <row r="480" spans="1:1" ht="15" x14ac:dyDescent="0.25">
      <c r="A480"/>
    </row>
    <row r="481" spans="1:1" ht="15" x14ac:dyDescent="0.25">
      <c r="A481"/>
    </row>
    <row r="482" spans="1:1" ht="15" x14ac:dyDescent="0.25">
      <c r="A482"/>
    </row>
    <row r="483" spans="1:1" ht="15" x14ac:dyDescent="0.25">
      <c r="A483"/>
    </row>
    <row r="484" spans="1:1" ht="15" x14ac:dyDescent="0.25">
      <c r="A484"/>
    </row>
    <row r="485" spans="1:1" ht="15" x14ac:dyDescent="0.25">
      <c r="A485"/>
    </row>
    <row r="486" spans="1:1" ht="15" x14ac:dyDescent="0.25">
      <c r="A486"/>
    </row>
    <row r="487" spans="1:1" ht="15" x14ac:dyDescent="0.25">
      <c r="A487"/>
    </row>
    <row r="488" spans="1:1" ht="15" x14ac:dyDescent="0.25">
      <c r="A488"/>
    </row>
    <row r="489" spans="1:1" ht="15" x14ac:dyDescent="0.25">
      <c r="A489"/>
    </row>
    <row r="490" spans="1:1" ht="15" x14ac:dyDescent="0.25">
      <c r="A490"/>
    </row>
    <row r="491" spans="1:1" ht="15" x14ac:dyDescent="0.25">
      <c r="A491"/>
    </row>
    <row r="492" spans="1:1" ht="15" x14ac:dyDescent="0.25">
      <c r="A492"/>
    </row>
    <row r="493" spans="1:1" ht="15" x14ac:dyDescent="0.25">
      <c r="A493"/>
    </row>
    <row r="494" spans="1:1" ht="15" x14ac:dyDescent="0.25">
      <c r="A494"/>
    </row>
    <row r="495" spans="1:1" ht="15" x14ac:dyDescent="0.25">
      <c r="A495"/>
    </row>
    <row r="496" spans="1:1" ht="15" x14ac:dyDescent="0.25">
      <c r="A496"/>
    </row>
    <row r="497" spans="1:1" ht="15" x14ac:dyDescent="0.25">
      <c r="A497"/>
    </row>
    <row r="498" spans="1:1" ht="15" x14ac:dyDescent="0.25">
      <c r="A498"/>
    </row>
    <row r="499" spans="1:1" ht="15" x14ac:dyDescent="0.25">
      <c r="A499"/>
    </row>
    <row r="500" spans="1:1" ht="15" x14ac:dyDescent="0.25">
      <c r="A500"/>
    </row>
    <row r="501" spans="1:1" ht="15" x14ac:dyDescent="0.25">
      <c r="A501"/>
    </row>
    <row r="502" spans="1:1" ht="15" x14ac:dyDescent="0.25">
      <c r="A502"/>
    </row>
    <row r="503" spans="1:1" ht="15" x14ac:dyDescent="0.25">
      <c r="A503"/>
    </row>
    <row r="504" spans="1:1" ht="15" x14ac:dyDescent="0.25">
      <c r="A504"/>
    </row>
    <row r="505" spans="1:1" ht="15" x14ac:dyDescent="0.25">
      <c r="A505"/>
    </row>
    <row r="506" spans="1:1" ht="15" x14ac:dyDescent="0.25">
      <c r="A506"/>
    </row>
    <row r="507" spans="1:1" ht="15" x14ac:dyDescent="0.25">
      <c r="A507"/>
    </row>
    <row r="508" spans="1:1" ht="15" x14ac:dyDescent="0.25">
      <c r="A508"/>
    </row>
    <row r="509" spans="1:1" ht="15" x14ac:dyDescent="0.25">
      <c r="A509"/>
    </row>
    <row r="510" spans="1:1" ht="15" x14ac:dyDescent="0.25">
      <c r="A510"/>
    </row>
    <row r="511" spans="1:1" ht="15" x14ac:dyDescent="0.25">
      <c r="A511"/>
    </row>
    <row r="512" spans="1:1" ht="15" x14ac:dyDescent="0.25">
      <c r="A512"/>
    </row>
    <row r="513" spans="1:1" ht="15" x14ac:dyDescent="0.25">
      <c r="A513"/>
    </row>
    <row r="514" spans="1:1" ht="15" x14ac:dyDescent="0.25">
      <c r="A514"/>
    </row>
    <row r="515" spans="1:1" ht="15" x14ac:dyDescent="0.25">
      <c r="A515"/>
    </row>
    <row r="516" spans="1:1" ht="15" x14ac:dyDescent="0.25">
      <c r="A516"/>
    </row>
    <row r="517" spans="1:1" ht="15" x14ac:dyDescent="0.25">
      <c r="A517"/>
    </row>
    <row r="518" spans="1:1" ht="15" x14ac:dyDescent="0.25">
      <c r="A518"/>
    </row>
    <row r="519" spans="1:1" ht="15" x14ac:dyDescent="0.25">
      <c r="A519"/>
    </row>
    <row r="520" spans="1:1" ht="15" x14ac:dyDescent="0.25">
      <c r="A520"/>
    </row>
    <row r="521" spans="1:1" ht="15" x14ac:dyDescent="0.25">
      <c r="A521"/>
    </row>
    <row r="522" spans="1:1" ht="15" x14ac:dyDescent="0.25">
      <c r="A522"/>
    </row>
    <row r="523" spans="1:1" ht="15" x14ac:dyDescent="0.25">
      <c r="A523"/>
    </row>
    <row r="524" spans="1:1" ht="15" x14ac:dyDescent="0.25">
      <c r="A524"/>
    </row>
    <row r="525" spans="1:1" ht="15" x14ac:dyDescent="0.25">
      <c r="A525"/>
    </row>
    <row r="526" spans="1:1" ht="15" x14ac:dyDescent="0.25">
      <c r="A526"/>
    </row>
    <row r="527" spans="1:1" ht="15" x14ac:dyDescent="0.25">
      <c r="A527"/>
    </row>
    <row r="528" spans="1:1" ht="15" x14ac:dyDescent="0.25">
      <c r="A528"/>
    </row>
    <row r="529" spans="1:1" ht="15" x14ac:dyDescent="0.25">
      <c r="A529"/>
    </row>
    <row r="530" spans="1:1" ht="15" x14ac:dyDescent="0.25">
      <c r="A530"/>
    </row>
    <row r="531" spans="1:1" ht="15" x14ac:dyDescent="0.25">
      <c r="A531"/>
    </row>
    <row r="532" spans="1:1" ht="15" x14ac:dyDescent="0.25">
      <c r="A532"/>
    </row>
    <row r="533" spans="1:1" ht="15" x14ac:dyDescent="0.25">
      <c r="A533"/>
    </row>
    <row r="534" spans="1:1" ht="15" x14ac:dyDescent="0.25">
      <c r="A534"/>
    </row>
    <row r="535" spans="1:1" ht="15" x14ac:dyDescent="0.25">
      <c r="A535"/>
    </row>
    <row r="536" spans="1:1" ht="15" x14ac:dyDescent="0.25">
      <c r="A536"/>
    </row>
    <row r="537" spans="1:1" ht="15" x14ac:dyDescent="0.25">
      <c r="A537"/>
    </row>
    <row r="538" spans="1:1" ht="15" x14ac:dyDescent="0.25">
      <c r="A538"/>
    </row>
    <row r="539" spans="1:1" ht="15" x14ac:dyDescent="0.25">
      <c r="A539"/>
    </row>
    <row r="540" spans="1:1" ht="15" x14ac:dyDescent="0.25">
      <c r="A540"/>
    </row>
    <row r="541" spans="1:1" ht="15" x14ac:dyDescent="0.25">
      <c r="A541"/>
    </row>
    <row r="542" spans="1:1" ht="15" x14ac:dyDescent="0.25">
      <c r="A542"/>
    </row>
    <row r="543" spans="1:1" ht="15" x14ac:dyDescent="0.25">
      <c r="A543"/>
    </row>
    <row r="544" spans="1:1" ht="15" x14ac:dyDescent="0.25">
      <c r="A544"/>
    </row>
    <row r="545" spans="1:1" ht="15" x14ac:dyDescent="0.25">
      <c r="A545"/>
    </row>
    <row r="546" spans="1:1" ht="15" x14ac:dyDescent="0.25">
      <c r="A546"/>
    </row>
    <row r="547" spans="1:1" ht="15" x14ac:dyDescent="0.25">
      <c r="A547"/>
    </row>
    <row r="548" spans="1:1" ht="15" x14ac:dyDescent="0.25">
      <c r="A548"/>
    </row>
    <row r="549" spans="1:1" ht="15" x14ac:dyDescent="0.25">
      <c r="A549"/>
    </row>
    <row r="550" spans="1:1" ht="15" x14ac:dyDescent="0.25">
      <c r="A550"/>
    </row>
    <row r="551" spans="1:1" ht="15" x14ac:dyDescent="0.25">
      <c r="A551"/>
    </row>
    <row r="552" spans="1:1" ht="15" x14ac:dyDescent="0.25">
      <c r="A552"/>
    </row>
    <row r="553" spans="1:1" ht="15" x14ac:dyDescent="0.25">
      <c r="A553"/>
    </row>
    <row r="554" spans="1:1" ht="15" x14ac:dyDescent="0.25">
      <c r="A554"/>
    </row>
    <row r="555" spans="1:1" ht="15" x14ac:dyDescent="0.25">
      <c r="A555"/>
    </row>
    <row r="556" spans="1:1" ht="15" x14ac:dyDescent="0.25">
      <c r="A556"/>
    </row>
    <row r="557" spans="1:1" ht="15" x14ac:dyDescent="0.25">
      <c r="A557"/>
    </row>
    <row r="558" spans="1:1" ht="15" x14ac:dyDescent="0.25">
      <c r="A558"/>
    </row>
    <row r="559" spans="1:1" ht="15" x14ac:dyDescent="0.25">
      <c r="A559"/>
    </row>
    <row r="560" spans="1:1" ht="15" x14ac:dyDescent="0.25">
      <c r="A560"/>
    </row>
    <row r="561" spans="1:1" ht="15" x14ac:dyDescent="0.25">
      <c r="A561"/>
    </row>
    <row r="562" spans="1:1" ht="15" x14ac:dyDescent="0.25">
      <c r="A562"/>
    </row>
    <row r="563" spans="1:1" ht="15" x14ac:dyDescent="0.25">
      <c r="A563"/>
    </row>
    <row r="564" spans="1:1" ht="15" x14ac:dyDescent="0.25">
      <c r="A564"/>
    </row>
    <row r="565" spans="1:1" ht="15" x14ac:dyDescent="0.25">
      <c r="A565"/>
    </row>
    <row r="566" spans="1:1" ht="15" x14ac:dyDescent="0.25">
      <c r="A566"/>
    </row>
    <row r="567" spans="1:1" ht="15" x14ac:dyDescent="0.25">
      <c r="A567"/>
    </row>
    <row r="568" spans="1:1" ht="15" x14ac:dyDescent="0.25">
      <c r="A568"/>
    </row>
    <row r="569" spans="1:1" ht="15" x14ac:dyDescent="0.25">
      <c r="A569"/>
    </row>
    <row r="570" spans="1:1" ht="15" x14ac:dyDescent="0.25">
      <c r="A570"/>
    </row>
    <row r="571" spans="1:1" ht="15" x14ac:dyDescent="0.25">
      <c r="A571"/>
    </row>
    <row r="572" spans="1:1" ht="15" x14ac:dyDescent="0.25">
      <c r="A572"/>
    </row>
    <row r="573" spans="1:1" ht="15" x14ac:dyDescent="0.25">
      <c r="A573"/>
    </row>
    <row r="574" spans="1:1" ht="15" x14ac:dyDescent="0.25">
      <c r="A574"/>
    </row>
    <row r="575" spans="1:1" ht="15" x14ac:dyDescent="0.25">
      <c r="A575"/>
    </row>
    <row r="576" spans="1:1" ht="15" x14ac:dyDescent="0.25">
      <c r="A576"/>
    </row>
    <row r="577" spans="1:1" ht="15" x14ac:dyDescent="0.25">
      <c r="A577"/>
    </row>
    <row r="578" spans="1:1" ht="15" x14ac:dyDescent="0.25">
      <c r="A578"/>
    </row>
    <row r="579" spans="1:1" ht="15" x14ac:dyDescent="0.25">
      <c r="A579"/>
    </row>
    <row r="580" spans="1:1" ht="15" x14ac:dyDescent="0.25">
      <c r="A580"/>
    </row>
    <row r="581" spans="1:1" ht="15" x14ac:dyDescent="0.25">
      <c r="A581"/>
    </row>
    <row r="582" spans="1:1" ht="15" x14ac:dyDescent="0.25">
      <c r="A582"/>
    </row>
    <row r="583" spans="1:1" ht="15" x14ac:dyDescent="0.25">
      <c r="A583"/>
    </row>
    <row r="584" spans="1:1" ht="15" x14ac:dyDescent="0.25">
      <c r="A584"/>
    </row>
    <row r="585" spans="1:1" ht="15" x14ac:dyDescent="0.25">
      <c r="A585"/>
    </row>
    <row r="586" spans="1:1" ht="15" x14ac:dyDescent="0.25">
      <c r="A586"/>
    </row>
    <row r="587" spans="1:1" ht="15" x14ac:dyDescent="0.25">
      <c r="A587"/>
    </row>
    <row r="588" spans="1:1" ht="15" x14ac:dyDescent="0.25">
      <c r="A588"/>
    </row>
    <row r="589" spans="1:1" ht="15" x14ac:dyDescent="0.25">
      <c r="A589"/>
    </row>
    <row r="590" spans="1:1" ht="15" x14ac:dyDescent="0.25">
      <c r="A590"/>
    </row>
    <row r="591" spans="1:1" ht="15" x14ac:dyDescent="0.25">
      <c r="A591"/>
    </row>
    <row r="592" spans="1:1" ht="15" x14ac:dyDescent="0.25">
      <c r="A592"/>
    </row>
    <row r="593" spans="1:1" ht="15" x14ac:dyDescent="0.25">
      <c r="A593"/>
    </row>
    <row r="594" spans="1:1" ht="15" x14ac:dyDescent="0.25">
      <c r="A594"/>
    </row>
    <row r="595" spans="1:1" ht="15" x14ac:dyDescent="0.25">
      <c r="A595"/>
    </row>
    <row r="596" spans="1:1" ht="15" x14ac:dyDescent="0.25">
      <c r="A596"/>
    </row>
    <row r="597" spans="1:1" ht="15" x14ac:dyDescent="0.25">
      <c r="A597"/>
    </row>
    <row r="598" spans="1:1" ht="15" x14ac:dyDescent="0.25">
      <c r="A598"/>
    </row>
    <row r="599" spans="1:1" ht="15" x14ac:dyDescent="0.25">
      <c r="A599"/>
    </row>
    <row r="600" spans="1:1" ht="15" x14ac:dyDescent="0.25">
      <c r="A600"/>
    </row>
    <row r="601" spans="1:1" ht="15" x14ac:dyDescent="0.25">
      <c r="A601"/>
    </row>
    <row r="602" spans="1:1" ht="15" x14ac:dyDescent="0.25">
      <c r="A602"/>
    </row>
    <row r="603" spans="1:1" ht="15" x14ac:dyDescent="0.25">
      <c r="A603"/>
    </row>
    <row r="604" spans="1:1" ht="15" x14ac:dyDescent="0.25">
      <c r="A604"/>
    </row>
    <row r="605" spans="1:1" ht="15" x14ac:dyDescent="0.25">
      <c r="A605"/>
    </row>
    <row r="606" spans="1:1" ht="15" x14ac:dyDescent="0.25">
      <c r="A606"/>
    </row>
    <row r="607" spans="1:1" ht="15" x14ac:dyDescent="0.25">
      <c r="A607"/>
    </row>
    <row r="608" spans="1:1" ht="15" x14ac:dyDescent="0.25">
      <c r="A608"/>
    </row>
    <row r="609" spans="1:1" ht="15" x14ac:dyDescent="0.25">
      <c r="A609"/>
    </row>
    <row r="610" spans="1:1" ht="15" x14ac:dyDescent="0.25">
      <c r="A610"/>
    </row>
    <row r="611" spans="1:1" ht="15" x14ac:dyDescent="0.25">
      <c r="A611"/>
    </row>
    <row r="612" spans="1:1" ht="15" x14ac:dyDescent="0.25">
      <c r="A612"/>
    </row>
    <row r="613" spans="1:1" ht="15" x14ac:dyDescent="0.25">
      <c r="A613"/>
    </row>
    <row r="614" spans="1:1" ht="15" x14ac:dyDescent="0.25">
      <c r="A614"/>
    </row>
    <row r="615" spans="1:1" ht="15" x14ac:dyDescent="0.25">
      <c r="A615"/>
    </row>
    <row r="616" spans="1:1" ht="15" x14ac:dyDescent="0.25">
      <c r="A616"/>
    </row>
    <row r="617" spans="1:1" ht="15" x14ac:dyDescent="0.25">
      <c r="A617"/>
    </row>
    <row r="618" spans="1:1" ht="15" x14ac:dyDescent="0.25">
      <c r="A618"/>
    </row>
    <row r="619" spans="1:1" ht="15" x14ac:dyDescent="0.25">
      <c r="A619"/>
    </row>
    <row r="620" spans="1:1" ht="15" x14ac:dyDescent="0.25">
      <c r="A620"/>
    </row>
    <row r="621" spans="1:1" ht="15" x14ac:dyDescent="0.25">
      <c r="A621"/>
    </row>
    <row r="622" spans="1:1" ht="15" x14ac:dyDescent="0.25">
      <c r="A622"/>
    </row>
    <row r="623" spans="1:1" ht="15" x14ac:dyDescent="0.25">
      <c r="A623"/>
    </row>
    <row r="624" spans="1:1" ht="15" x14ac:dyDescent="0.25">
      <c r="A624"/>
    </row>
    <row r="625" spans="1:1" ht="15" x14ac:dyDescent="0.25">
      <c r="A625"/>
    </row>
    <row r="626" spans="1:1" ht="15" x14ac:dyDescent="0.25">
      <c r="A626"/>
    </row>
    <row r="627" spans="1:1" ht="15" x14ac:dyDescent="0.25">
      <c r="A627"/>
    </row>
    <row r="628" spans="1:1" ht="15" x14ac:dyDescent="0.25">
      <c r="A628"/>
    </row>
    <row r="629" spans="1:1" ht="15" x14ac:dyDescent="0.25">
      <c r="A629"/>
    </row>
    <row r="630" spans="1:1" ht="15" x14ac:dyDescent="0.25">
      <c r="A630"/>
    </row>
    <row r="631" spans="1:1" ht="15" x14ac:dyDescent="0.25">
      <c r="A631"/>
    </row>
    <row r="632" spans="1:1" ht="15" x14ac:dyDescent="0.25">
      <c r="A632"/>
    </row>
    <row r="633" spans="1:1" ht="15" x14ac:dyDescent="0.25">
      <c r="A633"/>
    </row>
    <row r="634" spans="1:1" ht="15" x14ac:dyDescent="0.25">
      <c r="A634"/>
    </row>
    <row r="635" spans="1:1" ht="15" x14ac:dyDescent="0.25">
      <c r="A635"/>
    </row>
    <row r="636" spans="1:1" ht="15" x14ac:dyDescent="0.25">
      <c r="A636"/>
    </row>
    <row r="637" spans="1:1" ht="15" x14ac:dyDescent="0.25">
      <c r="A637"/>
    </row>
    <row r="638" spans="1:1" ht="15" x14ac:dyDescent="0.25">
      <c r="A638"/>
    </row>
    <row r="639" spans="1:1" ht="15" x14ac:dyDescent="0.25">
      <c r="A639"/>
    </row>
    <row r="640" spans="1:1" ht="15" x14ac:dyDescent="0.25">
      <c r="A640"/>
    </row>
    <row r="641" spans="1:1" ht="15" x14ac:dyDescent="0.25">
      <c r="A641"/>
    </row>
    <row r="642" spans="1:1" ht="15" x14ac:dyDescent="0.25">
      <c r="A642"/>
    </row>
    <row r="643" spans="1:1" ht="15" x14ac:dyDescent="0.25">
      <c r="A643"/>
    </row>
    <row r="644" spans="1:1" ht="15" x14ac:dyDescent="0.25">
      <c r="A644"/>
    </row>
    <row r="645" spans="1:1" ht="15" x14ac:dyDescent="0.25">
      <c r="A645"/>
    </row>
    <row r="646" spans="1:1" ht="15" x14ac:dyDescent="0.25">
      <c r="A646"/>
    </row>
    <row r="647" spans="1:1" ht="15" x14ac:dyDescent="0.25">
      <c r="A647"/>
    </row>
    <row r="648" spans="1:1" ht="15" x14ac:dyDescent="0.25">
      <c r="A648"/>
    </row>
    <row r="649" spans="1:1" ht="15" x14ac:dyDescent="0.25">
      <c r="A649"/>
    </row>
    <row r="650" spans="1:1" ht="15" x14ac:dyDescent="0.25">
      <c r="A650"/>
    </row>
    <row r="651" spans="1:1" ht="15" x14ac:dyDescent="0.25">
      <c r="A651"/>
    </row>
    <row r="652" spans="1:1" ht="15" x14ac:dyDescent="0.25">
      <c r="A652"/>
    </row>
    <row r="653" spans="1:1" ht="15" x14ac:dyDescent="0.25">
      <c r="A653"/>
    </row>
    <row r="654" spans="1:1" ht="15" x14ac:dyDescent="0.25">
      <c r="A654"/>
    </row>
    <row r="655" spans="1:1" ht="15" x14ac:dyDescent="0.25">
      <c r="A655"/>
    </row>
    <row r="656" spans="1:1" ht="15" x14ac:dyDescent="0.25">
      <c r="A656"/>
    </row>
    <row r="657" spans="1:1" ht="15" x14ac:dyDescent="0.25">
      <c r="A657"/>
    </row>
    <row r="658" spans="1:1" ht="15" x14ac:dyDescent="0.25">
      <c r="A658"/>
    </row>
    <row r="659" spans="1:1" ht="15" x14ac:dyDescent="0.25">
      <c r="A659"/>
    </row>
    <row r="660" spans="1:1" ht="15" x14ac:dyDescent="0.25">
      <c r="A660"/>
    </row>
    <row r="661" spans="1:1" ht="15" x14ac:dyDescent="0.25">
      <c r="A661"/>
    </row>
    <row r="662" spans="1:1" ht="15" x14ac:dyDescent="0.25">
      <c r="A662"/>
    </row>
    <row r="663" spans="1:1" ht="15" x14ac:dyDescent="0.25">
      <c r="A663"/>
    </row>
    <row r="664" spans="1:1" ht="15" x14ac:dyDescent="0.25">
      <c r="A664"/>
    </row>
    <row r="665" spans="1:1" ht="15" x14ac:dyDescent="0.25">
      <c r="A665"/>
    </row>
    <row r="666" spans="1:1" ht="15" x14ac:dyDescent="0.25">
      <c r="A666"/>
    </row>
    <row r="667" spans="1:1" ht="15" x14ac:dyDescent="0.25">
      <c r="A667"/>
    </row>
    <row r="668" spans="1:1" ht="15" x14ac:dyDescent="0.25">
      <c r="A668"/>
    </row>
    <row r="669" spans="1:1" ht="15" x14ac:dyDescent="0.25">
      <c r="A669"/>
    </row>
    <row r="670" spans="1:1" ht="15" x14ac:dyDescent="0.25">
      <c r="A670"/>
    </row>
    <row r="671" spans="1:1" ht="15" x14ac:dyDescent="0.25">
      <c r="A671"/>
    </row>
    <row r="672" spans="1:1" ht="15" x14ac:dyDescent="0.25">
      <c r="A672"/>
    </row>
    <row r="673" spans="1:1" ht="15" x14ac:dyDescent="0.25">
      <c r="A673"/>
    </row>
    <row r="674" spans="1:1" ht="15" x14ac:dyDescent="0.25">
      <c r="A674"/>
    </row>
    <row r="675" spans="1:1" ht="15" x14ac:dyDescent="0.25">
      <c r="A675"/>
    </row>
    <row r="676" spans="1:1" ht="15" x14ac:dyDescent="0.25">
      <c r="A676"/>
    </row>
    <row r="677" spans="1:1" ht="15" x14ac:dyDescent="0.25">
      <c r="A677"/>
    </row>
    <row r="678" spans="1:1" ht="15" x14ac:dyDescent="0.25">
      <c r="A678"/>
    </row>
    <row r="679" spans="1:1" ht="15" x14ac:dyDescent="0.25">
      <c r="A679"/>
    </row>
    <row r="680" spans="1:1" ht="15" x14ac:dyDescent="0.25">
      <c r="A680"/>
    </row>
    <row r="681" spans="1:1" ht="15" x14ac:dyDescent="0.25">
      <c r="A681"/>
    </row>
    <row r="682" spans="1:1" ht="15" x14ac:dyDescent="0.25">
      <c r="A682"/>
    </row>
    <row r="683" spans="1:1" ht="15" x14ac:dyDescent="0.25">
      <c r="A683"/>
    </row>
    <row r="684" spans="1:1" ht="15" x14ac:dyDescent="0.25">
      <c r="A684"/>
    </row>
    <row r="685" spans="1:1" ht="15" x14ac:dyDescent="0.25">
      <c r="A685"/>
    </row>
    <row r="686" spans="1:1" ht="15" x14ac:dyDescent="0.25">
      <c r="A686"/>
    </row>
    <row r="687" spans="1:1" ht="15" x14ac:dyDescent="0.25">
      <c r="A687"/>
    </row>
    <row r="688" spans="1:1" ht="15" x14ac:dyDescent="0.25">
      <c r="A688"/>
    </row>
    <row r="689" spans="1:1" ht="15" x14ac:dyDescent="0.25">
      <c r="A689"/>
    </row>
    <row r="690" spans="1:1" ht="15" x14ac:dyDescent="0.25">
      <c r="A690"/>
    </row>
    <row r="691" spans="1:1" ht="15" x14ac:dyDescent="0.25">
      <c r="A691"/>
    </row>
    <row r="692" spans="1:1" ht="15" x14ac:dyDescent="0.25">
      <c r="A692"/>
    </row>
    <row r="693" spans="1:1" ht="15" x14ac:dyDescent="0.25">
      <c r="A693"/>
    </row>
    <row r="694" spans="1:1" ht="15" x14ac:dyDescent="0.25">
      <c r="A694"/>
    </row>
    <row r="695" spans="1:1" ht="15" x14ac:dyDescent="0.25">
      <c r="A695"/>
    </row>
    <row r="696" spans="1:1" ht="15" x14ac:dyDescent="0.25">
      <c r="A696"/>
    </row>
    <row r="697" spans="1:1" ht="15" x14ac:dyDescent="0.25">
      <c r="A697"/>
    </row>
    <row r="698" spans="1:1" ht="15" x14ac:dyDescent="0.25">
      <c r="A698"/>
    </row>
    <row r="699" spans="1:1" ht="15" x14ac:dyDescent="0.25">
      <c r="A699"/>
    </row>
    <row r="700" spans="1:1" ht="15" x14ac:dyDescent="0.25">
      <c r="A700"/>
    </row>
    <row r="701" spans="1:1" ht="15" x14ac:dyDescent="0.25">
      <c r="A701"/>
    </row>
    <row r="702" spans="1:1" ht="15" x14ac:dyDescent="0.25">
      <c r="A702"/>
    </row>
    <row r="703" spans="1:1" ht="15" x14ac:dyDescent="0.25">
      <c r="A703"/>
    </row>
    <row r="704" spans="1:1" ht="15" x14ac:dyDescent="0.25">
      <c r="A704"/>
    </row>
    <row r="705" spans="1:1" ht="15" x14ac:dyDescent="0.25">
      <c r="A705"/>
    </row>
    <row r="706" spans="1:1" ht="15" x14ac:dyDescent="0.25">
      <c r="A706"/>
    </row>
    <row r="707" spans="1:1" ht="15" x14ac:dyDescent="0.25">
      <c r="A707"/>
    </row>
    <row r="708" spans="1:1" ht="15" x14ac:dyDescent="0.25">
      <c r="A708"/>
    </row>
    <row r="709" spans="1:1" ht="15" x14ac:dyDescent="0.25">
      <c r="A709"/>
    </row>
    <row r="710" spans="1:1" ht="15" x14ac:dyDescent="0.25">
      <c r="A710"/>
    </row>
    <row r="711" spans="1:1" ht="15" x14ac:dyDescent="0.25">
      <c r="A711"/>
    </row>
    <row r="712" spans="1:1" ht="15" x14ac:dyDescent="0.25">
      <c r="A712"/>
    </row>
    <row r="713" spans="1:1" ht="15" x14ac:dyDescent="0.25">
      <c r="A713"/>
    </row>
    <row r="714" spans="1:1" ht="15" x14ac:dyDescent="0.25">
      <c r="A714"/>
    </row>
    <row r="715" spans="1:1" ht="15" x14ac:dyDescent="0.25">
      <c r="A715"/>
    </row>
    <row r="716" spans="1:1" ht="15" x14ac:dyDescent="0.25">
      <c r="A716"/>
    </row>
    <row r="717" spans="1:1" ht="15" x14ac:dyDescent="0.25">
      <c r="A717"/>
    </row>
    <row r="718" spans="1:1" ht="15" x14ac:dyDescent="0.25">
      <c r="A718"/>
    </row>
    <row r="719" spans="1:1" ht="15" x14ac:dyDescent="0.25">
      <c r="A719"/>
    </row>
    <row r="720" spans="1:1" ht="15" x14ac:dyDescent="0.25">
      <c r="A720"/>
    </row>
    <row r="721" spans="1:1" ht="15" x14ac:dyDescent="0.25">
      <c r="A721"/>
    </row>
    <row r="722" spans="1:1" ht="15" x14ac:dyDescent="0.25">
      <c r="A722"/>
    </row>
    <row r="723" spans="1:1" ht="15" x14ac:dyDescent="0.25">
      <c r="A723"/>
    </row>
    <row r="724" spans="1:1" ht="15" x14ac:dyDescent="0.25">
      <c r="A724"/>
    </row>
    <row r="725" spans="1:1" ht="15" x14ac:dyDescent="0.25">
      <c r="A725"/>
    </row>
    <row r="726" spans="1:1" ht="15" x14ac:dyDescent="0.25">
      <c r="A726"/>
    </row>
    <row r="727" spans="1:1" ht="15" x14ac:dyDescent="0.25">
      <c r="A727"/>
    </row>
    <row r="728" spans="1:1" ht="15" x14ac:dyDescent="0.25">
      <c r="A728"/>
    </row>
    <row r="729" spans="1:1" ht="15" x14ac:dyDescent="0.25">
      <c r="A729"/>
    </row>
    <row r="730" spans="1:1" ht="15" x14ac:dyDescent="0.25">
      <c r="A730"/>
    </row>
    <row r="731" spans="1:1" ht="15" x14ac:dyDescent="0.25">
      <c r="A731"/>
    </row>
    <row r="732" spans="1:1" ht="15" x14ac:dyDescent="0.25">
      <c r="A732"/>
    </row>
    <row r="733" spans="1:1" ht="15" x14ac:dyDescent="0.25">
      <c r="A733"/>
    </row>
    <row r="734" spans="1:1" ht="15" x14ac:dyDescent="0.25">
      <c r="A734"/>
    </row>
    <row r="735" spans="1:1" ht="15" x14ac:dyDescent="0.25">
      <c r="A735"/>
    </row>
    <row r="736" spans="1:1" ht="15" x14ac:dyDescent="0.25">
      <c r="A736"/>
    </row>
    <row r="737" spans="1:1" ht="15" x14ac:dyDescent="0.25">
      <c r="A737"/>
    </row>
    <row r="738" spans="1:1" ht="15" x14ac:dyDescent="0.25">
      <c r="A738"/>
    </row>
    <row r="739" spans="1:1" ht="15" x14ac:dyDescent="0.25">
      <c r="A739"/>
    </row>
    <row r="740" spans="1:1" ht="15" x14ac:dyDescent="0.25">
      <c r="A740"/>
    </row>
    <row r="741" spans="1:1" ht="15" x14ac:dyDescent="0.25">
      <c r="A741"/>
    </row>
    <row r="742" spans="1:1" ht="15" x14ac:dyDescent="0.25">
      <c r="A742"/>
    </row>
    <row r="743" spans="1:1" ht="15" x14ac:dyDescent="0.25">
      <c r="A743"/>
    </row>
    <row r="744" spans="1:1" ht="15" x14ac:dyDescent="0.25">
      <c r="A744"/>
    </row>
    <row r="745" spans="1:1" ht="15" x14ac:dyDescent="0.25">
      <c r="A745"/>
    </row>
    <row r="746" spans="1:1" ht="15" x14ac:dyDescent="0.25">
      <c r="A746"/>
    </row>
    <row r="747" spans="1:1" ht="15" x14ac:dyDescent="0.25">
      <c r="A747"/>
    </row>
    <row r="748" spans="1:1" ht="15" x14ac:dyDescent="0.25">
      <c r="A748"/>
    </row>
    <row r="749" spans="1:1" ht="15" x14ac:dyDescent="0.25">
      <c r="A749"/>
    </row>
    <row r="750" spans="1:1" ht="15" x14ac:dyDescent="0.25">
      <c r="A750"/>
    </row>
    <row r="751" spans="1:1" ht="15" x14ac:dyDescent="0.25">
      <c r="A751"/>
    </row>
    <row r="752" spans="1:1" ht="15" x14ac:dyDescent="0.25">
      <c r="A752"/>
    </row>
    <row r="753" spans="1:1" ht="15" x14ac:dyDescent="0.25">
      <c r="A753"/>
    </row>
    <row r="754" spans="1:1" ht="15" x14ac:dyDescent="0.25">
      <c r="A754"/>
    </row>
    <row r="755" spans="1:1" ht="15" x14ac:dyDescent="0.25">
      <c r="A755"/>
    </row>
    <row r="756" spans="1:1" ht="15" x14ac:dyDescent="0.25">
      <c r="A756"/>
    </row>
    <row r="757" spans="1:1" ht="15" x14ac:dyDescent="0.25">
      <c r="A757"/>
    </row>
    <row r="758" spans="1:1" ht="15" x14ac:dyDescent="0.25">
      <c r="A758"/>
    </row>
    <row r="759" spans="1:1" ht="15" x14ac:dyDescent="0.25">
      <c r="A759"/>
    </row>
    <row r="760" spans="1:1" ht="15" x14ac:dyDescent="0.25">
      <c r="A760"/>
    </row>
    <row r="761" spans="1:1" ht="15" x14ac:dyDescent="0.25">
      <c r="A761"/>
    </row>
    <row r="762" spans="1:1" ht="15" x14ac:dyDescent="0.25">
      <c r="A762"/>
    </row>
    <row r="763" spans="1:1" ht="15" x14ac:dyDescent="0.25">
      <c r="A763"/>
    </row>
    <row r="764" spans="1:1" ht="15" x14ac:dyDescent="0.25">
      <c r="A764"/>
    </row>
    <row r="765" spans="1:1" ht="15" x14ac:dyDescent="0.25">
      <c r="A765"/>
    </row>
    <row r="766" spans="1:1" ht="15" x14ac:dyDescent="0.25">
      <c r="A766"/>
    </row>
    <row r="767" spans="1:1" ht="15" x14ac:dyDescent="0.25">
      <c r="A767"/>
    </row>
    <row r="768" spans="1:1" ht="15" x14ac:dyDescent="0.25">
      <c r="A768"/>
    </row>
    <row r="769" spans="1:1" ht="15" x14ac:dyDescent="0.25">
      <c r="A769"/>
    </row>
    <row r="770" spans="1:1" ht="15" x14ac:dyDescent="0.25">
      <c r="A770"/>
    </row>
    <row r="771" spans="1:1" ht="15" x14ac:dyDescent="0.25">
      <c r="A771"/>
    </row>
    <row r="772" spans="1:1" ht="15" x14ac:dyDescent="0.25">
      <c r="A772"/>
    </row>
    <row r="773" spans="1:1" ht="15" x14ac:dyDescent="0.25">
      <c r="A773"/>
    </row>
    <row r="774" spans="1:1" ht="15" x14ac:dyDescent="0.25">
      <c r="A774"/>
    </row>
    <row r="775" spans="1:1" ht="15" x14ac:dyDescent="0.25">
      <c r="A775"/>
    </row>
    <row r="776" spans="1:1" ht="15" x14ac:dyDescent="0.25">
      <c r="A776"/>
    </row>
    <row r="777" spans="1:1" ht="15" x14ac:dyDescent="0.25">
      <c r="A777"/>
    </row>
    <row r="778" spans="1:1" ht="15" x14ac:dyDescent="0.25">
      <c r="A778"/>
    </row>
    <row r="779" spans="1:1" ht="15" x14ac:dyDescent="0.25">
      <c r="A779"/>
    </row>
    <row r="780" spans="1:1" ht="15" x14ac:dyDescent="0.25">
      <c r="A780"/>
    </row>
    <row r="781" spans="1:1" ht="15" x14ac:dyDescent="0.25">
      <c r="A781"/>
    </row>
    <row r="782" spans="1:1" ht="15" x14ac:dyDescent="0.25">
      <c r="A782"/>
    </row>
    <row r="783" spans="1:1" ht="15" x14ac:dyDescent="0.25">
      <c r="A783"/>
    </row>
    <row r="784" spans="1:1" ht="15" x14ac:dyDescent="0.25">
      <c r="A784"/>
    </row>
    <row r="785" spans="1:1" ht="15" x14ac:dyDescent="0.25">
      <c r="A785"/>
    </row>
    <row r="786" spans="1:1" ht="15" x14ac:dyDescent="0.25">
      <c r="A786"/>
    </row>
    <row r="787" spans="1:1" ht="15" x14ac:dyDescent="0.25">
      <c r="A787"/>
    </row>
    <row r="788" spans="1:1" ht="15" x14ac:dyDescent="0.25">
      <c r="A788"/>
    </row>
    <row r="789" spans="1:1" ht="15" x14ac:dyDescent="0.25">
      <c r="A789"/>
    </row>
    <row r="790" spans="1:1" ht="15" x14ac:dyDescent="0.25">
      <c r="A790"/>
    </row>
    <row r="791" spans="1:1" ht="15" x14ac:dyDescent="0.25">
      <c r="A791"/>
    </row>
    <row r="792" spans="1:1" ht="15" x14ac:dyDescent="0.25">
      <c r="A792"/>
    </row>
    <row r="793" spans="1:1" ht="15" x14ac:dyDescent="0.25">
      <c r="A793"/>
    </row>
    <row r="794" spans="1:1" ht="15" x14ac:dyDescent="0.25">
      <c r="A794"/>
    </row>
    <row r="795" spans="1:1" ht="15" x14ac:dyDescent="0.25">
      <c r="A795"/>
    </row>
    <row r="796" spans="1:1" ht="15" x14ac:dyDescent="0.25">
      <c r="A796"/>
    </row>
    <row r="797" spans="1:1" ht="15" x14ac:dyDescent="0.25">
      <c r="A797"/>
    </row>
    <row r="798" spans="1:1" ht="15" x14ac:dyDescent="0.25">
      <c r="A798"/>
    </row>
    <row r="799" spans="1:1" ht="15" x14ac:dyDescent="0.25">
      <c r="A799"/>
    </row>
    <row r="800" spans="1:1" ht="15" x14ac:dyDescent="0.25">
      <c r="A800"/>
    </row>
    <row r="801" spans="1:1" ht="15" x14ac:dyDescent="0.25">
      <c r="A801"/>
    </row>
    <row r="802" spans="1:1" ht="15" x14ac:dyDescent="0.25">
      <c r="A802"/>
    </row>
    <row r="803" spans="1:1" ht="15" x14ac:dyDescent="0.25">
      <c r="A803"/>
    </row>
    <row r="804" spans="1:1" ht="15" x14ac:dyDescent="0.25">
      <c r="A804"/>
    </row>
    <row r="805" spans="1:1" ht="15" x14ac:dyDescent="0.25">
      <c r="A805"/>
    </row>
    <row r="806" spans="1:1" ht="15" x14ac:dyDescent="0.25">
      <c r="A806"/>
    </row>
    <row r="807" spans="1:1" ht="15" x14ac:dyDescent="0.25">
      <c r="A807"/>
    </row>
    <row r="808" spans="1:1" ht="15" x14ac:dyDescent="0.25">
      <c r="A808"/>
    </row>
    <row r="809" spans="1:1" ht="15" x14ac:dyDescent="0.25">
      <c r="A809"/>
    </row>
    <row r="810" spans="1:1" ht="15" x14ac:dyDescent="0.25">
      <c r="A810"/>
    </row>
    <row r="811" spans="1:1" ht="15" x14ac:dyDescent="0.25">
      <c r="A811"/>
    </row>
    <row r="812" spans="1:1" ht="15" x14ac:dyDescent="0.25">
      <c r="A812"/>
    </row>
    <row r="813" spans="1:1" ht="15" x14ac:dyDescent="0.25">
      <c r="A813"/>
    </row>
    <row r="814" spans="1:1" ht="15" x14ac:dyDescent="0.25">
      <c r="A814"/>
    </row>
    <row r="815" spans="1:1" ht="15" x14ac:dyDescent="0.25">
      <c r="A815"/>
    </row>
    <row r="816" spans="1:1" ht="15" x14ac:dyDescent="0.25">
      <c r="A816"/>
    </row>
    <row r="817" spans="1:1" ht="15" x14ac:dyDescent="0.25">
      <c r="A817"/>
    </row>
    <row r="818" spans="1:1" ht="15" x14ac:dyDescent="0.25">
      <c r="A818"/>
    </row>
    <row r="819" spans="1:1" ht="15" x14ac:dyDescent="0.25">
      <c r="A819"/>
    </row>
    <row r="820" spans="1:1" ht="15" x14ac:dyDescent="0.25">
      <c r="A820"/>
    </row>
    <row r="821" spans="1:1" ht="15" x14ac:dyDescent="0.25">
      <c r="A821"/>
    </row>
    <row r="822" spans="1:1" ht="15" x14ac:dyDescent="0.25">
      <c r="A822"/>
    </row>
    <row r="823" spans="1:1" ht="15" x14ac:dyDescent="0.25">
      <c r="A823"/>
    </row>
    <row r="824" spans="1:1" ht="15" x14ac:dyDescent="0.25">
      <c r="A824"/>
    </row>
    <row r="825" spans="1:1" ht="15" x14ac:dyDescent="0.25">
      <c r="A825"/>
    </row>
    <row r="826" spans="1:1" ht="15" x14ac:dyDescent="0.25">
      <c r="A826"/>
    </row>
    <row r="827" spans="1:1" ht="15" x14ac:dyDescent="0.25">
      <c r="A827"/>
    </row>
    <row r="828" spans="1:1" ht="15" x14ac:dyDescent="0.25">
      <c r="A828"/>
    </row>
    <row r="829" spans="1:1" ht="15" x14ac:dyDescent="0.25">
      <c r="A829"/>
    </row>
    <row r="830" spans="1:1" ht="15" x14ac:dyDescent="0.25">
      <c r="A830"/>
    </row>
    <row r="831" spans="1:1" ht="15" x14ac:dyDescent="0.25">
      <c r="A831"/>
    </row>
    <row r="832" spans="1:1" ht="15" x14ac:dyDescent="0.25">
      <c r="A832"/>
    </row>
    <row r="833" spans="1:1" ht="15" x14ac:dyDescent="0.25">
      <c r="A833"/>
    </row>
    <row r="834" spans="1:1" ht="15" x14ac:dyDescent="0.25">
      <c r="A834"/>
    </row>
    <row r="835" spans="1:1" ht="15" x14ac:dyDescent="0.25">
      <c r="A835"/>
    </row>
    <row r="836" spans="1:1" ht="15" x14ac:dyDescent="0.25">
      <c r="A836"/>
    </row>
    <row r="837" spans="1:1" ht="15" x14ac:dyDescent="0.25">
      <c r="A837"/>
    </row>
    <row r="838" spans="1:1" ht="15" x14ac:dyDescent="0.25">
      <c r="A838"/>
    </row>
    <row r="839" spans="1:1" ht="15" x14ac:dyDescent="0.25">
      <c r="A839"/>
    </row>
    <row r="840" spans="1:1" ht="15" x14ac:dyDescent="0.25">
      <c r="A840"/>
    </row>
    <row r="841" spans="1:1" ht="15" x14ac:dyDescent="0.25">
      <c r="A841"/>
    </row>
    <row r="842" spans="1:1" ht="15" x14ac:dyDescent="0.25">
      <c r="A842"/>
    </row>
    <row r="843" spans="1:1" ht="15" x14ac:dyDescent="0.25">
      <c r="A843"/>
    </row>
    <row r="844" spans="1:1" ht="15" x14ac:dyDescent="0.25">
      <c r="A844"/>
    </row>
    <row r="845" spans="1:1" ht="15" x14ac:dyDescent="0.25">
      <c r="A845"/>
    </row>
    <row r="846" spans="1:1" ht="15" x14ac:dyDescent="0.25">
      <c r="A846"/>
    </row>
    <row r="847" spans="1:1" ht="15" x14ac:dyDescent="0.25">
      <c r="A847"/>
    </row>
    <row r="848" spans="1:1" ht="15" x14ac:dyDescent="0.25">
      <c r="A848"/>
    </row>
    <row r="849" spans="1:1" ht="15" x14ac:dyDescent="0.25">
      <c r="A849"/>
    </row>
    <row r="850" spans="1:1" ht="15" x14ac:dyDescent="0.25">
      <c r="A850"/>
    </row>
    <row r="851" spans="1:1" ht="15" x14ac:dyDescent="0.25">
      <c r="A851"/>
    </row>
    <row r="852" spans="1:1" ht="15" x14ac:dyDescent="0.25">
      <c r="A852"/>
    </row>
    <row r="853" spans="1:1" ht="15" x14ac:dyDescent="0.25">
      <c r="A853"/>
    </row>
    <row r="854" spans="1:1" ht="15" x14ac:dyDescent="0.25">
      <c r="A854"/>
    </row>
    <row r="855" spans="1:1" ht="15" x14ac:dyDescent="0.25">
      <c r="A855"/>
    </row>
    <row r="856" spans="1:1" ht="15" x14ac:dyDescent="0.25">
      <c r="A856"/>
    </row>
    <row r="857" spans="1:1" ht="15" x14ac:dyDescent="0.25">
      <c r="A857"/>
    </row>
    <row r="858" spans="1:1" ht="15" x14ac:dyDescent="0.25">
      <c r="A858"/>
    </row>
    <row r="859" spans="1:1" ht="15" x14ac:dyDescent="0.25">
      <c r="A859"/>
    </row>
    <row r="860" spans="1:1" ht="15" x14ac:dyDescent="0.25">
      <c r="A860"/>
    </row>
    <row r="861" spans="1:1" ht="15" x14ac:dyDescent="0.25">
      <c r="A861"/>
    </row>
    <row r="862" spans="1:1" ht="15" x14ac:dyDescent="0.25">
      <c r="A862"/>
    </row>
    <row r="863" spans="1:1" ht="15" x14ac:dyDescent="0.25">
      <c r="A863"/>
    </row>
    <row r="864" spans="1:1" ht="15" x14ac:dyDescent="0.25">
      <c r="A864"/>
    </row>
    <row r="865" spans="1:1" ht="15" x14ac:dyDescent="0.25">
      <c r="A865"/>
    </row>
    <row r="866" spans="1:1" ht="15" x14ac:dyDescent="0.25">
      <c r="A866"/>
    </row>
    <row r="867" spans="1:1" ht="15" x14ac:dyDescent="0.25">
      <c r="A867"/>
    </row>
    <row r="868" spans="1:1" ht="15" x14ac:dyDescent="0.25">
      <c r="A868"/>
    </row>
    <row r="869" spans="1:1" ht="15" x14ac:dyDescent="0.25">
      <c r="A869"/>
    </row>
    <row r="870" spans="1:1" ht="15" x14ac:dyDescent="0.25">
      <c r="A870"/>
    </row>
    <row r="871" spans="1:1" ht="15" x14ac:dyDescent="0.25">
      <c r="A871"/>
    </row>
    <row r="872" spans="1:1" ht="15" x14ac:dyDescent="0.25">
      <c r="A872"/>
    </row>
    <row r="873" spans="1:1" ht="15" x14ac:dyDescent="0.25">
      <c r="A873"/>
    </row>
    <row r="874" spans="1:1" ht="15" x14ac:dyDescent="0.25">
      <c r="A874"/>
    </row>
    <row r="875" spans="1:1" ht="15" x14ac:dyDescent="0.25">
      <c r="A875"/>
    </row>
    <row r="876" spans="1:1" ht="15" x14ac:dyDescent="0.25">
      <c r="A876"/>
    </row>
    <row r="877" spans="1:1" ht="15" x14ac:dyDescent="0.25">
      <c r="A877"/>
    </row>
    <row r="878" spans="1:1" ht="15" x14ac:dyDescent="0.25">
      <c r="A878"/>
    </row>
    <row r="879" spans="1:1" ht="15" x14ac:dyDescent="0.25">
      <c r="A879"/>
    </row>
    <row r="880" spans="1:1" ht="15" x14ac:dyDescent="0.25">
      <c r="A880"/>
    </row>
    <row r="881" spans="1:1" ht="15" x14ac:dyDescent="0.25">
      <c r="A881"/>
    </row>
    <row r="882" spans="1:1" ht="15" x14ac:dyDescent="0.25">
      <c r="A882"/>
    </row>
    <row r="883" spans="1:1" ht="15" x14ac:dyDescent="0.25">
      <c r="A883"/>
    </row>
    <row r="884" spans="1:1" ht="15" x14ac:dyDescent="0.25">
      <c r="A884"/>
    </row>
    <row r="885" spans="1:1" ht="15" x14ac:dyDescent="0.25">
      <c r="A885"/>
    </row>
    <row r="886" spans="1:1" ht="15" x14ac:dyDescent="0.25">
      <c r="A886"/>
    </row>
    <row r="887" spans="1:1" ht="15" x14ac:dyDescent="0.25">
      <c r="A887"/>
    </row>
    <row r="888" spans="1:1" ht="15" x14ac:dyDescent="0.25">
      <c r="A888"/>
    </row>
    <row r="889" spans="1:1" ht="15" x14ac:dyDescent="0.25">
      <c r="A889"/>
    </row>
    <row r="890" spans="1:1" ht="15" x14ac:dyDescent="0.25">
      <c r="A890"/>
    </row>
    <row r="891" spans="1:1" ht="15" x14ac:dyDescent="0.25">
      <c r="A891"/>
    </row>
    <row r="892" spans="1:1" ht="15" x14ac:dyDescent="0.25">
      <c r="A892"/>
    </row>
    <row r="893" spans="1:1" ht="15" x14ac:dyDescent="0.25">
      <c r="A893"/>
    </row>
    <row r="894" spans="1:1" ht="15" x14ac:dyDescent="0.25">
      <c r="A894"/>
    </row>
    <row r="895" spans="1:1" ht="15" x14ac:dyDescent="0.25">
      <c r="A895"/>
    </row>
    <row r="896" spans="1:1" ht="15" x14ac:dyDescent="0.25">
      <c r="A896"/>
    </row>
    <row r="897" spans="1:1" ht="15" x14ac:dyDescent="0.25">
      <c r="A897"/>
    </row>
    <row r="898" spans="1:1" ht="15" x14ac:dyDescent="0.25">
      <c r="A898"/>
    </row>
    <row r="899" spans="1:1" ht="15" x14ac:dyDescent="0.25">
      <c r="A899"/>
    </row>
    <row r="900" spans="1:1" ht="15" x14ac:dyDescent="0.25">
      <c r="A900"/>
    </row>
    <row r="901" spans="1:1" ht="15" x14ac:dyDescent="0.25">
      <c r="A901"/>
    </row>
    <row r="902" spans="1:1" ht="15" x14ac:dyDescent="0.25">
      <c r="A902"/>
    </row>
    <row r="903" spans="1:1" ht="15" x14ac:dyDescent="0.25">
      <c r="A903"/>
    </row>
    <row r="904" spans="1:1" ht="15" x14ac:dyDescent="0.25">
      <c r="A904"/>
    </row>
    <row r="905" spans="1:1" ht="15" x14ac:dyDescent="0.25">
      <c r="A905"/>
    </row>
    <row r="906" spans="1:1" ht="15" x14ac:dyDescent="0.25">
      <c r="A906"/>
    </row>
    <row r="907" spans="1:1" ht="15" x14ac:dyDescent="0.25">
      <c r="A907"/>
    </row>
    <row r="908" spans="1:1" ht="15" x14ac:dyDescent="0.25">
      <c r="A908"/>
    </row>
    <row r="909" spans="1:1" ht="15" x14ac:dyDescent="0.25">
      <c r="A909"/>
    </row>
    <row r="910" spans="1:1" ht="15" x14ac:dyDescent="0.25">
      <c r="A910"/>
    </row>
    <row r="911" spans="1:1" ht="15" x14ac:dyDescent="0.25">
      <c r="A911"/>
    </row>
    <row r="912" spans="1:1" ht="15" x14ac:dyDescent="0.25">
      <c r="A912"/>
    </row>
    <row r="913" spans="1:1" ht="15" x14ac:dyDescent="0.25">
      <c r="A913"/>
    </row>
    <row r="914" spans="1:1" ht="15" x14ac:dyDescent="0.25">
      <c r="A914"/>
    </row>
    <row r="915" spans="1:1" ht="15" x14ac:dyDescent="0.25">
      <c r="A915"/>
    </row>
    <row r="916" spans="1:1" ht="15" x14ac:dyDescent="0.25">
      <c r="A916"/>
    </row>
    <row r="917" spans="1:1" ht="15" x14ac:dyDescent="0.25">
      <c r="A917"/>
    </row>
    <row r="918" spans="1:1" ht="15" x14ac:dyDescent="0.25">
      <c r="A918"/>
    </row>
    <row r="919" spans="1:1" ht="15" x14ac:dyDescent="0.25">
      <c r="A919"/>
    </row>
    <row r="920" spans="1:1" ht="15" x14ac:dyDescent="0.25">
      <c r="A920"/>
    </row>
    <row r="921" spans="1:1" ht="15" x14ac:dyDescent="0.25">
      <c r="A921"/>
    </row>
    <row r="922" spans="1:1" ht="15" x14ac:dyDescent="0.25">
      <c r="A922"/>
    </row>
    <row r="923" spans="1:1" ht="15" x14ac:dyDescent="0.25">
      <c r="A923"/>
    </row>
    <row r="924" spans="1:1" ht="15" x14ac:dyDescent="0.25">
      <c r="A924"/>
    </row>
    <row r="925" spans="1:1" ht="15" x14ac:dyDescent="0.25">
      <c r="A925"/>
    </row>
    <row r="926" spans="1:1" ht="15" x14ac:dyDescent="0.25">
      <c r="A926"/>
    </row>
    <row r="927" spans="1:1" ht="15" x14ac:dyDescent="0.25">
      <c r="A927"/>
    </row>
    <row r="928" spans="1:1" ht="15" x14ac:dyDescent="0.25">
      <c r="A928"/>
    </row>
    <row r="929" spans="1:1" ht="15" x14ac:dyDescent="0.25">
      <c r="A929"/>
    </row>
    <row r="930" spans="1:1" ht="15" x14ac:dyDescent="0.25">
      <c r="A930"/>
    </row>
    <row r="931" spans="1:1" ht="15" x14ac:dyDescent="0.25">
      <c r="A931"/>
    </row>
    <row r="932" spans="1:1" ht="15" x14ac:dyDescent="0.25">
      <c r="A932"/>
    </row>
    <row r="933" spans="1:1" ht="15" x14ac:dyDescent="0.25">
      <c r="A933"/>
    </row>
    <row r="934" spans="1:1" ht="15" x14ac:dyDescent="0.25">
      <c r="A934"/>
    </row>
    <row r="935" spans="1:1" ht="15" x14ac:dyDescent="0.25">
      <c r="A935"/>
    </row>
    <row r="936" spans="1:1" ht="15" x14ac:dyDescent="0.25">
      <c r="A936"/>
    </row>
    <row r="937" spans="1:1" ht="15" x14ac:dyDescent="0.25">
      <c r="A937"/>
    </row>
    <row r="938" spans="1:1" ht="15" x14ac:dyDescent="0.25">
      <c r="A938"/>
    </row>
    <row r="939" spans="1:1" ht="15" x14ac:dyDescent="0.25">
      <c r="A939"/>
    </row>
    <row r="940" spans="1:1" ht="15" x14ac:dyDescent="0.25">
      <c r="A940"/>
    </row>
    <row r="941" spans="1:1" ht="15" x14ac:dyDescent="0.25">
      <c r="A941"/>
    </row>
    <row r="942" spans="1:1" ht="15" x14ac:dyDescent="0.25">
      <c r="A942"/>
    </row>
    <row r="943" spans="1:1" ht="15" x14ac:dyDescent="0.25">
      <c r="A943"/>
    </row>
    <row r="944" spans="1:1" ht="15" x14ac:dyDescent="0.25">
      <c r="A944"/>
    </row>
    <row r="945" spans="1:1" ht="15" x14ac:dyDescent="0.25">
      <c r="A945"/>
    </row>
    <row r="946" spans="1:1" ht="15" x14ac:dyDescent="0.25">
      <c r="A946"/>
    </row>
    <row r="947" spans="1:1" ht="15" x14ac:dyDescent="0.25">
      <c r="A947"/>
    </row>
    <row r="948" spans="1:1" ht="15" x14ac:dyDescent="0.25">
      <c r="A948"/>
    </row>
    <row r="949" spans="1:1" ht="15" x14ac:dyDescent="0.25">
      <c r="A949"/>
    </row>
    <row r="950" spans="1:1" ht="15" x14ac:dyDescent="0.25">
      <c r="A950"/>
    </row>
    <row r="951" spans="1:1" ht="15" x14ac:dyDescent="0.25">
      <c r="A951"/>
    </row>
    <row r="952" spans="1:1" ht="15" x14ac:dyDescent="0.25">
      <c r="A952"/>
    </row>
    <row r="953" spans="1:1" ht="15" x14ac:dyDescent="0.25">
      <c r="A953"/>
    </row>
    <row r="954" spans="1:1" ht="15" x14ac:dyDescent="0.25">
      <c r="A954"/>
    </row>
    <row r="955" spans="1:1" ht="15" x14ac:dyDescent="0.25">
      <c r="A955"/>
    </row>
    <row r="956" spans="1:1" ht="15" x14ac:dyDescent="0.25">
      <c r="A956"/>
    </row>
    <row r="957" spans="1:1" ht="15" x14ac:dyDescent="0.25">
      <c r="A957"/>
    </row>
    <row r="958" spans="1:1" ht="15" x14ac:dyDescent="0.25">
      <c r="A958"/>
    </row>
    <row r="959" spans="1:1" ht="15" x14ac:dyDescent="0.25">
      <c r="A959"/>
    </row>
    <row r="960" spans="1:1" ht="15" x14ac:dyDescent="0.25">
      <c r="A960"/>
    </row>
    <row r="961" spans="1:1" ht="15" x14ac:dyDescent="0.25">
      <c r="A961"/>
    </row>
    <row r="962" spans="1:1" ht="15" x14ac:dyDescent="0.25">
      <c r="A962"/>
    </row>
    <row r="963" spans="1:1" ht="15" x14ac:dyDescent="0.25">
      <c r="A963"/>
    </row>
    <row r="964" spans="1:1" ht="15" x14ac:dyDescent="0.25">
      <c r="A964"/>
    </row>
    <row r="965" spans="1:1" ht="15" x14ac:dyDescent="0.25">
      <c r="A965"/>
    </row>
    <row r="966" spans="1:1" ht="15" x14ac:dyDescent="0.25">
      <c r="A966"/>
    </row>
    <row r="967" spans="1:1" ht="15" x14ac:dyDescent="0.25">
      <c r="A967"/>
    </row>
    <row r="968" spans="1:1" ht="15" x14ac:dyDescent="0.25">
      <c r="A968"/>
    </row>
    <row r="969" spans="1:1" ht="15" x14ac:dyDescent="0.25">
      <c r="A969"/>
    </row>
    <row r="970" spans="1:1" ht="15" x14ac:dyDescent="0.25">
      <c r="A970"/>
    </row>
    <row r="971" spans="1:1" ht="15" x14ac:dyDescent="0.25">
      <c r="A971"/>
    </row>
    <row r="972" spans="1:1" ht="15" x14ac:dyDescent="0.25">
      <c r="A972"/>
    </row>
    <row r="973" spans="1:1" ht="15" x14ac:dyDescent="0.25">
      <c r="A973"/>
    </row>
    <row r="974" spans="1:1" ht="15" x14ac:dyDescent="0.25">
      <c r="A974"/>
    </row>
    <row r="975" spans="1:1" ht="15" x14ac:dyDescent="0.25">
      <c r="A975"/>
    </row>
    <row r="976" spans="1:1" ht="15" x14ac:dyDescent="0.25">
      <c r="A976"/>
    </row>
    <row r="977" spans="1:1" ht="15" x14ac:dyDescent="0.25">
      <c r="A977"/>
    </row>
    <row r="978" spans="1:1" ht="15" x14ac:dyDescent="0.25">
      <c r="A978"/>
    </row>
    <row r="979" spans="1:1" ht="15" x14ac:dyDescent="0.25">
      <c r="A979"/>
    </row>
    <row r="980" spans="1:1" ht="15" x14ac:dyDescent="0.25">
      <c r="A980"/>
    </row>
    <row r="981" spans="1:1" ht="15" x14ac:dyDescent="0.25">
      <c r="A981"/>
    </row>
    <row r="982" spans="1:1" ht="15" x14ac:dyDescent="0.25">
      <c r="A982"/>
    </row>
    <row r="983" spans="1:1" ht="15" x14ac:dyDescent="0.25">
      <c r="A983"/>
    </row>
    <row r="984" spans="1:1" ht="15" x14ac:dyDescent="0.25">
      <c r="A984"/>
    </row>
    <row r="985" spans="1:1" ht="15" x14ac:dyDescent="0.25">
      <c r="A985"/>
    </row>
    <row r="986" spans="1:1" ht="15" x14ac:dyDescent="0.25">
      <c r="A986"/>
    </row>
    <row r="987" spans="1:1" ht="15" x14ac:dyDescent="0.25">
      <c r="A987"/>
    </row>
    <row r="988" spans="1:1" ht="15" x14ac:dyDescent="0.25">
      <c r="A988"/>
    </row>
    <row r="989" spans="1:1" ht="15" x14ac:dyDescent="0.25">
      <c r="A989"/>
    </row>
    <row r="990" spans="1:1" ht="15" x14ac:dyDescent="0.25">
      <c r="A990"/>
    </row>
    <row r="991" spans="1:1" ht="15" x14ac:dyDescent="0.25">
      <c r="A991"/>
    </row>
    <row r="992" spans="1:1" ht="15" x14ac:dyDescent="0.25">
      <c r="A992"/>
    </row>
    <row r="993" spans="1:1" ht="15" x14ac:dyDescent="0.25">
      <c r="A993"/>
    </row>
    <row r="994" spans="1:1" ht="15" x14ac:dyDescent="0.25">
      <c r="A994"/>
    </row>
    <row r="995" spans="1:1" ht="15" x14ac:dyDescent="0.25">
      <c r="A995"/>
    </row>
    <row r="996" spans="1:1" ht="15" x14ac:dyDescent="0.25">
      <c r="A996"/>
    </row>
    <row r="997" spans="1:1" ht="15" x14ac:dyDescent="0.25">
      <c r="A997"/>
    </row>
    <row r="998" spans="1:1" ht="15" x14ac:dyDescent="0.25">
      <c r="A998"/>
    </row>
    <row r="999" spans="1:1" ht="15" x14ac:dyDescent="0.25">
      <c r="A999"/>
    </row>
    <row r="1000" spans="1:1" ht="15" x14ac:dyDescent="0.25">
      <c r="A1000"/>
    </row>
    <row r="1001" spans="1:1" ht="15" x14ac:dyDescent="0.25">
      <c r="A1001"/>
    </row>
    <row r="1002" spans="1:1" ht="15" x14ac:dyDescent="0.25">
      <c r="A1002"/>
    </row>
    <row r="1003" spans="1:1" ht="15" x14ac:dyDescent="0.25">
      <c r="A1003"/>
    </row>
    <row r="1004" spans="1:1" ht="15" x14ac:dyDescent="0.25">
      <c r="A1004"/>
    </row>
    <row r="1005" spans="1:1" ht="15" x14ac:dyDescent="0.25">
      <c r="A1005"/>
    </row>
    <row r="1006" spans="1:1" ht="15" x14ac:dyDescent="0.25">
      <c r="A1006"/>
    </row>
    <row r="1007" spans="1:1" ht="15" x14ac:dyDescent="0.25">
      <c r="A1007"/>
    </row>
    <row r="1008" spans="1:1" ht="15" x14ac:dyDescent="0.25">
      <c r="A1008"/>
    </row>
    <row r="1009" spans="1:1" ht="15" x14ac:dyDescent="0.25">
      <c r="A1009"/>
    </row>
    <row r="1010" spans="1:1" ht="15" x14ac:dyDescent="0.25">
      <c r="A1010"/>
    </row>
    <row r="1011" spans="1:1" ht="15" x14ac:dyDescent="0.25">
      <c r="A1011"/>
    </row>
    <row r="1012" spans="1:1" ht="15" x14ac:dyDescent="0.25">
      <c r="A1012"/>
    </row>
    <row r="1013" spans="1:1" ht="15" x14ac:dyDescent="0.25">
      <c r="A1013"/>
    </row>
    <row r="1014" spans="1:1" ht="15" x14ac:dyDescent="0.25">
      <c r="A1014"/>
    </row>
    <row r="1015" spans="1:1" ht="15" x14ac:dyDescent="0.25">
      <c r="A1015"/>
    </row>
    <row r="1016" spans="1:1" ht="15" x14ac:dyDescent="0.25">
      <c r="A1016"/>
    </row>
    <row r="1017" spans="1:1" ht="15" x14ac:dyDescent="0.25">
      <c r="A1017"/>
    </row>
    <row r="1018" spans="1:1" ht="15" x14ac:dyDescent="0.25">
      <c r="A1018"/>
    </row>
    <row r="1019" spans="1:1" ht="15" x14ac:dyDescent="0.25">
      <c r="A1019"/>
    </row>
    <row r="1020" spans="1:1" ht="15" x14ac:dyDescent="0.25">
      <c r="A1020"/>
    </row>
    <row r="1021" spans="1:1" ht="15" x14ac:dyDescent="0.25">
      <c r="A1021"/>
    </row>
    <row r="1022" spans="1:1" ht="15" x14ac:dyDescent="0.25">
      <c r="A1022"/>
    </row>
    <row r="1023" spans="1:1" ht="15" x14ac:dyDescent="0.25">
      <c r="A1023"/>
    </row>
    <row r="1024" spans="1:1" ht="15" x14ac:dyDescent="0.25">
      <c r="A1024"/>
    </row>
    <row r="1025" spans="1:1" ht="15" x14ac:dyDescent="0.25">
      <c r="A1025"/>
    </row>
    <row r="1026" spans="1:1" ht="15" x14ac:dyDescent="0.25">
      <c r="A1026"/>
    </row>
    <row r="1027" spans="1:1" ht="15" x14ac:dyDescent="0.25">
      <c r="A1027"/>
    </row>
    <row r="1028" spans="1:1" ht="15" x14ac:dyDescent="0.25">
      <c r="A1028"/>
    </row>
    <row r="1029" spans="1:1" ht="15" x14ac:dyDescent="0.25">
      <c r="A1029"/>
    </row>
    <row r="1030" spans="1:1" ht="15" x14ac:dyDescent="0.25">
      <c r="A1030"/>
    </row>
    <row r="1031" spans="1:1" ht="15" x14ac:dyDescent="0.25">
      <c r="A1031"/>
    </row>
    <row r="1032" spans="1:1" ht="15" x14ac:dyDescent="0.25">
      <c r="A1032"/>
    </row>
    <row r="1033" spans="1:1" ht="15" x14ac:dyDescent="0.25">
      <c r="A1033"/>
    </row>
    <row r="1034" spans="1:1" ht="15" x14ac:dyDescent="0.25">
      <c r="A1034"/>
    </row>
    <row r="1035" spans="1:1" ht="15" x14ac:dyDescent="0.25">
      <c r="A1035"/>
    </row>
    <row r="1036" spans="1:1" ht="15" x14ac:dyDescent="0.25">
      <c r="A1036"/>
    </row>
    <row r="1037" spans="1:1" ht="15" x14ac:dyDescent="0.25">
      <c r="A1037"/>
    </row>
    <row r="1038" spans="1:1" ht="15" x14ac:dyDescent="0.25">
      <c r="A1038"/>
    </row>
    <row r="1039" spans="1:1" ht="15" x14ac:dyDescent="0.25">
      <c r="A1039"/>
    </row>
    <row r="1040" spans="1:1" ht="15" x14ac:dyDescent="0.25">
      <c r="A1040"/>
    </row>
    <row r="1041" spans="1:1" ht="15" x14ac:dyDescent="0.25">
      <c r="A1041"/>
    </row>
    <row r="1042" spans="1:1" ht="15" x14ac:dyDescent="0.25">
      <c r="A1042"/>
    </row>
    <row r="1043" spans="1:1" ht="15" x14ac:dyDescent="0.25">
      <c r="A1043"/>
    </row>
    <row r="1044" spans="1:1" ht="15" x14ac:dyDescent="0.25">
      <c r="A1044"/>
    </row>
    <row r="1045" spans="1:1" ht="15" x14ac:dyDescent="0.25">
      <c r="A1045"/>
    </row>
    <row r="1046" spans="1:1" ht="15" x14ac:dyDescent="0.25">
      <c r="A1046"/>
    </row>
    <row r="1047" spans="1:1" ht="15" x14ac:dyDescent="0.25">
      <c r="A1047"/>
    </row>
    <row r="1048" spans="1:1" ht="15" x14ac:dyDescent="0.25">
      <c r="A1048"/>
    </row>
    <row r="1049" spans="1:1" ht="15" x14ac:dyDescent="0.25">
      <c r="A1049"/>
    </row>
    <row r="1050" spans="1:1" ht="15" x14ac:dyDescent="0.25">
      <c r="A1050"/>
    </row>
    <row r="1051" spans="1:1" ht="15" x14ac:dyDescent="0.25">
      <c r="A1051"/>
    </row>
    <row r="1052" spans="1:1" ht="15" x14ac:dyDescent="0.25">
      <c r="A1052"/>
    </row>
    <row r="1053" spans="1:1" ht="15" x14ac:dyDescent="0.25">
      <c r="A1053"/>
    </row>
    <row r="1054" spans="1:1" ht="15" x14ac:dyDescent="0.25">
      <c r="A1054"/>
    </row>
    <row r="1055" spans="1:1" ht="15" x14ac:dyDescent="0.25">
      <c r="A1055"/>
    </row>
    <row r="1056" spans="1:1" ht="15" x14ac:dyDescent="0.25">
      <c r="A1056"/>
    </row>
    <row r="1057" spans="1:1" ht="15" x14ac:dyDescent="0.25">
      <c r="A1057"/>
    </row>
    <row r="1058" spans="1:1" ht="15" x14ac:dyDescent="0.25">
      <c r="A1058"/>
    </row>
    <row r="1059" spans="1:1" ht="15" x14ac:dyDescent="0.25">
      <c r="A1059"/>
    </row>
    <row r="1060" spans="1:1" ht="15" x14ac:dyDescent="0.25">
      <c r="A1060"/>
    </row>
    <row r="1061" spans="1:1" ht="15" x14ac:dyDescent="0.25">
      <c r="A1061"/>
    </row>
    <row r="1062" spans="1:1" ht="15" x14ac:dyDescent="0.25">
      <c r="A1062"/>
    </row>
    <row r="1063" spans="1:1" ht="15" x14ac:dyDescent="0.25">
      <c r="A1063"/>
    </row>
    <row r="1064" spans="1:1" ht="15" x14ac:dyDescent="0.25">
      <c r="A1064"/>
    </row>
    <row r="1065" spans="1:1" ht="15" x14ac:dyDescent="0.25">
      <c r="A1065"/>
    </row>
    <row r="1066" spans="1:1" ht="15" x14ac:dyDescent="0.25">
      <c r="A1066"/>
    </row>
    <row r="1067" spans="1:1" ht="15" x14ac:dyDescent="0.25">
      <c r="A1067"/>
    </row>
    <row r="1068" spans="1:1" ht="15" x14ac:dyDescent="0.25">
      <c r="A1068"/>
    </row>
    <row r="1069" spans="1:1" ht="15" x14ac:dyDescent="0.25">
      <c r="A1069"/>
    </row>
    <row r="1070" spans="1:1" ht="15" x14ac:dyDescent="0.25">
      <c r="A1070"/>
    </row>
    <row r="1071" spans="1:1" ht="15" x14ac:dyDescent="0.25">
      <c r="A1071"/>
    </row>
    <row r="1072" spans="1:1" ht="15" x14ac:dyDescent="0.25">
      <c r="A1072"/>
    </row>
    <row r="1073" spans="1:1" ht="15" x14ac:dyDescent="0.25">
      <c r="A1073"/>
    </row>
    <row r="1074" spans="1:1" ht="15" x14ac:dyDescent="0.25">
      <c r="A1074"/>
    </row>
    <row r="1075" spans="1:1" ht="15" x14ac:dyDescent="0.25">
      <c r="A1075"/>
    </row>
    <row r="1076" spans="1:1" ht="15" x14ac:dyDescent="0.25">
      <c r="A1076"/>
    </row>
    <row r="1077" spans="1:1" ht="15" x14ac:dyDescent="0.25">
      <c r="A1077"/>
    </row>
    <row r="1078" spans="1:1" ht="15" x14ac:dyDescent="0.25">
      <c r="A1078"/>
    </row>
    <row r="1079" spans="1:1" ht="15" x14ac:dyDescent="0.25">
      <c r="A1079"/>
    </row>
    <row r="1080" spans="1:1" ht="15" x14ac:dyDescent="0.25">
      <c r="A1080"/>
    </row>
    <row r="1081" spans="1:1" ht="15" x14ac:dyDescent="0.25">
      <c r="A1081"/>
    </row>
    <row r="1082" spans="1:1" ht="15" x14ac:dyDescent="0.25">
      <c r="A1082"/>
    </row>
    <row r="1083" spans="1:1" ht="15" x14ac:dyDescent="0.25">
      <c r="A1083"/>
    </row>
    <row r="1084" spans="1:1" ht="15" x14ac:dyDescent="0.25">
      <c r="A1084"/>
    </row>
    <row r="1085" spans="1:1" ht="15" x14ac:dyDescent="0.25">
      <c r="A1085"/>
    </row>
    <row r="1086" spans="1:1" ht="15" x14ac:dyDescent="0.25">
      <c r="A1086"/>
    </row>
    <row r="1087" spans="1:1" ht="15" x14ac:dyDescent="0.25">
      <c r="A1087"/>
    </row>
    <row r="1088" spans="1:1" ht="15" x14ac:dyDescent="0.25">
      <c r="A1088"/>
    </row>
    <row r="1089" spans="1:1" ht="15" x14ac:dyDescent="0.25">
      <c r="A1089"/>
    </row>
    <row r="1090" spans="1:1" ht="15" x14ac:dyDescent="0.25">
      <c r="A1090"/>
    </row>
    <row r="1091" spans="1:1" ht="15" x14ac:dyDescent="0.25">
      <c r="A1091"/>
    </row>
    <row r="1092" spans="1:1" ht="15" x14ac:dyDescent="0.25">
      <c r="A1092"/>
    </row>
    <row r="1093" spans="1:1" ht="15" x14ac:dyDescent="0.25">
      <c r="A1093"/>
    </row>
    <row r="1094" spans="1:1" ht="15" x14ac:dyDescent="0.25">
      <c r="A1094"/>
    </row>
    <row r="1095" spans="1:1" ht="15" x14ac:dyDescent="0.25">
      <c r="A1095"/>
    </row>
    <row r="1096" spans="1:1" ht="15" x14ac:dyDescent="0.25">
      <c r="A1096"/>
    </row>
    <row r="1097" spans="1:1" ht="15" x14ac:dyDescent="0.25">
      <c r="A1097"/>
    </row>
    <row r="1098" spans="1:1" ht="15" x14ac:dyDescent="0.25">
      <c r="A1098"/>
    </row>
    <row r="1099" spans="1:1" ht="15" x14ac:dyDescent="0.25">
      <c r="A1099"/>
    </row>
    <row r="1100" spans="1:1" ht="15" x14ac:dyDescent="0.25">
      <c r="A1100"/>
    </row>
    <row r="1101" spans="1:1" ht="15" x14ac:dyDescent="0.25">
      <c r="A1101"/>
    </row>
    <row r="1102" spans="1:1" ht="15" x14ac:dyDescent="0.25">
      <c r="A1102"/>
    </row>
    <row r="1103" spans="1:1" ht="15" x14ac:dyDescent="0.25">
      <c r="A1103"/>
    </row>
    <row r="1104" spans="1:1" ht="15" x14ac:dyDescent="0.25">
      <c r="A1104"/>
    </row>
    <row r="1105" spans="1:1" ht="15" x14ac:dyDescent="0.25">
      <c r="A1105"/>
    </row>
    <row r="1106" spans="1:1" ht="15" x14ac:dyDescent="0.25">
      <c r="A1106"/>
    </row>
    <row r="1107" spans="1:1" ht="15" x14ac:dyDescent="0.25">
      <c r="A1107"/>
    </row>
    <row r="1108" spans="1:1" ht="15" x14ac:dyDescent="0.25">
      <c r="A1108"/>
    </row>
    <row r="1109" spans="1:1" ht="15" x14ac:dyDescent="0.25">
      <c r="A1109"/>
    </row>
    <row r="1110" spans="1:1" ht="15" x14ac:dyDescent="0.25">
      <c r="A1110"/>
    </row>
    <row r="1111" spans="1:1" ht="15" x14ac:dyDescent="0.25">
      <c r="A1111"/>
    </row>
    <row r="1112" spans="1:1" ht="15" x14ac:dyDescent="0.25">
      <c r="A1112"/>
    </row>
    <row r="1113" spans="1:1" ht="15" x14ac:dyDescent="0.25">
      <c r="A1113"/>
    </row>
    <row r="1114" spans="1:1" ht="15" x14ac:dyDescent="0.25">
      <c r="A1114"/>
    </row>
    <row r="1115" spans="1:1" ht="15" x14ac:dyDescent="0.25">
      <c r="A1115"/>
    </row>
    <row r="1116" spans="1:1" ht="15" x14ac:dyDescent="0.25">
      <c r="A1116"/>
    </row>
    <row r="1117" spans="1:1" ht="15" x14ac:dyDescent="0.25">
      <c r="A1117"/>
    </row>
  </sheetData>
  <mergeCells count="1">
    <mergeCell ref="A299:B299"/>
  </mergeCells>
  <phoneticPr fontId="7" type="noConversion"/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0"/>
  <sheetViews>
    <sheetView topLeftCell="N1" workbookViewId="0">
      <selection activeCell="N6" sqref="N6"/>
    </sheetView>
  </sheetViews>
  <sheetFormatPr defaultRowHeight="15" x14ac:dyDescent="0.25"/>
  <cols>
    <col min="1" max="1" width="13.140625" bestFit="1" customWidth="1"/>
    <col min="2" max="2" width="19.28515625" bestFit="1" customWidth="1"/>
    <col min="4" max="4" width="30" bestFit="1" customWidth="1"/>
    <col min="5" max="5" width="83.140625" bestFit="1" customWidth="1"/>
    <col min="6" max="6" width="23.140625" bestFit="1" customWidth="1"/>
    <col min="7" max="7" width="27.5703125" customWidth="1"/>
    <col min="8" max="8" width="36.140625" bestFit="1" customWidth="1"/>
    <col min="9" max="12" width="36.140625" customWidth="1"/>
    <col min="13" max="13" width="87.85546875" bestFit="1" customWidth="1"/>
    <col min="14" max="14" width="87.85546875" customWidth="1"/>
    <col min="15" max="15" width="24.7109375" customWidth="1"/>
    <col min="16" max="16" width="31.7109375" customWidth="1"/>
    <col min="17" max="17" width="30.5703125" customWidth="1"/>
    <col min="18" max="18" width="26.28515625" customWidth="1"/>
    <col min="19" max="19" width="28" customWidth="1"/>
  </cols>
  <sheetData>
    <row r="1" spans="1:22" ht="57" x14ac:dyDescent="0.25">
      <c r="A1" s="38" t="s">
        <v>17</v>
      </c>
      <c r="B1" s="38" t="s">
        <v>18</v>
      </c>
      <c r="C1" s="38" t="s">
        <v>94</v>
      </c>
      <c r="D1" s="38" t="s">
        <v>210</v>
      </c>
      <c r="E1" s="38" t="s">
        <v>124</v>
      </c>
      <c r="F1" s="38" t="s">
        <v>99</v>
      </c>
      <c r="G1" s="40" t="s">
        <v>100</v>
      </c>
      <c r="H1" s="40" t="s">
        <v>93</v>
      </c>
      <c r="I1" s="40" t="s">
        <v>4166</v>
      </c>
      <c r="J1" s="40" t="s">
        <v>4171</v>
      </c>
      <c r="K1" s="40" t="s">
        <v>4168</v>
      </c>
      <c r="L1" s="40" t="s">
        <v>4167</v>
      </c>
      <c r="M1" s="38" t="s">
        <v>101</v>
      </c>
      <c r="N1" s="38" t="s">
        <v>116</v>
      </c>
      <c r="O1" s="40" t="s">
        <v>107</v>
      </c>
      <c r="P1" s="40" t="s">
        <v>108</v>
      </c>
      <c r="Q1" s="40" t="s">
        <v>109</v>
      </c>
      <c r="R1" s="40" t="s">
        <v>111</v>
      </c>
      <c r="S1" s="40" t="s">
        <v>112</v>
      </c>
      <c r="V1">
        <f>SUBTOTAL(9,Q2:Q4108)</f>
        <v>390425.45999999996</v>
      </c>
    </row>
    <row r="2" spans="1:22" x14ac:dyDescent="0.25">
      <c r="A2" s="39" t="s">
        <v>16</v>
      </c>
      <c r="B2" s="39" t="s">
        <v>95</v>
      </c>
      <c r="C2" s="39" t="s">
        <v>62</v>
      </c>
      <c r="D2" s="39" t="s">
        <v>211</v>
      </c>
      <c r="E2" s="39" t="s">
        <v>125</v>
      </c>
      <c r="F2" s="48">
        <v>6</v>
      </c>
      <c r="G2" s="41">
        <v>2950603</v>
      </c>
      <c r="H2" s="42">
        <v>3.8119663530296357</v>
      </c>
      <c r="I2" s="42">
        <v>774037</v>
      </c>
      <c r="J2" s="42" t="s">
        <v>4169</v>
      </c>
      <c r="K2" s="42" t="s">
        <v>4169</v>
      </c>
      <c r="L2" s="42">
        <v>0</v>
      </c>
      <c r="M2" s="39" t="s">
        <v>102</v>
      </c>
      <c r="N2" s="39" t="str">
        <f>IF(M2&lt;&gt;"Não existe", "sim")</f>
        <v>sim</v>
      </c>
      <c r="O2" s="49">
        <v>6950.96</v>
      </c>
      <c r="P2" s="49">
        <v>6197.59</v>
      </c>
      <c r="Q2" s="39">
        <v>3399.78</v>
      </c>
      <c r="R2" s="39">
        <v>89.2</v>
      </c>
      <c r="S2" s="39">
        <v>48.9</v>
      </c>
      <c r="V2">
        <f>COUNTBLANK(R2:R4108)</f>
        <v>49</v>
      </c>
    </row>
    <row r="3" spans="1:22" x14ac:dyDescent="0.25">
      <c r="A3" s="39" t="s">
        <v>16</v>
      </c>
      <c r="B3" s="39" t="s">
        <v>27</v>
      </c>
      <c r="C3" s="39" t="s">
        <v>52</v>
      </c>
      <c r="D3" s="39" t="s">
        <v>212</v>
      </c>
      <c r="E3" s="39" t="s">
        <v>126</v>
      </c>
      <c r="F3" s="48">
        <v>1</v>
      </c>
      <c r="G3" s="41">
        <v>6619</v>
      </c>
      <c r="H3" s="42">
        <v>2.2722279437006523</v>
      </c>
      <c r="I3" s="42">
        <v>2913</v>
      </c>
      <c r="J3" s="42" t="s">
        <v>4169</v>
      </c>
      <c r="K3" s="42" t="s">
        <v>4170</v>
      </c>
      <c r="L3" s="42">
        <v>0</v>
      </c>
      <c r="M3" s="39" t="s">
        <v>103</v>
      </c>
      <c r="N3" s="39" t="str">
        <f t="shared" ref="N3:N66" si="0">IF(M3&lt;&gt;"Não existe", "sim")</f>
        <v>sim</v>
      </c>
      <c r="O3" s="49">
        <v>278.64999999999998</v>
      </c>
      <c r="P3" s="49">
        <v>201.53</v>
      </c>
      <c r="Q3" s="39">
        <v>66.37</v>
      </c>
      <c r="R3" s="39">
        <v>72.3</v>
      </c>
      <c r="S3" s="39">
        <v>23.8</v>
      </c>
    </row>
    <row r="4" spans="1:22" x14ac:dyDescent="0.25">
      <c r="A4" s="39" t="s">
        <v>16</v>
      </c>
      <c r="B4" s="39" t="s">
        <v>27</v>
      </c>
      <c r="C4" s="39" t="s">
        <v>52</v>
      </c>
      <c r="D4" s="39" t="s">
        <v>213</v>
      </c>
      <c r="E4" s="39" t="s">
        <v>127</v>
      </c>
      <c r="F4" s="48">
        <v>1</v>
      </c>
      <c r="G4" s="41">
        <v>19674</v>
      </c>
      <c r="H4" s="42">
        <v>3.5346748113546531</v>
      </c>
      <c r="I4" s="42">
        <v>5566</v>
      </c>
      <c r="J4" s="42" t="s">
        <v>4170</v>
      </c>
      <c r="K4" s="42" t="s">
        <v>4170</v>
      </c>
      <c r="L4" s="42">
        <v>0</v>
      </c>
      <c r="M4" s="39" t="s">
        <v>104</v>
      </c>
      <c r="N4" s="39" t="b">
        <f t="shared" si="0"/>
        <v>0</v>
      </c>
      <c r="O4" s="49">
        <v>200</v>
      </c>
      <c r="P4" s="49">
        <v>184</v>
      </c>
      <c r="Q4" s="39">
        <v>0</v>
      </c>
      <c r="R4" s="39">
        <v>92</v>
      </c>
      <c r="S4" s="39"/>
    </row>
    <row r="5" spans="1:22" x14ac:dyDescent="0.25">
      <c r="A5" s="39" t="s">
        <v>16</v>
      </c>
      <c r="B5" s="39" t="s">
        <v>27</v>
      </c>
      <c r="C5" s="39" t="s">
        <v>52</v>
      </c>
      <c r="D5" s="39" t="s">
        <v>214</v>
      </c>
      <c r="E5" s="39" t="s">
        <v>125</v>
      </c>
      <c r="F5" s="48">
        <v>3</v>
      </c>
      <c r="G5" s="41">
        <v>217370</v>
      </c>
      <c r="H5" s="42">
        <v>2.7867948717948718</v>
      </c>
      <c r="I5" s="42">
        <v>78000</v>
      </c>
      <c r="J5" s="42" t="s">
        <v>4169</v>
      </c>
      <c r="K5" s="42" t="s">
        <v>4170</v>
      </c>
      <c r="L5" s="42">
        <v>0</v>
      </c>
      <c r="M5" s="39" t="s">
        <v>102</v>
      </c>
      <c r="N5" s="39" t="str">
        <f t="shared" si="0"/>
        <v>sim</v>
      </c>
      <c r="O5" s="49">
        <v>2900</v>
      </c>
      <c r="P5" s="49">
        <v>1000</v>
      </c>
      <c r="Q5" s="39">
        <v>300</v>
      </c>
      <c r="R5" s="39">
        <v>34.5</v>
      </c>
      <c r="S5" s="39">
        <v>10.3</v>
      </c>
    </row>
    <row r="6" spans="1:22" x14ac:dyDescent="0.25">
      <c r="A6" s="39" t="s">
        <v>16</v>
      </c>
      <c r="B6" s="39" t="s">
        <v>27</v>
      </c>
      <c r="C6" s="39" t="s">
        <v>52</v>
      </c>
      <c r="D6" s="39" t="s">
        <v>215</v>
      </c>
      <c r="E6" s="39" t="s">
        <v>125</v>
      </c>
      <c r="F6" s="48">
        <v>1</v>
      </c>
      <c r="G6" s="41">
        <v>23143</v>
      </c>
      <c r="H6" s="42">
        <v>3.5376031794558238</v>
      </c>
      <c r="I6" s="42">
        <v>6542</v>
      </c>
      <c r="J6" s="42" t="s">
        <v>4169</v>
      </c>
      <c r="K6" s="42" t="s">
        <v>4170</v>
      </c>
      <c r="L6" s="42">
        <v>0</v>
      </c>
      <c r="M6" s="39" t="s">
        <v>102</v>
      </c>
      <c r="N6" s="39" t="str">
        <f t="shared" si="0"/>
        <v>sim</v>
      </c>
      <c r="O6" s="49">
        <v>117</v>
      </c>
      <c r="P6" s="49">
        <v>79.709999999999994</v>
      </c>
      <c r="Q6" s="39">
        <v>10</v>
      </c>
      <c r="R6" s="39">
        <v>68.099999999999994</v>
      </c>
      <c r="S6" s="39">
        <v>8.5</v>
      </c>
    </row>
    <row r="7" spans="1:22" x14ac:dyDescent="0.25">
      <c r="A7" s="39" t="s">
        <v>16</v>
      </c>
      <c r="B7" s="39" t="s">
        <v>27</v>
      </c>
      <c r="C7" s="39" t="s">
        <v>52</v>
      </c>
      <c r="D7" s="39" t="s">
        <v>216</v>
      </c>
      <c r="E7" s="39" t="s">
        <v>127</v>
      </c>
      <c r="F7" s="48">
        <v>1</v>
      </c>
      <c r="G7" s="41">
        <v>5664</v>
      </c>
      <c r="H7" s="42">
        <v>2.6591549295774648</v>
      </c>
      <c r="I7" s="42">
        <v>2130</v>
      </c>
      <c r="J7" s="42" t="s">
        <v>4170</v>
      </c>
      <c r="K7" s="42" t="s">
        <v>4170</v>
      </c>
      <c r="L7" s="42">
        <v>0</v>
      </c>
      <c r="M7" s="39" t="s">
        <v>102</v>
      </c>
      <c r="N7" s="39" t="str">
        <f t="shared" si="0"/>
        <v>sim</v>
      </c>
      <c r="O7" s="49">
        <v>27.49</v>
      </c>
      <c r="P7" s="49">
        <v>27.49</v>
      </c>
      <c r="Q7" s="39">
        <v>12.26</v>
      </c>
      <c r="R7" s="39">
        <v>100</v>
      </c>
      <c r="S7" s="39">
        <v>44.6</v>
      </c>
    </row>
    <row r="8" spans="1:22" x14ac:dyDescent="0.25">
      <c r="A8" s="39" t="s">
        <v>16</v>
      </c>
      <c r="B8" s="39" t="s">
        <v>27</v>
      </c>
      <c r="C8" s="39" t="s">
        <v>52</v>
      </c>
      <c r="D8" s="39" t="s">
        <v>217</v>
      </c>
      <c r="E8" s="39" t="s">
        <v>125</v>
      </c>
      <c r="F8" s="48">
        <v>1</v>
      </c>
      <c r="G8" s="41">
        <v>5828</v>
      </c>
      <c r="H8" s="42">
        <v>2.9140000000000001</v>
      </c>
      <c r="I8" s="42">
        <v>2000</v>
      </c>
      <c r="J8" s="42" t="s">
        <v>4170</v>
      </c>
      <c r="K8" s="42" t="s">
        <v>4170</v>
      </c>
      <c r="L8" s="42">
        <v>0</v>
      </c>
      <c r="M8" s="39" t="s">
        <v>105</v>
      </c>
      <c r="N8" s="39" t="str">
        <f t="shared" si="0"/>
        <v>sim</v>
      </c>
      <c r="O8" s="49">
        <v>68.099999999999994</v>
      </c>
      <c r="P8" s="49">
        <v>68.099999999999994</v>
      </c>
      <c r="Q8" s="39">
        <v>8.5</v>
      </c>
      <c r="R8" s="39">
        <v>100</v>
      </c>
      <c r="S8" s="39">
        <v>12.5</v>
      </c>
    </row>
    <row r="9" spans="1:22" x14ac:dyDescent="0.25">
      <c r="A9" s="39" t="s">
        <v>16</v>
      </c>
      <c r="B9" s="39" t="s">
        <v>27</v>
      </c>
      <c r="C9" s="39" t="s">
        <v>52</v>
      </c>
      <c r="D9" s="39" t="s">
        <v>218</v>
      </c>
      <c r="E9" s="39" t="s">
        <v>125</v>
      </c>
      <c r="F9" s="48">
        <v>1</v>
      </c>
      <c r="G9" s="41">
        <v>7401</v>
      </c>
      <c r="H9" s="42">
        <v>2.0282269114825979</v>
      </c>
      <c r="I9" s="42">
        <v>3649</v>
      </c>
      <c r="J9" s="42" t="s">
        <v>4170</v>
      </c>
      <c r="K9" s="42" t="s">
        <v>4170</v>
      </c>
      <c r="L9" s="42">
        <v>15</v>
      </c>
      <c r="M9" s="39" t="s">
        <v>102</v>
      </c>
      <c r="N9" s="39" t="str">
        <f t="shared" si="0"/>
        <v>sim</v>
      </c>
      <c r="O9" s="49">
        <v>59.8</v>
      </c>
      <c r="P9" s="49">
        <v>45.7</v>
      </c>
      <c r="Q9" s="39">
        <v>4.9000000000000004</v>
      </c>
      <c r="R9" s="39">
        <v>76.400000000000006</v>
      </c>
      <c r="S9" s="39">
        <v>8.1999999999999993</v>
      </c>
    </row>
    <row r="10" spans="1:22" x14ac:dyDescent="0.25">
      <c r="A10" s="39" t="s">
        <v>16</v>
      </c>
      <c r="B10" s="39" t="s">
        <v>27</v>
      </c>
      <c r="C10" s="39" t="s">
        <v>52</v>
      </c>
      <c r="D10" s="39" t="s">
        <v>219</v>
      </c>
      <c r="E10" s="39" t="s">
        <v>127</v>
      </c>
      <c r="F10" s="48">
        <v>1</v>
      </c>
      <c r="G10" s="41">
        <v>1233</v>
      </c>
      <c r="H10" s="42">
        <v>2.0550000000000002</v>
      </c>
      <c r="I10" s="42">
        <v>600</v>
      </c>
      <c r="J10" s="42" t="s">
        <v>4170</v>
      </c>
      <c r="K10" s="42" t="s">
        <v>4170</v>
      </c>
      <c r="L10" s="42">
        <v>0</v>
      </c>
      <c r="M10" s="39" t="s">
        <v>102</v>
      </c>
      <c r="N10" s="39" t="str">
        <f t="shared" si="0"/>
        <v>sim</v>
      </c>
      <c r="O10" s="49">
        <v>15</v>
      </c>
      <c r="P10" s="49">
        <v>14</v>
      </c>
      <c r="Q10" s="39">
        <v>0.5</v>
      </c>
      <c r="R10" s="39">
        <v>93.3</v>
      </c>
      <c r="S10" s="39">
        <v>3.3</v>
      </c>
    </row>
    <row r="11" spans="1:22" x14ac:dyDescent="0.25">
      <c r="A11" s="39" t="s">
        <v>16</v>
      </c>
      <c r="B11" s="39" t="s">
        <v>27</v>
      </c>
      <c r="C11" s="39" t="s">
        <v>52</v>
      </c>
      <c r="D11" s="39" t="s">
        <v>220</v>
      </c>
      <c r="E11" s="39" t="s">
        <v>127</v>
      </c>
      <c r="F11" s="48">
        <v>1</v>
      </c>
      <c r="G11" s="41">
        <v>5280</v>
      </c>
      <c r="H11" s="42">
        <v>3.52</v>
      </c>
      <c r="I11" s="42">
        <v>1500</v>
      </c>
      <c r="J11" s="42" t="s">
        <v>4170</v>
      </c>
      <c r="K11" s="42" t="s">
        <v>4170</v>
      </c>
      <c r="L11" s="42">
        <v>0</v>
      </c>
      <c r="M11" s="39" t="s">
        <v>102</v>
      </c>
      <c r="N11" s="39" t="str">
        <f t="shared" si="0"/>
        <v>sim</v>
      </c>
      <c r="O11" s="49">
        <v>48.56</v>
      </c>
      <c r="P11" s="49">
        <v>37.82</v>
      </c>
      <c r="Q11" s="39">
        <v>3.78</v>
      </c>
      <c r="R11" s="39">
        <v>77.900000000000006</v>
      </c>
      <c r="S11" s="39">
        <v>7.8</v>
      </c>
    </row>
    <row r="12" spans="1:22" x14ac:dyDescent="0.25">
      <c r="A12" s="39" t="s">
        <v>16</v>
      </c>
      <c r="B12" s="39" t="s">
        <v>27</v>
      </c>
      <c r="C12" s="39" t="s">
        <v>52</v>
      </c>
      <c r="D12" s="39" t="s">
        <v>221</v>
      </c>
      <c r="E12" s="39" t="s">
        <v>127</v>
      </c>
      <c r="F12" s="48">
        <v>4</v>
      </c>
      <c r="G12" s="41">
        <v>384913</v>
      </c>
      <c r="H12" s="42">
        <v>3.1835460312471571</v>
      </c>
      <c r="I12" s="42">
        <v>120907</v>
      </c>
      <c r="J12" s="42" t="s">
        <v>4169</v>
      </c>
      <c r="K12" s="42" t="s">
        <v>4169</v>
      </c>
      <c r="L12" s="42">
        <v>100</v>
      </c>
      <c r="M12" s="39" t="s">
        <v>102</v>
      </c>
      <c r="N12" s="39" t="str">
        <f t="shared" si="0"/>
        <v>sim</v>
      </c>
      <c r="O12" s="49">
        <v>1650.53</v>
      </c>
      <c r="P12" s="49">
        <v>1453.8</v>
      </c>
      <c r="Q12" s="39">
        <v>350</v>
      </c>
      <c r="R12" s="39">
        <v>88.1</v>
      </c>
      <c r="S12" s="39">
        <v>21.2</v>
      </c>
    </row>
    <row r="13" spans="1:22" x14ac:dyDescent="0.25">
      <c r="A13" s="39" t="s">
        <v>16</v>
      </c>
      <c r="B13" s="39" t="s">
        <v>27</v>
      </c>
      <c r="C13" s="39" t="s">
        <v>52</v>
      </c>
      <c r="D13" s="39" t="s">
        <v>222</v>
      </c>
      <c r="E13" s="39" t="s">
        <v>127</v>
      </c>
      <c r="F13" s="48">
        <v>1</v>
      </c>
      <c r="G13" s="41">
        <v>18801</v>
      </c>
      <c r="H13" s="42">
        <v>2.0435869565217391</v>
      </c>
      <c r="I13" s="42">
        <v>9200</v>
      </c>
      <c r="J13" s="42" t="s">
        <v>4170</v>
      </c>
      <c r="K13" s="42" t="s">
        <v>4170</v>
      </c>
      <c r="L13" s="42">
        <v>52</v>
      </c>
      <c r="M13" s="39" t="s">
        <v>102</v>
      </c>
      <c r="N13" s="39" t="str">
        <f t="shared" si="0"/>
        <v>sim</v>
      </c>
      <c r="O13" s="49">
        <v>119.9</v>
      </c>
      <c r="P13" s="49">
        <v>105.7</v>
      </c>
      <c r="Q13" s="39">
        <v>44.36</v>
      </c>
      <c r="R13" s="39">
        <v>88.2</v>
      </c>
      <c r="S13" s="39">
        <v>37</v>
      </c>
    </row>
    <row r="14" spans="1:22" x14ac:dyDescent="0.25">
      <c r="A14" s="39" t="s">
        <v>16</v>
      </c>
      <c r="B14" s="39" t="s">
        <v>27</v>
      </c>
      <c r="C14" s="39" t="s">
        <v>52</v>
      </c>
      <c r="D14" s="39" t="s">
        <v>223</v>
      </c>
      <c r="E14" s="39" t="s">
        <v>127</v>
      </c>
      <c r="F14" s="48">
        <v>1</v>
      </c>
      <c r="G14" s="41">
        <v>1988</v>
      </c>
      <c r="H14" s="42">
        <v>4</v>
      </c>
      <c r="I14" s="42">
        <v>497</v>
      </c>
      <c r="J14" s="42" t="s">
        <v>4170</v>
      </c>
      <c r="K14" s="42" t="s">
        <v>4170</v>
      </c>
      <c r="L14" s="42">
        <v>0</v>
      </c>
      <c r="M14" s="39" t="s">
        <v>104</v>
      </c>
      <c r="N14" s="39" t="b">
        <f t="shared" si="0"/>
        <v>0</v>
      </c>
      <c r="O14" s="49">
        <v>4.03</v>
      </c>
      <c r="P14" s="49">
        <v>2.0299999999999998</v>
      </c>
      <c r="Q14" s="39">
        <v>0</v>
      </c>
      <c r="R14" s="39">
        <v>50.4</v>
      </c>
      <c r="S14" s="39"/>
    </row>
    <row r="15" spans="1:22" x14ac:dyDescent="0.25">
      <c r="A15" s="39" t="s">
        <v>16</v>
      </c>
      <c r="B15" s="39" t="s">
        <v>27</v>
      </c>
      <c r="C15" s="39" t="s">
        <v>52</v>
      </c>
      <c r="D15" s="39" t="s">
        <v>224</v>
      </c>
      <c r="E15" s="39" t="s">
        <v>127</v>
      </c>
      <c r="F15" s="48">
        <v>1</v>
      </c>
      <c r="G15" s="41">
        <v>2828</v>
      </c>
      <c r="H15" s="42">
        <v>3.3666666666666667</v>
      </c>
      <c r="I15" s="42">
        <v>840</v>
      </c>
      <c r="J15" s="42" t="s">
        <v>4170</v>
      </c>
      <c r="K15" s="42" t="s">
        <v>4170</v>
      </c>
      <c r="L15" s="42">
        <v>0</v>
      </c>
      <c r="M15" s="39" t="s">
        <v>102</v>
      </c>
      <c r="N15" s="39" t="str">
        <f t="shared" si="0"/>
        <v>sim</v>
      </c>
      <c r="O15" s="49">
        <v>29</v>
      </c>
      <c r="P15" s="49">
        <v>18</v>
      </c>
      <c r="Q15" s="39">
        <v>5</v>
      </c>
      <c r="R15" s="39">
        <v>62.1</v>
      </c>
      <c r="S15" s="39">
        <v>17.2</v>
      </c>
    </row>
    <row r="16" spans="1:22" x14ac:dyDescent="0.25">
      <c r="A16" s="39" t="s">
        <v>16</v>
      </c>
      <c r="B16" s="39" t="s">
        <v>27</v>
      </c>
      <c r="C16" s="39" t="s">
        <v>52</v>
      </c>
      <c r="D16" s="39" t="s">
        <v>225</v>
      </c>
      <c r="E16" s="39" t="s">
        <v>127</v>
      </c>
      <c r="F16" s="48">
        <v>1</v>
      </c>
      <c r="G16" s="41">
        <v>3078</v>
      </c>
      <c r="H16" s="42">
        <v>2.6741963509991313</v>
      </c>
      <c r="I16" s="42">
        <v>1151</v>
      </c>
      <c r="J16" s="42" t="s">
        <v>4170</v>
      </c>
      <c r="K16" s="42" t="s">
        <v>4170</v>
      </c>
      <c r="L16" s="42">
        <v>0</v>
      </c>
      <c r="M16" s="39" t="s">
        <v>103</v>
      </c>
      <c r="N16" s="39" t="str">
        <f t="shared" si="0"/>
        <v>sim</v>
      </c>
      <c r="O16" s="49">
        <v>33.6</v>
      </c>
      <c r="P16" s="49">
        <v>28.6</v>
      </c>
      <c r="Q16" s="39">
        <v>5</v>
      </c>
      <c r="R16" s="39">
        <v>85.1</v>
      </c>
      <c r="S16" s="39">
        <v>14.9</v>
      </c>
    </row>
    <row r="17" spans="1:19" x14ac:dyDescent="0.25">
      <c r="A17" s="39" t="s">
        <v>16</v>
      </c>
      <c r="B17" s="39" t="s">
        <v>27</v>
      </c>
      <c r="C17" s="39" t="s">
        <v>52</v>
      </c>
      <c r="D17" s="39" t="s">
        <v>226</v>
      </c>
      <c r="E17" s="39" t="s">
        <v>127</v>
      </c>
      <c r="F17" s="48">
        <v>1</v>
      </c>
      <c r="G17" s="41">
        <v>19511</v>
      </c>
      <c r="H17" s="42">
        <v>3.5288478929281966</v>
      </c>
      <c r="I17" s="42">
        <v>5529</v>
      </c>
      <c r="J17" s="42" t="s">
        <v>4170</v>
      </c>
      <c r="K17" s="42" t="s">
        <v>4170</v>
      </c>
      <c r="L17" s="42">
        <v>0</v>
      </c>
      <c r="M17" s="39" t="s">
        <v>102</v>
      </c>
      <c r="N17" s="39" t="str">
        <f t="shared" si="0"/>
        <v>sim</v>
      </c>
      <c r="O17" s="49">
        <v>27</v>
      </c>
      <c r="P17" s="49">
        <v>0.14000000000000001</v>
      </c>
      <c r="Q17" s="39">
        <v>10</v>
      </c>
      <c r="R17" s="39">
        <v>0.5</v>
      </c>
      <c r="S17" s="39">
        <v>37</v>
      </c>
    </row>
    <row r="18" spans="1:19" x14ac:dyDescent="0.25">
      <c r="A18" s="39" t="s">
        <v>16</v>
      </c>
      <c r="B18" s="39" t="s">
        <v>27</v>
      </c>
      <c r="C18" s="39" t="s">
        <v>52</v>
      </c>
      <c r="D18" s="39" t="s">
        <v>227</v>
      </c>
      <c r="E18" s="39" t="s">
        <v>126</v>
      </c>
      <c r="F18" s="48">
        <v>1</v>
      </c>
      <c r="G18" s="41">
        <v>6936</v>
      </c>
      <c r="H18" s="42">
        <v>3.9076056338028171</v>
      </c>
      <c r="I18" s="42">
        <v>1775</v>
      </c>
      <c r="J18" s="42" t="s">
        <v>4170</v>
      </c>
      <c r="K18" s="42" t="s">
        <v>4170</v>
      </c>
      <c r="L18" s="42">
        <v>0</v>
      </c>
      <c r="M18" s="39" t="s">
        <v>103</v>
      </c>
      <c r="N18" s="39" t="str">
        <f t="shared" si="0"/>
        <v>sim</v>
      </c>
      <c r="O18" s="49">
        <v>89.76</v>
      </c>
      <c r="P18" s="49">
        <v>74.760000000000005</v>
      </c>
      <c r="Q18" s="39">
        <v>15</v>
      </c>
      <c r="R18" s="39">
        <v>83.3</v>
      </c>
      <c r="S18" s="39">
        <v>16.7</v>
      </c>
    </row>
    <row r="19" spans="1:19" x14ac:dyDescent="0.25">
      <c r="A19" s="39" t="s">
        <v>16</v>
      </c>
      <c r="B19" s="39" t="s">
        <v>27</v>
      </c>
      <c r="C19" s="39" t="s">
        <v>52</v>
      </c>
      <c r="D19" s="39" t="s">
        <v>228</v>
      </c>
      <c r="E19" s="39" t="s">
        <v>127</v>
      </c>
      <c r="F19" s="48">
        <v>1</v>
      </c>
      <c r="G19" s="41">
        <v>1485</v>
      </c>
      <c r="H19" s="42">
        <v>2.0370370370370372</v>
      </c>
      <c r="I19" s="42">
        <v>729</v>
      </c>
      <c r="J19" s="42" t="s">
        <v>4170</v>
      </c>
      <c r="K19" s="42" t="s">
        <v>4170</v>
      </c>
      <c r="L19" s="42">
        <v>0</v>
      </c>
      <c r="M19" s="39" t="s">
        <v>104</v>
      </c>
      <c r="N19" s="39" t="b">
        <f t="shared" si="0"/>
        <v>0</v>
      </c>
      <c r="O19" s="49">
        <v>8</v>
      </c>
      <c r="P19" s="49">
        <v>7.1</v>
      </c>
      <c r="Q19" s="39">
        <v>0</v>
      </c>
      <c r="R19" s="39">
        <v>88.8</v>
      </c>
      <c r="S19" s="39"/>
    </row>
    <row r="20" spans="1:19" x14ac:dyDescent="0.25">
      <c r="A20" s="39" t="s">
        <v>16</v>
      </c>
      <c r="B20" s="39" t="s">
        <v>27</v>
      </c>
      <c r="C20" s="39" t="s">
        <v>52</v>
      </c>
      <c r="D20" s="39" t="s">
        <v>229</v>
      </c>
      <c r="E20" s="39" t="s">
        <v>127</v>
      </c>
      <c r="F20" s="48">
        <v>1</v>
      </c>
      <c r="G20" s="41">
        <v>8332</v>
      </c>
      <c r="H20" s="42">
        <v>2.0882205513784462</v>
      </c>
      <c r="I20" s="42">
        <v>3990</v>
      </c>
      <c r="J20" s="42" t="s">
        <v>4170</v>
      </c>
      <c r="K20" s="42" t="s">
        <v>4170</v>
      </c>
      <c r="L20" s="42">
        <v>0</v>
      </c>
      <c r="M20" s="39" t="s">
        <v>102</v>
      </c>
      <c r="N20" s="39" t="str">
        <f t="shared" si="0"/>
        <v>sim</v>
      </c>
      <c r="O20" s="49">
        <v>20400</v>
      </c>
      <c r="P20" s="49">
        <v>8700</v>
      </c>
      <c r="Q20" s="39">
        <v>1400</v>
      </c>
      <c r="R20" s="39">
        <v>42.6</v>
      </c>
      <c r="S20" s="39">
        <v>6.9</v>
      </c>
    </row>
    <row r="21" spans="1:19" x14ac:dyDescent="0.25">
      <c r="A21" s="39" t="s">
        <v>16</v>
      </c>
      <c r="B21" s="39" t="s">
        <v>27</v>
      </c>
      <c r="C21" s="39" t="s">
        <v>52</v>
      </c>
      <c r="D21" s="39" t="s">
        <v>230</v>
      </c>
      <c r="E21" s="39" t="s">
        <v>127</v>
      </c>
      <c r="F21" s="48">
        <v>1</v>
      </c>
      <c r="G21" s="41">
        <v>1555</v>
      </c>
      <c r="H21" s="42">
        <v>2.09005376344086</v>
      </c>
      <c r="I21" s="42">
        <v>744</v>
      </c>
      <c r="J21" s="42" t="s">
        <v>4170</v>
      </c>
      <c r="K21" s="42" t="s">
        <v>4170</v>
      </c>
      <c r="L21" s="42">
        <v>0</v>
      </c>
      <c r="M21" s="39" t="s">
        <v>105</v>
      </c>
      <c r="N21" s="39" t="str">
        <f t="shared" si="0"/>
        <v>sim</v>
      </c>
      <c r="O21" s="49">
        <v>8</v>
      </c>
      <c r="P21" s="49">
        <v>5</v>
      </c>
      <c r="Q21" s="39">
        <v>0.05</v>
      </c>
      <c r="R21" s="39">
        <v>62.5</v>
      </c>
      <c r="S21" s="39">
        <v>0.6</v>
      </c>
    </row>
    <row r="22" spans="1:19" x14ac:dyDescent="0.25">
      <c r="A22" s="39" t="s">
        <v>16</v>
      </c>
      <c r="B22" s="39" t="s">
        <v>27</v>
      </c>
      <c r="C22" s="39" t="s">
        <v>52</v>
      </c>
      <c r="D22" s="39" t="s">
        <v>231</v>
      </c>
      <c r="E22" s="39" t="s">
        <v>125</v>
      </c>
      <c r="F22" s="48">
        <v>1</v>
      </c>
      <c r="G22" s="41">
        <v>8182</v>
      </c>
      <c r="H22" s="42">
        <v>2.589240506329114</v>
      </c>
      <c r="I22" s="42">
        <v>3160</v>
      </c>
      <c r="J22" s="42" t="s">
        <v>4170</v>
      </c>
      <c r="K22" s="42" t="s">
        <v>4170</v>
      </c>
      <c r="L22" s="42">
        <v>3</v>
      </c>
      <c r="M22" s="39" t="s">
        <v>102</v>
      </c>
      <c r="N22" s="39" t="str">
        <f t="shared" si="0"/>
        <v>sim</v>
      </c>
      <c r="O22" s="49">
        <v>63.35</v>
      </c>
      <c r="P22" s="49">
        <v>51.58</v>
      </c>
      <c r="Q22" s="39">
        <v>3</v>
      </c>
      <c r="R22" s="39">
        <v>81.400000000000006</v>
      </c>
      <c r="S22" s="39">
        <v>4.7</v>
      </c>
    </row>
    <row r="23" spans="1:19" x14ac:dyDescent="0.25">
      <c r="A23" s="39" t="s">
        <v>16</v>
      </c>
      <c r="B23" s="39" t="s">
        <v>27</v>
      </c>
      <c r="C23" s="39" t="s">
        <v>52</v>
      </c>
      <c r="D23" s="39" t="s">
        <v>232</v>
      </c>
      <c r="E23" s="39" t="s">
        <v>126</v>
      </c>
      <c r="F23" s="48">
        <v>2</v>
      </c>
      <c r="G23" s="41">
        <v>22297</v>
      </c>
      <c r="H23" s="42">
        <v>3.832416638019938</v>
      </c>
      <c r="I23" s="42">
        <v>5818</v>
      </c>
      <c r="J23" s="42" t="s">
        <v>4170</v>
      </c>
      <c r="K23" s="42" t="s">
        <v>4170</v>
      </c>
      <c r="L23" s="42">
        <v>0</v>
      </c>
      <c r="M23" s="39" t="s">
        <v>103</v>
      </c>
      <c r="N23" s="39" t="str">
        <f t="shared" si="0"/>
        <v>sim</v>
      </c>
      <c r="O23" s="49">
        <v>25</v>
      </c>
      <c r="P23" s="49">
        <v>23</v>
      </c>
      <c r="Q23" s="39">
        <v>9</v>
      </c>
      <c r="R23" s="39">
        <v>92</v>
      </c>
      <c r="S23" s="39">
        <v>36</v>
      </c>
    </row>
    <row r="24" spans="1:19" x14ac:dyDescent="0.25">
      <c r="A24" s="39" t="s">
        <v>16</v>
      </c>
      <c r="B24" s="39" t="s">
        <v>27</v>
      </c>
      <c r="C24" s="39" t="s">
        <v>52</v>
      </c>
      <c r="D24" s="39" t="s">
        <v>233</v>
      </c>
      <c r="E24" s="39" t="s">
        <v>127</v>
      </c>
      <c r="F24" s="48">
        <v>1</v>
      </c>
      <c r="G24" s="41">
        <v>6685</v>
      </c>
      <c r="H24" s="42">
        <v>2.1564516129032256</v>
      </c>
      <c r="I24" s="42">
        <v>3100</v>
      </c>
      <c r="J24" s="42" t="s">
        <v>4170</v>
      </c>
      <c r="K24" s="42" t="s">
        <v>4170</v>
      </c>
      <c r="L24" s="42">
        <v>0</v>
      </c>
      <c r="M24" s="39" t="s">
        <v>102</v>
      </c>
      <c r="N24" s="39" t="str">
        <f t="shared" si="0"/>
        <v>sim</v>
      </c>
      <c r="O24" s="49">
        <v>49.4</v>
      </c>
      <c r="P24" s="49">
        <v>49.4</v>
      </c>
      <c r="Q24" s="39">
        <v>1.4</v>
      </c>
      <c r="R24" s="39">
        <v>100</v>
      </c>
      <c r="S24" s="39">
        <v>2.8</v>
      </c>
    </row>
    <row r="25" spans="1:19" x14ac:dyDescent="0.25">
      <c r="A25" s="39" t="s">
        <v>16</v>
      </c>
      <c r="B25" s="39" t="s">
        <v>27</v>
      </c>
      <c r="C25" s="39" t="s">
        <v>52</v>
      </c>
      <c r="D25" s="39" t="s">
        <v>234</v>
      </c>
      <c r="E25" s="39" t="s">
        <v>126</v>
      </c>
      <c r="F25" s="48">
        <v>1</v>
      </c>
      <c r="G25" s="41">
        <v>9241</v>
      </c>
      <c r="H25" s="42">
        <v>2.8277233782129745</v>
      </c>
      <c r="I25" s="42">
        <v>3268</v>
      </c>
      <c r="J25" s="42" t="s">
        <v>4170</v>
      </c>
      <c r="K25" s="42" t="s">
        <v>4170</v>
      </c>
      <c r="L25" s="42">
        <v>0</v>
      </c>
      <c r="M25" s="39" t="s">
        <v>103</v>
      </c>
      <c r="N25" s="39" t="str">
        <f t="shared" si="0"/>
        <v>sim</v>
      </c>
      <c r="O25" s="49">
        <v>80</v>
      </c>
      <c r="P25" s="49">
        <v>80</v>
      </c>
      <c r="Q25" s="39">
        <v>0</v>
      </c>
      <c r="R25" s="39">
        <v>100</v>
      </c>
      <c r="S25" s="39"/>
    </row>
    <row r="26" spans="1:19" x14ac:dyDescent="0.25">
      <c r="A26" s="39" t="s">
        <v>16</v>
      </c>
      <c r="B26" s="39" t="s">
        <v>27</v>
      </c>
      <c r="C26" s="39" t="s">
        <v>52</v>
      </c>
      <c r="D26" s="39" t="s">
        <v>235</v>
      </c>
      <c r="E26" s="39" t="s">
        <v>127</v>
      </c>
      <c r="F26" s="48">
        <v>1</v>
      </c>
      <c r="G26" s="41">
        <v>1669</v>
      </c>
      <c r="H26" s="42">
        <v>2.5676923076923077</v>
      </c>
      <c r="I26" s="42">
        <v>650</v>
      </c>
      <c r="J26" s="42" t="s">
        <v>4170</v>
      </c>
      <c r="K26" s="42" t="s">
        <v>4170</v>
      </c>
      <c r="L26" s="42">
        <v>0</v>
      </c>
      <c r="M26" s="39" t="s">
        <v>104</v>
      </c>
      <c r="N26" s="39" t="b">
        <f t="shared" si="0"/>
        <v>0</v>
      </c>
      <c r="O26" s="49">
        <v>8</v>
      </c>
      <c r="P26" s="49">
        <v>6.25</v>
      </c>
      <c r="Q26" s="39">
        <v>0</v>
      </c>
      <c r="R26" s="39">
        <v>78.099999999999994</v>
      </c>
      <c r="S26" s="39"/>
    </row>
    <row r="27" spans="1:19" x14ac:dyDescent="0.25">
      <c r="A27" s="39" t="s">
        <v>16</v>
      </c>
      <c r="B27" s="39" t="s">
        <v>27</v>
      </c>
      <c r="C27" s="39" t="s">
        <v>52</v>
      </c>
      <c r="D27" s="39" t="s">
        <v>236</v>
      </c>
      <c r="E27" s="39" t="s">
        <v>126</v>
      </c>
      <c r="F27" s="48">
        <v>1</v>
      </c>
      <c r="G27" s="41">
        <v>2515</v>
      </c>
      <c r="H27" s="42">
        <v>2.3906844106463878</v>
      </c>
      <c r="I27" s="42">
        <v>1052</v>
      </c>
      <c r="J27" s="42" t="s">
        <v>4170</v>
      </c>
      <c r="K27" s="42" t="s">
        <v>4170</v>
      </c>
      <c r="L27" s="42">
        <v>0</v>
      </c>
      <c r="M27" s="39" t="s">
        <v>105</v>
      </c>
      <c r="N27" s="39" t="str">
        <f t="shared" si="0"/>
        <v>sim</v>
      </c>
      <c r="O27" s="49">
        <v>18.88</v>
      </c>
      <c r="P27" s="49">
        <v>18.88</v>
      </c>
      <c r="Q27" s="39">
        <v>0</v>
      </c>
      <c r="R27" s="39">
        <v>100</v>
      </c>
      <c r="S27" s="39"/>
    </row>
    <row r="28" spans="1:19" x14ac:dyDescent="0.25">
      <c r="A28" s="39" t="s">
        <v>16</v>
      </c>
      <c r="B28" s="39" t="s">
        <v>27</v>
      </c>
      <c r="C28" s="39" t="s">
        <v>52</v>
      </c>
      <c r="D28" s="39" t="s">
        <v>237</v>
      </c>
      <c r="E28" s="39" t="s">
        <v>127</v>
      </c>
      <c r="F28" s="48">
        <v>1</v>
      </c>
      <c r="G28" s="41">
        <v>4780</v>
      </c>
      <c r="H28" s="42">
        <v>2.1406180026869683</v>
      </c>
      <c r="I28" s="42">
        <v>2233</v>
      </c>
      <c r="J28" s="42" t="s">
        <v>4170</v>
      </c>
      <c r="K28" s="42" t="s">
        <v>4170</v>
      </c>
      <c r="L28" s="42">
        <v>0</v>
      </c>
      <c r="M28" s="39" t="s">
        <v>104</v>
      </c>
      <c r="N28" s="39" t="b">
        <f t="shared" si="0"/>
        <v>0</v>
      </c>
      <c r="O28" s="49">
        <v>31</v>
      </c>
      <c r="P28" s="49">
        <v>23</v>
      </c>
      <c r="Q28" s="39">
        <v>0</v>
      </c>
      <c r="R28" s="39">
        <v>74.2</v>
      </c>
      <c r="S28" s="39"/>
    </row>
    <row r="29" spans="1:19" x14ac:dyDescent="0.25">
      <c r="A29" s="39" t="s">
        <v>16</v>
      </c>
      <c r="B29" s="39" t="s">
        <v>27</v>
      </c>
      <c r="C29" s="39" t="s">
        <v>52</v>
      </c>
      <c r="D29" s="39" t="s">
        <v>238</v>
      </c>
      <c r="E29" s="39" t="s">
        <v>127</v>
      </c>
      <c r="F29" s="48">
        <v>1</v>
      </c>
      <c r="G29" s="41">
        <v>8812</v>
      </c>
      <c r="H29" s="42">
        <v>1.9647714604236344</v>
      </c>
      <c r="I29" s="42">
        <v>4485</v>
      </c>
      <c r="J29" s="42" t="s">
        <v>4169</v>
      </c>
      <c r="K29" s="42" t="s">
        <v>4170</v>
      </c>
      <c r="L29" s="42">
        <v>0</v>
      </c>
      <c r="M29" s="39" t="s">
        <v>102</v>
      </c>
      <c r="N29" s="39" t="str">
        <f t="shared" si="0"/>
        <v>sim</v>
      </c>
      <c r="O29" s="49">
        <v>61.15</v>
      </c>
      <c r="P29" s="49">
        <v>58.02</v>
      </c>
      <c r="Q29" s="39">
        <v>11.25</v>
      </c>
      <c r="R29" s="39">
        <v>94.9</v>
      </c>
      <c r="S29" s="39">
        <v>18.399999999999999</v>
      </c>
    </row>
    <row r="30" spans="1:19" x14ac:dyDescent="0.25">
      <c r="A30" s="39" t="s">
        <v>16</v>
      </c>
      <c r="B30" s="39" t="s">
        <v>27</v>
      </c>
      <c r="C30" s="39" t="s">
        <v>52</v>
      </c>
      <c r="D30" s="39" t="s">
        <v>239</v>
      </c>
      <c r="E30" s="39" t="s">
        <v>127</v>
      </c>
      <c r="F30" s="48">
        <v>1</v>
      </c>
      <c r="G30" s="41">
        <v>1863</v>
      </c>
      <c r="H30" s="42">
        <v>2.1917647058823531</v>
      </c>
      <c r="I30" s="42">
        <v>850</v>
      </c>
      <c r="J30" s="42" t="s">
        <v>4170</v>
      </c>
      <c r="K30" s="42" t="s">
        <v>4170</v>
      </c>
      <c r="L30" s="42">
        <v>0</v>
      </c>
      <c r="M30" s="39" t="s">
        <v>102</v>
      </c>
      <c r="N30" s="39" t="str">
        <f t="shared" si="0"/>
        <v>sim</v>
      </c>
      <c r="O30" s="49">
        <v>30</v>
      </c>
      <c r="P30" s="49">
        <v>24</v>
      </c>
      <c r="Q30" s="39">
        <v>2</v>
      </c>
      <c r="R30" s="39">
        <v>80</v>
      </c>
      <c r="S30" s="39">
        <v>6.7</v>
      </c>
    </row>
    <row r="31" spans="1:19" x14ac:dyDescent="0.25">
      <c r="A31" s="39" t="s">
        <v>16</v>
      </c>
      <c r="B31" s="39" t="s">
        <v>27</v>
      </c>
      <c r="C31" s="39" t="s">
        <v>52</v>
      </c>
      <c r="D31" s="39" t="s">
        <v>240</v>
      </c>
      <c r="E31" s="39" t="s">
        <v>125</v>
      </c>
      <c r="F31" s="48">
        <v>1</v>
      </c>
      <c r="G31" s="41">
        <v>6023</v>
      </c>
      <c r="H31" s="42">
        <v>2.2728301886792455</v>
      </c>
      <c r="I31" s="42">
        <v>2650</v>
      </c>
      <c r="J31" s="42" t="s">
        <v>4169</v>
      </c>
      <c r="K31" s="42" t="s">
        <v>4170</v>
      </c>
      <c r="L31" s="42">
        <v>4</v>
      </c>
      <c r="M31" s="39" t="s">
        <v>102</v>
      </c>
      <c r="N31" s="39" t="str">
        <f t="shared" si="0"/>
        <v>sim</v>
      </c>
      <c r="O31" s="49">
        <v>38</v>
      </c>
      <c r="P31" s="49">
        <v>38</v>
      </c>
      <c r="Q31" s="39">
        <v>2</v>
      </c>
      <c r="R31" s="39">
        <v>100</v>
      </c>
      <c r="S31" s="39">
        <v>5.3</v>
      </c>
    </row>
    <row r="32" spans="1:19" x14ac:dyDescent="0.25">
      <c r="A32" s="39" t="s">
        <v>16</v>
      </c>
      <c r="B32" s="39" t="s">
        <v>27</v>
      </c>
      <c r="C32" s="39" t="s">
        <v>52</v>
      </c>
      <c r="D32" s="39" t="s">
        <v>241</v>
      </c>
      <c r="E32" s="39" t="s">
        <v>127</v>
      </c>
      <c r="F32" s="48">
        <v>1</v>
      </c>
      <c r="G32" s="41">
        <v>10060</v>
      </c>
      <c r="H32" s="42">
        <v>2.1713792359162531</v>
      </c>
      <c r="I32" s="42">
        <v>4633</v>
      </c>
      <c r="J32" s="42" t="s">
        <v>4169</v>
      </c>
      <c r="K32" s="42" t="s">
        <v>4170</v>
      </c>
      <c r="L32" s="42">
        <v>10</v>
      </c>
      <c r="M32" s="39" t="s">
        <v>102</v>
      </c>
      <c r="N32" s="39" t="str">
        <f t="shared" si="0"/>
        <v>sim</v>
      </c>
      <c r="O32" s="49">
        <v>58.64</v>
      </c>
      <c r="P32" s="49">
        <v>49.85</v>
      </c>
      <c r="Q32" s="39">
        <v>4.38</v>
      </c>
      <c r="R32" s="39">
        <v>85</v>
      </c>
      <c r="S32" s="39">
        <v>7.5</v>
      </c>
    </row>
    <row r="33" spans="1:19" x14ac:dyDescent="0.25">
      <c r="A33" s="39" t="s">
        <v>16</v>
      </c>
      <c r="B33" s="39" t="s">
        <v>27</v>
      </c>
      <c r="C33" s="39" t="s">
        <v>52</v>
      </c>
      <c r="D33" s="39" t="s">
        <v>242</v>
      </c>
      <c r="E33" s="39" t="s">
        <v>127</v>
      </c>
      <c r="F33" s="48">
        <v>1</v>
      </c>
      <c r="G33" s="41">
        <v>13149</v>
      </c>
      <c r="H33" s="42">
        <v>2.8424124513618678</v>
      </c>
      <c r="I33" s="42">
        <v>4626</v>
      </c>
      <c r="J33" s="42" t="s">
        <v>4169</v>
      </c>
      <c r="K33" s="42" t="s">
        <v>4170</v>
      </c>
      <c r="L33" s="42">
        <v>39</v>
      </c>
      <c r="M33" s="39" t="s">
        <v>102</v>
      </c>
      <c r="N33" s="39" t="str">
        <f t="shared" si="0"/>
        <v>sim</v>
      </c>
      <c r="O33" s="49">
        <v>68.56</v>
      </c>
      <c r="P33" s="49">
        <v>68.56</v>
      </c>
      <c r="Q33" s="39">
        <v>6.67</v>
      </c>
      <c r="R33" s="39">
        <v>100</v>
      </c>
      <c r="S33" s="39">
        <v>9.6999999999999993</v>
      </c>
    </row>
    <row r="34" spans="1:19" x14ac:dyDescent="0.25">
      <c r="A34" s="39" t="s">
        <v>16</v>
      </c>
      <c r="B34" s="39" t="s">
        <v>27</v>
      </c>
      <c r="C34" s="39" t="s">
        <v>52</v>
      </c>
      <c r="D34" s="39" t="s">
        <v>243</v>
      </c>
      <c r="E34" s="39" t="s">
        <v>127</v>
      </c>
      <c r="F34" s="48">
        <v>2</v>
      </c>
      <c r="G34" s="41">
        <v>89547</v>
      </c>
      <c r="H34" s="42">
        <v>4.0563054901250224</v>
      </c>
      <c r="I34" s="42">
        <v>22076</v>
      </c>
      <c r="J34" s="42" t="s">
        <v>4170</v>
      </c>
      <c r="K34" s="42" t="s">
        <v>4170</v>
      </c>
      <c r="L34" s="42">
        <v>0</v>
      </c>
      <c r="M34" s="39" t="s">
        <v>103</v>
      </c>
      <c r="N34" s="39" t="str">
        <f t="shared" si="0"/>
        <v>sim</v>
      </c>
      <c r="O34" s="49">
        <v>583.20000000000005</v>
      </c>
      <c r="P34" s="49">
        <v>300</v>
      </c>
      <c r="Q34" s="39">
        <v>200</v>
      </c>
      <c r="R34" s="39">
        <v>51.4</v>
      </c>
      <c r="S34" s="39">
        <v>34.299999999999997</v>
      </c>
    </row>
    <row r="35" spans="1:19" x14ac:dyDescent="0.25">
      <c r="A35" s="39" t="s">
        <v>16</v>
      </c>
      <c r="B35" s="39" t="s">
        <v>27</v>
      </c>
      <c r="C35" s="39" t="s">
        <v>52</v>
      </c>
      <c r="D35" s="39" t="s">
        <v>244</v>
      </c>
      <c r="E35" s="39" t="s">
        <v>126</v>
      </c>
      <c r="F35" s="48">
        <v>1</v>
      </c>
      <c r="G35" s="41">
        <v>2220</v>
      </c>
      <c r="H35" s="42">
        <v>2.2200000000000002</v>
      </c>
      <c r="I35" s="42">
        <v>1000</v>
      </c>
      <c r="J35" s="42" t="s">
        <v>4170</v>
      </c>
      <c r="K35" s="42" t="s">
        <v>4170</v>
      </c>
      <c r="L35" s="42">
        <v>0</v>
      </c>
      <c r="M35" s="39" t="s">
        <v>102</v>
      </c>
      <c r="N35" s="39" t="str">
        <f t="shared" si="0"/>
        <v>sim</v>
      </c>
      <c r="O35" s="49">
        <v>11.7</v>
      </c>
      <c r="P35" s="49">
        <v>10.7</v>
      </c>
      <c r="Q35" s="39">
        <v>5</v>
      </c>
      <c r="R35" s="39">
        <v>91.5</v>
      </c>
      <c r="S35" s="39">
        <v>42.7</v>
      </c>
    </row>
    <row r="36" spans="1:19" x14ac:dyDescent="0.25">
      <c r="A36" s="39" t="s">
        <v>16</v>
      </c>
      <c r="B36" s="39" t="s">
        <v>27</v>
      </c>
      <c r="C36" s="39" t="s">
        <v>52</v>
      </c>
      <c r="D36" s="39" t="s">
        <v>245</v>
      </c>
      <c r="E36" s="39" t="s">
        <v>127</v>
      </c>
      <c r="F36" s="48">
        <v>1</v>
      </c>
      <c r="G36" s="41">
        <v>2159</v>
      </c>
      <c r="H36" s="42">
        <v>2.1589999999999998</v>
      </c>
      <c r="I36" s="42">
        <v>1000</v>
      </c>
      <c r="J36" s="42" t="s">
        <v>4170</v>
      </c>
      <c r="K36" s="42" t="s">
        <v>4170</v>
      </c>
      <c r="L36" s="42">
        <v>0</v>
      </c>
      <c r="M36" s="39" t="s">
        <v>104</v>
      </c>
      <c r="N36" s="39" t="b">
        <f t="shared" si="0"/>
        <v>0</v>
      </c>
      <c r="O36" s="49">
        <v>20.78</v>
      </c>
      <c r="P36" s="49">
        <v>20.78</v>
      </c>
      <c r="Q36" s="39">
        <v>0</v>
      </c>
      <c r="R36" s="39">
        <v>100</v>
      </c>
      <c r="S36" s="39"/>
    </row>
    <row r="37" spans="1:19" x14ac:dyDescent="0.25">
      <c r="A37" s="39" t="s">
        <v>16</v>
      </c>
      <c r="B37" s="39" t="s">
        <v>27</v>
      </c>
      <c r="C37" s="39" t="s">
        <v>52</v>
      </c>
      <c r="D37" s="39" t="s">
        <v>246</v>
      </c>
      <c r="E37" s="39" t="s">
        <v>127</v>
      </c>
      <c r="F37" s="48">
        <v>1</v>
      </c>
      <c r="G37" s="41">
        <v>10333</v>
      </c>
      <c r="H37" s="42">
        <v>2.9829676674364896</v>
      </c>
      <c r="I37" s="42">
        <v>3464</v>
      </c>
      <c r="J37" s="42" t="s">
        <v>4170</v>
      </c>
      <c r="K37" s="42" t="s">
        <v>4170</v>
      </c>
      <c r="L37" s="42">
        <v>0</v>
      </c>
      <c r="M37" s="39" t="s">
        <v>104</v>
      </c>
      <c r="N37" s="39" t="b">
        <f t="shared" si="0"/>
        <v>0</v>
      </c>
      <c r="O37" s="49">
        <v>280</v>
      </c>
      <c r="P37" s="49">
        <v>9.1</v>
      </c>
      <c r="Q37" s="39">
        <v>0</v>
      </c>
      <c r="R37" s="39">
        <v>3.3</v>
      </c>
      <c r="S37" s="39"/>
    </row>
    <row r="38" spans="1:19" x14ac:dyDescent="0.25">
      <c r="A38" s="39" t="s">
        <v>16</v>
      </c>
      <c r="B38" s="39" t="s">
        <v>27</v>
      </c>
      <c r="C38" s="39" t="s">
        <v>52</v>
      </c>
      <c r="D38" s="39" t="s">
        <v>247</v>
      </c>
      <c r="E38" s="39" t="s">
        <v>127</v>
      </c>
      <c r="F38" s="48">
        <v>1</v>
      </c>
      <c r="G38" s="41">
        <v>5722</v>
      </c>
      <c r="H38" s="42">
        <v>2.0326820603907638</v>
      </c>
      <c r="I38" s="42">
        <v>2815</v>
      </c>
      <c r="J38" s="42" t="s">
        <v>4170</v>
      </c>
      <c r="K38" s="42" t="s">
        <v>4170</v>
      </c>
      <c r="L38" s="42">
        <v>0</v>
      </c>
      <c r="M38" s="39" t="s">
        <v>103</v>
      </c>
      <c r="N38" s="39" t="str">
        <f t="shared" si="0"/>
        <v>sim</v>
      </c>
      <c r="O38" s="49">
        <v>53.94</v>
      </c>
      <c r="P38" s="49">
        <v>38.020000000000003</v>
      </c>
      <c r="Q38" s="39">
        <v>15.09</v>
      </c>
      <c r="R38" s="39">
        <v>70.5</v>
      </c>
      <c r="S38" s="39">
        <v>28</v>
      </c>
    </row>
    <row r="39" spans="1:19" x14ac:dyDescent="0.25">
      <c r="A39" s="39" t="s">
        <v>16</v>
      </c>
      <c r="B39" s="39" t="s">
        <v>27</v>
      </c>
      <c r="C39" s="39" t="s">
        <v>52</v>
      </c>
      <c r="D39" s="39" t="s">
        <v>248</v>
      </c>
      <c r="E39" s="39" t="s">
        <v>127</v>
      </c>
      <c r="F39" s="48">
        <v>1</v>
      </c>
      <c r="G39" s="41">
        <v>6729</v>
      </c>
      <c r="H39" s="42">
        <v>2.7725587144622992</v>
      </c>
      <c r="I39" s="42">
        <v>2427</v>
      </c>
      <c r="J39" s="42" t="s">
        <v>4169</v>
      </c>
      <c r="K39" s="42" t="s">
        <v>4169</v>
      </c>
      <c r="L39" s="42">
        <v>0</v>
      </c>
      <c r="M39" s="39" t="s">
        <v>105</v>
      </c>
      <c r="N39" s="39" t="str">
        <f t="shared" si="0"/>
        <v>sim</v>
      </c>
      <c r="O39" s="49">
        <v>38</v>
      </c>
      <c r="P39" s="49">
        <v>33</v>
      </c>
      <c r="Q39" s="39">
        <v>2</v>
      </c>
      <c r="R39" s="39">
        <v>86.8</v>
      </c>
      <c r="S39" s="39">
        <v>5.3</v>
      </c>
    </row>
    <row r="40" spans="1:19" x14ac:dyDescent="0.25">
      <c r="A40" s="39" t="s">
        <v>16</v>
      </c>
      <c r="B40" s="39" t="s">
        <v>27</v>
      </c>
      <c r="C40" s="39" t="s">
        <v>52</v>
      </c>
      <c r="D40" s="39" t="s">
        <v>249</v>
      </c>
      <c r="E40" s="39" t="s">
        <v>127</v>
      </c>
      <c r="F40" s="48">
        <v>1</v>
      </c>
      <c r="G40" s="41">
        <v>17612</v>
      </c>
      <c r="H40" s="42">
        <v>3.729775518847946</v>
      </c>
      <c r="I40" s="42">
        <v>4722</v>
      </c>
      <c r="J40" s="42" t="s">
        <v>4170</v>
      </c>
      <c r="K40" s="42" t="s">
        <v>4170</v>
      </c>
      <c r="L40" s="42">
        <v>0</v>
      </c>
      <c r="M40" s="39" t="s">
        <v>103</v>
      </c>
      <c r="N40" s="39" t="str">
        <f t="shared" si="0"/>
        <v>sim</v>
      </c>
      <c r="O40" s="49">
        <v>53</v>
      </c>
      <c r="P40" s="49">
        <v>41</v>
      </c>
      <c r="Q40" s="39">
        <v>3</v>
      </c>
      <c r="R40" s="39">
        <v>77.400000000000006</v>
      </c>
      <c r="S40" s="39">
        <v>5.7</v>
      </c>
    </row>
    <row r="41" spans="1:19" x14ac:dyDescent="0.25">
      <c r="A41" s="39" t="s">
        <v>16</v>
      </c>
      <c r="B41" s="39" t="s">
        <v>27</v>
      </c>
      <c r="C41" s="39" t="s">
        <v>52</v>
      </c>
      <c r="D41" s="39" t="s">
        <v>250</v>
      </c>
      <c r="E41" s="39" t="s">
        <v>127</v>
      </c>
      <c r="F41" s="48">
        <v>1</v>
      </c>
      <c r="G41" s="41">
        <v>1632</v>
      </c>
      <c r="H41" s="42">
        <v>4.2947368421052632</v>
      </c>
      <c r="I41" s="42">
        <v>380</v>
      </c>
      <c r="J41" s="42" t="s">
        <v>4170</v>
      </c>
      <c r="K41" s="42" t="s">
        <v>4170</v>
      </c>
      <c r="L41" s="42">
        <v>0</v>
      </c>
      <c r="M41" s="39" t="s">
        <v>104</v>
      </c>
      <c r="N41" s="39" t="b">
        <f t="shared" si="0"/>
        <v>0</v>
      </c>
      <c r="O41" s="49">
        <v>130</v>
      </c>
      <c r="P41" s="49">
        <v>80</v>
      </c>
      <c r="Q41" s="39">
        <v>30</v>
      </c>
      <c r="R41" s="39">
        <v>61.5</v>
      </c>
      <c r="S41" s="39">
        <v>23.1</v>
      </c>
    </row>
    <row r="42" spans="1:19" x14ac:dyDescent="0.25">
      <c r="A42" s="39" t="s">
        <v>16</v>
      </c>
      <c r="B42" s="39" t="s">
        <v>27</v>
      </c>
      <c r="C42" s="39" t="s">
        <v>52</v>
      </c>
      <c r="D42" s="39" t="s">
        <v>251</v>
      </c>
      <c r="E42" s="39" t="s">
        <v>127</v>
      </c>
      <c r="F42" s="48">
        <v>1</v>
      </c>
      <c r="G42" s="41">
        <v>8048</v>
      </c>
      <c r="H42" s="42">
        <v>12.381538461538462</v>
      </c>
      <c r="I42" s="42">
        <v>650</v>
      </c>
      <c r="J42" s="42" t="s">
        <v>4170</v>
      </c>
      <c r="K42" s="42" t="s">
        <v>4170</v>
      </c>
      <c r="L42" s="42">
        <v>0</v>
      </c>
      <c r="M42" s="39" t="s">
        <v>102</v>
      </c>
      <c r="N42" s="39" t="str">
        <f t="shared" si="0"/>
        <v>sim</v>
      </c>
      <c r="O42" s="49">
        <v>1</v>
      </c>
      <c r="P42" s="49">
        <v>0</v>
      </c>
      <c r="Q42" s="39">
        <v>0.01</v>
      </c>
      <c r="R42" s="39"/>
      <c r="S42" s="39">
        <v>1</v>
      </c>
    </row>
    <row r="43" spans="1:19" x14ac:dyDescent="0.25">
      <c r="A43" s="39" t="s">
        <v>16</v>
      </c>
      <c r="B43" s="39" t="s">
        <v>27</v>
      </c>
      <c r="C43" s="39" t="s">
        <v>52</v>
      </c>
      <c r="D43" s="39" t="s">
        <v>252</v>
      </c>
      <c r="E43" s="39" t="s">
        <v>126</v>
      </c>
      <c r="F43" s="48">
        <v>1</v>
      </c>
      <c r="G43" s="41">
        <v>3988</v>
      </c>
      <c r="H43" s="42">
        <v>3.1107644305772233</v>
      </c>
      <c r="I43" s="42">
        <v>1282</v>
      </c>
      <c r="J43" s="42" t="s">
        <v>4170</v>
      </c>
      <c r="K43" s="42" t="s">
        <v>4170</v>
      </c>
      <c r="L43" s="42">
        <v>0</v>
      </c>
      <c r="M43" s="39" t="s">
        <v>103</v>
      </c>
      <c r="N43" s="39" t="str">
        <f t="shared" si="0"/>
        <v>sim</v>
      </c>
      <c r="O43" s="49">
        <v>80</v>
      </c>
      <c r="P43" s="49">
        <v>50</v>
      </c>
      <c r="Q43" s="39">
        <v>15</v>
      </c>
      <c r="R43" s="39">
        <v>62.5</v>
      </c>
      <c r="S43" s="39">
        <v>18.8</v>
      </c>
    </row>
    <row r="44" spans="1:19" x14ac:dyDescent="0.25">
      <c r="A44" s="39" t="s">
        <v>16</v>
      </c>
      <c r="B44" s="39" t="s">
        <v>27</v>
      </c>
      <c r="C44" s="39" t="s">
        <v>52</v>
      </c>
      <c r="D44" s="39" t="s">
        <v>253</v>
      </c>
      <c r="E44" s="39" t="s">
        <v>127</v>
      </c>
      <c r="F44" s="48">
        <v>1</v>
      </c>
      <c r="G44" s="41">
        <v>21303</v>
      </c>
      <c r="H44" s="42">
        <v>2.5390941597139451</v>
      </c>
      <c r="I44" s="42">
        <v>8390</v>
      </c>
      <c r="J44" s="42" t="s">
        <v>4169</v>
      </c>
      <c r="K44" s="42" t="s">
        <v>4170</v>
      </c>
      <c r="L44" s="42">
        <v>80</v>
      </c>
      <c r="M44" s="39" t="s">
        <v>102</v>
      </c>
      <c r="N44" s="39" t="str">
        <f t="shared" si="0"/>
        <v>sim</v>
      </c>
      <c r="O44" s="49">
        <v>134.06</v>
      </c>
      <c r="P44" s="49">
        <v>134.06</v>
      </c>
      <c r="Q44" s="39">
        <v>1.36</v>
      </c>
      <c r="R44" s="39">
        <v>100</v>
      </c>
      <c r="S44" s="39">
        <v>1</v>
      </c>
    </row>
    <row r="45" spans="1:19" x14ac:dyDescent="0.25">
      <c r="A45" s="39" t="s">
        <v>16</v>
      </c>
      <c r="B45" s="39" t="s">
        <v>27</v>
      </c>
      <c r="C45" s="39" t="s">
        <v>52</v>
      </c>
      <c r="D45" s="39" t="s">
        <v>254</v>
      </c>
      <c r="E45" s="39" t="s">
        <v>127</v>
      </c>
      <c r="F45" s="48">
        <v>1</v>
      </c>
      <c r="G45" s="41">
        <v>8804</v>
      </c>
      <c r="H45" s="42">
        <v>2.0623096743968143</v>
      </c>
      <c r="I45" s="42">
        <v>4269</v>
      </c>
      <c r="J45" s="42" t="s">
        <v>4169</v>
      </c>
      <c r="K45" s="42" t="s">
        <v>4169</v>
      </c>
      <c r="L45" s="42">
        <v>0</v>
      </c>
      <c r="M45" s="39" t="s">
        <v>102</v>
      </c>
      <c r="N45" s="39" t="str">
        <f t="shared" si="0"/>
        <v>sim</v>
      </c>
      <c r="O45" s="49">
        <v>83.69</v>
      </c>
      <c r="P45" s="49">
        <v>61.02</v>
      </c>
      <c r="Q45" s="39">
        <v>18.03</v>
      </c>
      <c r="R45" s="39">
        <v>72.900000000000006</v>
      </c>
      <c r="S45" s="39">
        <v>21.5</v>
      </c>
    </row>
    <row r="46" spans="1:19" x14ac:dyDescent="0.25">
      <c r="A46" s="39" t="s">
        <v>16</v>
      </c>
      <c r="B46" s="39" t="s">
        <v>27</v>
      </c>
      <c r="C46" s="39" t="s">
        <v>52</v>
      </c>
      <c r="D46" s="39" t="s">
        <v>255</v>
      </c>
      <c r="E46" s="39" t="s">
        <v>125</v>
      </c>
      <c r="F46" s="48">
        <v>2</v>
      </c>
      <c r="G46" s="41">
        <v>56907</v>
      </c>
      <c r="H46" s="42">
        <v>1.7452387524151256</v>
      </c>
      <c r="I46" s="42">
        <v>32607</v>
      </c>
      <c r="J46" s="42" t="s">
        <v>4170</v>
      </c>
      <c r="K46" s="42" t="s">
        <v>4170</v>
      </c>
      <c r="L46" s="42">
        <v>20</v>
      </c>
      <c r="M46" s="39" t="s">
        <v>102</v>
      </c>
      <c r="N46" s="39" t="str">
        <f t="shared" si="0"/>
        <v>sim</v>
      </c>
      <c r="O46" s="49">
        <v>190</v>
      </c>
      <c r="P46" s="49">
        <v>150</v>
      </c>
      <c r="Q46" s="39">
        <v>54</v>
      </c>
      <c r="R46" s="39">
        <v>78.900000000000006</v>
      </c>
      <c r="S46" s="39">
        <v>28.4</v>
      </c>
    </row>
    <row r="47" spans="1:19" x14ac:dyDescent="0.25">
      <c r="A47" s="39" t="s">
        <v>16</v>
      </c>
      <c r="B47" s="39" t="s">
        <v>27</v>
      </c>
      <c r="C47" s="39" t="s">
        <v>52</v>
      </c>
      <c r="D47" s="39" t="s">
        <v>256</v>
      </c>
      <c r="E47" s="39" t="s">
        <v>125</v>
      </c>
      <c r="F47" s="48">
        <v>1</v>
      </c>
      <c r="G47" s="41">
        <v>7590</v>
      </c>
      <c r="H47" s="42">
        <v>2.5299999999999998</v>
      </c>
      <c r="I47" s="42">
        <v>3000</v>
      </c>
      <c r="J47" s="42" t="s">
        <v>4170</v>
      </c>
      <c r="K47" s="42" t="s">
        <v>4170</v>
      </c>
      <c r="L47" s="42">
        <v>0</v>
      </c>
      <c r="M47" s="39" t="s">
        <v>102</v>
      </c>
      <c r="N47" s="39" t="str">
        <f t="shared" si="0"/>
        <v>sim</v>
      </c>
      <c r="O47" s="49">
        <v>121.5</v>
      </c>
      <c r="P47" s="49">
        <v>61.33</v>
      </c>
      <c r="Q47" s="39">
        <v>0.4</v>
      </c>
      <c r="R47" s="39">
        <v>50.5</v>
      </c>
      <c r="S47" s="39">
        <v>0.3</v>
      </c>
    </row>
    <row r="48" spans="1:19" x14ac:dyDescent="0.25">
      <c r="A48" s="39" t="s">
        <v>16</v>
      </c>
      <c r="B48" s="39" t="s">
        <v>27</v>
      </c>
      <c r="C48" s="39" t="s">
        <v>52</v>
      </c>
      <c r="D48" s="39" t="s">
        <v>257</v>
      </c>
      <c r="E48" s="39" t="s">
        <v>127</v>
      </c>
      <c r="F48" s="48">
        <v>1</v>
      </c>
      <c r="G48" s="41">
        <v>2408</v>
      </c>
      <c r="H48" s="42">
        <v>2.0939130434782607</v>
      </c>
      <c r="I48" s="42">
        <v>1150</v>
      </c>
      <c r="J48" s="42" t="s">
        <v>4170</v>
      </c>
      <c r="K48" s="42" t="s">
        <v>4170</v>
      </c>
      <c r="L48" s="42">
        <v>0</v>
      </c>
      <c r="M48" s="39" t="s">
        <v>104</v>
      </c>
      <c r="N48" s="39" t="b">
        <f t="shared" si="0"/>
        <v>0</v>
      </c>
      <c r="O48" s="49">
        <v>29</v>
      </c>
      <c r="P48" s="49">
        <v>23</v>
      </c>
      <c r="Q48" s="39">
        <v>0</v>
      </c>
      <c r="R48" s="39">
        <v>79.3</v>
      </c>
      <c r="S48" s="39"/>
    </row>
    <row r="49" spans="1:19" x14ac:dyDescent="0.25">
      <c r="A49" s="39" t="s">
        <v>16</v>
      </c>
      <c r="B49" s="39" t="s">
        <v>27</v>
      </c>
      <c r="C49" s="39" t="s">
        <v>52</v>
      </c>
      <c r="D49" s="39" t="s">
        <v>258</v>
      </c>
      <c r="E49" s="39" t="s">
        <v>125</v>
      </c>
      <c r="F49" s="48">
        <v>1</v>
      </c>
      <c r="G49" s="41">
        <v>6916</v>
      </c>
      <c r="H49" s="42">
        <v>2.1913814955640052</v>
      </c>
      <c r="I49" s="42">
        <v>3156</v>
      </c>
      <c r="J49" s="42" t="s">
        <v>4170</v>
      </c>
      <c r="K49" s="42" t="s">
        <v>4170</v>
      </c>
      <c r="L49" s="42">
        <v>0</v>
      </c>
      <c r="M49" s="39" t="s">
        <v>102</v>
      </c>
      <c r="N49" s="39" t="str">
        <f t="shared" si="0"/>
        <v>sim</v>
      </c>
      <c r="O49" s="49">
        <v>45</v>
      </c>
      <c r="P49" s="49">
        <v>35</v>
      </c>
      <c r="Q49" s="39">
        <v>6</v>
      </c>
      <c r="R49" s="39">
        <v>77.8</v>
      </c>
      <c r="S49" s="39">
        <v>13.3</v>
      </c>
    </row>
    <row r="50" spans="1:19" x14ac:dyDescent="0.25">
      <c r="A50" s="39" t="s">
        <v>16</v>
      </c>
      <c r="B50" s="39" t="s">
        <v>27</v>
      </c>
      <c r="C50" s="39" t="s">
        <v>52</v>
      </c>
      <c r="D50" s="39" t="s">
        <v>259</v>
      </c>
      <c r="E50" s="39" t="s">
        <v>125</v>
      </c>
      <c r="F50" s="48">
        <v>2</v>
      </c>
      <c r="G50" s="41">
        <v>49664</v>
      </c>
      <c r="H50" s="42">
        <v>2.3099534883720931</v>
      </c>
      <c r="I50" s="42">
        <v>21500</v>
      </c>
      <c r="J50" s="42" t="s">
        <v>4170</v>
      </c>
      <c r="K50" s="42" t="s">
        <v>4170</v>
      </c>
      <c r="L50" s="42">
        <v>0</v>
      </c>
      <c r="M50" s="39" t="s">
        <v>103</v>
      </c>
      <c r="N50" s="39" t="str">
        <f t="shared" si="0"/>
        <v>sim</v>
      </c>
      <c r="O50" s="49">
        <v>225</v>
      </c>
      <c r="P50" s="49">
        <v>135.22999999999999</v>
      </c>
      <c r="Q50" s="39">
        <v>6.2</v>
      </c>
      <c r="R50" s="39">
        <v>60.1</v>
      </c>
      <c r="S50" s="39">
        <v>2.8</v>
      </c>
    </row>
    <row r="51" spans="1:19" x14ac:dyDescent="0.25">
      <c r="A51" s="39" t="s">
        <v>16</v>
      </c>
      <c r="B51" s="39" t="s">
        <v>27</v>
      </c>
      <c r="C51" s="39" t="s">
        <v>52</v>
      </c>
      <c r="D51" s="39" t="s">
        <v>260</v>
      </c>
      <c r="E51" s="39" t="s">
        <v>127</v>
      </c>
      <c r="F51" s="48">
        <v>1</v>
      </c>
      <c r="G51" s="41">
        <v>2499</v>
      </c>
      <c r="H51" s="42">
        <v>2.0072289156626506</v>
      </c>
      <c r="I51" s="42">
        <v>1245</v>
      </c>
      <c r="J51" s="42" t="s">
        <v>4170</v>
      </c>
      <c r="K51" s="42" t="s">
        <v>4170</v>
      </c>
      <c r="L51" s="42">
        <v>0</v>
      </c>
      <c r="M51" s="39" t="s">
        <v>102</v>
      </c>
      <c r="N51" s="39" t="str">
        <f t="shared" si="0"/>
        <v>sim</v>
      </c>
      <c r="O51" s="49">
        <v>30.06</v>
      </c>
      <c r="P51" s="49">
        <v>24.16</v>
      </c>
      <c r="Q51" s="39">
        <v>1.19</v>
      </c>
      <c r="R51" s="39">
        <v>80.400000000000006</v>
      </c>
      <c r="S51" s="39">
        <v>4</v>
      </c>
    </row>
    <row r="52" spans="1:19" x14ac:dyDescent="0.25">
      <c r="A52" s="39" t="s">
        <v>16</v>
      </c>
      <c r="B52" s="39" t="s">
        <v>27</v>
      </c>
      <c r="C52" s="39" t="s">
        <v>52</v>
      </c>
      <c r="D52" s="39" t="s">
        <v>261</v>
      </c>
      <c r="E52" s="39" t="s">
        <v>127</v>
      </c>
      <c r="F52" s="48">
        <v>1</v>
      </c>
      <c r="G52" s="41">
        <v>13322</v>
      </c>
      <c r="H52" s="42">
        <v>2.6644000000000001</v>
      </c>
      <c r="I52" s="42">
        <v>5000</v>
      </c>
      <c r="J52" s="42" t="s">
        <v>4170</v>
      </c>
      <c r="K52" s="42" t="s">
        <v>4170</v>
      </c>
      <c r="L52" s="42">
        <v>100</v>
      </c>
      <c r="M52" s="39" t="s">
        <v>103</v>
      </c>
      <c r="N52" s="39" t="str">
        <f t="shared" si="0"/>
        <v>sim</v>
      </c>
      <c r="O52" s="49">
        <v>4150</v>
      </c>
      <c r="P52" s="49">
        <v>35.18</v>
      </c>
      <c r="Q52" s="39">
        <v>1</v>
      </c>
      <c r="R52" s="39">
        <v>0.8</v>
      </c>
      <c r="S52" s="39">
        <v>0</v>
      </c>
    </row>
    <row r="53" spans="1:19" x14ac:dyDescent="0.25">
      <c r="A53" s="39" t="s">
        <v>16</v>
      </c>
      <c r="B53" s="39" t="s">
        <v>27</v>
      </c>
      <c r="C53" s="39" t="s">
        <v>52</v>
      </c>
      <c r="D53" s="39" t="s">
        <v>262</v>
      </c>
      <c r="E53" s="39" t="s">
        <v>127</v>
      </c>
      <c r="F53" s="48">
        <v>1</v>
      </c>
      <c r="G53" s="41">
        <v>2613</v>
      </c>
      <c r="H53" s="42">
        <v>2.0130970724191064</v>
      </c>
      <c r="I53" s="42">
        <v>1298</v>
      </c>
      <c r="J53" s="42" t="s">
        <v>4170</v>
      </c>
      <c r="K53" s="42" t="s">
        <v>4170</v>
      </c>
      <c r="L53" s="42">
        <v>0</v>
      </c>
      <c r="M53" s="39" t="s">
        <v>104</v>
      </c>
      <c r="N53" s="39" t="b">
        <f t="shared" si="0"/>
        <v>0</v>
      </c>
      <c r="O53" s="49">
        <v>18020.07</v>
      </c>
      <c r="P53" s="49">
        <v>13845.8</v>
      </c>
      <c r="Q53" s="39">
        <v>5637.69</v>
      </c>
      <c r="R53" s="39">
        <v>76.8</v>
      </c>
      <c r="S53" s="39">
        <v>31.3</v>
      </c>
    </row>
    <row r="54" spans="1:19" x14ac:dyDescent="0.25">
      <c r="A54" s="39" t="s">
        <v>16</v>
      </c>
      <c r="B54" s="39" t="s">
        <v>27</v>
      </c>
      <c r="C54" s="39" t="s">
        <v>52</v>
      </c>
      <c r="D54" s="39" t="s">
        <v>263</v>
      </c>
      <c r="E54" s="39" t="s">
        <v>127</v>
      </c>
      <c r="F54" s="48">
        <v>1</v>
      </c>
      <c r="G54" s="41">
        <v>2315</v>
      </c>
      <c r="H54" s="42">
        <v>2.4368421052631577</v>
      </c>
      <c r="I54" s="42">
        <v>950</v>
      </c>
      <c r="J54" s="42" t="s">
        <v>4170</v>
      </c>
      <c r="K54" s="42" t="s">
        <v>4170</v>
      </c>
      <c r="L54" s="42">
        <v>0</v>
      </c>
      <c r="M54" s="39" t="s">
        <v>105</v>
      </c>
      <c r="N54" s="39" t="str">
        <f t="shared" si="0"/>
        <v>sim</v>
      </c>
      <c r="O54" s="49">
        <v>22</v>
      </c>
      <c r="P54" s="49">
        <v>20</v>
      </c>
      <c r="Q54" s="39">
        <v>6</v>
      </c>
      <c r="R54" s="39">
        <v>90.9</v>
      </c>
      <c r="S54" s="39">
        <v>27.3</v>
      </c>
    </row>
    <row r="55" spans="1:19" x14ac:dyDescent="0.25">
      <c r="A55" s="39" t="s">
        <v>16</v>
      </c>
      <c r="B55" s="39" t="s">
        <v>27</v>
      </c>
      <c r="C55" s="39" t="s">
        <v>52</v>
      </c>
      <c r="D55" s="39" t="s">
        <v>264</v>
      </c>
      <c r="E55" s="39" t="s">
        <v>127</v>
      </c>
      <c r="F55" s="48">
        <v>1</v>
      </c>
      <c r="G55" s="41">
        <v>1861</v>
      </c>
      <c r="H55" s="42">
        <v>2.0677777777777777</v>
      </c>
      <c r="I55" s="42">
        <v>900</v>
      </c>
      <c r="J55" s="42" t="s">
        <v>4170</v>
      </c>
      <c r="K55" s="42" t="s">
        <v>4170</v>
      </c>
      <c r="L55" s="42">
        <v>0</v>
      </c>
      <c r="M55" s="39" t="s">
        <v>104</v>
      </c>
      <c r="N55" s="39" t="b">
        <f t="shared" si="0"/>
        <v>0</v>
      </c>
      <c r="O55" s="49">
        <v>12.7</v>
      </c>
      <c r="P55" s="49">
        <v>8.84</v>
      </c>
      <c r="Q55" s="39">
        <v>0</v>
      </c>
      <c r="R55" s="39">
        <v>69.599999999999994</v>
      </c>
      <c r="S55" s="39"/>
    </row>
    <row r="56" spans="1:19" x14ac:dyDescent="0.25">
      <c r="A56" s="39" t="s">
        <v>16</v>
      </c>
      <c r="B56" s="39" t="s">
        <v>27</v>
      </c>
      <c r="C56" s="39" t="s">
        <v>52</v>
      </c>
      <c r="D56" s="39" t="s">
        <v>265</v>
      </c>
      <c r="E56" s="39" t="s">
        <v>127</v>
      </c>
      <c r="F56" s="48">
        <v>1</v>
      </c>
      <c r="G56" s="41">
        <v>1506</v>
      </c>
      <c r="H56" s="42">
        <v>2.0916666666666668</v>
      </c>
      <c r="I56" s="42">
        <v>720</v>
      </c>
      <c r="J56" s="42" t="s">
        <v>4170</v>
      </c>
      <c r="K56" s="42" t="s">
        <v>4170</v>
      </c>
      <c r="L56" s="42">
        <v>0</v>
      </c>
      <c r="M56" s="39" t="s">
        <v>102</v>
      </c>
      <c r="N56" s="39" t="str">
        <f t="shared" si="0"/>
        <v>sim</v>
      </c>
      <c r="O56" s="49">
        <v>7000</v>
      </c>
      <c r="P56" s="49">
        <v>4000</v>
      </c>
      <c r="Q56" s="39">
        <v>0.01</v>
      </c>
      <c r="R56" s="39">
        <v>57.1</v>
      </c>
      <c r="S56" s="39">
        <v>0</v>
      </c>
    </row>
    <row r="57" spans="1:19" x14ac:dyDescent="0.25">
      <c r="A57" s="39" t="s">
        <v>16</v>
      </c>
      <c r="B57" s="39" t="s">
        <v>27</v>
      </c>
      <c r="C57" s="39" t="s">
        <v>52</v>
      </c>
      <c r="D57" s="39" t="s">
        <v>266</v>
      </c>
      <c r="E57" s="39" t="s">
        <v>127</v>
      </c>
      <c r="F57" s="48">
        <v>1</v>
      </c>
      <c r="G57" s="41">
        <v>10555</v>
      </c>
      <c r="H57" s="42">
        <v>2.0415860735009672</v>
      </c>
      <c r="I57" s="42">
        <v>5170</v>
      </c>
      <c r="J57" s="42" t="s">
        <v>4169</v>
      </c>
      <c r="K57" s="42" t="s">
        <v>4170</v>
      </c>
      <c r="L57" s="42">
        <v>0</v>
      </c>
      <c r="M57" s="39" t="s">
        <v>102</v>
      </c>
      <c r="N57" s="39" t="str">
        <f t="shared" si="0"/>
        <v>sim</v>
      </c>
      <c r="O57" s="49">
        <v>63.8</v>
      </c>
      <c r="P57" s="49">
        <v>63.8</v>
      </c>
      <c r="Q57" s="39">
        <v>10</v>
      </c>
      <c r="R57" s="39">
        <v>100</v>
      </c>
      <c r="S57" s="39">
        <v>15.7</v>
      </c>
    </row>
    <row r="58" spans="1:19" x14ac:dyDescent="0.25">
      <c r="A58" s="39" t="s">
        <v>16</v>
      </c>
      <c r="B58" s="39" t="s">
        <v>27</v>
      </c>
      <c r="C58" s="39" t="s">
        <v>52</v>
      </c>
      <c r="D58" s="39" t="s">
        <v>267</v>
      </c>
      <c r="E58" s="39" t="s">
        <v>127</v>
      </c>
      <c r="F58" s="48">
        <v>1</v>
      </c>
      <c r="G58" s="41">
        <v>2882</v>
      </c>
      <c r="H58" s="42">
        <v>3.0178010471204186</v>
      </c>
      <c r="I58" s="42">
        <v>955</v>
      </c>
      <c r="J58" s="42" t="s">
        <v>4170</v>
      </c>
      <c r="K58" s="42" t="s">
        <v>4170</v>
      </c>
      <c r="L58" s="42">
        <v>0</v>
      </c>
      <c r="M58" s="39" t="s">
        <v>102</v>
      </c>
      <c r="N58" s="39" t="str">
        <f t="shared" si="0"/>
        <v>sim</v>
      </c>
      <c r="O58" s="49">
        <v>22</v>
      </c>
      <c r="P58" s="49">
        <v>21</v>
      </c>
      <c r="Q58" s="39">
        <v>0.8</v>
      </c>
      <c r="R58" s="39">
        <v>95.5</v>
      </c>
      <c r="S58" s="39">
        <v>3.6</v>
      </c>
    </row>
    <row r="59" spans="1:19" x14ac:dyDescent="0.25">
      <c r="A59" s="39" t="s">
        <v>16</v>
      </c>
      <c r="B59" s="39" t="s">
        <v>27</v>
      </c>
      <c r="C59" s="39" t="s">
        <v>52</v>
      </c>
      <c r="D59" s="39" t="s">
        <v>268</v>
      </c>
      <c r="E59" s="39" t="s">
        <v>125</v>
      </c>
      <c r="F59" s="48">
        <v>1</v>
      </c>
      <c r="G59" s="41">
        <v>4468</v>
      </c>
      <c r="H59" s="42">
        <v>3.1179344033496164</v>
      </c>
      <c r="I59" s="42">
        <v>1433</v>
      </c>
      <c r="J59" s="42" t="s">
        <v>4170</v>
      </c>
      <c r="K59" s="42" t="s">
        <v>4170</v>
      </c>
      <c r="L59" s="42">
        <v>0</v>
      </c>
      <c r="M59" s="39" t="s">
        <v>104</v>
      </c>
      <c r="N59" s="39" t="b">
        <f t="shared" si="0"/>
        <v>0</v>
      </c>
      <c r="O59" s="49">
        <v>11</v>
      </c>
      <c r="P59" s="49">
        <v>5</v>
      </c>
      <c r="Q59" s="39">
        <v>0</v>
      </c>
      <c r="R59" s="39">
        <v>45.5</v>
      </c>
      <c r="S59" s="39"/>
    </row>
    <row r="60" spans="1:19" x14ac:dyDescent="0.25">
      <c r="A60" s="39" t="s">
        <v>16</v>
      </c>
      <c r="B60" s="39" t="s">
        <v>27</v>
      </c>
      <c r="C60" s="39" t="s">
        <v>52</v>
      </c>
      <c r="D60" s="39" t="s">
        <v>269</v>
      </c>
      <c r="E60" s="39" t="s">
        <v>125</v>
      </c>
      <c r="F60" s="48">
        <v>3</v>
      </c>
      <c r="G60" s="41">
        <v>113721</v>
      </c>
      <c r="H60" s="42">
        <v>2.2198126097989461</v>
      </c>
      <c r="I60" s="42">
        <v>51230</v>
      </c>
      <c r="J60" s="42" t="s">
        <v>4170</v>
      </c>
      <c r="K60" s="42" t="s">
        <v>4170</v>
      </c>
      <c r="L60" s="42">
        <v>23</v>
      </c>
      <c r="M60" s="39" t="s">
        <v>105</v>
      </c>
      <c r="N60" s="39" t="str">
        <f t="shared" si="0"/>
        <v>sim</v>
      </c>
      <c r="O60" s="49">
        <v>326</v>
      </c>
      <c r="P60" s="49">
        <v>318</v>
      </c>
      <c r="Q60" s="39">
        <v>12</v>
      </c>
      <c r="R60" s="39">
        <v>97.5</v>
      </c>
      <c r="S60" s="39">
        <v>3.7</v>
      </c>
    </row>
    <row r="61" spans="1:19" x14ac:dyDescent="0.25">
      <c r="A61" s="39" t="s">
        <v>16</v>
      </c>
      <c r="B61" s="39" t="s">
        <v>27</v>
      </c>
      <c r="C61" s="39" t="s">
        <v>52</v>
      </c>
      <c r="D61" s="39" t="s">
        <v>270</v>
      </c>
      <c r="E61" s="39" t="s">
        <v>127</v>
      </c>
      <c r="F61" s="48">
        <v>1</v>
      </c>
      <c r="G61" s="41">
        <v>3082</v>
      </c>
      <c r="H61" s="42">
        <v>2.0276315789473682</v>
      </c>
      <c r="I61" s="42">
        <v>1520</v>
      </c>
      <c r="J61" s="42" t="s">
        <v>4170</v>
      </c>
      <c r="K61" s="42" t="s">
        <v>4170</v>
      </c>
      <c r="L61" s="42">
        <v>0</v>
      </c>
      <c r="M61" s="39" t="s">
        <v>102</v>
      </c>
      <c r="N61" s="39" t="str">
        <f t="shared" si="0"/>
        <v>sim</v>
      </c>
      <c r="O61" s="49">
        <v>35.119999999999997</v>
      </c>
      <c r="P61" s="49">
        <v>30.79</v>
      </c>
      <c r="Q61" s="39">
        <v>7.0000000000000007E-2</v>
      </c>
      <c r="R61" s="39">
        <v>87.7</v>
      </c>
      <c r="S61" s="39">
        <v>0.2</v>
      </c>
    </row>
    <row r="62" spans="1:19" x14ac:dyDescent="0.25">
      <c r="A62" s="39" t="s">
        <v>16</v>
      </c>
      <c r="B62" s="39" t="s">
        <v>27</v>
      </c>
      <c r="C62" s="39" t="s">
        <v>52</v>
      </c>
      <c r="D62" s="39" t="s">
        <v>271</v>
      </c>
      <c r="E62" s="39" t="s">
        <v>127</v>
      </c>
      <c r="F62" s="48">
        <v>1</v>
      </c>
      <c r="G62" s="41">
        <v>4848</v>
      </c>
      <c r="H62" s="42">
        <v>2.1309890109890111</v>
      </c>
      <c r="I62" s="42">
        <v>2275</v>
      </c>
      <c r="J62" s="42" t="s">
        <v>4169</v>
      </c>
      <c r="K62" s="42" t="s">
        <v>4170</v>
      </c>
      <c r="L62" s="42">
        <v>0</v>
      </c>
      <c r="M62" s="39" t="s">
        <v>102</v>
      </c>
      <c r="N62" s="39" t="str">
        <f t="shared" si="0"/>
        <v>sim</v>
      </c>
      <c r="O62" s="49">
        <v>40.5</v>
      </c>
      <c r="P62" s="49">
        <v>40.5</v>
      </c>
      <c r="Q62" s="39">
        <v>36</v>
      </c>
      <c r="R62" s="39">
        <v>100</v>
      </c>
      <c r="S62" s="39">
        <v>88.9</v>
      </c>
    </row>
    <row r="63" spans="1:19" x14ac:dyDescent="0.25">
      <c r="A63" s="39" t="s">
        <v>16</v>
      </c>
      <c r="B63" s="39" t="s">
        <v>27</v>
      </c>
      <c r="C63" s="39" t="s">
        <v>52</v>
      </c>
      <c r="D63" s="39" t="s">
        <v>272</v>
      </c>
      <c r="E63" s="39" t="s">
        <v>125</v>
      </c>
      <c r="F63" s="48">
        <v>2</v>
      </c>
      <c r="G63" s="41">
        <v>66433</v>
      </c>
      <c r="H63" s="42">
        <v>2.3726071428571429</v>
      </c>
      <c r="I63" s="42">
        <v>28000</v>
      </c>
      <c r="J63" s="42" t="s">
        <v>4170</v>
      </c>
      <c r="K63" s="42" t="s">
        <v>4170</v>
      </c>
      <c r="L63" s="42">
        <v>170</v>
      </c>
      <c r="M63" s="39" t="s">
        <v>102</v>
      </c>
      <c r="N63" s="39" t="str">
        <f t="shared" si="0"/>
        <v>sim</v>
      </c>
      <c r="O63" s="49">
        <v>200</v>
      </c>
      <c r="P63" s="49">
        <v>197</v>
      </c>
      <c r="Q63" s="39">
        <v>60</v>
      </c>
      <c r="R63" s="39">
        <v>98.5</v>
      </c>
      <c r="S63" s="39">
        <v>30</v>
      </c>
    </row>
    <row r="64" spans="1:19" x14ac:dyDescent="0.25">
      <c r="A64" s="39" t="s">
        <v>16</v>
      </c>
      <c r="B64" s="39" t="s">
        <v>27</v>
      </c>
      <c r="C64" s="39" t="s">
        <v>52</v>
      </c>
      <c r="D64" s="39" t="s">
        <v>273</v>
      </c>
      <c r="E64" s="39" t="s">
        <v>126</v>
      </c>
      <c r="F64" s="48">
        <v>5</v>
      </c>
      <c r="G64" s="41">
        <v>1530286</v>
      </c>
      <c r="H64" s="42">
        <v>2.1553323943661971</v>
      </c>
      <c r="I64" s="42">
        <v>710000</v>
      </c>
      <c r="J64" s="42" t="s">
        <v>4169</v>
      </c>
      <c r="K64" s="42" t="s">
        <v>4169</v>
      </c>
      <c r="L64" s="42">
        <v>812</v>
      </c>
      <c r="M64" s="39" t="s">
        <v>102</v>
      </c>
      <c r="N64" s="39" t="str">
        <f t="shared" si="0"/>
        <v>sim</v>
      </c>
      <c r="O64" s="49">
        <v>6230.89</v>
      </c>
      <c r="P64" s="49">
        <v>5321.64</v>
      </c>
      <c r="Q64" s="39">
        <v>2256.8000000000002</v>
      </c>
      <c r="R64" s="39">
        <v>85.4</v>
      </c>
      <c r="S64" s="39">
        <v>36.200000000000003</v>
      </c>
    </row>
    <row r="65" spans="1:19" x14ac:dyDescent="0.25">
      <c r="A65" s="39" t="s">
        <v>16</v>
      </c>
      <c r="B65" s="39" t="s">
        <v>27</v>
      </c>
      <c r="C65" s="39" t="s">
        <v>52</v>
      </c>
      <c r="D65" s="39" t="s">
        <v>274</v>
      </c>
      <c r="E65" s="39" t="s">
        <v>126</v>
      </c>
      <c r="F65" s="48">
        <v>2</v>
      </c>
      <c r="G65" s="41">
        <v>44486</v>
      </c>
      <c r="H65" s="42">
        <v>2.2242999999999999</v>
      </c>
      <c r="I65" s="42">
        <v>20000</v>
      </c>
      <c r="J65" s="42" t="s">
        <v>4170</v>
      </c>
      <c r="K65" s="42" t="s">
        <v>4170</v>
      </c>
      <c r="L65" s="42">
        <v>50</v>
      </c>
      <c r="M65" s="39" t="s">
        <v>103</v>
      </c>
      <c r="N65" s="39" t="str">
        <f t="shared" si="0"/>
        <v>sim</v>
      </c>
      <c r="O65" s="49">
        <v>700</v>
      </c>
      <c r="P65" s="49">
        <v>550</v>
      </c>
      <c r="Q65" s="39">
        <v>6</v>
      </c>
      <c r="R65" s="39">
        <v>78.599999999999994</v>
      </c>
      <c r="S65" s="39">
        <v>0.9</v>
      </c>
    </row>
    <row r="66" spans="1:19" x14ac:dyDescent="0.25">
      <c r="A66" s="39" t="s">
        <v>16</v>
      </c>
      <c r="B66" s="39" t="s">
        <v>27</v>
      </c>
      <c r="C66" s="39" t="s">
        <v>52</v>
      </c>
      <c r="D66" s="39" t="s">
        <v>27</v>
      </c>
      <c r="E66" s="39" t="s">
        <v>127</v>
      </c>
      <c r="F66" s="48">
        <v>1</v>
      </c>
      <c r="G66" s="41">
        <v>16870</v>
      </c>
      <c r="H66" s="42">
        <v>2.0909766980664353</v>
      </c>
      <c r="I66" s="42">
        <v>8068</v>
      </c>
      <c r="J66" s="42" t="s">
        <v>4170</v>
      </c>
      <c r="K66" s="42" t="s">
        <v>4170</v>
      </c>
      <c r="L66" s="42">
        <v>200</v>
      </c>
      <c r="M66" s="39" t="s">
        <v>105</v>
      </c>
      <c r="N66" s="39" t="str">
        <f t="shared" si="0"/>
        <v>sim</v>
      </c>
      <c r="O66" s="49">
        <v>100</v>
      </c>
      <c r="P66" s="49">
        <v>88</v>
      </c>
      <c r="Q66" s="39">
        <v>6</v>
      </c>
      <c r="R66" s="39">
        <v>88</v>
      </c>
      <c r="S66" s="39">
        <v>6</v>
      </c>
    </row>
    <row r="67" spans="1:19" x14ac:dyDescent="0.25">
      <c r="A67" s="39" t="s">
        <v>16</v>
      </c>
      <c r="B67" s="39" t="s">
        <v>27</v>
      </c>
      <c r="C67" s="39" t="s">
        <v>52</v>
      </c>
      <c r="D67" s="39" t="s">
        <v>275</v>
      </c>
      <c r="E67" s="39" t="s">
        <v>127</v>
      </c>
      <c r="F67" s="48">
        <v>2</v>
      </c>
      <c r="G67" s="41">
        <v>31517</v>
      </c>
      <c r="H67" s="42">
        <v>2.4243846153846156</v>
      </c>
      <c r="I67" s="42">
        <v>13000</v>
      </c>
      <c r="J67" s="42" t="s">
        <v>4170</v>
      </c>
      <c r="K67" s="42" t="s">
        <v>4169</v>
      </c>
      <c r="L67" s="42">
        <v>0</v>
      </c>
      <c r="M67" s="39" t="s">
        <v>102</v>
      </c>
      <c r="N67" s="39" t="str">
        <f t="shared" ref="N67:N130" si="1">IF(M67&lt;&gt;"Não existe", "sim")</f>
        <v>sim</v>
      </c>
      <c r="O67" s="49">
        <v>160</v>
      </c>
      <c r="P67" s="49">
        <v>120</v>
      </c>
      <c r="Q67" s="39">
        <v>50</v>
      </c>
      <c r="R67" s="39">
        <v>75</v>
      </c>
      <c r="S67" s="39">
        <v>31.3</v>
      </c>
    </row>
    <row r="68" spans="1:19" x14ac:dyDescent="0.25">
      <c r="A68" s="39" t="s">
        <v>16</v>
      </c>
      <c r="B68" s="39" t="s">
        <v>27</v>
      </c>
      <c r="C68" s="39" t="s">
        <v>52</v>
      </c>
      <c r="D68" s="39" t="s">
        <v>276</v>
      </c>
      <c r="E68" s="39" t="s">
        <v>126</v>
      </c>
      <c r="F68" s="48">
        <v>1</v>
      </c>
      <c r="G68" s="41">
        <v>11520</v>
      </c>
      <c r="H68" s="42">
        <v>3.1788079470198674</v>
      </c>
      <c r="I68" s="42">
        <v>3624</v>
      </c>
      <c r="J68" s="42" t="s">
        <v>4170</v>
      </c>
      <c r="K68" s="42" t="s">
        <v>4170</v>
      </c>
      <c r="L68" s="42">
        <v>0</v>
      </c>
      <c r="M68" s="39" t="s">
        <v>104</v>
      </c>
      <c r="N68" s="39" t="b">
        <f t="shared" si="1"/>
        <v>0</v>
      </c>
      <c r="O68" s="49">
        <v>88</v>
      </c>
      <c r="P68" s="49">
        <v>73</v>
      </c>
      <c r="Q68" s="39">
        <v>7.9</v>
      </c>
      <c r="R68" s="39">
        <v>83</v>
      </c>
      <c r="S68" s="39">
        <v>9</v>
      </c>
    </row>
    <row r="69" spans="1:19" x14ac:dyDescent="0.25">
      <c r="A69" s="39" t="s">
        <v>16</v>
      </c>
      <c r="B69" s="39" t="s">
        <v>27</v>
      </c>
      <c r="C69" s="39" t="s">
        <v>52</v>
      </c>
      <c r="D69" s="39" t="s">
        <v>277</v>
      </c>
      <c r="E69" s="39" t="s">
        <v>127</v>
      </c>
      <c r="F69" s="48">
        <v>1</v>
      </c>
      <c r="G69" s="41">
        <v>1184</v>
      </c>
      <c r="H69" s="42">
        <v>2.3679999999999999</v>
      </c>
      <c r="I69" s="42">
        <v>500</v>
      </c>
      <c r="J69" s="42" t="s">
        <v>4169</v>
      </c>
      <c r="K69" s="42" t="s">
        <v>4170</v>
      </c>
      <c r="L69" s="42">
        <v>0</v>
      </c>
      <c r="M69" s="39" t="s">
        <v>102</v>
      </c>
      <c r="N69" s="39" t="str">
        <f t="shared" si="1"/>
        <v>sim</v>
      </c>
      <c r="O69" s="49">
        <v>15</v>
      </c>
      <c r="P69" s="49">
        <v>10</v>
      </c>
      <c r="Q69" s="39">
        <v>9</v>
      </c>
      <c r="R69" s="39">
        <v>66.7</v>
      </c>
      <c r="S69" s="39">
        <v>60</v>
      </c>
    </row>
    <row r="70" spans="1:19" x14ac:dyDescent="0.25">
      <c r="A70" s="39" t="s">
        <v>16</v>
      </c>
      <c r="B70" s="39" t="s">
        <v>27</v>
      </c>
      <c r="C70" s="39" t="s">
        <v>52</v>
      </c>
      <c r="D70" s="39" t="s">
        <v>278</v>
      </c>
      <c r="E70" s="39" t="s">
        <v>127</v>
      </c>
      <c r="F70" s="48">
        <v>1</v>
      </c>
      <c r="G70" s="41">
        <v>1592</v>
      </c>
      <c r="H70" s="42">
        <v>2.2742857142857145</v>
      </c>
      <c r="I70" s="42">
        <v>700</v>
      </c>
      <c r="J70" s="42" t="s">
        <v>4170</v>
      </c>
      <c r="K70" s="42" t="s">
        <v>4170</v>
      </c>
      <c r="L70" s="42">
        <v>0</v>
      </c>
      <c r="M70" s="39" t="s">
        <v>104</v>
      </c>
      <c r="N70" s="39" t="b">
        <f t="shared" si="1"/>
        <v>0</v>
      </c>
      <c r="O70" s="49">
        <v>1795</v>
      </c>
      <c r="P70" s="49">
        <v>1795</v>
      </c>
      <c r="Q70" s="39">
        <v>0</v>
      </c>
      <c r="R70" s="39">
        <v>100</v>
      </c>
      <c r="S70" s="39"/>
    </row>
    <row r="71" spans="1:19" x14ac:dyDescent="0.25">
      <c r="A71" s="39" t="s">
        <v>16</v>
      </c>
      <c r="B71" s="39" t="s">
        <v>27</v>
      </c>
      <c r="C71" s="39" t="s">
        <v>52</v>
      </c>
      <c r="D71" s="39" t="s">
        <v>279</v>
      </c>
      <c r="E71" s="39" t="s">
        <v>127</v>
      </c>
      <c r="F71" s="48">
        <v>1</v>
      </c>
      <c r="G71" s="41">
        <v>855</v>
      </c>
      <c r="H71" s="42">
        <v>1.1712328767123288</v>
      </c>
      <c r="I71" s="42">
        <v>730</v>
      </c>
      <c r="J71" s="42" t="s">
        <v>4170</v>
      </c>
      <c r="K71" s="42" t="s">
        <v>4170</v>
      </c>
      <c r="L71" s="42">
        <v>0</v>
      </c>
      <c r="M71" s="39" t="s">
        <v>102</v>
      </c>
      <c r="N71" s="39" t="str">
        <f t="shared" si="1"/>
        <v>sim</v>
      </c>
      <c r="O71" s="49">
        <v>10</v>
      </c>
      <c r="P71" s="49">
        <v>8</v>
      </c>
      <c r="Q71" s="39">
        <v>0.18</v>
      </c>
      <c r="R71" s="39">
        <v>80</v>
      </c>
      <c r="S71" s="39">
        <v>1.8</v>
      </c>
    </row>
    <row r="72" spans="1:19" x14ac:dyDescent="0.25">
      <c r="A72" s="39" t="s">
        <v>16</v>
      </c>
      <c r="B72" s="39" t="s">
        <v>27</v>
      </c>
      <c r="C72" s="39" t="s">
        <v>52</v>
      </c>
      <c r="D72" s="39" t="s">
        <v>280</v>
      </c>
      <c r="E72" s="39" t="s">
        <v>127</v>
      </c>
      <c r="F72" s="48">
        <v>1</v>
      </c>
      <c r="G72" s="41">
        <v>2765</v>
      </c>
      <c r="H72" s="42">
        <v>2.1584699453551912</v>
      </c>
      <c r="I72" s="42">
        <v>1281</v>
      </c>
      <c r="J72" s="42" t="s">
        <v>4170</v>
      </c>
      <c r="K72" s="42" t="s">
        <v>4170</v>
      </c>
      <c r="L72" s="42">
        <v>0</v>
      </c>
      <c r="M72" s="39" t="s">
        <v>104</v>
      </c>
      <c r="N72" s="39" t="b">
        <f t="shared" si="1"/>
        <v>0</v>
      </c>
      <c r="O72" s="49">
        <v>24.17</v>
      </c>
      <c r="P72" s="49">
        <v>24.17</v>
      </c>
      <c r="Q72" s="39">
        <v>0</v>
      </c>
      <c r="R72" s="39">
        <v>100</v>
      </c>
      <c r="S72" s="39"/>
    </row>
    <row r="73" spans="1:19" x14ac:dyDescent="0.25">
      <c r="A73" s="39" t="s">
        <v>16</v>
      </c>
      <c r="B73" s="39" t="s">
        <v>27</v>
      </c>
      <c r="C73" s="39" t="s">
        <v>52</v>
      </c>
      <c r="D73" s="39" t="s">
        <v>281</v>
      </c>
      <c r="E73" s="39" t="s">
        <v>126</v>
      </c>
      <c r="F73" s="48">
        <v>1</v>
      </c>
      <c r="G73" s="41">
        <v>13314</v>
      </c>
      <c r="H73" s="42">
        <v>2.2189999999999999</v>
      </c>
      <c r="I73" s="42">
        <v>6000</v>
      </c>
      <c r="J73" s="42" t="s">
        <v>4170</v>
      </c>
      <c r="K73" s="42" t="s">
        <v>4170</v>
      </c>
      <c r="L73" s="42">
        <v>0</v>
      </c>
      <c r="M73" s="39" t="s">
        <v>103</v>
      </c>
      <c r="N73" s="39" t="str">
        <f t="shared" si="1"/>
        <v>sim</v>
      </c>
      <c r="O73" s="49">
        <v>326</v>
      </c>
      <c r="P73" s="49">
        <v>184</v>
      </c>
      <c r="Q73" s="39">
        <v>60</v>
      </c>
      <c r="R73" s="39">
        <v>56.4</v>
      </c>
      <c r="S73" s="39">
        <v>18.399999999999999</v>
      </c>
    </row>
    <row r="74" spans="1:19" x14ac:dyDescent="0.25">
      <c r="A74" s="39" t="s">
        <v>16</v>
      </c>
      <c r="B74" s="39" t="s">
        <v>27</v>
      </c>
      <c r="C74" s="39" t="s">
        <v>52</v>
      </c>
      <c r="D74" s="39" t="s">
        <v>282</v>
      </c>
      <c r="E74" s="39" t="s">
        <v>127</v>
      </c>
      <c r="F74" s="48">
        <v>1</v>
      </c>
      <c r="G74" s="41">
        <v>10539</v>
      </c>
      <c r="H74" s="42">
        <v>2.8842364532019706</v>
      </c>
      <c r="I74" s="42">
        <v>3654</v>
      </c>
      <c r="J74" s="42" t="s">
        <v>4170</v>
      </c>
      <c r="K74" s="42" t="s">
        <v>4170</v>
      </c>
      <c r="L74" s="42">
        <v>0</v>
      </c>
      <c r="M74" s="39" t="s">
        <v>104</v>
      </c>
      <c r="N74" s="39" t="b">
        <f t="shared" si="1"/>
        <v>0</v>
      </c>
      <c r="O74" s="49">
        <v>103.17</v>
      </c>
      <c r="P74" s="49">
        <v>59.83</v>
      </c>
      <c r="Q74" s="39">
        <v>0</v>
      </c>
      <c r="R74" s="39">
        <v>58</v>
      </c>
      <c r="S74" s="39"/>
    </row>
    <row r="75" spans="1:19" x14ac:dyDescent="0.25">
      <c r="A75" s="39" t="s">
        <v>16</v>
      </c>
      <c r="B75" s="39" t="s">
        <v>27</v>
      </c>
      <c r="C75" s="39" t="s">
        <v>52</v>
      </c>
      <c r="D75" s="39" t="s">
        <v>283</v>
      </c>
      <c r="E75" s="39" t="s">
        <v>126</v>
      </c>
      <c r="F75" s="48">
        <v>2</v>
      </c>
      <c r="G75" s="41">
        <v>49789</v>
      </c>
      <c r="H75" s="42">
        <v>2.2631363636363635</v>
      </c>
      <c r="I75" s="42">
        <v>22000</v>
      </c>
      <c r="J75" s="42" t="s">
        <v>4170</v>
      </c>
      <c r="K75" s="42" t="s">
        <v>4170</v>
      </c>
      <c r="L75" s="42">
        <v>50</v>
      </c>
      <c r="M75" s="39" t="s">
        <v>103</v>
      </c>
      <c r="N75" s="39" t="str">
        <f t="shared" si="1"/>
        <v>sim</v>
      </c>
      <c r="O75" s="49">
        <v>270</v>
      </c>
      <c r="P75" s="49">
        <v>260</v>
      </c>
      <c r="Q75" s="39">
        <v>100</v>
      </c>
      <c r="R75" s="39">
        <v>96.3</v>
      </c>
      <c r="S75" s="39">
        <v>37</v>
      </c>
    </row>
    <row r="76" spans="1:19" x14ac:dyDescent="0.25">
      <c r="A76" s="39" t="s">
        <v>16</v>
      </c>
      <c r="B76" s="39" t="s">
        <v>27</v>
      </c>
      <c r="C76" s="39" t="s">
        <v>52</v>
      </c>
      <c r="D76" s="39" t="s">
        <v>284</v>
      </c>
      <c r="E76" s="39" t="s">
        <v>127</v>
      </c>
      <c r="F76" s="48">
        <v>1</v>
      </c>
      <c r="G76" s="41">
        <v>23440</v>
      </c>
      <c r="H76" s="42">
        <v>3.5142428785607196</v>
      </c>
      <c r="I76" s="42">
        <v>6670</v>
      </c>
      <c r="J76" s="42" t="s">
        <v>4170</v>
      </c>
      <c r="K76" s="42" t="s">
        <v>4170</v>
      </c>
      <c r="L76" s="42">
        <v>300</v>
      </c>
      <c r="M76" s="39" t="s">
        <v>102</v>
      </c>
      <c r="N76" s="39" t="str">
        <f t="shared" si="1"/>
        <v>sim</v>
      </c>
      <c r="O76" s="49">
        <v>160.19999999999999</v>
      </c>
      <c r="P76" s="49">
        <v>145</v>
      </c>
      <c r="Q76" s="39">
        <v>20</v>
      </c>
      <c r="R76" s="39">
        <v>90.5</v>
      </c>
      <c r="S76" s="39">
        <v>12.5</v>
      </c>
    </row>
    <row r="77" spans="1:19" x14ac:dyDescent="0.25">
      <c r="A77" s="39" t="s">
        <v>16</v>
      </c>
      <c r="B77" s="39" t="s">
        <v>27</v>
      </c>
      <c r="C77" s="39" t="s">
        <v>52</v>
      </c>
      <c r="D77" s="39" t="s">
        <v>285</v>
      </c>
      <c r="E77" s="39" t="s">
        <v>127</v>
      </c>
      <c r="F77" s="48">
        <v>2</v>
      </c>
      <c r="G77" s="41">
        <v>28750</v>
      </c>
      <c r="H77" s="42">
        <v>2.8502032318826211</v>
      </c>
      <c r="I77" s="42">
        <v>10087</v>
      </c>
      <c r="J77" s="42" t="s">
        <v>4170</v>
      </c>
      <c r="K77" s="42" t="s">
        <v>4170</v>
      </c>
      <c r="L77" s="42">
        <v>0</v>
      </c>
      <c r="M77" s="39" t="s">
        <v>103</v>
      </c>
      <c r="N77" s="39" t="str">
        <f t="shared" si="1"/>
        <v>sim</v>
      </c>
      <c r="O77" s="49">
        <v>250</v>
      </c>
      <c r="P77" s="49">
        <v>220</v>
      </c>
      <c r="Q77" s="39">
        <v>15</v>
      </c>
      <c r="R77" s="39">
        <v>88</v>
      </c>
      <c r="S77" s="39">
        <v>6</v>
      </c>
    </row>
    <row r="78" spans="1:19" x14ac:dyDescent="0.25">
      <c r="A78" s="39" t="s">
        <v>16</v>
      </c>
      <c r="B78" s="39" t="s">
        <v>27</v>
      </c>
      <c r="C78" s="39" t="s">
        <v>52</v>
      </c>
      <c r="D78" s="39" t="s">
        <v>286</v>
      </c>
      <c r="E78" s="39" t="s">
        <v>127</v>
      </c>
      <c r="F78" s="48">
        <v>1</v>
      </c>
      <c r="G78" s="41">
        <v>2170</v>
      </c>
      <c r="H78" s="42">
        <v>2.17</v>
      </c>
      <c r="I78" s="42">
        <v>1000</v>
      </c>
      <c r="J78" s="42" t="s">
        <v>4169</v>
      </c>
      <c r="K78" s="42" t="s">
        <v>4170</v>
      </c>
      <c r="L78" s="42">
        <v>0</v>
      </c>
      <c r="M78" s="39" t="s">
        <v>103</v>
      </c>
      <c r="N78" s="39" t="str">
        <f t="shared" si="1"/>
        <v>sim</v>
      </c>
      <c r="O78" s="49">
        <v>80</v>
      </c>
      <c r="P78" s="49">
        <v>20</v>
      </c>
      <c r="Q78" s="39">
        <v>10</v>
      </c>
      <c r="R78" s="39">
        <v>25</v>
      </c>
      <c r="S78" s="39">
        <v>12.5</v>
      </c>
    </row>
    <row r="79" spans="1:19" x14ac:dyDescent="0.25">
      <c r="A79" s="39" t="s">
        <v>16</v>
      </c>
      <c r="B79" s="39" t="s">
        <v>27</v>
      </c>
      <c r="C79" s="39" t="s">
        <v>52</v>
      </c>
      <c r="D79" s="39" t="s">
        <v>287</v>
      </c>
      <c r="E79" s="39" t="s">
        <v>127</v>
      </c>
      <c r="F79" s="48">
        <v>2</v>
      </c>
      <c r="G79" s="41">
        <v>36732</v>
      </c>
      <c r="H79" s="42">
        <v>3.6695304695304696</v>
      </c>
      <c r="I79" s="42">
        <v>10010</v>
      </c>
      <c r="J79" s="42" t="s">
        <v>4170</v>
      </c>
      <c r="K79" s="42" t="s">
        <v>4170</v>
      </c>
      <c r="L79" s="42">
        <v>0</v>
      </c>
      <c r="M79" s="39" t="s">
        <v>103</v>
      </c>
      <c r="N79" s="39" t="str">
        <f t="shared" si="1"/>
        <v>sim</v>
      </c>
      <c r="O79" s="49">
        <v>170</v>
      </c>
      <c r="P79" s="49">
        <v>129</v>
      </c>
      <c r="Q79" s="39">
        <v>16</v>
      </c>
      <c r="R79" s="39">
        <v>75.900000000000006</v>
      </c>
      <c r="S79" s="39">
        <v>9.4</v>
      </c>
    </row>
    <row r="80" spans="1:19" x14ac:dyDescent="0.25">
      <c r="A80" s="39" t="s">
        <v>16</v>
      </c>
      <c r="B80" s="39" t="s">
        <v>27</v>
      </c>
      <c r="C80" s="39" t="s">
        <v>52</v>
      </c>
      <c r="D80" s="39" t="s">
        <v>288</v>
      </c>
      <c r="E80" s="39" t="s">
        <v>127</v>
      </c>
      <c r="F80" s="48">
        <v>1</v>
      </c>
      <c r="G80" s="41">
        <v>4119</v>
      </c>
      <c r="H80" s="42">
        <v>2.0004856726566294</v>
      </c>
      <c r="I80" s="42">
        <v>2059</v>
      </c>
      <c r="J80" s="42" t="s">
        <v>4170</v>
      </c>
      <c r="K80" s="42" t="s">
        <v>4170</v>
      </c>
      <c r="L80" s="42">
        <v>0</v>
      </c>
      <c r="M80" s="39" t="s">
        <v>102</v>
      </c>
      <c r="N80" s="39" t="str">
        <f t="shared" si="1"/>
        <v>sim</v>
      </c>
      <c r="O80" s="49">
        <v>40</v>
      </c>
      <c r="P80" s="49">
        <v>25</v>
      </c>
      <c r="Q80" s="39">
        <v>0</v>
      </c>
      <c r="R80" s="39">
        <v>62.5</v>
      </c>
      <c r="S80" s="39"/>
    </row>
    <row r="81" spans="1:19" x14ac:dyDescent="0.25">
      <c r="A81" s="39" t="s">
        <v>16</v>
      </c>
      <c r="B81" s="39" t="s">
        <v>27</v>
      </c>
      <c r="C81" s="39" t="s">
        <v>52</v>
      </c>
      <c r="D81" s="39" t="s">
        <v>289</v>
      </c>
      <c r="E81" s="39" t="s">
        <v>127</v>
      </c>
      <c r="F81" s="48">
        <v>1</v>
      </c>
      <c r="G81" s="41">
        <v>4329</v>
      </c>
      <c r="H81" s="42">
        <v>2.0134883720930232</v>
      </c>
      <c r="I81" s="42">
        <v>2150</v>
      </c>
      <c r="J81" s="42" t="s">
        <v>4169</v>
      </c>
      <c r="K81" s="42" t="s">
        <v>4170</v>
      </c>
      <c r="L81" s="42">
        <v>0</v>
      </c>
      <c r="M81" s="39" t="s">
        <v>102</v>
      </c>
      <c r="N81" s="39" t="str">
        <f t="shared" si="1"/>
        <v>sim</v>
      </c>
      <c r="O81" s="49">
        <v>33.31</v>
      </c>
      <c r="P81" s="49">
        <v>29.66</v>
      </c>
      <c r="Q81" s="39">
        <v>3</v>
      </c>
      <c r="R81" s="39">
        <v>89</v>
      </c>
      <c r="S81" s="39">
        <v>9</v>
      </c>
    </row>
    <row r="82" spans="1:19" x14ac:dyDescent="0.25">
      <c r="A82" s="39" t="s">
        <v>16</v>
      </c>
      <c r="B82" s="39" t="s">
        <v>27</v>
      </c>
      <c r="C82" s="39" t="s">
        <v>52</v>
      </c>
      <c r="D82" s="39" t="s">
        <v>290</v>
      </c>
      <c r="E82" s="39" t="s">
        <v>127</v>
      </c>
      <c r="F82" s="48">
        <v>1</v>
      </c>
      <c r="G82" s="41">
        <v>3306</v>
      </c>
      <c r="H82" s="42">
        <v>2.2040000000000002</v>
      </c>
      <c r="I82" s="42">
        <v>1500</v>
      </c>
      <c r="J82" s="42" t="s">
        <v>4170</v>
      </c>
      <c r="K82" s="42" t="s">
        <v>4170</v>
      </c>
      <c r="L82" s="42">
        <v>100</v>
      </c>
      <c r="M82" s="39" t="s">
        <v>102</v>
      </c>
      <c r="N82" s="39" t="str">
        <f t="shared" si="1"/>
        <v>sim</v>
      </c>
      <c r="O82" s="49">
        <v>100</v>
      </c>
      <c r="P82" s="49">
        <v>100</v>
      </c>
      <c r="Q82" s="39">
        <v>100</v>
      </c>
      <c r="R82" s="39">
        <v>100</v>
      </c>
      <c r="S82" s="39">
        <v>100</v>
      </c>
    </row>
    <row r="83" spans="1:19" x14ac:dyDescent="0.25">
      <c r="A83" s="39" t="s">
        <v>16</v>
      </c>
      <c r="B83" s="39" t="s">
        <v>27</v>
      </c>
      <c r="C83" s="39" t="s">
        <v>52</v>
      </c>
      <c r="D83" s="39" t="s">
        <v>291</v>
      </c>
      <c r="E83" s="39" t="s">
        <v>127</v>
      </c>
      <c r="F83" s="48">
        <v>1</v>
      </c>
      <c r="G83" s="41">
        <v>21159</v>
      </c>
      <c r="H83" s="42">
        <v>3.0907099035933392</v>
      </c>
      <c r="I83" s="42">
        <v>6846</v>
      </c>
      <c r="J83" s="42" t="s">
        <v>4170</v>
      </c>
      <c r="K83" s="42" t="s">
        <v>4170</v>
      </c>
      <c r="L83" s="42">
        <v>0</v>
      </c>
      <c r="M83" s="39" t="s">
        <v>103</v>
      </c>
      <c r="N83" s="39" t="str">
        <f t="shared" si="1"/>
        <v>sim</v>
      </c>
      <c r="O83" s="49">
        <v>220</v>
      </c>
      <c r="P83" s="49">
        <v>106</v>
      </c>
      <c r="Q83" s="39">
        <v>7.72</v>
      </c>
      <c r="R83" s="39">
        <v>48.2</v>
      </c>
      <c r="S83" s="39">
        <v>3.5</v>
      </c>
    </row>
    <row r="84" spans="1:19" x14ac:dyDescent="0.25">
      <c r="A84" s="39" t="s">
        <v>16</v>
      </c>
      <c r="B84" s="39" t="s">
        <v>27</v>
      </c>
      <c r="C84" s="39" t="s">
        <v>52</v>
      </c>
      <c r="D84" s="39" t="s">
        <v>292</v>
      </c>
      <c r="E84" s="39" t="s">
        <v>127</v>
      </c>
      <c r="F84" s="48">
        <v>1</v>
      </c>
      <c r="G84" s="41">
        <v>3310</v>
      </c>
      <c r="H84" s="42">
        <v>2.2827586206896551</v>
      </c>
      <c r="I84" s="42">
        <v>1450</v>
      </c>
      <c r="J84" s="42" t="s">
        <v>4170</v>
      </c>
      <c r="K84" s="42" t="s">
        <v>4170</v>
      </c>
      <c r="L84" s="42">
        <v>0</v>
      </c>
      <c r="M84" s="39" t="s">
        <v>103</v>
      </c>
      <c r="N84" s="39" t="str">
        <f t="shared" si="1"/>
        <v>sim</v>
      </c>
      <c r="O84" s="49">
        <v>84</v>
      </c>
      <c r="P84" s="49">
        <v>78.400000000000006</v>
      </c>
      <c r="Q84" s="39">
        <v>0</v>
      </c>
      <c r="R84" s="39">
        <v>93.3</v>
      </c>
      <c r="S84" s="39"/>
    </row>
    <row r="85" spans="1:19" x14ac:dyDescent="0.25">
      <c r="A85" s="39" t="s">
        <v>16</v>
      </c>
      <c r="B85" s="39" t="s">
        <v>27</v>
      </c>
      <c r="C85" s="39" t="s">
        <v>52</v>
      </c>
      <c r="D85" s="39" t="s">
        <v>293</v>
      </c>
      <c r="E85" s="39" t="s">
        <v>127</v>
      </c>
      <c r="F85" s="48">
        <v>1</v>
      </c>
      <c r="G85" s="41">
        <v>20874</v>
      </c>
      <c r="H85" s="42">
        <v>2.9820000000000002</v>
      </c>
      <c r="I85" s="42">
        <v>7000</v>
      </c>
      <c r="J85" s="42" t="s">
        <v>4170</v>
      </c>
      <c r="K85" s="42" t="s">
        <v>4170</v>
      </c>
      <c r="L85" s="42">
        <v>30</v>
      </c>
      <c r="M85" s="39" t="s">
        <v>105</v>
      </c>
      <c r="N85" s="39" t="str">
        <f t="shared" si="1"/>
        <v>sim</v>
      </c>
      <c r="O85" s="49">
        <v>1380</v>
      </c>
      <c r="P85" s="49">
        <v>1000</v>
      </c>
      <c r="Q85" s="39">
        <v>50</v>
      </c>
      <c r="R85" s="39">
        <v>72.5</v>
      </c>
      <c r="S85" s="39">
        <v>3.6</v>
      </c>
    </row>
    <row r="86" spans="1:19" x14ac:dyDescent="0.25">
      <c r="A86" s="39" t="s">
        <v>16</v>
      </c>
      <c r="B86" s="39" t="s">
        <v>27</v>
      </c>
      <c r="C86" s="39" t="s">
        <v>52</v>
      </c>
      <c r="D86" s="39" t="s">
        <v>294</v>
      </c>
      <c r="E86" s="39" t="s">
        <v>127</v>
      </c>
      <c r="F86" s="48">
        <v>1</v>
      </c>
      <c r="G86" s="41">
        <v>6751</v>
      </c>
      <c r="H86" s="42">
        <v>2.2391376451077942</v>
      </c>
      <c r="I86" s="42">
        <v>3015</v>
      </c>
      <c r="J86" s="42" t="s">
        <v>4169</v>
      </c>
      <c r="K86" s="42" t="s">
        <v>4169</v>
      </c>
      <c r="L86" s="42">
        <v>249</v>
      </c>
      <c r="M86" s="39" t="s">
        <v>102</v>
      </c>
      <c r="N86" s="39" t="str">
        <f t="shared" si="1"/>
        <v>sim</v>
      </c>
      <c r="O86" s="49">
        <v>28.21</v>
      </c>
      <c r="P86" s="49">
        <v>28.11</v>
      </c>
      <c r="Q86" s="39">
        <v>21.15</v>
      </c>
      <c r="R86" s="39">
        <v>99.6</v>
      </c>
      <c r="S86" s="39">
        <v>75</v>
      </c>
    </row>
    <row r="87" spans="1:19" x14ac:dyDescent="0.25">
      <c r="A87" s="39" t="s">
        <v>16</v>
      </c>
      <c r="B87" s="39" t="s">
        <v>27</v>
      </c>
      <c r="C87" s="39" t="s">
        <v>52</v>
      </c>
      <c r="D87" s="39" t="s">
        <v>295</v>
      </c>
      <c r="E87" s="39" t="s">
        <v>127</v>
      </c>
      <c r="F87" s="48">
        <v>3</v>
      </c>
      <c r="G87" s="41">
        <v>101320</v>
      </c>
      <c r="H87" s="42">
        <v>3.4566048034934496</v>
      </c>
      <c r="I87" s="42">
        <v>29312</v>
      </c>
      <c r="J87" s="42" t="s">
        <v>4169</v>
      </c>
      <c r="K87" s="42" t="s">
        <v>4170</v>
      </c>
      <c r="L87" s="42">
        <v>2000</v>
      </c>
      <c r="M87" s="39" t="s">
        <v>102</v>
      </c>
      <c r="N87" s="39" t="str">
        <f t="shared" si="1"/>
        <v>sim</v>
      </c>
      <c r="O87" s="49">
        <v>551.41999999999996</v>
      </c>
      <c r="P87" s="49">
        <v>527.38</v>
      </c>
      <c r="Q87" s="39">
        <v>20</v>
      </c>
      <c r="R87" s="39">
        <v>95.6</v>
      </c>
      <c r="S87" s="39">
        <v>3.6</v>
      </c>
    </row>
    <row r="88" spans="1:19" x14ac:dyDescent="0.25">
      <c r="A88" s="39" t="s">
        <v>16</v>
      </c>
      <c r="B88" s="39" t="s">
        <v>27</v>
      </c>
      <c r="C88" s="39" t="s">
        <v>52</v>
      </c>
      <c r="D88" s="39" t="s">
        <v>296</v>
      </c>
      <c r="E88" s="39" t="s">
        <v>127</v>
      </c>
      <c r="F88" s="48">
        <v>1</v>
      </c>
      <c r="G88" s="41">
        <v>1345</v>
      </c>
      <c r="H88" s="42">
        <v>2.0628834355828221</v>
      </c>
      <c r="I88" s="42">
        <v>652</v>
      </c>
      <c r="J88" s="42" t="s">
        <v>4170</v>
      </c>
      <c r="K88" s="42" t="s">
        <v>4170</v>
      </c>
      <c r="L88" s="42">
        <v>0</v>
      </c>
      <c r="M88" s="39" t="s">
        <v>102</v>
      </c>
      <c r="N88" s="39" t="str">
        <f t="shared" si="1"/>
        <v>sim</v>
      </c>
      <c r="O88" s="49">
        <v>19334</v>
      </c>
      <c r="P88" s="49">
        <v>13014</v>
      </c>
      <c r="Q88" s="39">
        <v>1</v>
      </c>
      <c r="R88" s="39">
        <v>67.3</v>
      </c>
      <c r="S88" s="39">
        <v>0</v>
      </c>
    </row>
    <row r="89" spans="1:19" x14ac:dyDescent="0.25">
      <c r="A89" s="39" t="s">
        <v>16</v>
      </c>
      <c r="B89" s="39" t="s">
        <v>27</v>
      </c>
      <c r="C89" s="39" t="s">
        <v>52</v>
      </c>
      <c r="D89" s="39" t="s">
        <v>297</v>
      </c>
      <c r="E89" s="39" t="s">
        <v>127</v>
      </c>
      <c r="F89" s="48">
        <v>1</v>
      </c>
      <c r="G89" s="41">
        <v>4060</v>
      </c>
      <c r="H89" s="42">
        <v>4.5111111111111111</v>
      </c>
      <c r="I89" s="42">
        <v>900</v>
      </c>
      <c r="J89" s="42" t="s">
        <v>4170</v>
      </c>
      <c r="K89" s="42" t="s">
        <v>4170</v>
      </c>
      <c r="L89" s="42">
        <v>0</v>
      </c>
      <c r="M89" s="39" t="s">
        <v>104</v>
      </c>
      <c r="N89" s="39" t="b">
        <f t="shared" si="1"/>
        <v>0</v>
      </c>
      <c r="O89" s="49">
        <v>80</v>
      </c>
      <c r="P89" s="49">
        <v>80</v>
      </c>
      <c r="Q89" s="39">
        <v>0</v>
      </c>
      <c r="R89" s="39">
        <v>100</v>
      </c>
      <c r="S89" s="39"/>
    </row>
    <row r="90" spans="1:19" x14ac:dyDescent="0.25">
      <c r="A90" s="39" t="s">
        <v>16</v>
      </c>
      <c r="B90" s="39" t="s">
        <v>27</v>
      </c>
      <c r="C90" s="39" t="s">
        <v>52</v>
      </c>
      <c r="D90" s="39" t="s">
        <v>298</v>
      </c>
      <c r="E90" s="39" t="s">
        <v>127</v>
      </c>
      <c r="F90" s="48">
        <v>2</v>
      </c>
      <c r="G90" s="41">
        <v>43317</v>
      </c>
      <c r="H90" s="42">
        <v>4.0498317127898282</v>
      </c>
      <c r="I90" s="42">
        <v>10696</v>
      </c>
      <c r="J90" s="42" t="s">
        <v>4169</v>
      </c>
      <c r="K90" s="42" t="s">
        <v>4170</v>
      </c>
      <c r="L90" s="42">
        <v>0</v>
      </c>
      <c r="M90" s="39" t="s">
        <v>103</v>
      </c>
      <c r="N90" s="39" t="str">
        <f t="shared" si="1"/>
        <v>sim</v>
      </c>
      <c r="O90" s="49">
        <v>43</v>
      </c>
      <c r="P90" s="49">
        <v>38.700000000000003</v>
      </c>
      <c r="Q90" s="39">
        <v>10</v>
      </c>
      <c r="R90" s="39">
        <v>90</v>
      </c>
      <c r="S90" s="39">
        <v>23.3</v>
      </c>
    </row>
    <row r="91" spans="1:19" x14ac:dyDescent="0.25">
      <c r="A91" s="39" t="s">
        <v>16</v>
      </c>
      <c r="B91" s="39" t="s">
        <v>27</v>
      </c>
      <c r="C91" s="39" t="s">
        <v>52</v>
      </c>
      <c r="D91" s="39" t="s">
        <v>299</v>
      </c>
      <c r="E91" s="39" t="s">
        <v>127</v>
      </c>
      <c r="F91" s="48">
        <v>3</v>
      </c>
      <c r="G91" s="41">
        <v>93951</v>
      </c>
      <c r="H91" s="42">
        <v>2.1975299978948848</v>
      </c>
      <c r="I91" s="42">
        <v>42753</v>
      </c>
      <c r="J91" s="42" t="s">
        <v>4169</v>
      </c>
      <c r="K91" s="42" t="s">
        <v>4170</v>
      </c>
      <c r="L91" s="42">
        <v>15039</v>
      </c>
      <c r="M91" s="39" t="s">
        <v>102</v>
      </c>
      <c r="N91" s="39" t="str">
        <f t="shared" si="1"/>
        <v>sim</v>
      </c>
      <c r="O91" s="49">
        <v>774.69</v>
      </c>
      <c r="P91" s="49">
        <v>693.33</v>
      </c>
      <c r="Q91" s="39">
        <v>554</v>
      </c>
      <c r="R91" s="39">
        <v>89.5</v>
      </c>
      <c r="S91" s="39">
        <v>71.5</v>
      </c>
    </row>
    <row r="92" spans="1:19" x14ac:dyDescent="0.25">
      <c r="A92" s="39" t="s">
        <v>16</v>
      </c>
      <c r="B92" s="39" t="s">
        <v>27</v>
      </c>
      <c r="C92" s="39" t="s">
        <v>52</v>
      </c>
      <c r="D92" s="39" t="s">
        <v>300</v>
      </c>
      <c r="E92" s="39" t="s">
        <v>127</v>
      </c>
      <c r="F92" s="48">
        <v>1</v>
      </c>
      <c r="G92" s="41">
        <v>1998</v>
      </c>
      <c r="H92" s="42">
        <v>4.9950000000000001</v>
      </c>
      <c r="I92" s="42">
        <v>400</v>
      </c>
      <c r="J92" s="42" t="s">
        <v>4170</v>
      </c>
      <c r="K92" s="42" t="s">
        <v>4170</v>
      </c>
      <c r="L92" s="42">
        <v>0</v>
      </c>
      <c r="M92" s="39" t="s">
        <v>102</v>
      </c>
      <c r="N92" s="39" t="str">
        <f t="shared" si="1"/>
        <v>sim</v>
      </c>
      <c r="O92" s="49">
        <v>76</v>
      </c>
      <c r="P92" s="49">
        <v>76</v>
      </c>
      <c r="Q92" s="39">
        <v>3</v>
      </c>
      <c r="R92" s="39">
        <v>100</v>
      </c>
      <c r="S92" s="39">
        <v>3.9</v>
      </c>
    </row>
    <row r="93" spans="1:19" x14ac:dyDescent="0.25">
      <c r="A93" s="39" t="s">
        <v>16</v>
      </c>
      <c r="B93" s="39" t="s">
        <v>27</v>
      </c>
      <c r="C93" s="39" t="s">
        <v>52</v>
      </c>
      <c r="D93" s="39" t="s">
        <v>301</v>
      </c>
      <c r="E93" s="39" t="s">
        <v>127</v>
      </c>
      <c r="F93" s="48">
        <v>1</v>
      </c>
      <c r="G93" s="41">
        <v>6730</v>
      </c>
      <c r="H93" s="42">
        <v>3.1028123559243892</v>
      </c>
      <c r="I93" s="42">
        <v>2169</v>
      </c>
      <c r="J93" s="42" t="s">
        <v>4170</v>
      </c>
      <c r="K93" s="42" t="s">
        <v>4170</v>
      </c>
      <c r="L93" s="42">
        <v>0</v>
      </c>
      <c r="M93" s="39" t="s">
        <v>104</v>
      </c>
      <c r="N93" s="39" t="b">
        <f t="shared" si="1"/>
        <v>0</v>
      </c>
      <c r="O93" s="49">
        <v>47.9</v>
      </c>
      <c r="P93" s="49">
        <v>47.5</v>
      </c>
      <c r="Q93" s="39">
        <v>12</v>
      </c>
      <c r="R93" s="39">
        <v>99.2</v>
      </c>
      <c r="S93" s="39">
        <v>25.1</v>
      </c>
    </row>
    <row r="94" spans="1:19" x14ac:dyDescent="0.25">
      <c r="A94" s="39" t="s">
        <v>16</v>
      </c>
      <c r="B94" s="39" t="s">
        <v>27</v>
      </c>
      <c r="C94" s="39" t="s">
        <v>52</v>
      </c>
      <c r="D94" s="39" t="s">
        <v>302</v>
      </c>
      <c r="E94" s="39" t="s">
        <v>127</v>
      </c>
      <c r="F94" s="48">
        <v>1</v>
      </c>
      <c r="G94" s="41">
        <v>1003</v>
      </c>
      <c r="H94" s="42">
        <v>2.0895833333333331</v>
      </c>
      <c r="I94" s="42">
        <v>480</v>
      </c>
      <c r="J94" s="42" t="s">
        <v>4170</v>
      </c>
      <c r="K94" s="42" t="s">
        <v>4170</v>
      </c>
      <c r="L94" s="42">
        <v>40</v>
      </c>
      <c r="M94" s="39" t="s">
        <v>102</v>
      </c>
      <c r="N94" s="39" t="str">
        <f t="shared" si="1"/>
        <v>sim</v>
      </c>
      <c r="O94" s="49">
        <v>12</v>
      </c>
      <c r="P94" s="49">
        <v>8</v>
      </c>
      <c r="Q94" s="39">
        <v>2</v>
      </c>
      <c r="R94" s="39">
        <v>66.7</v>
      </c>
      <c r="S94" s="39">
        <v>16.7</v>
      </c>
    </row>
    <row r="95" spans="1:19" x14ac:dyDescent="0.25">
      <c r="A95" s="39" t="s">
        <v>16</v>
      </c>
      <c r="B95" s="39" t="s">
        <v>27</v>
      </c>
      <c r="C95" s="39" t="s">
        <v>52</v>
      </c>
      <c r="D95" s="39" t="s">
        <v>303</v>
      </c>
      <c r="E95" s="39" t="s">
        <v>127</v>
      </c>
      <c r="F95" s="48">
        <v>1</v>
      </c>
      <c r="G95" s="41">
        <v>1563</v>
      </c>
      <c r="H95" s="42">
        <v>2.4120370370370372</v>
      </c>
      <c r="I95" s="42">
        <v>648</v>
      </c>
      <c r="J95" s="42" t="s">
        <v>4170</v>
      </c>
      <c r="K95" s="42" t="s">
        <v>4170</v>
      </c>
      <c r="L95" s="42">
        <v>0</v>
      </c>
      <c r="M95" s="39" t="s">
        <v>102</v>
      </c>
      <c r="N95" s="39" t="str">
        <f t="shared" si="1"/>
        <v>sim</v>
      </c>
      <c r="O95" s="49">
        <v>0.12</v>
      </c>
      <c r="P95" s="49">
        <v>0.12</v>
      </c>
      <c r="Q95" s="39">
        <v>0.03</v>
      </c>
      <c r="R95" s="39"/>
      <c r="S95" s="39"/>
    </row>
    <row r="96" spans="1:19" x14ac:dyDescent="0.25">
      <c r="A96" s="39" t="s">
        <v>16</v>
      </c>
      <c r="B96" s="39" t="s">
        <v>27</v>
      </c>
      <c r="C96" s="39" t="s">
        <v>52</v>
      </c>
      <c r="D96" s="39" t="s">
        <v>304</v>
      </c>
      <c r="E96" s="39" t="s">
        <v>127</v>
      </c>
      <c r="F96" s="48">
        <v>1</v>
      </c>
      <c r="G96" s="41">
        <v>6347</v>
      </c>
      <c r="H96" s="42">
        <v>2.7985008818342152</v>
      </c>
      <c r="I96" s="42">
        <v>2268</v>
      </c>
      <c r="J96" s="42" t="s">
        <v>4170</v>
      </c>
      <c r="K96" s="42" t="s">
        <v>4170</v>
      </c>
      <c r="L96" s="42">
        <v>0</v>
      </c>
      <c r="M96" s="39" t="s">
        <v>104</v>
      </c>
      <c r="N96" s="39" t="b">
        <f t="shared" si="1"/>
        <v>0</v>
      </c>
      <c r="O96" s="49">
        <v>28</v>
      </c>
      <c r="P96" s="49">
        <v>19</v>
      </c>
      <c r="Q96" s="39">
        <v>0</v>
      </c>
      <c r="R96" s="39">
        <v>67.900000000000006</v>
      </c>
      <c r="S96" s="39"/>
    </row>
    <row r="97" spans="1:19" x14ac:dyDescent="0.25">
      <c r="A97" s="39" t="s">
        <v>16</v>
      </c>
      <c r="B97" s="39" t="s">
        <v>27</v>
      </c>
      <c r="C97" s="39" t="s">
        <v>52</v>
      </c>
      <c r="D97" s="39" t="s">
        <v>305</v>
      </c>
      <c r="E97" s="39" t="s">
        <v>127</v>
      </c>
      <c r="F97" s="48">
        <v>1</v>
      </c>
      <c r="G97" s="41">
        <v>7000</v>
      </c>
      <c r="H97" s="42">
        <v>2</v>
      </c>
      <c r="I97" s="42">
        <v>3500</v>
      </c>
      <c r="J97" s="42" t="s">
        <v>4169</v>
      </c>
      <c r="K97" s="42" t="s">
        <v>4169</v>
      </c>
      <c r="L97" s="42">
        <v>0</v>
      </c>
      <c r="M97" s="39" t="s">
        <v>102</v>
      </c>
      <c r="N97" s="39" t="str">
        <f t="shared" si="1"/>
        <v>sim</v>
      </c>
      <c r="O97" s="49">
        <v>69.5</v>
      </c>
      <c r="P97" s="49">
        <v>67</v>
      </c>
      <c r="Q97" s="39">
        <v>1</v>
      </c>
      <c r="R97" s="39">
        <v>96.4</v>
      </c>
      <c r="S97" s="39">
        <v>1.4</v>
      </c>
    </row>
    <row r="98" spans="1:19" x14ac:dyDescent="0.25">
      <c r="A98" s="39" t="s">
        <v>16</v>
      </c>
      <c r="B98" s="39" t="s">
        <v>27</v>
      </c>
      <c r="C98" s="39" t="s">
        <v>52</v>
      </c>
      <c r="D98" s="39" t="s">
        <v>306</v>
      </c>
      <c r="E98" s="39" t="s">
        <v>127</v>
      </c>
      <c r="F98" s="48">
        <v>1</v>
      </c>
      <c r="G98" s="41">
        <v>1959</v>
      </c>
      <c r="H98" s="42">
        <v>4.8975</v>
      </c>
      <c r="I98" s="42">
        <v>400</v>
      </c>
      <c r="J98" s="42" t="s">
        <v>4170</v>
      </c>
      <c r="K98" s="42" t="s">
        <v>4170</v>
      </c>
      <c r="L98" s="42">
        <v>0</v>
      </c>
      <c r="M98" s="39" t="s">
        <v>102</v>
      </c>
      <c r="N98" s="39" t="str">
        <f t="shared" si="1"/>
        <v>sim</v>
      </c>
      <c r="O98" s="49">
        <v>17</v>
      </c>
      <c r="P98" s="49">
        <v>13</v>
      </c>
      <c r="Q98" s="39">
        <v>4</v>
      </c>
      <c r="R98" s="39">
        <v>76.5</v>
      </c>
      <c r="S98" s="39">
        <v>23.5</v>
      </c>
    </row>
    <row r="99" spans="1:19" x14ac:dyDescent="0.25">
      <c r="A99" s="39" t="s">
        <v>16</v>
      </c>
      <c r="B99" s="39" t="s">
        <v>27</v>
      </c>
      <c r="C99" s="39" t="s">
        <v>52</v>
      </c>
      <c r="D99" s="39" t="s">
        <v>307</v>
      </c>
      <c r="E99" s="39" t="s">
        <v>127</v>
      </c>
      <c r="F99" s="48">
        <v>1</v>
      </c>
      <c r="G99" s="41">
        <v>2942</v>
      </c>
      <c r="H99" s="42">
        <v>2.7780925401322003</v>
      </c>
      <c r="I99" s="42">
        <v>1059</v>
      </c>
      <c r="J99" s="42" t="s">
        <v>4170</v>
      </c>
      <c r="K99" s="42" t="s">
        <v>4170</v>
      </c>
      <c r="L99" s="42">
        <v>0</v>
      </c>
      <c r="M99" s="39" t="s">
        <v>104</v>
      </c>
      <c r="N99" s="39" t="b">
        <f t="shared" si="1"/>
        <v>0</v>
      </c>
      <c r="O99" s="49">
        <v>25.1</v>
      </c>
      <c r="P99" s="49">
        <v>21.9</v>
      </c>
      <c r="Q99" s="39">
        <v>0</v>
      </c>
      <c r="R99" s="39">
        <v>87.3</v>
      </c>
      <c r="S99" s="39"/>
    </row>
    <row r="100" spans="1:19" x14ac:dyDescent="0.25">
      <c r="A100" s="39" t="s">
        <v>16</v>
      </c>
      <c r="B100" s="39" t="s">
        <v>27</v>
      </c>
      <c r="C100" s="39" t="s">
        <v>52</v>
      </c>
      <c r="D100" s="39" t="s">
        <v>308</v>
      </c>
      <c r="E100" s="39" t="s">
        <v>127</v>
      </c>
      <c r="F100" s="48">
        <v>1</v>
      </c>
      <c r="G100" s="41">
        <v>24542</v>
      </c>
      <c r="H100" s="42">
        <v>2.9647257791737136</v>
      </c>
      <c r="I100" s="42">
        <v>8278</v>
      </c>
      <c r="J100" s="42" t="s">
        <v>4170</v>
      </c>
      <c r="K100" s="42" t="s">
        <v>4170</v>
      </c>
      <c r="L100" s="42">
        <v>16</v>
      </c>
      <c r="M100" s="39" t="s">
        <v>103</v>
      </c>
      <c r="N100" s="39" t="str">
        <f t="shared" si="1"/>
        <v>sim</v>
      </c>
      <c r="O100" s="49">
        <v>132.49</v>
      </c>
      <c r="P100" s="49">
        <v>130.5</v>
      </c>
      <c r="Q100" s="39">
        <v>12.6</v>
      </c>
      <c r="R100" s="39">
        <v>98.5</v>
      </c>
      <c r="S100" s="39">
        <v>9.5</v>
      </c>
    </row>
    <row r="101" spans="1:19" x14ac:dyDescent="0.25">
      <c r="A101" s="39" t="s">
        <v>16</v>
      </c>
      <c r="B101" s="39" t="s">
        <v>27</v>
      </c>
      <c r="C101" s="39" t="s">
        <v>52</v>
      </c>
      <c r="D101" s="39" t="s">
        <v>309</v>
      </c>
      <c r="E101" s="39" t="s">
        <v>127</v>
      </c>
      <c r="F101" s="48">
        <v>2</v>
      </c>
      <c r="G101" s="41">
        <v>62168</v>
      </c>
      <c r="H101" s="42">
        <v>4.3052631578947365</v>
      </c>
      <c r="I101" s="42">
        <v>14440</v>
      </c>
      <c r="J101" s="42" t="s">
        <v>4170</v>
      </c>
      <c r="K101" s="42" t="s">
        <v>4170</v>
      </c>
      <c r="L101" s="42">
        <v>0</v>
      </c>
      <c r="M101" s="39" t="s">
        <v>103</v>
      </c>
      <c r="N101" s="39" t="str">
        <f t="shared" si="1"/>
        <v>sim</v>
      </c>
      <c r="O101" s="49">
        <v>600</v>
      </c>
      <c r="P101" s="49">
        <v>540</v>
      </c>
      <c r="Q101" s="39">
        <v>300</v>
      </c>
      <c r="R101" s="39">
        <v>90</v>
      </c>
      <c r="S101" s="39">
        <v>50</v>
      </c>
    </row>
    <row r="102" spans="1:19" x14ac:dyDescent="0.25">
      <c r="A102" s="39" t="s">
        <v>16</v>
      </c>
      <c r="B102" s="39" t="s">
        <v>27</v>
      </c>
      <c r="C102" s="39" t="s">
        <v>52</v>
      </c>
      <c r="D102" s="39" t="s">
        <v>310</v>
      </c>
      <c r="E102" s="39" t="s">
        <v>127</v>
      </c>
      <c r="F102" s="48">
        <v>1</v>
      </c>
      <c r="G102" s="41">
        <v>965</v>
      </c>
      <c r="H102" s="42">
        <v>2.4368686868686869</v>
      </c>
      <c r="I102" s="42">
        <v>396</v>
      </c>
      <c r="J102" s="42" t="s">
        <v>4169</v>
      </c>
      <c r="K102" s="42" t="s">
        <v>4170</v>
      </c>
      <c r="L102" s="42">
        <v>0</v>
      </c>
      <c r="M102" s="39" t="s">
        <v>102</v>
      </c>
      <c r="N102" s="39" t="str">
        <f t="shared" si="1"/>
        <v>sim</v>
      </c>
      <c r="O102" s="49">
        <v>12.85</v>
      </c>
      <c r="P102" s="49">
        <v>12.1</v>
      </c>
      <c r="Q102" s="39">
        <v>0.85</v>
      </c>
      <c r="R102" s="39">
        <v>94.2</v>
      </c>
      <c r="S102" s="39">
        <v>6.6</v>
      </c>
    </row>
    <row r="103" spans="1:19" x14ac:dyDescent="0.25">
      <c r="A103" s="39" t="s">
        <v>16</v>
      </c>
      <c r="B103" s="39" t="s">
        <v>27</v>
      </c>
      <c r="C103" s="39" t="s">
        <v>52</v>
      </c>
      <c r="D103" s="39" t="s">
        <v>311</v>
      </c>
      <c r="E103" s="39" t="s">
        <v>127</v>
      </c>
      <c r="F103" s="48">
        <v>1</v>
      </c>
      <c r="G103" s="41">
        <v>5365</v>
      </c>
      <c r="H103" s="42">
        <v>2.2206125827814569</v>
      </c>
      <c r="I103" s="42">
        <v>2416</v>
      </c>
      <c r="J103" s="42" t="s">
        <v>4170</v>
      </c>
      <c r="K103" s="42" t="s">
        <v>4170</v>
      </c>
      <c r="L103" s="42">
        <v>0</v>
      </c>
      <c r="M103" s="39" t="s">
        <v>104</v>
      </c>
      <c r="N103" s="39" t="b">
        <f t="shared" si="1"/>
        <v>0</v>
      </c>
      <c r="O103" s="49">
        <v>7.89</v>
      </c>
      <c r="P103" s="49">
        <v>5.79</v>
      </c>
      <c r="Q103" s="39">
        <v>0</v>
      </c>
      <c r="R103" s="39">
        <v>73.400000000000006</v>
      </c>
      <c r="S103" s="39"/>
    </row>
    <row r="104" spans="1:19" x14ac:dyDescent="0.25">
      <c r="A104" s="39" t="s">
        <v>16</v>
      </c>
      <c r="B104" s="39" t="s">
        <v>27</v>
      </c>
      <c r="C104" s="39" t="s">
        <v>52</v>
      </c>
      <c r="D104" s="39" t="s">
        <v>312</v>
      </c>
      <c r="E104" s="39" t="s">
        <v>127</v>
      </c>
      <c r="F104" s="48">
        <v>2</v>
      </c>
      <c r="G104" s="41">
        <v>40372</v>
      </c>
      <c r="H104" s="42">
        <v>2.1248421052631579</v>
      </c>
      <c r="I104" s="42">
        <v>19000</v>
      </c>
      <c r="J104" s="42" t="s">
        <v>4169</v>
      </c>
      <c r="K104" s="42" t="s">
        <v>4169</v>
      </c>
      <c r="L104" s="42">
        <v>0</v>
      </c>
      <c r="M104" s="39" t="s">
        <v>102</v>
      </c>
      <c r="N104" s="39" t="str">
        <f t="shared" si="1"/>
        <v>sim</v>
      </c>
      <c r="O104" s="49">
        <v>360.92</v>
      </c>
      <c r="P104" s="49">
        <v>267.56</v>
      </c>
      <c r="Q104" s="39">
        <v>85</v>
      </c>
      <c r="R104" s="39">
        <v>74.099999999999994</v>
      </c>
      <c r="S104" s="39">
        <v>23.6</v>
      </c>
    </row>
    <row r="105" spans="1:19" x14ac:dyDescent="0.25">
      <c r="A105" s="39" t="s">
        <v>16</v>
      </c>
      <c r="B105" s="39" t="s">
        <v>27</v>
      </c>
      <c r="C105" s="39" t="s">
        <v>52</v>
      </c>
      <c r="D105" s="39" t="s">
        <v>313</v>
      </c>
      <c r="E105" s="39" t="s">
        <v>127</v>
      </c>
      <c r="F105" s="48">
        <v>1</v>
      </c>
      <c r="G105" s="41">
        <v>1562</v>
      </c>
      <c r="H105" s="42">
        <v>2.0025641025641026</v>
      </c>
      <c r="I105" s="42">
        <v>780</v>
      </c>
      <c r="J105" s="42" t="s">
        <v>4169</v>
      </c>
      <c r="K105" s="42" t="s">
        <v>4170</v>
      </c>
      <c r="L105" s="42">
        <v>0</v>
      </c>
      <c r="M105" s="39" t="s">
        <v>105</v>
      </c>
      <c r="N105" s="39" t="str">
        <f t="shared" si="1"/>
        <v>sim</v>
      </c>
      <c r="O105" s="49">
        <v>13</v>
      </c>
      <c r="P105" s="49">
        <v>12.5</v>
      </c>
      <c r="Q105" s="39">
        <v>11.5</v>
      </c>
      <c r="R105" s="39">
        <v>96.2</v>
      </c>
      <c r="S105" s="39">
        <v>88.5</v>
      </c>
    </row>
    <row r="106" spans="1:19" x14ac:dyDescent="0.25">
      <c r="A106" s="39" t="s">
        <v>16</v>
      </c>
      <c r="B106" s="39" t="s">
        <v>27</v>
      </c>
      <c r="C106" s="39" t="s">
        <v>52</v>
      </c>
      <c r="D106" s="39" t="s">
        <v>314</v>
      </c>
      <c r="E106" s="39" t="s">
        <v>127</v>
      </c>
      <c r="F106" s="48">
        <v>1</v>
      </c>
      <c r="G106" s="41">
        <v>2751</v>
      </c>
      <c r="H106" s="42">
        <v>2.2925</v>
      </c>
      <c r="I106" s="42">
        <v>1200</v>
      </c>
      <c r="J106" s="42" t="s">
        <v>4170</v>
      </c>
      <c r="K106" s="42" t="s">
        <v>4170</v>
      </c>
      <c r="L106" s="42">
        <v>0</v>
      </c>
      <c r="M106" s="39" t="s">
        <v>102</v>
      </c>
      <c r="N106" s="39" t="str">
        <f t="shared" si="1"/>
        <v>sim</v>
      </c>
      <c r="O106" s="49">
        <v>0.62</v>
      </c>
      <c r="P106" s="49">
        <v>0.62</v>
      </c>
      <c r="Q106" s="39">
        <v>0.02</v>
      </c>
      <c r="R106" s="39"/>
      <c r="S106" s="39"/>
    </row>
    <row r="107" spans="1:19" x14ac:dyDescent="0.25">
      <c r="A107" s="39" t="s">
        <v>16</v>
      </c>
      <c r="B107" s="39" t="s">
        <v>27</v>
      </c>
      <c r="C107" s="39" t="s">
        <v>52</v>
      </c>
      <c r="D107" s="39" t="s">
        <v>315</v>
      </c>
      <c r="E107" s="39" t="s">
        <v>127</v>
      </c>
      <c r="F107" s="48">
        <v>1</v>
      </c>
      <c r="G107" s="41">
        <v>14398</v>
      </c>
      <c r="H107" s="42">
        <v>2.5701535166012137</v>
      </c>
      <c r="I107" s="42">
        <v>5602</v>
      </c>
      <c r="J107" s="42" t="s">
        <v>4170</v>
      </c>
      <c r="K107" s="42" t="s">
        <v>4170</v>
      </c>
      <c r="L107" s="42">
        <v>0</v>
      </c>
      <c r="M107" s="39" t="s">
        <v>103</v>
      </c>
      <c r="N107" s="39" t="str">
        <f t="shared" si="1"/>
        <v>sim</v>
      </c>
      <c r="O107" s="49">
        <v>75.41</v>
      </c>
      <c r="P107" s="49">
        <v>48.82</v>
      </c>
      <c r="Q107" s="39">
        <v>0</v>
      </c>
      <c r="R107" s="39">
        <v>64.7</v>
      </c>
      <c r="S107" s="39"/>
    </row>
    <row r="108" spans="1:19" x14ac:dyDescent="0.25">
      <c r="A108" s="39" t="s">
        <v>16</v>
      </c>
      <c r="B108" s="39" t="s">
        <v>27</v>
      </c>
      <c r="C108" s="39" t="s">
        <v>52</v>
      </c>
      <c r="D108" s="39" t="s">
        <v>316</v>
      </c>
      <c r="E108" s="39" t="s">
        <v>127</v>
      </c>
      <c r="F108" s="48">
        <v>1</v>
      </c>
      <c r="G108" s="41">
        <v>2758</v>
      </c>
      <c r="H108" s="42">
        <v>3.1484018264840183</v>
      </c>
      <c r="I108" s="42">
        <v>876</v>
      </c>
      <c r="J108" s="42" t="s">
        <v>4170</v>
      </c>
      <c r="K108" s="42" t="s">
        <v>4170</v>
      </c>
      <c r="L108" s="42">
        <v>0</v>
      </c>
      <c r="M108" s="39" t="s">
        <v>104</v>
      </c>
      <c r="N108" s="39" t="b">
        <f t="shared" si="1"/>
        <v>0</v>
      </c>
      <c r="O108" s="49">
        <v>31.55</v>
      </c>
      <c r="P108" s="49">
        <v>25</v>
      </c>
      <c r="Q108" s="39">
        <v>0</v>
      </c>
      <c r="R108" s="39">
        <v>79.2</v>
      </c>
      <c r="S108" s="39"/>
    </row>
    <row r="109" spans="1:19" x14ac:dyDescent="0.25">
      <c r="A109" s="39" t="s">
        <v>16</v>
      </c>
      <c r="B109" s="39" t="s">
        <v>27</v>
      </c>
      <c r="C109" s="39" t="s">
        <v>52</v>
      </c>
      <c r="D109" s="39" t="s">
        <v>317</v>
      </c>
      <c r="E109" s="39" t="s">
        <v>127</v>
      </c>
      <c r="F109" s="48">
        <v>1</v>
      </c>
      <c r="G109" s="41">
        <v>2484</v>
      </c>
      <c r="H109" s="42">
        <v>2.1068702290076335</v>
      </c>
      <c r="I109" s="42">
        <v>1179</v>
      </c>
      <c r="J109" s="42" t="s">
        <v>4170</v>
      </c>
      <c r="K109" s="42" t="s">
        <v>4170</v>
      </c>
      <c r="L109" s="42">
        <v>0</v>
      </c>
      <c r="M109" s="39" t="s">
        <v>104</v>
      </c>
      <c r="N109" s="39" t="b">
        <f t="shared" si="1"/>
        <v>0</v>
      </c>
      <c r="O109" s="49">
        <v>22.4</v>
      </c>
      <c r="P109" s="49">
        <v>20.16</v>
      </c>
      <c r="Q109" s="39">
        <v>0</v>
      </c>
      <c r="R109" s="39">
        <v>90</v>
      </c>
      <c r="S109" s="39"/>
    </row>
    <row r="110" spans="1:19" x14ac:dyDescent="0.25">
      <c r="A110" s="39" t="s">
        <v>16</v>
      </c>
      <c r="B110" s="39" t="s">
        <v>27</v>
      </c>
      <c r="C110" s="39" t="s">
        <v>52</v>
      </c>
      <c r="D110" s="39" t="s">
        <v>318</v>
      </c>
      <c r="E110" s="39" t="s">
        <v>127</v>
      </c>
      <c r="F110" s="48">
        <v>1</v>
      </c>
      <c r="G110" s="41">
        <v>7276</v>
      </c>
      <c r="H110" s="42">
        <v>2.9104000000000001</v>
      </c>
      <c r="I110" s="42">
        <v>2500</v>
      </c>
      <c r="J110" s="42" t="s">
        <v>4170</v>
      </c>
      <c r="K110" s="42" t="s">
        <v>4170</v>
      </c>
      <c r="L110" s="42">
        <v>0</v>
      </c>
      <c r="M110" s="39" t="s">
        <v>104</v>
      </c>
      <c r="N110" s="39" t="b">
        <f t="shared" si="1"/>
        <v>0</v>
      </c>
      <c r="O110" s="49">
        <v>1000</v>
      </c>
      <c r="P110" s="49">
        <v>0</v>
      </c>
      <c r="Q110" s="39">
        <v>0</v>
      </c>
      <c r="R110" s="39"/>
      <c r="S110" s="39"/>
    </row>
    <row r="111" spans="1:19" x14ac:dyDescent="0.25">
      <c r="A111" s="39" t="s">
        <v>16</v>
      </c>
      <c r="B111" s="39" t="s">
        <v>27</v>
      </c>
      <c r="C111" s="39" t="s">
        <v>52</v>
      </c>
      <c r="D111" s="39" t="s">
        <v>319</v>
      </c>
      <c r="E111" s="39" t="s">
        <v>126</v>
      </c>
      <c r="F111" s="48">
        <v>2</v>
      </c>
      <c r="G111" s="41">
        <v>29163</v>
      </c>
      <c r="H111" s="42">
        <v>2.43025</v>
      </c>
      <c r="I111" s="42">
        <v>12000</v>
      </c>
      <c r="J111" s="42" t="s">
        <v>4170</v>
      </c>
      <c r="K111" s="42" t="s">
        <v>4170</v>
      </c>
      <c r="L111" s="42">
        <v>0</v>
      </c>
      <c r="M111" s="39" t="s">
        <v>102</v>
      </c>
      <c r="N111" s="39" t="str">
        <f t="shared" si="1"/>
        <v>sim</v>
      </c>
      <c r="O111" s="49">
        <v>160</v>
      </c>
      <c r="P111" s="49">
        <v>160</v>
      </c>
      <c r="Q111" s="39">
        <v>0</v>
      </c>
      <c r="R111" s="39">
        <v>100</v>
      </c>
      <c r="S111" s="39"/>
    </row>
    <row r="112" spans="1:19" x14ac:dyDescent="0.25">
      <c r="A112" s="39" t="s">
        <v>16</v>
      </c>
      <c r="B112" s="39" t="s">
        <v>27</v>
      </c>
      <c r="C112" s="39" t="s">
        <v>52</v>
      </c>
      <c r="D112" s="39" t="s">
        <v>320</v>
      </c>
      <c r="E112" s="39" t="s">
        <v>125</v>
      </c>
      <c r="F112" s="48">
        <v>2</v>
      </c>
      <c r="G112" s="41">
        <v>36782</v>
      </c>
      <c r="H112" s="42">
        <v>2.8293846153846154</v>
      </c>
      <c r="I112" s="42">
        <v>13000</v>
      </c>
      <c r="J112" s="42" t="s">
        <v>4170</v>
      </c>
      <c r="K112" s="42" t="s">
        <v>4170</v>
      </c>
      <c r="L112" s="42">
        <v>700</v>
      </c>
      <c r="M112" s="39" t="s">
        <v>102</v>
      </c>
      <c r="N112" s="39" t="str">
        <f t="shared" si="1"/>
        <v>sim</v>
      </c>
      <c r="O112" s="49">
        <v>120</v>
      </c>
      <c r="P112" s="49">
        <v>100</v>
      </c>
      <c r="Q112" s="39">
        <v>60</v>
      </c>
      <c r="R112" s="39">
        <v>83.3</v>
      </c>
      <c r="S112" s="39">
        <v>50</v>
      </c>
    </row>
    <row r="113" spans="1:19" x14ac:dyDescent="0.25">
      <c r="A113" s="39" t="s">
        <v>16</v>
      </c>
      <c r="B113" s="39" t="s">
        <v>27</v>
      </c>
      <c r="C113" s="39" t="s">
        <v>52</v>
      </c>
      <c r="D113" s="39" t="s">
        <v>321</v>
      </c>
      <c r="E113" s="39" t="s">
        <v>127</v>
      </c>
      <c r="F113" s="48">
        <v>1</v>
      </c>
      <c r="G113" s="41">
        <v>1718</v>
      </c>
      <c r="H113" s="42">
        <v>2.1079754601226992</v>
      </c>
      <c r="I113" s="42">
        <v>815</v>
      </c>
      <c r="J113" s="42" t="s">
        <v>4170</v>
      </c>
      <c r="K113" s="42" t="s">
        <v>4170</v>
      </c>
      <c r="L113" s="42">
        <v>0</v>
      </c>
      <c r="M113" s="39" t="s">
        <v>104</v>
      </c>
      <c r="N113" s="39" t="b">
        <f t="shared" si="1"/>
        <v>0</v>
      </c>
      <c r="O113" s="49">
        <v>13.69</v>
      </c>
      <c r="P113" s="49">
        <v>12.89</v>
      </c>
      <c r="Q113" s="39">
        <v>0</v>
      </c>
      <c r="R113" s="39">
        <v>94.2</v>
      </c>
      <c r="S113" s="39"/>
    </row>
    <row r="114" spans="1:19" x14ac:dyDescent="0.25">
      <c r="A114" s="39" t="s">
        <v>16</v>
      </c>
      <c r="B114" s="39" t="s">
        <v>27</v>
      </c>
      <c r="C114" s="39" t="s">
        <v>52</v>
      </c>
      <c r="D114" s="39" t="s">
        <v>322</v>
      </c>
      <c r="E114" s="39" t="s">
        <v>127</v>
      </c>
      <c r="F114" s="48">
        <v>1</v>
      </c>
      <c r="G114" s="41">
        <v>2018</v>
      </c>
      <c r="H114" s="42">
        <v>2.4167664670658682</v>
      </c>
      <c r="I114" s="42">
        <v>835</v>
      </c>
      <c r="J114" s="42" t="s">
        <v>4170</v>
      </c>
      <c r="K114" s="42" t="s">
        <v>4170</v>
      </c>
      <c r="L114" s="42">
        <v>0</v>
      </c>
      <c r="M114" s="39" t="s">
        <v>104</v>
      </c>
      <c r="N114" s="39" t="b">
        <f t="shared" si="1"/>
        <v>0</v>
      </c>
      <c r="O114" s="49">
        <v>12.16</v>
      </c>
      <c r="P114" s="49">
        <v>12.16</v>
      </c>
      <c r="Q114" s="39">
        <v>0</v>
      </c>
      <c r="R114" s="39">
        <v>100</v>
      </c>
      <c r="S114" s="39"/>
    </row>
    <row r="115" spans="1:19" x14ac:dyDescent="0.25">
      <c r="A115" s="39" t="s">
        <v>16</v>
      </c>
      <c r="B115" s="39" t="s">
        <v>27</v>
      </c>
      <c r="C115" s="39" t="s">
        <v>52</v>
      </c>
      <c r="D115" s="39" t="s">
        <v>323</v>
      </c>
      <c r="E115" s="39" t="s">
        <v>127</v>
      </c>
      <c r="F115" s="48">
        <v>1</v>
      </c>
      <c r="G115" s="41">
        <v>8388</v>
      </c>
      <c r="H115" s="42">
        <v>3.2740046838407495</v>
      </c>
      <c r="I115" s="42">
        <v>2562</v>
      </c>
      <c r="J115" s="42" t="s">
        <v>4170</v>
      </c>
      <c r="K115" s="42" t="s">
        <v>4170</v>
      </c>
      <c r="L115" s="42">
        <v>0</v>
      </c>
      <c r="M115" s="39" t="s">
        <v>104</v>
      </c>
      <c r="N115" s="39" t="b">
        <f t="shared" si="1"/>
        <v>0</v>
      </c>
      <c r="O115" s="49">
        <v>170</v>
      </c>
      <c r="P115" s="49">
        <v>90</v>
      </c>
      <c r="Q115" s="39">
        <v>0</v>
      </c>
      <c r="R115" s="39">
        <v>52.9</v>
      </c>
      <c r="S115" s="39"/>
    </row>
    <row r="116" spans="1:19" x14ac:dyDescent="0.25">
      <c r="A116" s="39" t="s">
        <v>16</v>
      </c>
      <c r="B116" s="39" t="s">
        <v>27</v>
      </c>
      <c r="C116" s="39" t="s">
        <v>52</v>
      </c>
      <c r="D116" s="39" t="s">
        <v>324</v>
      </c>
      <c r="E116" s="39" t="s">
        <v>127</v>
      </c>
      <c r="F116" s="48">
        <v>1</v>
      </c>
      <c r="G116" s="41">
        <v>5463</v>
      </c>
      <c r="H116" s="42">
        <v>2.2838628762541804</v>
      </c>
      <c r="I116" s="42">
        <v>2392</v>
      </c>
      <c r="J116" s="42" t="s">
        <v>4170</v>
      </c>
      <c r="K116" s="42" t="s">
        <v>4170</v>
      </c>
      <c r="L116" s="42">
        <v>0</v>
      </c>
      <c r="M116" s="39" t="s">
        <v>104</v>
      </c>
      <c r="N116" s="39" t="b">
        <f t="shared" si="1"/>
        <v>0</v>
      </c>
      <c r="O116" s="49">
        <v>0.65</v>
      </c>
      <c r="P116" s="49">
        <v>0.65</v>
      </c>
      <c r="Q116" s="39">
        <v>0.03</v>
      </c>
      <c r="R116" s="39"/>
      <c r="S116" s="39"/>
    </row>
    <row r="117" spans="1:19" x14ac:dyDescent="0.25">
      <c r="A117" s="39" t="s">
        <v>16</v>
      </c>
      <c r="B117" s="39" t="s">
        <v>27</v>
      </c>
      <c r="C117" s="39" t="s">
        <v>52</v>
      </c>
      <c r="D117" s="39" t="s">
        <v>325</v>
      </c>
      <c r="E117" s="39" t="s">
        <v>127</v>
      </c>
      <c r="F117" s="48">
        <v>1</v>
      </c>
      <c r="G117" s="41">
        <v>2101</v>
      </c>
      <c r="H117" s="42">
        <v>3.2223926380368098</v>
      </c>
      <c r="I117" s="42">
        <v>652</v>
      </c>
      <c r="J117" s="42" t="s">
        <v>4169</v>
      </c>
      <c r="K117" s="42" t="s">
        <v>4169</v>
      </c>
      <c r="L117" s="42">
        <v>0</v>
      </c>
      <c r="M117" s="39" t="s">
        <v>105</v>
      </c>
      <c r="N117" s="39" t="str">
        <f t="shared" si="1"/>
        <v>sim</v>
      </c>
      <c r="O117" s="49">
        <v>14</v>
      </c>
      <c r="P117" s="49">
        <v>11.5</v>
      </c>
      <c r="Q117" s="39">
        <v>0</v>
      </c>
      <c r="R117" s="39">
        <v>82.1</v>
      </c>
      <c r="S117" s="39"/>
    </row>
    <row r="118" spans="1:19" x14ac:dyDescent="0.25">
      <c r="A118" s="39" t="s">
        <v>16</v>
      </c>
      <c r="B118" s="39" t="s">
        <v>27</v>
      </c>
      <c r="C118" s="39" t="s">
        <v>52</v>
      </c>
      <c r="D118" s="39" t="s">
        <v>326</v>
      </c>
      <c r="E118" s="39" t="s">
        <v>127</v>
      </c>
      <c r="F118" s="48">
        <v>1</v>
      </c>
      <c r="G118" s="41">
        <v>1329</v>
      </c>
      <c r="H118" s="42">
        <v>2.9208791208791207</v>
      </c>
      <c r="I118" s="42">
        <v>455</v>
      </c>
      <c r="J118" s="42" t="s">
        <v>4169</v>
      </c>
      <c r="K118" s="42" t="s">
        <v>4169</v>
      </c>
      <c r="L118" s="42">
        <v>0</v>
      </c>
      <c r="M118" s="39" t="s">
        <v>104</v>
      </c>
      <c r="N118" s="39" t="b">
        <f t="shared" si="1"/>
        <v>0</v>
      </c>
      <c r="O118" s="49">
        <v>14.62</v>
      </c>
      <c r="P118" s="49">
        <v>7.56</v>
      </c>
      <c r="Q118" s="39">
        <v>0</v>
      </c>
      <c r="R118" s="39">
        <v>51.7</v>
      </c>
      <c r="S118" s="39"/>
    </row>
    <row r="119" spans="1:19" x14ac:dyDescent="0.25">
      <c r="A119" s="39" t="s">
        <v>16</v>
      </c>
      <c r="B119" s="39" t="s">
        <v>27</v>
      </c>
      <c r="C119" s="39" t="s">
        <v>52</v>
      </c>
      <c r="D119" s="39" t="s">
        <v>327</v>
      </c>
      <c r="E119" s="39" t="s">
        <v>126</v>
      </c>
      <c r="F119" s="48">
        <v>1</v>
      </c>
      <c r="G119" s="41">
        <v>8659</v>
      </c>
      <c r="H119" s="42">
        <v>2.1647500000000002</v>
      </c>
      <c r="I119" s="42">
        <v>4000</v>
      </c>
      <c r="J119" s="42" t="s">
        <v>4170</v>
      </c>
      <c r="K119" s="42" t="s">
        <v>4170</v>
      </c>
      <c r="L119" s="42">
        <v>20</v>
      </c>
      <c r="M119" s="39" t="s">
        <v>103</v>
      </c>
      <c r="N119" s="39" t="str">
        <f t="shared" si="1"/>
        <v>sim</v>
      </c>
      <c r="O119" s="49">
        <v>30</v>
      </c>
      <c r="P119" s="49">
        <v>30</v>
      </c>
      <c r="Q119" s="39">
        <v>5</v>
      </c>
      <c r="R119" s="39">
        <v>100</v>
      </c>
      <c r="S119" s="39">
        <v>16.7</v>
      </c>
    </row>
    <row r="120" spans="1:19" x14ac:dyDescent="0.25">
      <c r="A120" s="39" t="s">
        <v>16</v>
      </c>
      <c r="B120" s="39" t="s">
        <v>27</v>
      </c>
      <c r="C120" s="39" t="s">
        <v>52</v>
      </c>
      <c r="D120" s="39" t="s">
        <v>328</v>
      </c>
      <c r="E120" s="39" t="s">
        <v>127</v>
      </c>
      <c r="F120" s="48">
        <v>1</v>
      </c>
      <c r="G120" s="41">
        <v>1837</v>
      </c>
      <c r="H120" s="42">
        <v>2.0733634311512414</v>
      </c>
      <c r="I120" s="42">
        <v>886</v>
      </c>
      <c r="J120" s="42" t="s">
        <v>4170</v>
      </c>
      <c r="K120" s="42" t="s">
        <v>4170</v>
      </c>
      <c r="L120" s="42">
        <v>0</v>
      </c>
      <c r="M120" s="39" t="s">
        <v>104</v>
      </c>
      <c r="N120" s="39" t="b">
        <f t="shared" si="1"/>
        <v>0</v>
      </c>
      <c r="O120" s="49">
        <v>26</v>
      </c>
      <c r="P120" s="49">
        <v>19</v>
      </c>
      <c r="Q120" s="39">
        <v>0</v>
      </c>
      <c r="R120" s="39">
        <v>73.099999999999994</v>
      </c>
      <c r="S120" s="39"/>
    </row>
    <row r="121" spans="1:19" x14ac:dyDescent="0.25">
      <c r="A121" s="39" t="s">
        <v>16</v>
      </c>
      <c r="B121" s="39" t="s">
        <v>27</v>
      </c>
      <c r="C121" s="39" t="s">
        <v>52</v>
      </c>
      <c r="D121" s="39" t="s">
        <v>329</v>
      </c>
      <c r="E121" s="39" t="s">
        <v>125</v>
      </c>
      <c r="F121" s="48">
        <v>3</v>
      </c>
      <c r="G121" s="41">
        <v>116406</v>
      </c>
      <c r="H121" s="42">
        <v>4.4484102720880463</v>
      </c>
      <c r="I121" s="42">
        <v>26168</v>
      </c>
      <c r="J121" s="42" t="s">
        <v>4170</v>
      </c>
      <c r="K121" s="42" t="s">
        <v>4170</v>
      </c>
      <c r="L121" s="42">
        <v>0</v>
      </c>
      <c r="M121" s="39" t="s">
        <v>103</v>
      </c>
      <c r="N121" s="39" t="str">
        <f t="shared" si="1"/>
        <v>sim</v>
      </c>
      <c r="O121" s="49">
        <v>36</v>
      </c>
      <c r="P121" s="49">
        <v>29</v>
      </c>
      <c r="Q121" s="39">
        <v>4</v>
      </c>
      <c r="R121" s="39">
        <v>80.599999999999994</v>
      </c>
      <c r="S121" s="39">
        <v>11.1</v>
      </c>
    </row>
    <row r="122" spans="1:19" x14ac:dyDescent="0.25">
      <c r="A122" s="39" t="s">
        <v>16</v>
      </c>
      <c r="B122" s="39" t="s">
        <v>27</v>
      </c>
      <c r="C122" s="39" t="s">
        <v>52</v>
      </c>
      <c r="D122" s="39" t="s">
        <v>330</v>
      </c>
      <c r="E122" s="39" t="s">
        <v>127</v>
      </c>
      <c r="F122" s="48">
        <v>1</v>
      </c>
      <c r="G122" s="41">
        <v>2476</v>
      </c>
      <c r="H122" s="42">
        <v>2.1567944250871078</v>
      </c>
      <c r="I122" s="42">
        <v>1148</v>
      </c>
      <c r="J122" s="42" t="s">
        <v>4170</v>
      </c>
      <c r="K122" s="42" t="s">
        <v>4170</v>
      </c>
      <c r="L122" s="42">
        <v>0</v>
      </c>
      <c r="M122" s="39" t="s">
        <v>102</v>
      </c>
      <c r="N122" s="39" t="str">
        <f t="shared" si="1"/>
        <v>sim</v>
      </c>
      <c r="O122" s="49">
        <v>16.100000000000001</v>
      </c>
      <c r="P122" s="49">
        <v>14.91</v>
      </c>
      <c r="Q122" s="39">
        <v>1</v>
      </c>
      <c r="R122" s="39">
        <v>92.6</v>
      </c>
      <c r="S122" s="39">
        <v>6.2</v>
      </c>
    </row>
    <row r="123" spans="1:19" x14ac:dyDescent="0.25">
      <c r="A123" s="39" t="s">
        <v>16</v>
      </c>
      <c r="B123" s="39" t="s">
        <v>27</v>
      </c>
      <c r="C123" s="39" t="s">
        <v>52</v>
      </c>
      <c r="D123" s="39" t="s">
        <v>331</v>
      </c>
      <c r="E123" s="39" t="s">
        <v>127</v>
      </c>
      <c r="F123" s="48">
        <v>1</v>
      </c>
      <c r="G123" s="41">
        <v>5967</v>
      </c>
      <c r="H123" s="42">
        <v>3.8250000000000002</v>
      </c>
      <c r="I123" s="42">
        <v>1560</v>
      </c>
      <c r="J123" s="42" t="s">
        <v>4169</v>
      </c>
      <c r="K123" s="42" t="s">
        <v>4170</v>
      </c>
      <c r="L123" s="42">
        <v>0</v>
      </c>
      <c r="M123" s="39" t="s">
        <v>102</v>
      </c>
      <c r="N123" s="39" t="str">
        <f t="shared" si="1"/>
        <v>sim</v>
      </c>
      <c r="O123" s="49">
        <v>49.03</v>
      </c>
      <c r="P123" s="49">
        <v>49.03</v>
      </c>
      <c r="Q123" s="39">
        <v>14.12</v>
      </c>
      <c r="R123" s="39">
        <v>100</v>
      </c>
      <c r="S123" s="39">
        <v>28.8</v>
      </c>
    </row>
    <row r="124" spans="1:19" x14ac:dyDescent="0.25">
      <c r="A124" s="39" t="s">
        <v>16</v>
      </c>
      <c r="B124" s="39" t="s">
        <v>27</v>
      </c>
      <c r="C124" s="39" t="s">
        <v>52</v>
      </c>
      <c r="D124" s="39" t="s">
        <v>332</v>
      </c>
      <c r="E124" s="39" t="s">
        <v>125</v>
      </c>
      <c r="F124" s="48">
        <v>2</v>
      </c>
      <c r="G124" s="41">
        <v>13421</v>
      </c>
      <c r="H124" s="42">
        <v>2.366602010227473</v>
      </c>
      <c r="I124" s="42">
        <v>5671</v>
      </c>
      <c r="J124" s="42" t="s">
        <v>4169</v>
      </c>
      <c r="K124" s="42" t="s">
        <v>4169</v>
      </c>
      <c r="L124" s="42">
        <v>100</v>
      </c>
      <c r="M124" s="39" t="s">
        <v>102</v>
      </c>
      <c r="N124" s="39" t="str">
        <f t="shared" si="1"/>
        <v>sim</v>
      </c>
      <c r="O124" s="49">
        <v>100</v>
      </c>
      <c r="P124" s="49">
        <v>80</v>
      </c>
      <c r="Q124" s="39">
        <v>35</v>
      </c>
      <c r="R124" s="39">
        <v>80</v>
      </c>
      <c r="S124" s="39">
        <v>35</v>
      </c>
    </row>
    <row r="125" spans="1:19" x14ac:dyDescent="0.25">
      <c r="A125" s="39" t="s">
        <v>16</v>
      </c>
      <c r="B125" s="39" t="s">
        <v>27</v>
      </c>
      <c r="C125" s="39" t="s">
        <v>52</v>
      </c>
      <c r="D125" s="39" t="s">
        <v>333</v>
      </c>
      <c r="E125" s="39" t="s">
        <v>127</v>
      </c>
      <c r="F125" s="48">
        <v>1</v>
      </c>
      <c r="G125" s="41">
        <v>2242</v>
      </c>
      <c r="H125" s="42">
        <v>4.0396396396396392</v>
      </c>
      <c r="I125" s="42">
        <v>555</v>
      </c>
      <c r="J125" s="42" t="s">
        <v>4170</v>
      </c>
      <c r="K125" s="42" t="s">
        <v>4170</v>
      </c>
      <c r="L125" s="42">
        <v>0</v>
      </c>
      <c r="M125" s="39" t="s">
        <v>102</v>
      </c>
      <c r="N125" s="39" t="str">
        <f t="shared" si="1"/>
        <v>sim</v>
      </c>
      <c r="O125" s="49">
        <v>17</v>
      </c>
      <c r="P125" s="49">
        <v>16</v>
      </c>
      <c r="Q125" s="39">
        <v>3.5</v>
      </c>
      <c r="R125" s="39">
        <v>94.1</v>
      </c>
      <c r="S125" s="39">
        <v>20.6</v>
      </c>
    </row>
    <row r="126" spans="1:19" x14ac:dyDescent="0.25">
      <c r="A126" s="39" t="s">
        <v>16</v>
      </c>
      <c r="B126" s="39" t="s">
        <v>27</v>
      </c>
      <c r="C126" s="39" t="s">
        <v>52</v>
      </c>
      <c r="D126" s="39" t="s">
        <v>334</v>
      </c>
      <c r="E126" s="39" t="s">
        <v>127</v>
      </c>
      <c r="F126" s="48">
        <v>1</v>
      </c>
      <c r="G126" s="41">
        <v>24138</v>
      </c>
      <c r="H126" s="42">
        <v>2.0352445193929172</v>
      </c>
      <c r="I126" s="42">
        <v>11860</v>
      </c>
      <c r="J126" s="42" t="s">
        <v>4170</v>
      </c>
      <c r="K126" s="42" t="s">
        <v>4170</v>
      </c>
      <c r="L126" s="42">
        <v>72</v>
      </c>
      <c r="M126" s="39" t="s">
        <v>102</v>
      </c>
      <c r="N126" s="39" t="str">
        <f t="shared" si="1"/>
        <v>sim</v>
      </c>
      <c r="O126" s="49">
        <v>138.35</v>
      </c>
      <c r="P126" s="49">
        <v>110.05</v>
      </c>
      <c r="Q126" s="39">
        <v>23.38</v>
      </c>
      <c r="R126" s="39">
        <v>79.5</v>
      </c>
      <c r="S126" s="39">
        <v>16.899999999999999</v>
      </c>
    </row>
    <row r="127" spans="1:19" x14ac:dyDescent="0.25">
      <c r="A127" s="39" t="s">
        <v>16</v>
      </c>
      <c r="B127" s="39" t="s">
        <v>27</v>
      </c>
      <c r="C127" s="39" t="s">
        <v>52</v>
      </c>
      <c r="D127" s="39" t="s">
        <v>335</v>
      </c>
      <c r="E127" s="39" t="s">
        <v>127</v>
      </c>
      <c r="F127" s="48">
        <v>1</v>
      </c>
      <c r="G127" s="41">
        <v>2260</v>
      </c>
      <c r="H127" s="42">
        <v>3.1432545201668987</v>
      </c>
      <c r="I127" s="42">
        <v>719</v>
      </c>
      <c r="J127" s="42" t="s">
        <v>4170</v>
      </c>
      <c r="K127" s="42" t="s">
        <v>4170</v>
      </c>
      <c r="L127" s="42">
        <v>0</v>
      </c>
      <c r="M127" s="39" t="s">
        <v>105</v>
      </c>
      <c r="N127" s="39" t="str">
        <f t="shared" si="1"/>
        <v>sim</v>
      </c>
      <c r="O127" s="49">
        <v>25</v>
      </c>
      <c r="P127" s="49">
        <v>19.57</v>
      </c>
      <c r="Q127" s="39">
        <v>2.31</v>
      </c>
      <c r="R127" s="39">
        <v>78.3</v>
      </c>
      <c r="S127" s="39">
        <v>9.1999999999999993</v>
      </c>
    </row>
    <row r="128" spans="1:19" x14ac:dyDescent="0.25">
      <c r="A128" s="39" t="s">
        <v>16</v>
      </c>
      <c r="B128" s="39" t="s">
        <v>27</v>
      </c>
      <c r="C128" s="39" t="s">
        <v>52</v>
      </c>
      <c r="D128" s="39" t="s">
        <v>336</v>
      </c>
      <c r="E128" s="39" t="s">
        <v>127</v>
      </c>
      <c r="F128" s="48">
        <v>1</v>
      </c>
      <c r="G128" s="41">
        <v>2718</v>
      </c>
      <c r="H128" s="42">
        <v>2.3033898305084746</v>
      </c>
      <c r="I128" s="42">
        <v>1180</v>
      </c>
      <c r="J128" s="42" t="s">
        <v>4170</v>
      </c>
      <c r="K128" s="42" t="s">
        <v>4170</v>
      </c>
      <c r="L128" s="42">
        <v>0</v>
      </c>
      <c r="M128" s="39" t="s">
        <v>102</v>
      </c>
      <c r="N128" s="39" t="str">
        <f t="shared" si="1"/>
        <v>sim</v>
      </c>
      <c r="O128" s="49">
        <v>21.8</v>
      </c>
      <c r="P128" s="49">
        <v>21.61</v>
      </c>
      <c r="Q128" s="39">
        <v>0.13</v>
      </c>
      <c r="R128" s="39">
        <v>99.1</v>
      </c>
      <c r="S128" s="39">
        <v>0.6</v>
      </c>
    </row>
    <row r="129" spans="1:19" x14ac:dyDescent="0.25">
      <c r="A129" s="39" t="s">
        <v>16</v>
      </c>
      <c r="B129" s="39" t="s">
        <v>27</v>
      </c>
      <c r="C129" s="39" t="s">
        <v>52</v>
      </c>
      <c r="D129" s="39" t="s">
        <v>337</v>
      </c>
      <c r="E129" s="39" t="s">
        <v>127</v>
      </c>
      <c r="F129" s="48">
        <v>1</v>
      </c>
      <c r="G129" s="41">
        <v>1975</v>
      </c>
      <c r="H129" s="42">
        <v>2.1282327586206895</v>
      </c>
      <c r="I129" s="42">
        <v>928</v>
      </c>
      <c r="J129" s="42" t="s">
        <v>4170</v>
      </c>
      <c r="K129" s="42" t="s">
        <v>4170</v>
      </c>
      <c r="L129" s="42">
        <v>0</v>
      </c>
      <c r="M129" s="39" t="s">
        <v>102</v>
      </c>
      <c r="N129" s="39" t="str">
        <f t="shared" si="1"/>
        <v>sim</v>
      </c>
      <c r="O129" s="49">
        <v>10</v>
      </c>
      <c r="P129" s="49">
        <v>10</v>
      </c>
      <c r="Q129" s="39">
        <v>3</v>
      </c>
      <c r="R129" s="39">
        <v>100</v>
      </c>
      <c r="S129" s="39">
        <v>30</v>
      </c>
    </row>
    <row r="130" spans="1:19" x14ac:dyDescent="0.25">
      <c r="A130" s="39" t="s">
        <v>16</v>
      </c>
      <c r="B130" s="39" t="s">
        <v>27</v>
      </c>
      <c r="C130" s="39" t="s">
        <v>52</v>
      </c>
      <c r="D130" s="39" t="s">
        <v>338</v>
      </c>
      <c r="E130" s="39" t="s">
        <v>127</v>
      </c>
      <c r="F130" s="48">
        <v>1</v>
      </c>
      <c r="G130" s="41">
        <v>9347</v>
      </c>
      <c r="H130" s="42">
        <v>2.9411579609817493</v>
      </c>
      <c r="I130" s="42">
        <v>3178</v>
      </c>
      <c r="J130" s="42" t="s">
        <v>4170</v>
      </c>
      <c r="K130" s="42" t="s">
        <v>4170</v>
      </c>
      <c r="L130" s="42">
        <v>0</v>
      </c>
      <c r="M130" s="39" t="s">
        <v>102</v>
      </c>
      <c r="N130" s="39" t="str">
        <f t="shared" si="1"/>
        <v>sim</v>
      </c>
      <c r="O130" s="49">
        <v>54.3</v>
      </c>
      <c r="P130" s="49">
        <v>1.93</v>
      </c>
      <c r="Q130" s="39">
        <v>1.44</v>
      </c>
      <c r="R130" s="39">
        <v>3.6</v>
      </c>
      <c r="S130" s="39">
        <v>2.7</v>
      </c>
    </row>
    <row r="131" spans="1:19" x14ac:dyDescent="0.25">
      <c r="A131" s="39" t="s">
        <v>16</v>
      </c>
      <c r="B131" s="39" t="s">
        <v>27</v>
      </c>
      <c r="C131" s="39" t="s">
        <v>52</v>
      </c>
      <c r="D131" s="39" t="s">
        <v>339</v>
      </c>
      <c r="E131" s="39" t="s">
        <v>127</v>
      </c>
      <c r="F131" s="48">
        <v>1</v>
      </c>
      <c r="G131" s="41">
        <v>8073</v>
      </c>
      <c r="H131" s="42">
        <v>2.34</v>
      </c>
      <c r="I131" s="42">
        <v>3450</v>
      </c>
      <c r="J131" s="42" t="s">
        <v>4170</v>
      </c>
      <c r="K131" s="42" t="s">
        <v>4170</v>
      </c>
      <c r="L131" s="42">
        <v>0</v>
      </c>
      <c r="M131" s="39" t="s">
        <v>102</v>
      </c>
      <c r="N131" s="39" t="str">
        <f t="shared" ref="N131:N194" si="2">IF(M131&lt;&gt;"Não existe", "sim")</f>
        <v>sim</v>
      </c>
      <c r="O131" s="49">
        <v>79.83</v>
      </c>
      <c r="P131" s="49">
        <v>79.06</v>
      </c>
      <c r="Q131" s="39">
        <v>60</v>
      </c>
      <c r="R131" s="39">
        <v>99</v>
      </c>
      <c r="S131" s="39">
        <v>75.2</v>
      </c>
    </row>
    <row r="132" spans="1:19" x14ac:dyDescent="0.25">
      <c r="A132" s="39" t="s">
        <v>16</v>
      </c>
      <c r="B132" s="39" t="s">
        <v>27</v>
      </c>
      <c r="C132" s="39" t="s">
        <v>52</v>
      </c>
      <c r="D132" s="39" t="s">
        <v>340</v>
      </c>
      <c r="E132" s="39" t="s">
        <v>127</v>
      </c>
      <c r="F132" s="48">
        <v>1</v>
      </c>
      <c r="G132" s="41">
        <v>1981</v>
      </c>
      <c r="H132" s="42">
        <v>1.0055837563451777</v>
      </c>
      <c r="I132" s="42">
        <v>1970</v>
      </c>
      <c r="J132" s="42" t="s">
        <v>4170</v>
      </c>
      <c r="K132" s="42" t="s">
        <v>4170</v>
      </c>
      <c r="L132" s="42">
        <v>0</v>
      </c>
      <c r="M132" s="39" t="s">
        <v>102</v>
      </c>
      <c r="N132" s="39" t="str">
        <f t="shared" si="2"/>
        <v>sim</v>
      </c>
      <c r="O132" s="49">
        <v>18.239999999999998</v>
      </c>
      <c r="P132" s="49">
        <v>15.35</v>
      </c>
      <c r="Q132" s="39">
        <v>0.96</v>
      </c>
      <c r="R132" s="39">
        <v>84.2</v>
      </c>
      <c r="S132" s="39">
        <v>5.3</v>
      </c>
    </row>
    <row r="133" spans="1:19" x14ac:dyDescent="0.25">
      <c r="A133" s="39" t="s">
        <v>16</v>
      </c>
      <c r="B133" s="39" t="s">
        <v>27</v>
      </c>
      <c r="C133" s="39" t="s">
        <v>52</v>
      </c>
      <c r="D133" s="39" t="s">
        <v>341</v>
      </c>
      <c r="E133" s="39" t="s">
        <v>127</v>
      </c>
      <c r="F133" s="48">
        <v>1</v>
      </c>
      <c r="G133" s="41">
        <v>17932</v>
      </c>
      <c r="H133" s="42">
        <v>2.1096470588235294</v>
      </c>
      <c r="I133" s="42">
        <v>8500</v>
      </c>
      <c r="J133" s="42" t="s">
        <v>4169</v>
      </c>
      <c r="K133" s="42" t="s">
        <v>4169</v>
      </c>
      <c r="L133" s="42">
        <v>10</v>
      </c>
      <c r="M133" s="39" t="s">
        <v>102</v>
      </c>
      <c r="N133" s="39" t="str">
        <f t="shared" si="2"/>
        <v>sim</v>
      </c>
      <c r="O133" s="49">
        <v>160</v>
      </c>
      <c r="P133" s="49">
        <v>148</v>
      </c>
      <c r="Q133" s="39">
        <v>32</v>
      </c>
      <c r="R133" s="39">
        <v>92.5</v>
      </c>
      <c r="S133" s="39">
        <v>20</v>
      </c>
    </row>
    <row r="134" spans="1:19" x14ac:dyDescent="0.25">
      <c r="A134" s="39" t="s">
        <v>16</v>
      </c>
      <c r="B134" s="39" t="s">
        <v>27</v>
      </c>
      <c r="C134" s="39" t="s">
        <v>52</v>
      </c>
      <c r="D134" s="39" t="s">
        <v>342</v>
      </c>
      <c r="E134" s="39" t="s">
        <v>127</v>
      </c>
      <c r="F134" s="48">
        <v>1</v>
      </c>
      <c r="G134" s="41">
        <v>8271</v>
      </c>
      <c r="H134" s="42">
        <v>2.0031484620973603</v>
      </c>
      <c r="I134" s="42">
        <v>4129</v>
      </c>
      <c r="J134" s="42" t="s">
        <v>4170</v>
      </c>
      <c r="K134" s="42" t="s">
        <v>4170</v>
      </c>
      <c r="L134" s="42">
        <v>0</v>
      </c>
      <c r="M134" s="39" t="s">
        <v>102</v>
      </c>
      <c r="N134" s="39" t="str">
        <f t="shared" si="2"/>
        <v>sim</v>
      </c>
      <c r="O134" s="49">
        <v>76.22</v>
      </c>
      <c r="P134" s="49">
        <v>66.41</v>
      </c>
      <c r="Q134" s="39">
        <v>7.09</v>
      </c>
      <c r="R134" s="39">
        <v>87.1</v>
      </c>
      <c r="S134" s="39">
        <v>9.3000000000000007</v>
      </c>
    </row>
    <row r="135" spans="1:19" x14ac:dyDescent="0.25">
      <c r="A135" s="39" t="s">
        <v>16</v>
      </c>
      <c r="B135" s="39" t="s">
        <v>27</v>
      </c>
      <c r="C135" s="39" t="s">
        <v>52</v>
      </c>
      <c r="D135" s="39" t="s">
        <v>343</v>
      </c>
      <c r="E135" s="39" t="s">
        <v>125</v>
      </c>
      <c r="F135" s="48">
        <v>1</v>
      </c>
      <c r="G135" s="41">
        <v>16955</v>
      </c>
      <c r="H135" s="42">
        <v>2.4159304645198061</v>
      </c>
      <c r="I135" s="42">
        <v>7018</v>
      </c>
      <c r="J135" s="42" t="s">
        <v>4169</v>
      </c>
      <c r="K135" s="42" t="s">
        <v>4170</v>
      </c>
      <c r="L135" s="42">
        <v>30</v>
      </c>
      <c r="M135" s="39" t="s">
        <v>102</v>
      </c>
      <c r="N135" s="39" t="str">
        <f t="shared" si="2"/>
        <v>sim</v>
      </c>
      <c r="O135" s="49">
        <v>190</v>
      </c>
      <c r="P135" s="49">
        <v>150</v>
      </c>
      <c r="Q135" s="39">
        <v>5</v>
      </c>
      <c r="R135" s="39">
        <v>78.900000000000006</v>
      </c>
      <c r="S135" s="39">
        <v>2.6</v>
      </c>
    </row>
    <row r="136" spans="1:19" x14ac:dyDescent="0.25">
      <c r="A136" s="39" t="s">
        <v>16</v>
      </c>
      <c r="B136" s="39" t="s">
        <v>27</v>
      </c>
      <c r="C136" s="39" t="s">
        <v>52</v>
      </c>
      <c r="D136" s="39" t="s">
        <v>344</v>
      </c>
      <c r="E136" s="39" t="s">
        <v>127</v>
      </c>
      <c r="F136" s="48">
        <v>2</v>
      </c>
      <c r="G136" s="41">
        <v>29848</v>
      </c>
      <c r="H136" s="42">
        <v>2.0843575418994416</v>
      </c>
      <c r="I136" s="42">
        <v>14320</v>
      </c>
      <c r="J136" s="42" t="s">
        <v>4169</v>
      </c>
      <c r="K136" s="42" t="s">
        <v>4170</v>
      </c>
      <c r="L136" s="42">
        <v>0</v>
      </c>
      <c r="M136" s="39" t="s">
        <v>102</v>
      </c>
      <c r="N136" s="39" t="str">
        <f t="shared" si="2"/>
        <v>sim</v>
      </c>
      <c r="O136" s="49">
        <v>117</v>
      </c>
      <c r="P136" s="49">
        <v>96.1</v>
      </c>
      <c r="Q136" s="39">
        <v>18.45</v>
      </c>
      <c r="R136" s="39">
        <v>82.1</v>
      </c>
      <c r="S136" s="39">
        <v>15.8</v>
      </c>
    </row>
    <row r="137" spans="1:19" x14ac:dyDescent="0.25">
      <c r="A137" s="39" t="s">
        <v>16</v>
      </c>
      <c r="B137" s="39" t="s">
        <v>27</v>
      </c>
      <c r="C137" s="39" t="s">
        <v>52</v>
      </c>
      <c r="D137" s="39" t="s">
        <v>345</v>
      </c>
      <c r="E137" s="39" t="s">
        <v>125</v>
      </c>
      <c r="F137" s="48">
        <v>2</v>
      </c>
      <c r="G137" s="41">
        <v>86125</v>
      </c>
      <c r="H137" s="42">
        <v>3.9970761590940733</v>
      </c>
      <c r="I137" s="42">
        <v>21547</v>
      </c>
      <c r="J137" s="42" t="s">
        <v>4170</v>
      </c>
      <c r="K137" s="42" t="s">
        <v>4170</v>
      </c>
      <c r="L137" s="42">
        <v>0</v>
      </c>
      <c r="M137" s="39" t="s">
        <v>103</v>
      </c>
      <c r="N137" s="39" t="str">
        <f t="shared" si="2"/>
        <v>sim</v>
      </c>
      <c r="O137" s="49">
        <v>100</v>
      </c>
      <c r="P137" s="49">
        <v>87</v>
      </c>
      <c r="Q137" s="39">
        <v>30</v>
      </c>
      <c r="R137" s="39">
        <v>87</v>
      </c>
      <c r="S137" s="39">
        <v>30</v>
      </c>
    </row>
    <row r="138" spans="1:19" x14ac:dyDescent="0.25">
      <c r="A138" s="39" t="s">
        <v>16</v>
      </c>
      <c r="B138" s="39" t="s">
        <v>27</v>
      </c>
      <c r="C138" s="39" t="s">
        <v>52</v>
      </c>
      <c r="D138" s="39" t="s">
        <v>346</v>
      </c>
      <c r="E138" s="39" t="s">
        <v>127</v>
      </c>
      <c r="F138" s="48">
        <v>1</v>
      </c>
      <c r="G138" s="41">
        <v>14497</v>
      </c>
      <c r="H138" s="42">
        <v>2.2303076923076923</v>
      </c>
      <c r="I138" s="42">
        <v>6500</v>
      </c>
      <c r="J138" s="42" t="s">
        <v>4170</v>
      </c>
      <c r="K138" s="42" t="s">
        <v>4170</v>
      </c>
      <c r="L138" s="42">
        <v>300</v>
      </c>
      <c r="M138" s="39" t="s">
        <v>105</v>
      </c>
      <c r="N138" s="39" t="str">
        <f t="shared" si="2"/>
        <v>sim</v>
      </c>
      <c r="O138" s="49">
        <v>109.2</v>
      </c>
      <c r="P138" s="49">
        <v>109.2</v>
      </c>
      <c r="Q138" s="39">
        <v>11.5</v>
      </c>
      <c r="R138" s="39">
        <v>100</v>
      </c>
      <c r="S138" s="39">
        <v>10.5</v>
      </c>
    </row>
    <row r="139" spans="1:19" x14ac:dyDescent="0.25">
      <c r="A139" s="39" t="s">
        <v>16</v>
      </c>
      <c r="B139" s="39" t="s">
        <v>27</v>
      </c>
      <c r="C139" s="39" t="s">
        <v>52</v>
      </c>
      <c r="D139" s="39" t="s">
        <v>347</v>
      </c>
      <c r="E139" s="39" t="s">
        <v>127</v>
      </c>
      <c r="F139" s="48">
        <v>2</v>
      </c>
      <c r="G139" s="41">
        <v>38496</v>
      </c>
      <c r="H139" s="42">
        <v>3.3923158265773705</v>
      </c>
      <c r="I139" s="42">
        <v>11348</v>
      </c>
      <c r="J139" s="42" t="s">
        <v>4170</v>
      </c>
      <c r="K139" s="42" t="s">
        <v>4170</v>
      </c>
      <c r="L139" s="42">
        <v>0</v>
      </c>
      <c r="M139" s="39" t="s">
        <v>104</v>
      </c>
      <c r="N139" s="39" t="b">
        <f t="shared" si="2"/>
        <v>0</v>
      </c>
      <c r="O139" s="49">
        <v>100</v>
      </c>
      <c r="P139" s="49">
        <v>100</v>
      </c>
      <c r="Q139" s="39">
        <v>0</v>
      </c>
      <c r="R139" s="39">
        <v>100</v>
      </c>
      <c r="S139" s="39"/>
    </row>
    <row r="140" spans="1:19" x14ac:dyDescent="0.25">
      <c r="A140" s="39" t="s">
        <v>16</v>
      </c>
      <c r="B140" s="39" t="s">
        <v>27</v>
      </c>
      <c r="C140" s="39" t="s">
        <v>52</v>
      </c>
      <c r="D140" s="39" t="s">
        <v>348</v>
      </c>
      <c r="E140" s="39" t="s">
        <v>127</v>
      </c>
      <c r="F140" s="48">
        <v>1</v>
      </c>
      <c r="G140" s="41">
        <v>3440</v>
      </c>
      <c r="H140" s="42">
        <v>3.2668566001899335</v>
      </c>
      <c r="I140" s="42">
        <v>1053</v>
      </c>
      <c r="J140" s="42" t="s">
        <v>4170</v>
      </c>
      <c r="K140" s="42" t="s">
        <v>4170</v>
      </c>
      <c r="L140" s="42">
        <v>0</v>
      </c>
      <c r="M140" s="39" t="s">
        <v>103</v>
      </c>
      <c r="N140" s="39" t="str">
        <f t="shared" si="2"/>
        <v>sim</v>
      </c>
      <c r="O140" s="49">
        <v>100</v>
      </c>
      <c r="P140" s="49">
        <v>100</v>
      </c>
      <c r="Q140" s="39">
        <v>30</v>
      </c>
      <c r="R140" s="39">
        <v>100</v>
      </c>
      <c r="S140" s="39">
        <v>30</v>
      </c>
    </row>
    <row r="141" spans="1:19" x14ac:dyDescent="0.25">
      <c r="A141" s="39" t="s">
        <v>16</v>
      </c>
      <c r="B141" s="39" t="s">
        <v>27</v>
      </c>
      <c r="C141" s="39" t="s">
        <v>52</v>
      </c>
      <c r="D141" s="39" t="s">
        <v>349</v>
      </c>
      <c r="E141" s="39" t="s">
        <v>127</v>
      </c>
      <c r="F141" s="48">
        <v>1</v>
      </c>
      <c r="G141" s="41">
        <v>3258</v>
      </c>
      <c r="H141" s="42">
        <v>2.1720000000000002</v>
      </c>
      <c r="I141" s="42">
        <v>1500</v>
      </c>
      <c r="J141" s="42" t="s">
        <v>4170</v>
      </c>
      <c r="K141" s="42" t="s">
        <v>4170</v>
      </c>
      <c r="L141" s="42">
        <v>0</v>
      </c>
      <c r="M141" s="39" t="s">
        <v>104</v>
      </c>
      <c r="N141" s="39" t="b">
        <f t="shared" si="2"/>
        <v>0</v>
      </c>
      <c r="O141" s="49">
        <v>40</v>
      </c>
      <c r="P141" s="49">
        <v>15</v>
      </c>
      <c r="Q141" s="39">
        <v>0</v>
      </c>
      <c r="R141" s="39">
        <v>37.5</v>
      </c>
      <c r="S141" s="39"/>
    </row>
    <row r="142" spans="1:19" x14ac:dyDescent="0.25">
      <c r="A142" s="39" t="s">
        <v>16</v>
      </c>
      <c r="B142" s="39" t="s">
        <v>27</v>
      </c>
      <c r="C142" s="39" t="s">
        <v>52</v>
      </c>
      <c r="D142" s="39" t="s">
        <v>350</v>
      </c>
      <c r="E142" s="39" t="s">
        <v>127</v>
      </c>
      <c r="F142" s="48">
        <v>2</v>
      </c>
      <c r="G142" s="41">
        <v>28507</v>
      </c>
      <c r="H142" s="42">
        <v>3.1674444444444445</v>
      </c>
      <c r="I142" s="42">
        <v>9000</v>
      </c>
      <c r="J142" s="42" t="s">
        <v>4170</v>
      </c>
      <c r="K142" s="42" t="s">
        <v>4170</v>
      </c>
      <c r="L142" s="42">
        <v>0</v>
      </c>
      <c r="M142" s="39" t="s">
        <v>104</v>
      </c>
      <c r="N142" s="39" t="b">
        <f t="shared" si="2"/>
        <v>0</v>
      </c>
      <c r="O142" s="49">
        <v>239.5</v>
      </c>
      <c r="P142" s="49">
        <v>143.69999999999999</v>
      </c>
      <c r="Q142" s="39">
        <v>0</v>
      </c>
      <c r="R142" s="39">
        <v>60</v>
      </c>
      <c r="S142" s="39"/>
    </row>
    <row r="143" spans="1:19" x14ac:dyDescent="0.25">
      <c r="A143" s="39" t="s">
        <v>16</v>
      </c>
      <c r="B143" s="39" t="s">
        <v>27</v>
      </c>
      <c r="C143" s="39" t="s">
        <v>52</v>
      </c>
      <c r="D143" s="39" t="s">
        <v>351</v>
      </c>
      <c r="E143" s="39" t="s">
        <v>127</v>
      </c>
      <c r="F143" s="48">
        <v>1</v>
      </c>
      <c r="G143" s="41">
        <v>2236</v>
      </c>
      <c r="H143" s="42">
        <v>2.2315369261477045</v>
      </c>
      <c r="I143" s="42">
        <v>1002</v>
      </c>
      <c r="J143" s="42" t="s">
        <v>4170</v>
      </c>
      <c r="K143" s="42" t="s">
        <v>4170</v>
      </c>
      <c r="L143" s="42">
        <v>0</v>
      </c>
      <c r="M143" s="39" t="s">
        <v>104</v>
      </c>
      <c r="N143" s="39" t="b">
        <f t="shared" si="2"/>
        <v>0</v>
      </c>
      <c r="O143" s="49">
        <v>9.02</v>
      </c>
      <c r="P143" s="49">
        <v>5.05</v>
      </c>
      <c r="Q143" s="39">
        <v>6.02</v>
      </c>
      <c r="R143" s="39">
        <v>56</v>
      </c>
      <c r="S143" s="39">
        <v>66.7</v>
      </c>
    </row>
    <row r="144" spans="1:19" x14ac:dyDescent="0.25">
      <c r="A144" s="39" t="s">
        <v>16</v>
      </c>
      <c r="B144" s="39" t="s">
        <v>27</v>
      </c>
      <c r="C144" s="39" t="s">
        <v>52</v>
      </c>
      <c r="D144" s="39" t="s">
        <v>352</v>
      </c>
      <c r="E144" s="39" t="s">
        <v>127</v>
      </c>
      <c r="F144" s="48">
        <v>2</v>
      </c>
      <c r="G144" s="41">
        <v>44769</v>
      </c>
      <c r="H144" s="42">
        <v>3.5564823641563392</v>
      </c>
      <c r="I144" s="42">
        <v>12588</v>
      </c>
      <c r="J144" s="42" t="s">
        <v>4170</v>
      </c>
      <c r="K144" s="42" t="s">
        <v>4170</v>
      </c>
      <c r="L144" s="42">
        <v>0</v>
      </c>
      <c r="M144" s="39" t="s">
        <v>102</v>
      </c>
      <c r="N144" s="39" t="str">
        <f t="shared" si="2"/>
        <v>sim</v>
      </c>
      <c r="O144" s="49">
        <v>100</v>
      </c>
      <c r="P144" s="49">
        <v>100</v>
      </c>
      <c r="Q144" s="39">
        <v>60</v>
      </c>
      <c r="R144" s="39">
        <v>100</v>
      </c>
      <c r="S144" s="39">
        <v>60</v>
      </c>
    </row>
    <row r="145" spans="1:19" x14ac:dyDescent="0.25">
      <c r="A145" s="39" t="s">
        <v>16</v>
      </c>
      <c r="B145" s="39" t="s">
        <v>27</v>
      </c>
      <c r="C145" s="39" t="s">
        <v>52</v>
      </c>
      <c r="D145" s="39" t="s">
        <v>353</v>
      </c>
      <c r="E145" s="39" t="s">
        <v>127</v>
      </c>
      <c r="F145" s="48">
        <v>1</v>
      </c>
      <c r="G145" s="41">
        <v>4305</v>
      </c>
      <c r="H145" s="42">
        <v>2.8322368421052633</v>
      </c>
      <c r="I145" s="42">
        <v>1520</v>
      </c>
      <c r="J145" s="42" t="s">
        <v>4170</v>
      </c>
      <c r="K145" s="42" t="s">
        <v>4170</v>
      </c>
      <c r="L145" s="42">
        <v>0</v>
      </c>
      <c r="M145" s="39" t="s">
        <v>105</v>
      </c>
      <c r="N145" s="39" t="str">
        <f t="shared" si="2"/>
        <v>sim</v>
      </c>
      <c r="O145" s="49">
        <v>36.869999999999997</v>
      </c>
      <c r="P145" s="49">
        <v>36.78</v>
      </c>
      <c r="Q145" s="39">
        <v>0.4</v>
      </c>
      <c r="R145" s="39">
        <v>99.8</v>
      </c>
      <c r="S145" s="39">
        <v>1.1000000000000001</v>
      </c>
    </row>
    <row r="146" spans="1:19" x14ac:dyDescent="0.25">
      <c r="A146" s="39" t="s">
        <v>16</v>
      </c>
      <c r="B146" s="39" t="s">
        <v>27</v>
      </c>
      <c r="C146" s="39" t="s">
        <v>52</v>
      </c>
      <c r="D146" s="39" t="s">
        <v>354</v>
      </c>
      <c r="E146" s="39" t="s">
        <v>127</v>
      </c>
      <c r="F146" s="48">
        <v>3</v>
      </c>
      <c r="G146" s="41">
        <v>223880</v>
      </c>
      <c r="H146" s="42">
        <v>4.216434073488144</v>
      </c>
      <c r="I146" s="42">
        <v>53097</v>
      </c>
      <c r="J146" s="42" t="s">
        <v>4170</v>
      </c>
      <c r="K146" s="42" t="s">
        <v>4170</v>
      </c>
      <c r="L146" s="42">
        <v>0</v>
      </c>
      <c r="M146" s="39" t="s">
        <v>102</v>
      </c>
      <c r="N146" s="39" t="str">
        <f t="shared" si="2"/>
        <v>sim</v>
      </c>
      <c r="O146" s="49">
        <v>1000</v>
      </c>
      <c r="P146" s="49">
        <v>1000</v>
      </c>
      <c r="Q146" s="39">
        <v>250</v>
      </c>
      <c r="R146" s="39">
        <v>100</v>
      </c>
      <c r="S146" s="39">
        <v>25</v>
      </c>
    </row>
    <row r="147" spans="1:19" x14ac:dyDescent="0.25">
      <c r="A147" s="39" t="s">
        <v>16</v>
      </c>
      <c r="B147" s="39" t="s">
        <v>27</v>
      </c>
      <c r="C147" s="39" t="s">
        <v>52</v>
      </c>
      <c r="D147" s="39" t="s">
        <v>355</v>
      </c>
      <c r="E147" s="39" t="s">
        <v>127</v>
      </c>
      <c r="F147" s="48">
        <v>1</v>
      </c>
      <c r="G147" s="41">
        <v>17067</v>
      </c>
      <c r="H147" s="42">
        <v>2.4510986643688066</v>
      </c>
      <c r="I147" s="42">
        <v>6963</v>
      </c>
      <c r="J147" s="42" t="s">
        <v>4169</v>
      </c>
      <c r="K147" s="42" t="s">
        <v>4170</v>
      </c>
      <c r="L147" s="42">
        <v>30</v>
      </c>
      <c r="M147" s="39" t="s">
        <v>102</v>
      </c>
      <c r="N147" s="39" t="str">
        <f t="shared" si="2"/>
        <v>sim</v>
      </c>
      <c r="O147" s="49">
        <v>80</v>
      </c>
      <c r="P147" s="49">
        <v>75</v>
      </c>
      <c r="Q147" s="39">
        <v>61</v>
      </c>
      <c r="R147" s="39">
        <v>93.8</v>
      </c>
      <c r="S147" s="39">
        <v>76.3</v>
      </c>
    </row>
    <row r="148" spans="1:19" x14ac:dyDescent="0.25">
      <c r="A148" s="39" t="s">
        <v>16</v>
      </c>
      <c r="B148" s="39" t="s">
        <v>27</v>
      </c>
      <c r="C148" s="39" t="s">
        <v>52</v>
      </c>
      <c r="D148" s="39" t="s">
        <v>356</v>
      </c>
      <c r="E148" s="39" t="s">
        <v>127</v>
      </c>
      <c r="F148" s="48">
        <v>1</v>
      </c>
      <c r="G148" s="41">
        <v>6134</v>
      </c>
      <c r="H148" s="42">
        <v>2.0653198653198652</v>
      </c>
      <c r="I148" s="42">
        <v>2970</v>
      </c>
      <c r="J148" s="42" t="s">
        <v>4170</v>
      </c>
      <c r="K148" s="42" t="s">
        <v>4170</v>
      </c>
      <c r="L148" s="42">
        <v>0</v>
      </c>
      <c r="M148" s="39" t="s">
        <v>105</v>
      </c>
      <c r="N148" s="39" t="str">
        <f t="shared" si="2"/>
        <v>sim</v>
      </c>
      <c r="O148" s="49">
        <v>32</v>
      </c>
      <c r="P148" s="49">
        <v>30</v>
      </c>
      <c r="Q148" s="39">
        <v>10</v>
      </c>
      <c r="R148" s="39">
        <v>93.8</v>
      </c>
      <c r="S148" s="39">
        <v>31.3</v>
      </c>
    </row>
    <row r="149" spans="1:19" x14ac:dyDescent="0.25">
      <c r="A149" s="39" t="s">
        <v>16</v>
      </c>
      <c r="B149" s="39" t="s">
        <v>27</v>
      </c>
      <c r="C149" s="39" t="s">
        <v>52</v>
      </c>
      <c r="D149" s="39" t="s">
        <v>357</v>
      </c>
      <c r="E149" s="39" t="s">
        <v>126</v>
      </c>
      <c r="F149" s="48">
        <v>1</v>
      </c>
      <c r="G149" s="41">
        <v>6005</v>
      </c>
      <c r="H149" s="42">
        <v>2.0151006711409396</v>
      </c>
      <c r="I149" s="42">
        <v>2980</v>
      </c>
      <c r="J149" s="42" t="s">
        <v>4170</v>
      </c>
      <c r="K149" s="42" t="s">
        <v>4170</v>
      </c>
      <c r="L149" s="42">
        <v>0</v>
      </c>
      <c r="M149" s="39" t="s">
        <v>104</v>
      </c>
      <c r="N149" s="39" t="b">
        <f t="shared" si="2"/>
        <v>0</v>
      </c>
      <c r="O149" s="49">
        <v>12</v>
      </c>
      <c r="P149" s="49">
        <v>12</v>
      </c>
      <c r="Q149" s="39">
        <v>0</v>
      </c>
      <c r="R149" s="39">
        <v>100</v>
      </c>
      <c r="S149" s="39"/>
    </row>
    <row r="150" spans="1:19" x14ac:dyDescent="0.25">
      <c r="A150" s="39" t="s">
        <v>16</v>
      </c>
      <c r="B150" s="39" t="s">
        <v>27</v>
      </c>
      <c r="C150" s="39" t="s">
        <v>52</v>
      </c>
      <c r="D150" s="39" t="s">
        <v>358</v>
      </c>
      <c r="E150" s="39" t="s">
        <v>127</v>
      </c>
      <c r="F150" s="48">
        <v>1</v>
      </c>
      <c r="G150" s="41">
        <v>880</v>
      </c>
      <c r="H150" s="42">
        <v>2.4929178470254958</v>
      </c>
      <c r="I150" s="42">
        <v>353</v>
      </c>
      <c r="J150" s="42" t="s">
        <v>4170</v>
      </c>
      <c r="K150" s="42" t="s">
        <v>4170</v>
      </c>
      <c r="L150" s="42">
        <v>0</v>
      </c>
      <c r="M150" s="39" t="s">
        <v>104</v>
      </c>
      <c r="N150" s="39" t="b">
        <f t="shared" si="2"/>
        <v>0</v>
      </c>
      <c r="O150" s="49">
        <v>22.8</v>
      </c>
      <c r="P150" s="49">
        <v>19.5</v>
      </c>
      <c r="Q150" s="39">
        <v>0</v>
      </c>
      <c r="R150" s="39">
        <v>85.5</v>
      </c>
      <c r="S150" s="39"/>
    </row>
    <row r="151" spans="1:19" x14ac:dyDescent="0.25">
      <c r="A151" s="39" t="s">
        <v>16</v>
      </c>
      <c r="B151" s="39" t="s">
        <v>27</v>
      </c>
      <c r="C151" s="39" t="s">
        <v>52</v>
      </c>
      <c r="D151" s="39" t="s">
        <v>359</v>
      </c>
      <c r="E151" s="39" t="s">
        <v>127</v>
      </c>
      <c r="F151" s="48">
        <v>1</v>
      </c>
      <c r="G151" s="41">
        <v>4420</v>
      </c>
      <c r="H151" s="42">
        <v>4.6185997910135841</v>
      </c>
      <c r="I151" s="42">
        <v>957</v>
      </c>
      <c r="J151" s="42" t="s">
        <v>4169</v>
      </c>
      <c r="K151" s="42" t="s">
        <v>4170</v>
      </c>
      <c r="L151" s="42">
        <v>0</v>
      </c>
      <c r="M151" s="39" t="s">
        <v>102</v>
      </c>
      <c r="N151" s="39" t="str">
        <f t="shared" si="2"/>
        <v>sim</v>
      </c>
      <c r="O151" s="49">
        <v>25</v>
      </c>
      <c r="P151" s="49">
        <v>20</v>
      </c>
      <c r="Q151" s="39">
        <v>2.5</v>
      </c>
      <c r="R151" s="39">
        <v>80</v>
      </c>
      <c r="S151" s="39">
        <v>10</v>
      </c>
    </row>
    <row r="152" spans="1:19" x14ac:dyDescent="0.25">
      <c r="A152" s="39" t="s">
        <v>16</v>
      </c>
      <c r="B152" s="39" t="s">
        <v>27</v>
      </c>
      <c r="C152" s="39" t="s">
        <v>52</v>
      </c>
      <c r="D152" s="39" t="s">
        <v>360</v>
      </c>
      <c r="E152" s="39" t="s">
        <v>127</v>
      </c>
      <c r="F152" s="48">
        <v>2</v>
      </c>
      <c r="G152" s="41">
        <v>37048</v>
      </c>
      <c r="H152" s="42">
        <v>3.2800354138999559</v>
      </c>
      <c r="I152" s="42">
        <v>11295</v>
      </c>
      <c r="J152" s="42" t="s">
        <v>4170</v>
      </c>
      <c r="K152" s="42" t="s">
        <v>4170</v>
      </c>
      <c r="L152" s="42">
        <v>0</v>
      </c>
      <c r="M152" s="39" t="s">
        <v>103</v>
      </c>
      <c r="N152" s="39" t="str">
        <f t="shared" si="2"/>
        <v>sim</v>
      </c>
      <c r="O152" s="49">
        <v>188.65</v>
      </c>
      <c r="P152" s="49">
        <v>188.65</v>
      </c>
      <c r="Q152" s="39">
        <v>51.24</v>
      </c>
      <c r="R152" s="39">
        <v>100</v>
      </c>
      <c r="S152" s="39">
        <v>27.2</v>
      </c>
    </row>
    <row r="153" spans="1:19" x14ac:dyDescent="0.25">
      <c r="A153" s="39" t="s">
        <v>16</v>
      </c>
      <c r="B153" s="39" t="s">
        <v>27</v>
      </c>
      <c r="C153" s="39" t="s">
        <v>52</v>
      </c>
      <c r="D153" s="39" t="s">
        <v>361</v>
      </c>
      <c r="E153" s="39" t="s">
        <v>127</v>
      </c>
      <c r="F153" s="48">
        <v>1</v>
      </c>
      <c r="G153" s="41">
        <v>7948</v>
      </c>
      <c r="H153" s="42">
        <v>3.993969849246231</v>
      </c>
      <c r="I153" s="42">
        <v>1990</v>
      </c>
      <c r="J153" s="42" t="s">
        <v>4170</v>
      </c>
      <c r="K153" s="42" t="s">
        <v>4170</v>
      </c>
      <c r="L153" s="42">
        <v>0</v>
      </c>
      <c r="M153" s="39" t="s">
        <v>104</v>
      </c>
      <c r="N153" s="39" t="b">
        <f t="shared" si="2"/>
        <v>0</v>
      </c>
      <c r="O153" s="49">
        <v>58.1</v>
      </c>
      <c r="P153" s="49">
        <v>23.8</v>
      </c>
      <c r="Q153" s="39">
        <v>18.399999999999999</v>
      </c>
      <c r="R153" s="39">
        <v>41</v>
      </c>
      <c r="S153" s="39">
        <v>31.7</v>
      </c>
    </row>
    <row r="154" spans="1:19" x14ac:dyDescent="0.25">
      <c r="A154" s="39" t="s">
        <v>16</v>
      </c>
      <c r="B154" s="39" t="s">
        <v>27</v>
      </c>
      <c r="C154" s="39" t="s">
        <v>52</v>
      </c>
      <c r="D154" s="39" t="s">
        <v>362</v>
      </c>
      <c r="E154" s="39" t="s">
        <v>127</v>
      </c>
      <c r="F154" s="48">
        <v>1</v>
      </c>
      <c r="G154" s="41">
        <v>1685</v>
      </c>
      <c r="H154" s="42">
        <v>9.3611111111111107</v>
      </c>
      <c r="I154" s="42">
        <v>180</v>
      </c>
      <c r="J154" s="42" t="s">
        <v>4170</v>
      </c>
      <c r="K154" s="42" t="s">
        <v>4170</v>
      </c>
      <c r="L154" s="42">
        <v>50</v>
      </c>
      <c r="M154" s="39" t="s">
        <v>103</v>
      </c>
      <c r="N154" s="39" t="str">
        <f t="shared" si="2"/>
        <v>sim</v>
      </c>
      <c r="O154" s="49">
        <v>20</v>
      </c>
      <c r="P154" s="49">
        <v>15</v>
      </c>
      <c r="Q154" s="39">
        <v>5</v>
      </c>
      <c r="R154" s="39">
        <v>75</v>
      </c>
      <c r="S154" s="39">
        <v>25</v>
      </c>
    </row>
    <row r="155" spans="1:19" x14ac:dyDescent="0.25">
      <c r="A155" s="39" t="s">
        <v>16</v>
      </c>
      <c r="B155" s="39" t="s">
        <v>27</v>
      </c>
      <c r="C155" s="39" t="s">
        <v>52</v>
      </c>
      <c r="D155" s="39" t="s">
        <v>363</v>
      </c>
      <c r="E155" s="39" t="s">
        <v>127</v>
      </c>
      <c r="F155" s="48">
        <v>1</v>
      </c>
      <c r="G155" s="41">
        <v>2755</v>
      </c>
      <c r="H155" s="42">
        <v>2.5990566037735849</v>
      </c>
      <c r="I155" s="42">
        <v>1060</v>
      </c>
      <c r="J155" s="42" t="s">
        <v>4170</v>
      </c>
      <c r="K155" s="42" t="s">
        <v>4170</v>
      </c>
      <c r="L155" s="42">
        <v>0</v>
      </c>
      <c r="M155" s="39" t="s">
        <v>104</v>
      </c>
      <c r="N155" s="39" t="b">
        <f t="shared" si="2"/>
        <v>0</v>
      </c>
      <c r="O155" s="49">
        <v>32.56</v>
      </c>
      <c r="P155" s="49">
        <v>32.56</v>
      </c>
      <c r="Q155" s="39">
        <v>0</v>
      </c>
      <c r="R155" s="39">
        <v>100</v>
      </c>
      <c r="S155" s="39"/>
    </row>
    <row r="156" spans="1:19" x14ac:dyDescent="0.25">
      <c r="A156" s="39" t="s">
        <v>16</v>
      </c>
      <c r="B156" s="39" t="s">
        <v>27</v>
      </c>
      <c r="C156" s="39" t="s">
        <v>52</v>
      </c>
      <c r="D156" s="39" t="s">
        <v>364</v>
      </c>
      <c r="E156" s="39" t="s">
        <v>127</v>
      </c>
      <c r="F156" s="48">
        <v>1</v>
      </c>
      <c r="G156" s="41">
        <v>3701</v>
      </c>
      <c r="H156" s="42">
        <v>2.8469230769230771</v>
      </c>
      <c r="I156" s="42">
        <v>1300</v>
      </c>
      <c r="J156" s="42" t="s">
        <v>4170</v>
      </c>
      <c r="K156" s="42" t="s">
        <v>4170</v>
      </c>
      <c r="L156" s="42">
        <v>0</v>
      </c>
      <c r="M156" s="39" t="s">
        <v>104</v>
      </c>
      <c r="N156" s="39" t="b">
        <f t="shared" si="2"/>
        <v>0</v>
      </c>
      <c r="O156" s="49">
        <v>27.2</v>
      </c>
      <c r="P156" s="49">
        <v>22</v>
      </c>
      <c r="Q156" s="39">
        <v>0</v>
      </c>
      <c r="R156" s="39">
        <v>80.900000000000006</v>
      </c>
      <c r="S156" s="39"/>
    </row>
    <row r="157" spans="1:19" x14ac:dyDescent="0.25">
      <c r="A157" s="39" t="s">
        <v>16</v>
      </c>
      <c r="B157" s="39" t="s">
        <v>27</v>
      </c>
      <c r="C157" s="39" t="s">
        <v>52</v>
      </c>
      <c r="D157" s="39" t="s">
        <v>365</v>
      </c>
      <c r="E157" s="39" t="s">
        <v>126</v>
      </c>
      <c r="F157" s="48">
        <v>1</v>
      </c>
      <c r="G157" s="41">
        <v>5848</v>
      </c>
      <c r="H157" s="42">
        <v>3.7012658227848103</v>
      </c>
      <c r="I157" s="42">
        <v>1580</v>
      </c>
      <c r="J157" s="42" t="s">
        <v>4170</v>
      </c>
      <c r="K157" s="42" t="s">
        <v>4170</v>
      </c>
      <c r="L157" s="42">
        <v>0</v>
      </c>
      <c r="M157" s="39" t="s">
        <v>103</v>
      </c>
      <c r="N157" s="39" t="str">
        <f t="shared" si="2"/>
        <v>sim</v>
      </c>
      <c r="O157" s="49">
        <v>45</v>
      </c>
      <c r="P157" s="49">
        <v>45</v>
      </c>
      <c r="Q157" s="39">
        <v>5</v>
      </c>
      <c r="R157" s="39">
        <v>100</v>
      </c>
      <c r="S157" s="39">
        <v>11.1</v>
      </c>
    </row>
    <row r="158" spans="1:19" x14ac:dyDescent="0.25">
      <c r="A158" s="39" t="s">
        <v>16</v>
      </c>
      <c r="B158" s="39" t="s">
        <v>27</v>
      </c>
      <c r="C158" s="39" t="s">
        <v>52</v>
      </c>
      <c r="D158" s="39" t="s">
        <v>366</v>
      </c>
      <c r="E158" s="39" t="s">
        <v>125</v>
      </c>
      <c r="F158" s="48">
        <v>2</v>
      </c>
      <c r="G158" s="41">
        <v>68108</v>
      </c>
      <c r="H158" s="42">
        <v>2.6195384615384616</v>
      </c>
      <c r="I158" s="42">
        <v>26000</v>
      </c>
      <c r="J158" s="42" t="s">
        <v>4169</v>
      </c>
      <c r="K158" s="42" t="s">
        <v>4170</v>
      </c>
      <c r="L158" s="42">
        <v>2000</v>
      </c>
      <c r="M158" s="39" t="s">
        <v>105</v>
      </c>
      <c r="N158" s="39" t="str">
        <f t="shared" si="2"/>
        <v>sim</v>
      </c>
      <c r="O158" s="49">
        <v>130</v>
      </c>
      <c r="P158" s="49">
        <v>70</v>
      </c>
      <c r="Q158" s="39">
        <v>40</v>
      </c>
      <c r="R158" s="39">
        <v>53.8</v>
      </c>
      <c r="S158" s="39">
        <v>30.8</v>
      </c>
    </row>
    <row r="159" spans="1:19" x14ac:dyDescent="0.25">
      <c r="A159" s="39" t="s">
        <v>16</v>
      </c>
      <c r="B159" s="39" t="s">
        <v>27</v>
      </c>
      <c r="C159" s="39" t="s">
        <v>52</v>
      </c>
      <c r="D159" s="39" t="s">
        <v>367</v>
      </c>
      <c r="E159" s="39" t="s">
        <v>125</v>
      </c>
      <c r="F159" s="48">
        <v>1</v>
      </c>
      <c r="G159" s="41">
        <v>9233</v>
      </c>
      <c r="H159" s="42">
        <v>2.6379999999999999</v>
      </c>
      <c r="I159" s="42">
        <v>3500</v>
      </c>
      <c r="J159" s="42" t="s">
        <v>4170</v>
      </c>
      <c r="K159" s="42" t="s">
        <v>4170</v>
      </c>
      <c r="L159" s="42">
        <v>25</v>
      </c>
      <c r="M159" s="39" t="s">
        <v>102</v>
      </c>
      <c r="N159" s="39" t="str">
        <f t="shared" si="2"/>
        <v>sim</v>
      </c>
      <c r="O159" s="49">
        <v>35</v>
      </c>
      <c r="P159" s="49">
        <v>25</v>
      </c>
      <c r="Q159" s="39">
        <v>20</v>
      </c>
      <c r="R159" s="39">
        <v>71.400000000000006</v>
      </c>
      <c r="S159" s="39">
        <v>57.1</v>
      </c>
    </row>
    <row r="160" spans="1:19" x14ac:dyDescent="0.25">
      <c r="A160" s="39" t="s">
        <v>16</v>
      </c>
      <c r="B160" s="39" t="s">
        <v>27</v>
      </c>
      <c r="C160" s="39" t="s">
        <v>52</v>
      </c>
      <c r="D160" s="39" t="s">
        <v>368</v>
      </c>
      <c r="E160" s="39" t="s">
        <v>127</v>
      </c>
      <c r="F160" s="48">
        <v>1</v>
      </c>
      <c r="G160" s="41">
        <v>1017</v>
      </c>
      <c r="H160" s="42">
        <v>1.3855585831062671</v>
      </c>
      <c r="I160" s="42">
        <v>734</v>
      </c>
      <c r="J160" s="42" t="s">
        <v>4170</v>
      </c>
      <c r="K160" s="42" t="s">
        <v>4170</v>
      </c>
      <c r="L160" s="42">
        <v>0</v>
      </c>
      <c r="M160" s="39" t="s">
        <v>102</v>
      </c>
      <c r="N160" s="39" t="str">
        <f t="shared" si="2"/>
        <v>sim</v>
      </c>
      <c r="O160" s="49">
        <v>15.9</v>
      </c>
      <c r="P160" s="49">
        <v>15</v>
      </c>
      <c r="Q160" s="39">
        <v>0.8</v>
      </c>
      <c r="R160" s="39">
        <v>94.3</v>
      </c>
      <c r="S160" s="39">
        <v>5</v>
      </c>
    </row>
    <row r="161" spans="1:19" x14ac:dyDescent="0.25">
      <c r="A161" s="39" t="s">
        <v>16</v>
      </c>
      <c r="B161" s="39" t="s">
        <v>27</v>
      </c>
      <c r="C161" s="39" t="s">
        <v>52</v>
      </c>
      <c r="D161" s="39" t="s">
        <v>369</v>
      </c>
      <c r="E161" s="39" t="s">
        <v>127</v>
      </c>
      <c r="F161" s="48">
        <v>2</v>
      </c>
      <c r="G161" s="41">
        <v>30235</v>
      </c>
      <c r="H161" s="42">
        <v>3.3960462765359991</v>
      </c>
      <c r="I161" s="42">
        <v>8903</v>
      </c>
      <c r="J161" s="42" t="s">
        <v>4170</v>
      </c>
      <c r="K161" s="42" t="s">
        <v>4169</v>
      </c>
      <c r="L161" s="42">
        <v>0</v>
      </c>
      <c r="M161" s="39" t="s">
        <v>106</v>
      </c>
      <c r="N161" s="39" t="str">
        <f t="shared" si="2"/>
        <v>sim</v>
      </c>
      <c r="O161" s="49">
        <v>148</v>
      </c>
      <c r="P161" s="49">
        <v>145.76</v>
      </c>
      <c r="Q161" s="39">
        <v>8.8800000000000008</v>
      </c>
      <c r="R161" s="39">
        <v>98.5</v>
      </c>
      <c r="S161" s="39">
        <v>6</v>
      </c>
    </row>
    <row r="162" spans="1:19" x14ac:dyDescent="0.25">
      <c r="A162" s="39" t="s">
        <v>16</v>
      </c>
      <c r="B162" s="39" t="s">
        <v>27</v>
      </c>
      <c r="C162" s="39" t="s">
        <v>52</v>
      </c>
      <c r="D162" s="39" t="s">
        <v>370</v>
      </c>
      <c r="E162" s="39" t="s">
        <v>127</v>
      </c>
      <c r="F162" s="48">
        <v>1</v>
      </c>
      <c r="G162" s="41">
        <v>4414</v>
      </c>
      <c r="H162" s="42">
        <v>1.5278643129110419</v>
      </c>
      <c r="I162" s="42">
        <v>2889</v>
      </c>
      <c r="J162" s="42" t="s">
        <v>4170</v>
      </c>
      <c r="K162" s="42" t="s">
        <v>4170</v>
      </c>
      <c r="L162" s="42">
        <v>0</v>
      </c>
      <c r="M162" s="39" t="s">
        <v>103</v>
      </c>
      <c r="N162" s="39" t="str">
        <f t="shared" si="2"/>
        <v>sim</v>
      </c>
      <c r="O162" s="49">
        <v>28.6</v>
      </c>
      <c r="P162" s="49">
        <v>24.45</v>
      </c>
      <c r="Q162" s="39">
        <v>1.01</v>
      </c>
      <c r="R162" s="39">
        <v>85.5</v>
      </c>
      <c r="S162" s="39">
        <v>3.5</v>
      </c>
    </row>
    <row r="163" spans="1:19" x14ac:dyDescent="0.25">
      <c r="A163" s="39" t="s">
        <v>16</v>
      </c>
      <c r="B163" s="39" t="s">
        <v>27</v>
      </c>
      <c r="C163" s="39" t="s">
        <v>52</v>
      </c>
      <c r="D163" s="39" t="s">
        <v>371</v>
      </c>
      <c r="E163" s="39" t="s">
        <v>127</v>
      </c>
      <c r="F163" s="48">
        <v>1</v>
      </c>
      <c r="G163" s="41">
        <v>17373</v>
      </c>
      <c r="H163" s="42">
        <v>2.8202922077922077</v>
      </c>
      <c r="I163" s="42">
        <v>6160</v>
      </c>
      <c r="J163" s="42" t="s">
        <v>4169</v>
      </c>
      <c r="K163" s="42" t="s">
        <v>4169</v>
      </c>
      <c r="L163" s="42">
        <v>5</v>
      </c>
      <c r="M163" s="39" t="s">
        <v>105</v>
      </c>
      <c r="N163" s="39" t="str">
        <f t="shared" si="2"/>
        <v>sim</v>
      </c>
      <c r="O163" s="49">
        <v>3600</v>
      </c>
      <c r="P163" s="49">
        <v>1000</v>
      </c>
      <c r="Q163" s="39">
        <v>1</v>
      </c>
      <c r="R163" s="39">
        <v>27.8</v>
      </c>
      <c r="S163" s="39">
        <v>0</v>
      </c>
    </row>
    <row r="164" spans="1:19" x14ac:dyDescent="0.25">
      <c r="A164" s="39" t="s">
        <v>16</v>
      </c>
      <c r="B164" s="39" t="s">
        <v>27</v>
      </c>
      <c r="C164" s="39" t="s">
        <v>52</v>
      </c>
      <c r="D164" s="39" t="s">
        <v>372</v>
      </c>
      <c r="E164" s="39" t="s">
        <v>127</v>
      </c>
      <c r="F164" s="48">
        <v>1</v>
      </c>
      <c r="G164" s="41">
        <v>2253</v>
      </c>
      <c r="H164" s="42">
        <v>3.2604920405209841</v>
      </c>
      <c r="I164" s="42">
        <v>691</v>
      </c>
      <c r="J164" s="42" t="s">
        <v>4170</v>
      </c>
      <c r="K164" s="42" t="s">
        <v>4170</v>
      </c>
      <c r="L164" s="42">
        <v>0</v>
      </c>
      <c r="M164" s="39" t="s">
        <v>104</v>
      </c>
      <c r="N164" s="39" t="b">
        <f t="shared" si="2"/>
        <v>0</v>
      </c>
      <c r="O164" s="49">
        <v>4</v>
      </c>
      <c r="P164" s="49">
        <v>4</v>
      </c>
      <c r="Q164" s="39">
        <v>0</v>
      </c>
      <c r="R164" s="39">
        <v>100</v>
      </c>
      <c r="S164" s="39"/>
    </row>
    <row r="165" spans="1:19" x14ac:dyDescent="0.25">
      <c r="A165" s="39" t="s">
        <v>16</v>
      </c>
      <c r="B165" s="39" t="s">
        <v>27</v>
      </c>
      <c r="C165" s="39" t="s">
        <v>52</v>
      </c>
      <c r="D165" s="39" t="s">
        <v>373</v>
      </c>
      <c r="E165" s="39" t="s">
        <v>127</v>
      </c>
      <c r="F165" s="48">
        <v>1</v>
      </c>
      <c r="G165" s="41">
        <v>1198</v>
      </c>
      <c r="H165" s="42">
        <v>2.0907504363001745</v>
      </c>
      <c r="I165" s="42">
        <v>573</v>
      </c>
      <c r="J165" s="42" t="s">
        <v>4170</v>
      </c>
      <c r="K165" s="42" t="s">
        <v>4170</v>
      </c>
      <c r="L165" s="42">
        <v>0</v>
      </c>
      <c r="M165" s="39" t="s">
        <v>104</v>
      </c>
      <c r="N165" s="39" t="b">
        <f t="shared" si="2"/>
        <v>0</v>
      </c>
      <c r="O165" s="49">
        <v>14.5</v>
      </c>
      <c r="P165" s="49">
        <v>11.64</v>
      </c>
      <c r="Q165" s="39">
        <v>0</v>
      </c>
      <c r="R165" s="39">
        <v>80.3</v>
      </c>
      <c r="S165" s="39"/>
    </row>
    <row r="166" spans="1:19" x14ac:dyDescent="0.25">
      <c r="A166" s="39" t="s">
        <v>16</v>
      </c>
      <c r="B166" s="39" t="s">
        <v>27</v>
      </c>
      <c r="C166" s="39" t="s">
        <v>52</v>
      </c>
      <c r="D166" s="39" t="s">
        <v>374</v>
      </c>
      <c r="E166" s="39" t="s">
        <v>126</v>
      </c>
      <c r="F166" s="48">
        <v>3</v>
      </c>
      <c r="G166" s="41">
        <v>117985</v>
      </c>
      <c r="H166" s="42">
        <v>3.799838969404187</v>
      </c>
      <c r="I166" s="42">
        <v>31050</v>
      </c>
      <c r="J166" s="42" t="s">
        <v>4170</v>
      </c>
      <c r="K166" s="42" t="s">
        <v>4170</v>
      </c>
      <c r="L166" s="42">
        <v>0</v>
      </c>
      <c r="M166" s="39" t="s">
        <v>102</v>
      </c>
      <c r="N166" s="39" t="str">
        <f t="shared" si="2"/>
        <v>sim</v>
      </c>
      <c r="O166" s="49">
        <v>561.98</v>
      </c>
      <c r="P166" s="49">
        <v>518.89</v>
      </c>
      <c r="Q166" s="39">
        <v>49.6</v>
      </c>
      <c r="R166" s="39">
        <v>92.3</v>
      </c>
      <c r="S166" s="39">
        <v>8.8000000000000007</v>
      </c>
    </row>
    <row r="167" spans="1:19" x14ac:dyDescent="0.25">
      <c r="A167" s="39" t="s">
        <v>16</v>
      </c>
      <c r="B167" s="39" t="s">
        <v>27</v>
      </c>
      <c r="C167" s="39" t="s">
        <v>52</v>
      </c>
      <c r="D167" s="39" t="s">
        <v>375</v>
      </c>
      <c r="E167" s="39" t="s">
        <v>127</v>
      </c>
      <c r="F167" s="48">
        <v>1</v>
      </c>
      <c r="G167" s="41">
        <v>6393</v>
      </c>
      <c r="H167" s="42">
        <v>3.6037204058624579</v>
      </c>
      <c r="I167" s="42">
        <v>1774</v>
      </c>
      <c r="J167" s="42" t="s">
        <v>4170</v>
      </c>
      <c r="K167" s="42" t="s">
        <v>4170</v>
      </c>
      <c r="L167" s="42">
        <v>0</v>
      </c>
      <c r="M167" s="39" t="s">
        <v>104</v>
      </c>
      <c r="N167" s="39" t="b">
        <f t="shared" si="2"/>
        <v>0</v>
      </c>
      <c r="O167" s="49">
        <v>6</v>
      </c>
      <c r="P167" s="49">
        <v>4</v>
      </c>
      <c r="Q167" s="39">
        <v>0</v>
      </c>
      <c r="R167" s="39">
        <v>66.7</v>
      </c>
      <c r="S167" s="39"/>
    </row>
    <row r="168" spans="1:19" x14ac:dyDescent="0.25">
      <c r="A168" s="39" t="s">
        <v>16</v>
      </c>
      <c r="B168" s="39" t="s">
        <v>27</v>
      </c>
      <c r="C168" s="39" t="s">
        <v>52</v>
      </c>
      <c r="D168" s="39" t="s">
        <v>376</v>
      </c>
      <c r="E168" s="39" t="s">
        <v>127</v>
      </c>
      <c r="F168" s="48">
        <v>1</v>
      </c>
      <c r="G168" s="41">
        <v>13815</v>
      </c>
      <c r="H168" s="42">
        <v>3.4459965078573211</v>
      </c>
      <c r="I168" s="42">
        <v>4009</v>
      </c>
      <c r="J168" s="42" t="s">
        <v>4170</v>
      </c>
      <c r="K168" s="42" t="s">
        <v>4170</v>
      </c>
      <c r="L168" s="42">
        <v>0</v>
      </c>
      <c r="M168" s="39" t="s">
        <v>104</v>
      </c>
      <c r="N168" s="39" t="b">
        <f t="shared" si="2"/>
        <v>0</v>
      </c>
      <c r="O168" s="49">
        <v>75</v>
      </c>
      <c r="P168" s="49">
        <v>75</v>
      </c>
      <c r="Q168" s="39">
        <v>11</v>
      </c>
      <c r="R168" s="39">
        <v>100</v>
      </c>
      <c r="S168" s="39">
        <v>14.7</v>
      </c>
    </row>
    <row r="169" spans="1:19" x14ac:dyDescent="0.25">
      <c r="A169" s="39" t="s">
        <v>16</v>
      </c>
      <c r="B169" s="39" t="s">
        <v>27</v>
      </c>
      <c r="C169" s="39" t="s">
        <v>52</v>
      </c>
      <c r="D169" s="39" t="s">
        <v>377</v>
      </c>
      <c r="E169" s="39" t="s">
        <v>125</v>
      </c>
      <c r="F169" s="48">
        <v>1</v>
      </c>
      <c r="G169" s="41">
        <v>5679</v>
      </c>
      <c r="H169" s="42">
        <v>2.0282142857142857</v>
      </c>
      <c r="I169" s="42">
        <v>2800</v>
      </c>
      <c r="J169" s="42" t="s">
        <v>4169</v>
      </c>
      <c r="K169" s="42" t="s">
        <v>4169</v>
      </c>
      <c r="L169" s="42">
        <v>26</v>
      </c>
      <c r="M169" s="39" t="s">
        <v>102</v>
      </c>
      <c r="N169" s="39" t="str">
        <f t="shared" si="2"/>
        <v>sim</v>
      </c>
      <c r="O169" s="49">
        <v>28.96</v>
      </c>
      <c r="P169" s="49">
        <v>18</v>
      </c>
      <c r="Q169" s="39">
        <v>5</v>
      </c>
      <c r="R169" s="39">
        <v>62.2</v>
      </c>
      <c r="S169" s="39">
        <v>17.3</v>
      </c>
    </row>
    <row r="170" spans="1:19" x14ac:dyDescent="0.25">
      <c r="A170" s="39" t="s">
        <v>16</v>
      </c>
      <c r="B170" s="39" t="s">
        <v>27</v>
      </c>
      <c r="C170" s="39" t="s">
        <v>52</v>
      </c>
      <c r="D170" s="39" t="s">
        <v>378</v>
      </c>
      <c r="E170" s="39" t="s">
        <v>127</v>
      </c>
      <c r="F170" s="48">
        <v>1</v>
      </c>
      <c r="G170" s="41">
        <v>1056</v>
      </c>
      <c r="H170" s="42">
        <v>2</v>
      </c>
      <c r="I170" s="42">
        <v>528</v>
      </c>
      <c r="J170" s="42" t="s">
        <v>4170</v>
      </c>
      <c r="K170" s="42" t="s">
        <v>4170</v>
      </c>
      <c r="L170" s="42">
        <v>0</v>
      </c>
      <c r="M170" s="39" t="s">
        <v>104</v>
      </c>
      <c r="N170" s="39" t="b">
        <f t="shared" si="2"/>
        <v>0</v>
      </c>
      <c r="O170" s="49">
        <v>15.43</v>
      </c>
      <c r="P170" s="49">
        <v>9.7200000000000006</v>
      </c>
      <c r="Q170" s="39">
        <v>0</v>
      </c>
      <c r="R170" s="39">
        <v>63</v>
      </c>
      <c r="S170" s="39"/>
    </row>
    <row r="171" spans="1:19" x14ac:dyDescent="0.25">
      <c r="A171" s="39" t="s">
        <v>16</v>
      </c>
      <c r="B171" s="39" t="s">
        <v>27</v>
      </c>
      <c r="C171" s="39" t="s">
        <v>52</v>
      </c>
      <c r="D171" s="39" t="s">
        <v>379</v>
      </c>
      <c r="E171" s="39" t="s">
        <v>127</v>
      </c>
      <c r="F171" s="48">
        <v>1</v>
      </c>
      <c r="G171" s="41">
        <v>2865</v>
      </c>
      <c r="H171" s="42">
        <v>2.8650000000000002</v>
      </c>
      <c r="I171" s="42">
        <v>1000</v>
      </c>
      <c r="J171" s="42" t="s">
        <v>4170</v>
      </c>
      <c r="K171" s="42" t="s">
        <v>4170</v>
      </c>
      <c r="L171" s="42">
        <v>0</v>
      </c>
      <c r="M171" s="39" t="s">
        <v>104</v>
      </c>
      <c r="N171" s="39" t="b">
        <f t="shared" si="2"/>
        <v>0</v>
      </c>
      <c r="O171" s="49">
        <v>40</v>
      </c>
      <c r="P171" s="49">
        <v>32</v>
      </c>
      <c r="Q171" s="39">
        <v>20</v>
      </c>
      <c r="R171" s="39">
        <v>80</v>
      </c>
      <c r="S171" s="39">
        <v>50</v>
      </c>
    </row>
    <row r="172" spans="1:19" x14ac:dyDescent="0.25">
      <c r="A172" s="39" t="s">
        <v>16</v>
      </c>
      <c r="B172" s="39" t="s">
        <v>27</v>
      </c>
      <c r="C172" s="39" t="s">
        <v>52</v>
      </c>
      <c r="D172" s="39" t="s">
        <v>380</v>
      </c>
      <c r="E172" s="39" t="s">
        <v>127</v>
      </c>
      <c r="F172" s="48">
        <v>1</v>
      </c>
      <c r="G172" s="41">
        <v>2475</v>
      </c>
      <c r="H172" s="42">
        <v>2.942925089179548</v>
      </c>
      <c r="I172" s="42">
        <v>841</v>
      </c>
      <c r="J172" s="42" t="s">
        <v>4170</v>
      </c>
      <c r="K172" s="42" t="s">
        <v>4170</v>
      </c>
      <c r="L172" s="42">
        <v>0</v>
      </c>
      <c r="M172" s="39" t="s">
        <v>104</v>
      </c>
      <c r="N172" s="39" t="b">
        <f t="shared" si="2"/>
        <v>0</v>
      </c>
      <c r="O172" s="49">
        <v>28.71</v>
      </c>
      <c r="P172" s="49">
        <v>25.73</v>
      </c>
      <c r="Q172" s="39">
        <v>0</v>
      </c>
      <c r="R172" s="39">
        <v>89.6</v>
      </c>
      <c r="S172" s="39"/>
    </row>
    <row r="173" spans="1:19" x14ac:dyDescent="0.25">
      <c r="A173" s="39" t="s">
        <v>16</v>
      </c>
      <c r="B173" s="39" t="s">
        <v>27</v>
      </c>
      <c r="C173" s="39" t="s">
        <v>52</v>
      </c>
      <c r="D173" s="39" t="s">
        <v>381</v>
      </c>
      <c r="E173" s="39" t="s">
        <v>126</v>
      </c>
      <c r="F173" s="48">
        <v>3</v>
      </c>
      <c r="G173" s="41">
        <v>124379</v>
      </c>
      <c r="H173" s="42">
        <v>2.9094502923976608</v>
      </c>
      <c r="I173" s="42">
        <v>42750</v>
      </c>
      <c r="J173" s="42" t="s">
        <v>4169</v>
      </c>
      <c r="K173" s="42" t="s">
        <v>4169</v>
      </c>
      <c r="L173" s="42">
        <v>30</v>
      </c>
      <c r="M173" s="39" t="s">
        <v>102</v>
      </c>
      <c r="N173" s="39" t="str">
        <f t="shared" si="2"/>
        <v>sim</v>
      </c>
      <c r="O173" s="49">
        <v>233.64</v>
      </c>
      <c r="P173" s="49">
        <v>233.64</v>
      </c>
      <c r="Q173" s="39">
        <v>31.15</v>
      </c>
      <c r="R173" s="39">
        <v>100</v>
      </c>
      <c r="S173" s="39">
        <v>13.3</v>
      </c>
    </row>
    <row r="174" spans="1:19" x14ac:dyDescent="0.25">
      <c r="A174" s="39" t="s">
        <v>16</v>
      </c>
      <c r="B174" s="39" t="s">
        <v>27</v>
      </c>
      <c r="C174" s="39" t="s">
        <v>52</v>
      </c>
      <c r="D174" s="39" t="s">
        <v>382</v>
      </c>
      <c r="E174" s="39" t="s">
        <v>127</v>
      </c>
      <c r="F174" s="48">
        <v>1</v>
      </c>
      <c r="G174" s="41">
        <v>3827</v>
      </c>
      <c r="H174" s="42">
        <v>3.6447619047619049</v>
      </c>
      <c r="I174" s="42">
        <v>1050</v>
      </c>
      <c r="J174" s="42" t="s">
        <v>4169</v>
      </c>
      <c r="K174" s="42" t="s">
        <v>4169</v>
      </c>
      <c r="L174" s="42">
        <v>0</v>
      </c>
      <c r="M174" s="39" t="s">
        <v>104</v>
      </c>
      <c r="N174" s="39" t="b">
        <f t="shared" si="2"/>
        <v>0</v>
      </c>
      <c r="O174" s="49">
        <v>51.75</v>
      </c>
      <c r="P174" s="49">
        <v>51.75</v>
      </c>
      <c r="Q174" s="39">
        <v>0</v>
      </c>
      <c r="R174" s="39">
        <v>100</v>
      </c>
      <c r="S174" s="39"/>
    </row>
    <row r="175" spans="1:19" x14ac:dyDescent="0.25">
      <c r="A175" s="39" t="s">
        <v>16</v>
      </c>
      <c r="B175" s="39" t="s">
        <v>27</v>
      </c>
      <c r="C175" s="39" t="s">
        <v>52</v>
      </c>
      <c r="D175" s="39" t="s">
        <v>383</v>
      </c>
      <c r="E175" s="39" t="s">
        <v>127</v>
      </c>
      <c r="F175" s="48">
        <v>1</v>
      </c>
      <c r="G175" s="41">
        <v>1418</v>
      </c>
      <c r="H175" s="42">
        <v>2.085294117647059</v>
      </c>
      <c r="I175" s="42">
        <v>680</v>
      </c>
      <c r="J175" s="42" t="s">
        <v>4170</v>
      </c>
      <c r="K175" s="42" t="s">
        <v>4170</v>
      </c>
      <c r="L175" s="42">
        <v>0</v>
      </c>
      <c r="M175" s="39" t="s">
        <v>104</v>
      </c>
      <c r="N175" s="39" t="b">
        <f t="shared" si="2"/>
        <v>0</v>
      </c>
      <c r="O175" s="49">
        <v>17.8</v>
      </c>
      <c r="P175" s="49">
        <v>15</v>
      </c>
      <c r="Q175" s="39">
        <v>0</v>
      </c>
      <c r="R175" s="39">
        <v>84.3</v>
      </c>
      <c r="S175" s="39"/>
    </row>
    <row r="176" spans="1:19" x14ac:dyDescent="0.25">
      <c r="A176" s="39" t="s">
        <v>16</v>
      </c>
      <c r="B176" s="39" t="s">
        <v>27</v>
      </c>
      <c r="C176" s="39" t="s">
        <v>52</v>
      </c>
      <c r="D176" s="39" t="s">
        <v>384</v>
      </c>
      <c r="E176" s="39" t="s">
        <v>127</v>
      </c>
      <c r="F176" s="48">
        <v>2</v>
      </c>
      <c r="G176" s="41">
        <v>37375</v>
      </c>
      <c r="H176" s="42">
        <v>4.1527777777777777</v>
      </c>
      <c r="I176" s="42">
        <v>9000</v>
      </c>
      <c r="J176" s="42" t="s">
        <v>4169</v>
      </c>
      <c r="K176" s="42" t="s">
        <v>4170</v>
      </c>
      <c r="L176" s="42">
        <v>0</v>
      </c>
      <c r="M176" s="39" t="s">
        <v>103</v>
      </c>
      <c r="N176" s="39" t="str">
        <f t="shared" si="2"/>
        <v>sim</v>
      </c>
      <c r="O176" s="49">
        <v>752.1</v>
      </c>
      <c r="P176" s="49">
        <v>750</v>
      </c>
      <c r="Q176" s="39">
        <v>11</v>
      </c>
      <c r="R176" s="39">
        <v>99.7</v>
      </c>
      <c r="S176" s="39">
        <v>1.5</v>
      </c>
    </row>
    <row r="177" spans="1:19" x14ac:dyDescent="0.25">
      <c r="A177" s="39" t="s">
        <v>16</v>
      </c>
      <c r="B177" s="39" t="s">
        <v>27</v>
      </c>
      <c r="C177" s="39" t="s">
        <v>52</v>
      </c>
      <c r="D177" s="39" t="s">
        <v>385</v>
      </c>
      <c r="E177" s="39" t="s">
        <v>127</v>
      </c>
      <c r="F177" s="48">
        <v>1</v>
      </c>
      <c r="G177" s="41">
        <v>11226</v>
      </c>
      <c r="H177" s="42">
        <v>2.8065000000000002</v>
      </c>
      <c r="I177" s="42">
        <v>4000</v>
      </c>
      <c r="J177" s="42" t="s">
        <v>4170</v>
      </c>
      <c r="K177" s="42" t="s">
        <v>4170</v>
      </c>
      <c r="L177" s="42">
        <v>0</v>
      </c>
      <c r="M177" s="39" t="s">
        <v>102</v>
      </c>
      <c r="N177" s="39" t="str">
        <f t="shared" si="2"/>
        <v>sim</v>
      </c>
      <c r="O177" s="49">
        <v>115</v>
      </c>
      <c r="P177" s="49">
        <v>111.35</v>
      </c>
      <c r="Q177" s="39">
        <v>26</v>
      </c>
      <c r="R177" s="39">
        <v>96.8</v>
      </c>
      <c r="S177" s="39">
        <v>22.6</v>
      </c>
    </row>
    <row r="178" spans="1:19" x14ac:dyDescent="0.25">
      <c r="A178" s="39" t="s">
        <v>16</v>
      </c>
      <c r="B178" s="39" t="s">
        <v>27</v>
      </c>
      <c r="C178" s="39" t="s">
        <v>52</v>
      </c>
      <c r="D178" s="39" t="s">
        <v>386</v>
      </c>
      <c r="E178" s="39" t="s">
        <v>127</v>
      </c>
      <c r="F178" s="48">
        <v>1</v>
      </c>
      <c r="G178" s="41">
        <v>10214</v>
      </c>
      <c r="H178" s="42">
        <v>2.306163919620682</v>
      </c>
      <c r="I178" s="42">
        <v>4429</v>
      </c>
      <c r="J178" s="42" t="s">
        <v>4170</v>
      </c>
      <c r="K178" s="42" t="s">
        <v>4170</v>
      </c>
      <c r="L178" s="42">
        <v>0</v>
      </c>
      <c r="M178" s="39" t="s">
        <v>102</v>
      </c>
      <c r="N178" s="39" t="str">
        <f t="shared" si="2"/>
        <v>sim</v>
      </c>
      <c r="O178" s="49">
        <v>130.30000000000001</v>
      </c>
      <c r="P178" s="49">
        <v>98.7</v>
      </c>
      <c r="Q178" s="39">
        <v>12.1</v>
      </c>
      <c r="R178" s="39">
        <v>75.7</v>
      </c>
      <c r="S178" s="39">
        <v>9.3000000000000007</v>
      </c>
    </row>
    <row r="179" spans="1:19" x14ac:dyDescent="0.25">
      <c r="A179" s="39" t="s">
        <v>16</v>
      </c>
      <c r="B179" s="39" t="s">
        <v>27</v>
      </c>
      <c r="C179" s="39" t="s">
        <v>52</v>
      </c>
      <c r="D179" s="39" t="s">
        <v>387</v>
      </c>
      <c r="E179" s="39" t="s">
        <v>127</v>
      </c>
      <c r="F179" s="48">
        <v>1</v>
      </c>
      <c r="G179" s="41">
        <v>7609</v>
      </c>
      <c r="H179" s="42">
        <v>2.3726223885251012</v>
      </c>
      <c r="I179" s="42">
        <v>3207</v>
      </c>
      <c r="J179" s="42" t="s">
        <v>4170</v>
      </c>
      <c r="K179" s="42" t="s">
        <v>4170</v>
      </c>
      <c r="L179" s="42">
        <v>0</v>
      </c>
      <c r="M179" s="39" t="s">
        <v>102</v>
      </c>
      <c r="N179" s="39" t="str">
        <f t="shared" si="2"/>
        <v>sim</v>
      </c>
      <c r="O179" s="49">
        <v>214.02</v>
      </c>
      <c r="P179" s="49">
        <v>30</v>
      </c>
      <c r="Q179" s="39">
        <v>25</v>
      </c>
      <c r="R179" s="39">
        <v>14</v>
      </c>
      <c r="S179" s="39">
        <v>11.7</v>
      </c>
    </row>
    <row r="180" spans="1:19" x14ac:dyDescent="0.25">
      <c r="A180" s="39" t="s">
        <v>16</v>
      </c>
      <c r="B180" s="39" t="s">
        <v>27</v>
      </c>
      <c r="C180" s="39" t="s">
        <v>52</v>
      </c>
      <c r="D180" s="39" t="s">
        <v>388</v>
      </c>
      <c r="E180" s="39" t="s">
        <v>125</v>
      </c>
      <c r="F180" s="48">
        <v>1</v>
      </c>
      <c r="G180" s="41">
        <v>4668</v>
      </c>
      <c r="H180" s="42">
        <v>4.6680000000000001</v>
      </c>
      <c r="I180" s="42">
        <v>1000</v>
      </c>
      <c r="J180" s="42" t="s">
        <v>4170</v>
      </c>
      <c r="K180" s="42" t="s">
        <v>4170</v>
      </c>
      <c r="L180" s="42">
        <v>0</v>
      </c>
      <c r="M180" s="39" t="s">
        <v>105</v>
      </c>
      <c r="N180" s="39" t="str">
        <f t="shared" si="2"/>
        <v>sim</v>
      </c>
      <c r="O180" s="49">
        <v>1100</v>
      </c>
      <c r="P180" s="49">
        <v>1100</v>
      </c>
      <c r="Q180" s="39">
        <v>1000</v>
      </c>
      <c r="R180" s="39">
        <v>100</v>
      </c>
      <c r="S180" s="39">
        <v>90.9</v>
      </c>
    </row>
    <row r="181" spans="1:19" x14ac:dyDescent="0.25">
      <c r="A181" s="39" t="s">
        <v>16</v>
      </c>
      <c r="B181" s="39" t="s">
        <v>27</v>
      </c>
      <c r="C181" s="39" t="s">
        <v>52</v>
      </c>
      <c r="D181" s="39" t="s">
        <v>389</v>
      </c>
      <c r="E181" s="39" t="s">
        <v>125</v>
      </c>
      <c r="F181" s="48">
        <v>1</v>
      </c>
      <c r="G181" s="41">
        <v>1719</v>
      </c>
      <c r="H181" s="42">
        <v>3.1254545454545455</v>
      </c>
      <c r="I181" s="42">
        <v>550</v>
      </c>
      <c r="J181" s="42" t="s">
        <v>4170</v>
      </c>
      <c r="K181" s="42" t="s">
        <v>4170</v>
      </c>
      <c r="L181" s="42">
        <v>0</v>
      </c>
      <c r="M181" s="39" t="s">
        <v>104</v>
      </c>
      <c r="N181" s="39" t="b">
        <f t="shared" si="2"/>
        <v>0</v>
      </c>
      <c r="O181" s="49">
        <v>21.6</v>
      </c>
      <c r="P181" s="49">
        <v>11.5</v>
      </c>
      <c r="Q181" s="39">
        <v>0</v>
      </c>
      <c r="R181" s="39">
        <v>53.2</v>
      </c>
      <c r="S181" s="39"/>
    </row>
    <row r="182" spans="1:19" x14ac:dyDescent="0.25">
      <c r="A182" s="39" t="s">
        <v>16</v>
      </c>
      <c r="B182" s="39" t="s">
        <v>65</v>
      </c>
      <c r="C182" s="39" t="s">
        <v>54</v>
      </c>
      <c r="D182" s="39" t="s">
        <v>390</v>
      </c>
      <c r="E182" s="39" t="s">
        <v>127</v>
      </c>
      <c r="F182" s="48">
        <v>1</v>
      </c>
      <c r="G182" s="41">
        <v>21056</v>
      </c>
      <c r="H182" s="42">
        <v>2.6981035366478729</v>
      </c>
      <c r="I182" s="42">
        <v>7804</v>
      </c>
      <c r="J182" s="42" t="s">
        <v>4169</v>
      </c>
      <c r="K182" s="42" t="s">
        <v>4170</v>
      </c>
      <c r="L182" s="42">
        <v>0</v>
      </c>
      <c r="M182" s="39" t="s">
        <v>102</v>
      </c>
      <c r="N182" s="39" t="str">
        <f t="shared" si="2"/>
        <v>sim</v>
      </c>
      <c r="O182" s="49">
        <v>190.79</v>
      </c>
      <c r="P182" s="49">
        <v>188.36</v>
      </c>
      <c r="Q182" s="39">
        <v>5.22</v>
      </c>
      <c r="R182" s="39">
        <v>98.7</v>
      </c>
      <c r="S182" s="39">
        <v>2.7</v>
      </c>
    </row>
    <row r="183" spans="1:19" x14ac:dyDescent="0.25">
      <c r="A183" s="39" t="s">
        <v>16</v>
      </c>
      <c r="B183" s="39" t="s">
        <v>65</v>
      </c>
      <c r="C183" s="39" t="s">
        <v>54</v>
      </c>
      <c r="D183" s="39" t="s">
        <v>391</v>
      </c>
      <c r="E183" s="39" t="s">
        <v>127</v>
      </c>
      <c r="F183" s="48">
        <v>2</v>
      </c>
      <c r="G183" s="41">
        <v>45147</v>
      </c>
      <c r="H183" s="42">
        <v>2.571452981716694</v>
      </c>
      <c r="I183" s="42">
        <v>17557</v>
      </c>
      <c r="J183" s="42" t="s">
        <v>4170</v>
      </c>
      <c r="K183" s="42" t="s">
        <v>4170</v>
      </c>
      <c r="L183" s="42">
        <v>473</v>
      </c>
      <c r="M183" s="39" t="s">
        <v>102</v>
      </c>
      <c r="N183" s="39" t="str">
        <f t="shared" si="2"/>
        <v>sim</v>
      </c>
      <c r="O183" s="49">
        <v>308.63</v>
      </c>
      <c r="P183" s="49">
        <v>217.73</v>
      </c>
      <c r="Q183" s="39">
        <v>117</v>
      </c>
      <c r="R183" s="39">
        <v>70.5</v>
      </c>
      <c r="S183" s="39">
        <v>37.9</v>
      </c>
    </row>
    <row r="184" spans="1:19" x14ac:dyDescent="0.25">
      <c r="A184" s="39" t="s">
        <v>16</v>
      </c>
      <c r="B184" s="39" t="s">
        <v>65</v>
      </c>
      <c r="C184" s="39" t="s">
        <v>54</v>
      </c>
      <c r="D184" s="39" t="s">
        <v>392</v>
      </c>
      <c r="E184" s="39" t="s">
        <v>127</v>
      </c>
      <c r="F184" s="48">
        <v>1</v>
      </c>
      <c r="G184" s="41">
        <v>17126</v>
      </c>
      <c r="H184" s="42">
        <v>2.8093832020997374</v>
      </c>
      <c r="I184" s="42">
        <v>6096</v>
      </c>
      <c r="J184" s="42" t="s">
        <v>4169</v>
      </c>
      <c r="K184" s="42" t="s">
        <v>4170</v>
      </c>
      <c r="L184" s="42">
        <v>0</v>
      </c>
      <c r="M184" s="39" t="s">
        <v>103</v>
      </c>
      <c r="N184" s="39" t="str">
        <f t="shared" si="2"/>
        <v>sim</v>
      </c>
      <c r="O184" s="49">
        <v>103.92</v>
      </c>
      <c r="P184" s="49">
        <v>54.34</v>
      </c>
      <c r="Q184" s="39">
        <v>4.2</v>
      </c>
      <c r="R184" s="39">
        <v>52.3</v>
      </c>
      <c r="S184" s="39">
        <v>4</v>
      </c>
    </row>
    <row r="185" spans="1:19" x14ac:dyDescent="0.25">
      <c r="A185" s="39" t="s">
        <v>16</v>
      </c>
      <c r="B185" s="39" t="s">
        <v>65</v>
      </c>
      <c r="C185" s="39" t="s">
        <v>54</v>
      </c>
      <c r="D185" s="39" t="s">
        <v>393</v>
      </c>
      <c r="E185" s="39" t="s">
        <v>127</v>
      </c>
      <c r="F185" s="48">
        <v>1</v>
      </c>
      <c r="G185" s="41">
        <v>10100</v>
      </c>
      <c r="H185" s="42">
        <v>2.6226954037912229</v>
      </c>
      <c r="I185" s="42">
        <v>3851</v>
      </c>
      <c r="J185" s="42" t="s">
        <v>4170</v>
      </c>
      <c r="K185" s="42" t="s">
        <v>4170</v>
      </c>
      <c r="L185" s="42">
        <v>0</v>
      </c>
      <c r="M185" s="39" t="s">
        <v>105</v>
      </c>
      <c r="N185" s="39" t="str">
        <f t="shared" si="2"/>
        <v>sim</v>
      </c>
      <c r="O185" s="49">
        <v>45</v>
      </c>
      <c r="P185" s="49">
        <v>45</v>
      </c>
      <c r="Q185" s="39">
        <v>1.2</v>
      </c>
      <c r="R185" s="39">
        <v>100</v>
      </c>
      <c r="S185" s="39">
        <v>2.7</v>
      </c>
    </row>
    <row r="186" spans="1:19" x14ac:dyDescent="0.25">
      <c r="A186" s="39" t="s">
        <v>16</v>
      </c>
      <c r="B186" s="39" t="s">
        <v>65</v>
      </c>
      <c r="C186" s="39" t="s">
        <v>54</v>
      </c>
      <c r="D186" s="39" t="s">
        <v>394</v>
      </c>
      <c r="E186" s="39" t="s">
        <v>127</v>
      </c>
      <c r="F186" s="48">
        <v>1</v>
      </c>
      <c r="G186" s="41">
        <v>7654</v>
      </c>
      <c r="H186" s="42">
        <v>3.3408991706678308</v>
      </c>
      <c r="I186" s="42">
        <v>2291</v>
      </c>
      <c r="J186" s="42" t="s">
        <v>4169</v>
      </c>
      <c r="K186" s="42" t="s">
        <v>4169</v>
      </c>
      <c r="L186" s="42">
        <v>20</v>
      </c>
      <c r="M186" s="39" t="s">
        <v>102</v>
      </c>
      <c r="N186" s="39" t="str">
        <f t="shared" si="2"/>
        <v>sim</v>
      </c>
      <c r="O186" s="49">
        <v>41</v>
      </c>
      <c r="P186" s="49">
        <v>21.02</v>
      </c>
      <c r="Q186" s="39">
        <v>6.74</v>
      </c>
      <c r="R186" s="39">
        <v>51.3</v>
      </c>
      <c r="S186" s="39">
        <v>16.399999999999999</v>
      </c>
    </row>
    <row r="187" spans="1:19" x14ac:dyDescent="0.25">
      <c r="A187" s="39" t="s">
        <v>16</v>
      </c>
      <c r="B187" s="39" t="s">
        <v>65</v>
      </c>
      <c r="C187" s="39" t="s">
        <v>54</v>
      </c>
      <c r="D187" s="39" t="s">
        <v>395</v>
      </c>
      <c r="E187" s="39" t="s">
        <v>127</v>
      </c>
      <c r="F187" s="48">
        <v>1</v>
      </c>
      <c r="G187" s="41">
        <v>2129</v>
      </c>
      <c r="H187" s="42">
        <v>2.6612499999999999</v>
      </c>
      <c r="I187" s="42">
        <v>800</v>
      </c>
      <c r="J187" s="42" t="s">
        <v>4170</v>
      </c>
      <c r="K187" s="42" t="s">
        <v>4170</v>
      </c>
      <c r="L187" s="42">
        <v>10</v>
      </c>
      <c r="M187" s="39" t="s">
        <v>102</v>
      </c>
      <c r="N187" s="39" t="str">
        <f t="shared" si="2"/>
        <v>sim</v>
      </c>
      <c r="O187" s="49">
        <v>29.36</v>
      </c>
      <c r="P187" s="49">
        <v>12.28</v>
      </c>
      <c r="Q187" s="39">
        <v>2.6</v>
      </c>
      <c r="R187" s="39">
        <v>41.8</v>
      </c>
      <c r="S187" s="39">
        <v>8.9</v>
      </c>
    </row>
    <row r="188" spans="1:19" x14ac:dyDescent="0.25">
      <c r="A188" s="39" t="s">
        <v>16</v>
      </c>
      <c r="B188" s="39" t="s">
        <v>65</v>
      </c>
      <c r="C188" s="39" t="s">
        <v>54</v>
      </c>
      <c r="D188" s="39" t="s">
        <v>396</v>
      </c>
      <c r="E188" s="39" t="s">
        <v>127</v>
      </c>
      <c r="F188" s="48">
        <v>1</v>
      </c>
      <c r="G188" s="41">
        <v>815</v>
      </c>
      <c r="H188" s="42">
        <v>2.027363184079602</v>
      </c>
      <c r="I188" s="42">
        <v>402</v>
      </c>
      <c r="J188" s="42" t="s">
        <v>4170</v>
      </c>
      <c r="K188" s="42" t="s">
        <v>4170</v>
      </c>
      <c r="L188" s="42">
        <v>0</v>
      </c>
      <c r="M188" s="39" t="s">
        <v>104</v>
      </c>
      <c r="N188" s="39" t="b">
        <f t="shared" si="2"/>
        <v>0</v>
      </c>
      <c r="O188" s="49">
        <v>11.88</v>
      </c>
      <c r="P188" s="49">
        <v>5.22</v>
      </c>
      <c r="Q188" s="39">
        <v>0</v>
      </c>
      <c r="R188" s="39">
        <v>43.9</v>
      </c>
      <c r="S188" s="39"/>
    </row>
    <row r="189" spans="1:19" x14ac:dyDescent="0.25">
      <c r="A189" s="39" t="s">
        <v>16</v>
      </c>
      <c r="B189" s="39" t="s">
        <v>65</v>
      </c>
      <c r="C189" s="39" t="s">
        <v>54</v>
      </c>
      <c r="D189" s="39" t="s">
        <v>397</v>
      </c>
      <c r="E189" s="39" t="s">
        <v>127</v>
      </c>
      <c r="F189" s="48">
        <v>1</v>
      </c>
      <c r="G189" s="41">
        <v>13463</v>
      </c>
      <c r="H189" s="42">
        <v>4.4876666666666667</v>
      </c>
      <c r="I189" s="42">
        <v>3000</v>
      </c>
      <c r="J189" s="42" t="s">
        <v>4170</v>
      </c>
      <c r="K189" s="42" t="s">
        <v>4170</v>
      </c>
      <c r="L189" s="42">
        <v>0</v>
      </c>
      <c r="M189" s="39" t="s">
        <v>104</v>
      </c>
      <c r="N189" s="39" t="b">
        <f t="shared" si="2"/>
        <v>0</v>
      </c>
      <c r="O189" s="49">
        <v>20</v>
      </c>
      <c r="P189" s="49">
        <v>18</v>
      </c>
      <c r="Q189" s="39">
        <v>0</v>
      </c>
      <c r="R189" s="39">
        <v>90</v>
      </c>
      <c r="S189" s="39"/>
    </row>
    <row r="190" spans="1:19" x14ac:dyDescent="0.25">
      <c r="A190" s="39" t="s">
        <v>16</v>
      </c>
      <c r="B190" s="39" t="s">
        <v>65</v>
      </c>
      <c r="C190" s="39" t="s">
        <v>54</v>
      </c>
      <c r="D190" s="39" t="s">
        <v>398</v>
      </c>
      <c r="E190" s="39" t="s">
        <v>127</v>
      </c>
      <c r="F190" s="48">
        <v>1</v>
      </c>
      <c r="G190" s="41">
        <v>8981</v>
      </c>
      <c r="H190" s="42">
        <v>2.2508771929824563</v>
      </c>
      <c r="I190" s="42">
        <v>3990</v>
      </c>
      <c r="J190" s="42" t="s">
        <v>4170</v>
      </c>
      <c r="K190" s="42" t="s">
        <v>4170</v>
      </c>
      <c r="L190" s="42">
        <v>0</v>
      </c>
      <c r="M190" s="39" t="s">
        <v>104</v>
      </c>
      <c r="N190" s="39" t="b">
        <f t="shared" si="2"/>
        <v>0</v>
      </c>
      <c r="O190" s="49">
        <v>100</v>
      </c>
      <c r="P190" s="49">
        <v>90</v>
      </c>
      <c r="Q190" s="39">
        <v>0</v>
      </c>
      <c r="R190" s="39">
        <v>90</v>
      </c>
      <c r="S190" s="39"/>
    </row>
    <row r="191" spans="1:19" x14ac:dyDescent="0.25">
      <c r="A191" s="39" t="s">
        <v>16</v>
      </c>
      <c r="B191" s="39" t="s">
        <v>65</v>
      </c>
      <c r="C191" s="39" t="s">
        <v>54</v>
      </c>
      <c r="D191" s="39" t="s">
        <v>399</v>
      </c>
      <c r="E191" s="39" t="s">
        <v>127</v>
      </c>
      <c r="F191" s="48">
        <v>1</v>
      </c>
      <c r="G191" s="41">
        <v>14222</v>
      </c>
      <c r="H191" s="42">
        <v>2.323856209150327</v>
      </c>
      <c r="I191" s="42">
        <v>6120</v>
      </c>
      <c r="J191" s="42" t="s">
        <v>4170</v>
      </c>
      <c r="K191" s="42" t="s">
        <v>4170</v>
      </c>
      <c r="L191" s="42">
        <v>3</v>
      </c>
      <c r="M191" s="39" t="s">
        <v>102</v>
      </c>
      <c r="N191" s="39" t="str">
        <f t="shared" si="2"/>
        <v>sim</v>
      </c>
      <c r="O191" s="49">
        <v>528.53</v>
      </c>
      <c r="P191" s="49">
        <v>0</v>
      </c>
      <c r="Q191" s="39">
        <v>84.25</v>
      </c>
      <c r="R191" s="39"/>
      <c r="S191" s="39">
        <v>15.9</v>
      </c>
    </row>
    <row r="192" spans="1:19" x14ac:dyDescent="0.25">
      <c r="A192" s="39" t="s">
        <v>16</v>
      </c>
      <c r="B192" s="39" t="s">
        <v>65</v>
      </c>
      <c r="C192" s="39" t="s">
        <v>54</v>
      </c>
      <c r="D192" s="39" t="s">
        <v>400</v>
      </c>
      <c r="E192" s="39" t="s">
        <v>128</v>
      </c>
      <c r="F192" s="48">
        <v>1</v>
      </c>
      <c r="G192" s="41">
        <v>3680</v>
      </c>
      <c r="H192" s="42">
        <v>2.8307692307692309</v>
      </c>
      <c r="I192" s="42">
        <v>1300</v>
      </c>
      <c r="J192" s="42" t="s">
        <v>4170</v>
      </c>
      <c r="K192" s="42" t="s">
        <v>4170</v>
      </c>
      <c r="L192" s="42">
        <v>500</v>
      </c>
      <c r="M192" s="39" t="s">
        <v>105</v>
      </c>
      <c r="N192" s="39" t="str">
        <f t="shared" si="2"/>
        <v>sim</v>
      </c>
      <c r="O192" s="49">
        <v>25</v>
      </c>
      <c r="P192" s="49">
        <v>20</v>
      </c>
      <c r="Q192" s="39">
        <v>0.5</v>
      </c>
      <c r="R192" s="39">
        <v>80</v>
      </c>
      <c r="S192" s="39">
        <v>2</v>
      </c>
    </row>
    <row r="193" spans="1:19" x14ac:dyDescent="0.25">
      <c r="A193" s="39" t="s">
        <v>16</v>
      </c>
      <c r="B193" s="39" t="s">
        <v>65</v>
      </c>
      <c r="C193" s="39" t="s">
        <v>54</v>
      </c>
      <c r="D193" s="39" t="s">
        <v>401</v>
      </c>
      <c r="E193" s="39" t="s">
        <v>127</v>
      </c>
      <c r="F193" s="48">
        <v>2</v>
      </c>
      <c r="G193" s="41">
        <v>28869</v>
      </c>
      <c r="H193" s="42">
        <v>3.0346893724377169</v>
      </c>
      <c r="I193" s="42">
        <v>9513</v>
      </c>
      <c r="J193" s="42" t="s">
        <v>4170</v>
      </c>
      <c r="K193" s="42" t="s">
        <v>4170</v>
      </c>
      <c r="L193" s="42">
        <v>50</v>
      </c>
      <c r="M193" s="39" t="s">
        <v>102</v>
      </c>
      <c r="N193" s="39" t="str">
        <f t="shared" si="2"/>
        <v>sim</v>
      </c>
      <c r="O193" s="49">
        <v>142</v>
      </c>
      <c r="P193" s="49">
        <v>115</v>
      </c>
      <c r="Q193" s="39">
        <v>5</v>
      </c>
      <c r="R193" s="39">
        <v>81</v>
      </c>
      <c r="S193" s="39">
        <v>3.5</v>
      </c>
    </row>
    <row r="194" spans="1:19" x14ac:dyDescent="0.25">
      <c r="A194" s="39" t="s">
        <v>16</v>
      </c>
      <c r="B194" s="39" t="s">
        <v>65</v>
      </c>
      <c r="C194" s="39" t="s">
        <v>54</v>
      </c>
      <c r="D194" s="39" t="s">
        <v>402</v>
      </c>
      <c r="E194" s="39" t="s">
        <v>127</v>
      </c>
      <c r="F194" s="48">
        <v>2</v>
      </c>
      <c r="G194" s="41">
        <v>55068</v>
      </c>
      <c r="H194" s="42">
        <v>2.151934349355217</v>
      </c>
      <c r="I194" s="42">
        <v>25590</v>
      </c>
      <c r="J194" s="42" t="s">
        <v>4170</v>
      </c>
      <c r="K194" s="42" t="s">
        <v>4170</v>
      </c>
      <c r="L194" s="42">
        <v>0</v>
      </c>
      <c r="M194" s="39" t="s">
        <v>103</v>
      </c>
      <c r="N194" s="39" t="str">
        <f t="shared" si="2"/>
        <v>sim</v>
      </c>
      <c r="O194" s="49">
        <v>680</v>
      </c>
      <c r="P194" s="49">
        <v>680</v>
      </c>
      <c r="Q194" s="39">
        <v>0</v>
      </c>
      <c r="R194" s="39">
        <v>100</v>
      </c>
      <c r="S194" s="39"/>
    </row>
    <row r="195" spans="1:19" x14ac:dyDescent="0.25">
      <c r="A195" s="39" t="s">
        <v>16</v>
      </c>
      <c r="B195" s="39" t="s">
        <v>65</v>
      </c>
      <c r="C195" s="39" t="s">
        <v>54</v>
      </c>
      <c r="D195" s="39" t="s">
        <v>403</v>
      </c>
      <c r="E195" s="39" t="s">
        <v>127</v>
      </c>
      <c r="F195" s="48">
        <v>1</v>
      </c>
      <c r="G195" s="41">
        <v>3342</v>
      </c>
      <c r="H195" s="42">
        <v>2.4755555555555557</v>
      </c>
      <c r="I195" s="42">
        <v>1350</v>
      </c>
      <c r="J195" s="42" t="s">
        <v>4169</v>
      </c>
      <c r="K195" s="42" t="s">
        <v>4170</v>
      </c>
      <c r="L195" s="42">
        <v>0</v>
      </c>
      <c r="M195" s="39" t="s">
        <v>102</v>
      </c>
      <c r="N195" s="39" t="str">
        <f t="shared" ref="N195:N258" si="3">IF(M195&lt;&gt;"Não existe", "sim")</f>
        <v>sim</v>
      </c>
      <c r="O195" s="49">
        <v>47.14</v>
      </c>
      <c r="P195" s="49">
        <v>9.1300000000000008</v>
      </c>
      <c r="Q195" s="39">
        <v>0.9</v>
      </c>
      <c r="R195" s="39">
        <v>19.399999999999999</v>
      </c>
      <c r="S195" s="39">
        <v>1.9</v>
      </c>
    </row>
    <row r="196" spans="1:19" x14ac:dyDescent="0.25">
      <c r="A196" s="39" t="s">
        <v>16</v>
      </c>
      <c r="B196" s="39" t="s">
        <v>65</v>
      </c>
      <c r="C196" s="39" t="s">
        <v>54</v>
      </c>
      <c r="D196" s="39" t="s">
        <v>404</v>
      </c>
      <c r="E196" s="39" t="s">
        <v>127</v>
      </c>
      <c r="F196" s="48">
        <v>1</v>
      </c>
      <c r="G196" s="41">
        <v>13164</v>
      </c>
      <c r="H196" s="42">
        <v>4.3879999999999999</v>
      </c>
      <c r="I196" s="42">
        <v>3000</v>
      </c>
      <c r="J196" s="42" t="s">
        <v>4169</v>
      </c>
      <c r="K196" s="42" t="s">
        <v>4170</v>
      </c>
      <c r="L196" s="42">
        <v>50</v>
      </c>
      <c r="M196" s="39" t="s">
        <v>102</v>
      </c>
      <c r="N196" s="39" t="str">
        <f t="shared" si="3"/>
        <v>sim</v>
      </c>
      <c r="O196" s="49">
        <v>43.97</v>
      </c>
      <c r="P196" s="49">
        <v>35</v>
      </c>
      <c r="Q196" s="39">
        <v>20</v>
      </c>
      <c r="R196" s="39">
        <v>79.599999999999994</v>
      </c>
      <c r="S196" s="39">
        <v>45.5</v>
      </c>
    </row>
    <row r="197" spans="1:19" x14ac:dyDescent="0.25">
      <c r="A197" s="39" t="s">
        <v>16</v>
      </c>
      <c r="B197" s="39" t="s">
        <v>65</v>
      </c>
      <c r="C197" s="39" t="s">
        <v>54</v>
      </c>
      <c r="D197" s="39" t="s">
        <v>405</v>
      </c>
      <c r="E197" s="39" t="s">
        <v>127</v>
      </c>
      <c r="F197" s="48">
        <v>2</v>
      </c>
      <c r="G197" s="41">
        <v>82592</v>
      </c>
      <c r="H197" s="42">
        <v>3.3864447086801426</v>
      </c>
      <c r="I197" s="42">
        <v>24389</v>
      </c>
      <c r="J197" s="42" t="s">
        <v>4169</v>
      </c>
      <c r="K197" s="42" t="s">
        <v>4170</v>
      </c>
      <c r="L197" s="42">
        <v>5000</v>
      </c>
      <c r="M197" s="39" t="s">
        <v>102</v>
      </c>
      <c r="N197" s="39" t="str">
        <f t="shared" si="3"/>
        <v>sim</v>
      </c>
      <c r="O197" s="49">
        <v>643.39</v>
      </c>
      <c r="P197" s="49">
        <v>227.2</v>
      </c>
      <c r="Q197" s="39">
        <v>98.65</v>
      </c>
      <c r="R197" s="39">
        <v>35.299999999999997</v>
      </c>
      <c r="S197" s="39">
        <v>15.3</v>
      </c>
    </row>
    <row r="198" spans="1:19" x14ac:dyDescent="0.25">
      <c r="A198" s="39" t="s">
        <v>16</v>
      </c>
      <c r="B198" s="39" t="s">
        <v>65</v>
      </c>
      <c r="C198" s="39" t="s">
        <v>54</v>
      </c>
      <c r="D198" s="39" t="s">
        <v>406</v>
      </c>
      <c r="E198" s="39" t="s">
        <v>127</v>
      </c>
      <c r="F198" s="48">
        <v>1</v>
      </c>
      <c r="G198" s="41">
        <v>5701</v>
      </c>
      <c r="H198" s="42">
        <v>2.5326521545979563</v>
      </c>
      <c r="I198" s="42">
        <v>2251</v>
      </c>
      <c r="J198" s="42" t="s">
        <v>4170</v>
      </c>
      <c r="K198" s="42" t="s">
        <v>4170</v>
      </c>
      <c r="L198" s="42">
        <v>40</v>
      </c>
      <c r="M198" s="39" t="s">
        <v>102</v>
      </c>
      <c r="N198" s="39" t="str">
        <f t="shared" si="3"/>
        <v>sim</v>
      </c>
      <c r="O198" s="49">
        <v>44.26</v>
      </c>
      <c r="P198" s="49">
        <v>40.25</v>
      </c>
      <c r="Q198" s="39">
        <v>3.5</v>
      </c>
      <c r="R198" s="39">
        <v>90.9</v>
      </c>
      <c r="S198" s="39">
        <v>7.9</v>
      </c>
    </row>
    <row r="199" spans="1:19" x14ac:dyDescent="0.25">
      <c r="A199" s="39" t="s">
        <v>16</v>
      </c>
      <c r="B199" s="39" t="s">
        <v>65</v>
      </c>
      <c r="C199" s="39" t="s">
        <v>54</v>
      </c>
      <c r="D199" s="39" t="s">
        <v>407</v>
      </c>
      <c r="E199" s="39" t="s">
        <v>127</v>
      </c>
      <c r="F199" s="48">
        <v>2</v>
      </c>
      <c r="G199" s="41">
        <v>33531</v>
      </c>
      <c r="H199" s="42">
        <v>3.6936549900859221</v>
      </c>
      <c r="I199" s="42">
        <v>9078</v>
      </c>
      <c r="J199" s="42" t="s">
        <v>4169</v>
      </c>
      <c r="K199" s="42" t="s">
        <v>4170</v>
      </c>
      <c r="L199" s="42">
        <v>250</v>
      </c>
      <c r="M199" s="39" t="s">
        <v>103</v>
      </c>
      <c r="N199" s="39" t="str">
        <f t="shared" si="3"/>
        <v>sim</v>
      </c>
      <c r="O199" s="49">
        <v>170</v>
      </c>
      <c r="P199" s="49">
        <v>155</v>
      </c>
      <c r="Q199" s="39">
        <v>50</v>
      </c>
      <c r="R199" s="39">
        <v>91.2</v>
      </c>
      <c r="S199" s="39">
        <v>29.4</v>
      </c>
    </row>
    <row r="200" spans="1:19" x14ac:dyDescent="0.25">
      <c r="A200" s="39" t="s">
        <v>16</v>
      </c>
      <c r="B200" s="39" t="s">
        <v>65</v>
      </c>
      <c r="C200" s="39" t="s">
        <v>54</v>
      </c>
      <c r="D200" s="39" t="s">
        <v>408</v>
      </c>
      <c r="E200" s="39" t="s">
        <v>127</v>
      </c>
      <c r="F200" s="48">
        <v>2</v>
      </c>
      <c r="G200" s="41">
        <v>36883</v>
      </c>
      <c r="H200" s="42">
        <v>3.0723032069970846</v>
      </c>
      <c r="I200" s="42">
        <v>12005</v>
      </c>
      <c r="J200" s="42" t="s">
        <v>4170</v>
      </c>
      <c r="K200" s="42" t="s">
        <v>4170</v>
      </c>
      <c r="L200" s="42">
        <v>0</v>
      </c>
      <c r="M200" s="39" t="s">
        <v>102</v>
      </c>
      <c r="N200" s="39" t="str">
        <f t="shared" si="3"/>
        <v>sim</v>
      </c>
      <c r="O200" s="49">
        <v>171.7</v>
      </c>
      <c r="P200" s="49">
        <v>138</v>
      </c>
      <c r="Q200" s="39">
        <v>67</v>
      </c>
      <c r="R200" s="39">
        <v>80.400000000000006</v>
      </c>
      <c r="S200" s="39">
        <v>39</v>
      </c>
    </row>
    <row r="201" spans="1:19" x14ac:dyDescent="0.25">
      <c r="A201" s="39" t="s">
        <v>16</v>
      </c>
      <c r="B201" s="39" t="s">
        <v>65</v>
      </c>
      <c r="C201" s="39" t="s">
        <v>54</v>
      </c>
      <c r="D201" s="39" t="s">
        <v>409</v>
      </c>
      <c r="E201" s="39" t="s">
        <v>127</v>
      </c>
      <c r="F201" s="48">
        <v>1</v>
      </c>
      <c r="G201" s="41">
        <v>5506</v>
      </c>
      <c r="H201" s="42">
        <v>2.6832358674463936</v>
      </c>
      <c r="I201" s="42">
        <v>2052</v>
      </c>
      <c r="J201" s="42" t="s">
        <v>4170</v>
      </c>
      <c r="K201" s="42" t="s">
        <v>4170</v>
      </c>
      <c r="L201" s="42">
        <v>0</v>
      </c>
      <c r="M201" s="39" t="s">
        <v>102</v>
      </c>
      <c r="N201" s="39" t="str">
        <f t="shared" si="3"/>
        <v>sim</v>
      </c>
      <c r="O201" s="49">
        <v>33</v>
      </c>
      <c r="P201" s="49">
        <v>30</v>
      </c>
      <c r="Q201" s="39">
        <v>11.7</v>
      </c>
      <c r="R201" s="39">
        <v>90.9</v>
      </c>
      <c r="S201" s="39">
        <v>35.5</v>
      </c>
    </row>
    <row r="202" spans="1:19" x14ac:dyDescent="0.25">
      <c r="A202" s="39" t="s">
        <v>16</v>
      </c>
      <c r="B202" s="39" t="s">
        <v>65</v>
      </c>
      <c r="C202" s="39" t="s">
        <v>54</v>
      </c>
      <c r="D202" s="39" t="s">
        <v>410</v>
      </c>
      <c r="E202" s="39" t="s">
        <v>127</v>
      </c>
      <c r="F202" s="48">
        <v>1</v>
      </c>
      <c r="G202" s="41">
        <v>17243</v>
      </c>
      <c r="H202" s="42">
        <v>2.3386681133866811</v>
      </c>
      <c r="I202" s="42">
        <v>7373</v>
      </c>
      <c r="J202" s="42" t="s">
        <v>4169</v>
      </c>
      <c r="K202" s="42" t="s">
        <v>4170</v>
      </c>
      <c r="L202" s="42">
        <v>20</v>
      </c>
      <c r="M202" s="39" t="s">
        <v>102</v>
      </c>
      <c r="N202" s="39" t="str">
        <f t="shared" si="3"/>
        <v>sim</v>
      </c>
      <c r="O202" s="49">
        <v>117.5</v>
      </c>
      <c r="P202" s="49">
        <v>108</v>
      </c>
      <c r="Q202" s="39">
        <v>14.58</v>
      </c>
      <c r="R202" s="39">
        <v>91.9</v>
      </c>
      <c r="S202" s="39">
        <v>12.4</v>
      </c>
    </row>
    <row r="203" spans="1:19" x14ac:dyDescent="0.25">
      <c r="A203" s="39" t="s">
        <v>16</v>
      </c>
      <c r="B203" s="39" t="s">
        <v>65</v>
      </c>
      <c r="C203" s="39" t="s">
        <v>54</v>
      </c>
      <c r="D203" s="39" t="s">
        <v>411</v>
      </c>
      <c r="E203" s="39" t="s">
        <v>127</v>
      </c>
      <c r="F203" s="48">
        <v>1</v>
      </c>
      <c r="G203" s="41">
        <v>4246</v>
      </c>
      <c r="H203" s="42">
        <v>2.0104166666666665</v>
      </c>
      <c r="I203" s="42">
        <v>2112</v>
      </c>
      <c r="J203" s="42" t="s">
        <v>4169</v>
      </c>
      <c r="K203" s="42" t="s">
        <v>4169</v>
      </c>
      <c r="L203" s="42">
        <v>0</v>
      </c>
      <c r="M203" s="39" t="s">
        <v>102</v>
      </c>
      <c r="N203" s="39" t="str">
        <f t="shared" si="3"/>
        <v>sim</v>
      </c>
      <c r="O203" s="49">
        <v>28</v>
      </c>
      <c r="P203" s="49">
        <v>13.5</v>
      </c>
      <c r="Q203" s="39">
        <v>1.97</v>
      </c>
      <c r="R203" s="39">
        <v>48.2</v>
      </c>
      <c r="S203" s="39">
        <v>7</v>
      </c>
    </row>
    <row r="204" spans="1:19" x14ac:dyDescent="0.25">
      <c r="A204" s="39" t="s">
        <v>16</v>
      </c>
      <c r="B204" s="39" t="s">
        <v>65</v>
      </c>
      <c r="C204" s="39" t="s">
        <v>54</v>
      </c>
      <c r="D204" s="39" t="s">
        <v>412</v>
      </c>
      <c r="E204" s="39" t="s">
        <v>127</v>
      </c>
      <c r="F204" s="48">
        <v>1</v>
      </c>
      <c r="G204" s="41">
        <v>4168</v>
      </c>
      <c r="H204" s="42">
        <v>2.9856733524355299</v>
      </c>
      <c r="I204" s="42">
        <v>1396</v>
      </c>
      <c r="J204" s="42" t="s">
        <v>4169</v>
      </c>
      <c r="K204" s="42" t="s">
        <v>4170</v>
      </c>
      <c r="L204" s="42">
        <v>0</v>
      </c>
      <c r="M204" s="39" t="s">
        <v>102</v>
      </c>
      <c r="N204" s="39" t="str">
        <f t="shared" si="3"/>
        <v>sim</v>
      </c>
      <c r="O204" s="49">
        <v>30</v>
      </c>
      <c r="P204" s="49">
        <v>25</v>
      </c>
      <c r="Q204" s="39">
        <v>6.9</v>
      </c>
      <c r="R204" s="39">
        <v>83.3</v>
      </c>
      <c r="S204" s="39">
        <v>23</v>
      </c>
    </row>
    <row r="205" spans="1:19" x14ac:dyDescent="0.25">
      <c r="A205" s="39" t="s">
        <v>16</v>
      </c>
      <c r="B205" s="39" t="s">
        <v>65</v>
      </c>
      <c r="C205" s="39" t="s">
        <v>54</v>
      </c>
      <c r="D205" s="39" t="s">
        <v>413</v>
      </c>
      <c r="E205" s="39" t="s">
        <v>128</v>
      </c>
      <c r="F205" s="48">
        <v>1</v>
      </c>
      <c r="G205" s="41">
        <v>12048</v>
      </c>
      <c r="H205" s="42">
        <v>2.324074074074074</v>
      </c>
      <c r="I205" s="42">
        <v>5184</v>
      </c>
      <c r="J205" s="42" t="s">
        <v>4170</v>
      </c>
      <c r="K205" s="42" t="s">
        <v>4170</v>
      </c>
      <c r="L205" s="42">
        <v>0</v>
      </c>
      <c r="M205" s="39" t="s">
        <v>102</v>
      </c>
      <c r="N205" s="39" t="str">
        <f t="shared" si="3"/>
        <v>sim</v>
      </c>
      <c r="O205" s="49">
        <v>150</v>
      </c>
      <c r="P205" s="49">
        <v>70</v>
      </c>
      <c r="Q205" s="39">
        <v>30</v>
      </c>
      <c r="R205" s="39">
        <v>46.7</v>
      </c>
      <c r="S205" s="39">
        <v>20</v>
      </c>
    </row>
    <row r="206" spans="1:19" x14ac:dyDescent="0.25">
      <c r="A206" s="39" t="s">
        <v>16</v>
      </c>
      <c r="B206" s="39" t="s">
        <v>65</v>
      </c>
      <c r="C206" s="39" t="s">
        <v>54</v>
      </c>
      <c r="D206" s="39" t="s">
        <v>414</v>
      </c>
      <c r="E206" s="39" t="s">
        <v>127</v>
      </c>
      <c r="F206" s="48">
        <v>1</v>
      </c>
      <c r="G206" s="41">
        <v>9374</v>
      </c>
      <c r="H206" s="42">
        <v>3.3478571428571429</v>
      </c>
      <c r="I206" s="42">
        <v>2800</v>
      </c>
      <c r="J206" s="42" t="s">
        <v>4170</v>
      </c>
      <c r="K206" s="42" t="s">
        <v>4170</v>
      </c>
      <c r="L206" s="42">
        <v>0</v>
      </c>
      <c r="M206" s="39" t="s">
        <v>102</v>
      </c>
      <c r="N206" s="39" t="str">
        <f t="shared" si="3"/>
        <v>sim</v>
      </c>
      <c r="O206" s="49">
        <v>65.23</v>
      </c>
      <c r="P206" s="49">
        <v>50</v>
      </c>
      <c r="Q206" s="39">
        <v>26</v>
      </c>
      <c r="R206" s="39">
        <v>76.7</v>
      </c>
      <c r="S206" s="39">
        <v>39.9</v>
      </c>
    </row>
    <row r="207" spans="1:19" x14ac:dyDescent="0.25">
      <c r="A207" s="39" t="s">
        <v>16</v>
      </c>
      <c r="B207" s="39" t="s">
        <v>65</v>
      </c>
      <c r="C207" s="39" t="s">
        <v>54</v>
      </c>
      <c r="D207" s="39" t="s">
        <v>415</v>
      </c>
      <c r="E207" s="39" t="s">
        <v>127</v>
      </c>
      <c r="F207" s="48">
        <v>2</v>
      </c>
      <c r="G207" s="41">
        <v>27358</v>
      </c>
      <c r="H207" s="42">
        <v>3.0269971232573578</v>
      </c>
      <c r="I207" s="42">
        <v>9038</v>
      </c>
      <c r="J207" s="42" t="s">
        <v>4169</v>
      </c>
      <c r="K207" s="42" t="s">
        <v>4170</v>
      </c>
      <c r="L207" s="42">
        <v>0</v>
      </c>
      <c r="M207" s="39" t="s">
        <v>102</v>
      </c>
      <c r="N207" s="39" t="str">
        <f t="shared" si="3"/>
        <v>sim</v>
      </c>
      <c r="O207" s="49">
        <v>89</v>
      </c>
      <c r="P207" s="49">
        <v>80.099999999999994</v>
      </c>
      <c r="Q207" s="39">
        <v>32</v>
      </c>
      <c r="R207" s="39">
        <v>90</v>
      </c>
      <c r="S207" s="39">
        <v>36</v>
      </c>
    </row>
    <row r="208" spans="1:19" x14ac:dyDescent="0.25">
      <c r="A208" s="39" t="s">
        <v>16</v>
      </c>
      <c r="B208" s="39" t="s">
        <v>65</v>
      </c>
      <c r="C208" s="39" t="s">
        <v>54</v>
      </c>
      <c r="D208" s="39" t="s">
        <v>416</v>
      </c>
      <c r="E208" s="39" t="s">
        <v>127</v>
      </c>
      <c r="F208" s="48">
        <v>1</v>
      </c>
      <c r="G208" s="41">
        <v>14541</v>
      </c>
      <c r="H208" s="42">
        <v>3.6352500000000001</v>
      </c>
      <c r="I208" s="42">
        <v>4000</v>
      </c>
      <c r="J208" s="42" t="s">
        <v>4169</v>
      </c>
      <c r="K208" s="42" t="s">
        <v>4170</v>
      </c>
      <c r="L208" s="42">
        <v>0</v>
      </c>
      <c r="M208" s="39" t="s">
        <v>102</v>
      </c>
      <c r="N208" s="39" t="str">
        <f t="shared" si="3"/>
        <v>sim</v>
      </c>
      <c r="O208" s="49">
        <v>100</v>
      </c>
      <c r="P208" s="49">
        <v>15</v>
      </c>
      <c r="Q208" s="39">
        <v>12</v>
      </c>
      <c r="R208" s="39">
        <v>15</v>
      </c>
      <c r="S208" s="39">
        <v>12</v>
      </c>
    </row>
    <row r="209" spans="1:19" x14ac:dyDescent="0.25">
      <c r="A209" s="39" t="s">
        <v>16</v>
      </c>
      <c r="B209" s="39" t="s">
        <v>65</v>
      </c>
      <c r="C209" s="39" t="s">
        <v>54</v>
      </c>
      <c r="D209" s="39" t="s">
        <v>417</v>
      </c>
      <c r="E209" s="39" t="s">
        <v>127</v>
      </c>
      <c r="F209" s="48">
        <v>2</v>
      </c>
      <c r="G209" s="41">
        <v>17846</v>
      </c>
      <c r="H209" s="42">
        <v>2.0008969615427739</v>
      </c>
      <c r="I209" s="42">
        <v>8919</v>
      </c>
      <c r="J209" s="42" t="s">
        <v>4169</v>
      </c>
      <c r="K209" s="42" t="s">
        <v>4169</v>
      </c>
      <c r="L209" s="42">
        <v>86</v>
      </c>
      <c r="M209" s="39" t="s">
        <v>102</v>
      </c>
      <c r="N209" s="39" t="str">
        <f t="shared" si="3"/>
        <v>sim</v>
      </c>
      <c r="O209" s="49">
        <v>5801.95</v>
      </c>
      <c r="P209" s="49">
        <v>4235.42</v>
      </c>
      <c r="Q209" s="39">
        <v>2668.31</v>
      </c>
      <c r="R209" s="39">
        <v>73</v>
      </c>
      <c r="S209" s="39">
        <v>46</v>
      </c>
    </row>
    <row r="210" spans="1:19" x14ac:dyDescent="0.25">
      <c r="A210" s="39" t="s">
        <v>16</v>
      </c>
      <c r="B210" s="39" t="s">
        <v>65</v>
      </c>
      <c r="C210" s="39" t="s">
        <v>54</v>
      </c>
      <c r="D210" s="39" t="s">
        <v>418</v>
      </c>
      <c r="E210" s="39" t="s">
        <v>127</v>
      </c>
      <c r="F210" s="48">
        <v>1</v>
      </c>
      <c r="G210" s="41">
        <v>2487</v>
      </c>
      <c r="H210" s="42">
        <v>2.4746268656716417</v>
      </c>
      <c r="I210" s="42">
        <v>1005</v>
      </c>
      <c r="J210" s="42" t="s">
        <v>4170</v>
      </c>
      <c r="K210" s="42" t="s">
        <v>4170</v>
      </c>
      <c r="L210" s="42">
        <v>0</v>
      </c>
      <c r="M210" s="39" t="s">
        <v>102</v>
      </c>
      <c r="N210" s="39" t="str">
        <f t="shared" si="3"/>
        <v>sim</v>
      </c>
      <c r="O210" s="49">
        <v>17.600000000000001</v>
      </c>
      <c r="P210" s="49">
        <v>15.8</v>
      </c>
      <c r="Q210" s="39">
        <v>3.24</v>
      </c>
      <c r="R210" s="39">
        <v>89.8</v>
      </c>
      <c r="S210" s="39">
        <v>18.399999999999999</v>
      </c>
    </row>
    <row r="211" spans="1:19" x14ac:dyDescent="0.25">
      <c r="A211" s="39" t="s">
        <v>16</v>
      </c>
      <c r="B211" s="39" t="s">
        <v>65</v>
      </c>
      <c r="C211" s="39" t="s">
        <v>54</v>
      </c>
      <c r="D211" s="39" t="s">
        <v>419</v>
      </c>
      <c r="E211" s="39" t="s">
        <v>127</v>
      </c>
      <c r="F211" s="48">
        <v>1</v>
      </c>
      <c r="G211" s="41">
        <v>6932</v>
      </c>
      <c r="H211" s="42">
        <v>3.4660000000000002</v>
      </c>
      <c r="I211" s="42">
        <v>2000</v>
      </c>
      <c r="J211" s="42" t="s">
        <v>4170</v>
      </c>
      <c r="K211" s="42" t="s">
        <v>4170</v>
      </c>
      <c r="L211" s="42">
        <v>50</v>
      </c>
      <c r="M211" s="39" t="s">
        <v>104</v>
      </c>
      <c r="N211" s="39" t="b">
        <f t="shared" si="3"/>
        <v>0</v>
      </c>
      <c r="O211" s="49">
        <v>42</v>
      </c>
      <c r="P211" s="49">
        <v>15</v>
      </c>
      <c r="Q211" s="39">
        <v>4</v>
      </c>
      <c r="R211" s="39">
        <v>35.700000000000003</v>
      </c>
      <c r="S211" s="39">
        <v>9.5</v>
      </c>
    </row>
    <row r="212" spans="1:19" x14ac:dyDescent="0.25">
      <c r="A212" s="39" t="s">
        <v>16</v>
      </c>
      <c r="B212" s="39" t="s">
        <v>65</v>
      </c>
      <c r="C212" s="39" t="s">
        <v>54</v>
      </c>
      <c r="D212" s="39" t="s">
        <v>420</v>
      </c>
      <c r="E212" s="39" t="s">
        <v>128</v>
      </c>
      <c r="F212" s="48">
        <v>4</v>
      </c>
      <c r="G212" s="41">
        <v>606589</v>
      </c>
      <c r="H212" s="42">
        <v>15.553564102564103</v>
      </c>
      <c r="I212" s="42">
        <v>39000</v>
      </c>
      <c r="J212" s="42" t="s">
        <v>4169</v>
      </c>
      <c r="K212" s="42" t="s">
        <v>4170</v>
      </c>
      <c r="L212" s="42">
        <v>580</v>
      </c>
      <c r="M212" s="39" t="s">
        <v>103</v>
      </c>
      <c r="N212" s="39" t="str">
        <f t="shared" si="3"/>
        <v>sim</v>
      </c>
      <c r="O212" s="49">
        <v>2700</v>
      </c>
      <c r="P212" s="49">
        <v>1.1000000000000001</v>
      </c>
      <c r="Q212" s="39">
        <v>0.15</v>
      </c>
      <c r="R212" s="39">
        <v>0</v>
      </c>
      <c r="S212" s="39">
        <v>0</v>
      </c>
    </row>
    <row r="213" spans="1:19" x14ac:dyDescent="0.25">
      <c r="A213" s="39" t="s">
        <v>16</v>
      </c>
      <c r="B213" s="39" t="s">
        <v>65</v>
      </c>
      <c r="C213" s="39" t="s">
        <v>54</v>
      </c>
      <c r="D213" s="39" t="s">
        <v>421</v>
      </c>
      <c r="E213" s="39" t="s">
        <v>127</v>
      </c>
      <c r="F213" s="48">
        <v>1</v>
      </c>
      <c r="G213" s="41">
        <v>17330</v>
      </c>
      <c r="H213" s="42">
        <v>3.9566210045662102</v>
      </c>
      <c r="I213" s="42">
        <v>4380</v>
      </c>
      <c r="J213" s="42" t="s">
        <v>4169</v>
      </c>
      <c r="K213" s="42" t="s">
        <v>4170</v>
      </c>
      <c r="L213" s="42">
        <v>30</v>
      </c>
      <c r="M213" s="39" t="s">
        <v>102</v>
      </c>
      <c r="N213" s="39" t="str">
        <f t="shared" si="3"/>
        <v>sim</v>
      </c>
      <c r="O213" s="49">
        <v>128.55000000000001</v>
      </c>
      <c r="P213" s="49">
        <v>94.47</v>
      </c>
      <c r="Q213" s="39">
        <v>30</v>
      </c>
      <c r="R213" s="39">
        <v>73.5</v>
      </c>
      <c r="S213" s="39">
        <v>23.3</v>
      </c>
    </row>
    <row r="214" spans="1:19" x14ac:dyDescent="0.25">
      <c r="A214" s="39" t="s">
        <v>16</v>
      </c>
      <c r="B214" s="39" t="s">
        <v>65</v>
      </c>
      <c r="C214" s="39" t="s">
        <v>54</v>
      </c>
      <c r="D214" s="39" t="s">
        <v>422</v>
      </c>
      <c r="E214" s="39" t="s">
        <v>127</v>
      </c>
      <c r="F214" s="48">
        <v>1</v>
      </c>
      <c r="G214" s="41">
        <v>6548</v>
      </c>
      <c r="H214" s="42">
        <v>2.0462500000000001</v>
      </c>
      <c r="I214" s="42">
        <v>3200</v>
      </c>
      <c r="J214" s="42" t="s">
        <v>4170</v>
      </c>
      <c r="K214" s="42" t="s">
        <v>4170</v>
      </c>
      <c r="L214" s="42">
        <v>0</v>
      </c>
      <c r="M214" s="39" t="s">
        <v>102</v>
      </c>
      <c r="N214" s="39" t="str">
        <f t="shared" si="3"/>
        <v>sim</v>
      </c>
      <c r="O214" s="49">
        <v>26.89</v>
      </c>
      <c r="P214" s="49">
        <v>20.02</v>
      </c>
      <c r="Q214" s="39">
        <v>3.59</v>
      </c>
      <c r="R214" s="39">
        <v>74.5</v>
      </c>
      <c r="S214" s="39">
        <v>13.4</v>
      </c>
    </row>
    <row r="215" spans="1:19" x14ac:dyDescent="0.25">
      <c r="A215" s="39" t="s">
        <v>16</v>
      </c>
      <c r="B215" s="39" t="s">
        <v>65</v>
      </c>
      <c r="C215" s="39" t="s">
        <v>54</v>
      </c>
      <c r="D215" s="39" t="s">
        <v>423</v>
      </c>
      <c r="E215" s="39" t="s">
        <v>127</v>
      </c>
      <c r="F215" s="48">
        <v>1</v>
      </c>
      <c r="G215" s="41">
        <v>10790</v>
      </c>
      <c r="H215" s="42">
        <v>5.1750599520383691</v>
      </c>
      <c r="I215" s="42">
        <v>2085</v>
      </c>
      <c r="J215" s="42" t="s">
        <v>4170</v>
      </c>
      <c r="K215" s="42" t="s">
        <v>4170</v>
      </c>
      <c r="L215" s="42">
        <v>20</v>
      </c>
      <c r="M215" s="39" t="s">
        <v>102</v>
      </c>
      <c r="N215" s="39" t="str">
        <f t="shared" si="3"/>
        <v>sim</v>
      </c>
      <c r="O215" s="49">
        <v>99.9</v>
      </c>
      <c r="P215" s="49">
        <v>36.159999999999997</v>
      </c>
      <c r="Q215" s="39">
        <v>10.3</v>
      </c>
      <c r="R215" s="39">
        <v>36.200000000000003</v>
      </c>
      <c r="S215" s="39">
        <v>10.3</v>
      </c>
    </row>
    <row r="216" spans="1:19" x14ac:dyDescent="0.25">
      <c r="A216" s="39" t="s">
        <v>16</v>
      </c>
      <c r="B216" s="39" t="s">
        <v>65</v>
      </c>
      <c r="C216" s="39" t="s">
        <v>54</v>
      </c>
      <c r="D216" s="39" t="s">
        <v>424</v>
      </c>
      <c r="E216" s="39" t="s">
        <v>127</v>
      </c>
      <c r="F216" s="48">
        <v>1</v>
      </c>
      <c r="G216" s="41">
        <v>2716</v>
      </c>
      <c r="H216" s="42">
        <v>2.3535528596187176</v>
      </c>
      <c r="I216" s="42">
        <v>1154</v>
      </c>
      <c r="J216" s="42" t="s">
        <v>4169</v>
      </c>
      <c r="K216" s="42" t="s">
        <v>4170</v>
      </c>
      <c r="L216" s="42">
        <v>0</v>
      </c>
      <c r="M216" s="39" t="s">
        <v>103</v>
      </c>
      <c r="N216" s="39" t="str">
        <f t="shared" si="3"/>
        <v>sim</v>
      </c>
      <c r="O216" s="49">
        <v>42.52</v>
      </c>
      <c r="P216" s="49">
        <v>38.119999999999997</v>
      </c>
      <c r="Q216" s="39">
        <v>1</v>
      </c>
      <c r="R216" s="39">
        <v>89.7</v>
      </c>
      <c r="S216" s="39">
        <v>2.4</v>
      </c>
    </row>
    <row r="217" spans="1:19" x14ac:dyDescent="0.25">
      <c r="A217" s="39" t="s">
        <v>16</v>
      </c>
      <c r="B217" s="39" t="s">
        <v>65</v>
      </c>
      <c r="C217" s="39" t="s">
        <v>54</v>
      </c>
      <c r="D217" s="39" t="s">
        <v>425</v>
      </c>
      <c r="E217" s="39" t="s">
        <v>127</v>
      </c>
      <c r="F217" s="48">
        <v>1</v>
      </c>
      <c r="G217" s="41">
        <v>2623</v>
      </c>
      <c r="H217" s="42">
        <v>3.2993710691823899</v>
      </c>
      <c r="I217" s="42">
        <v>795</v>
      </c>
      <c r="J217" s="42" t="s">
        <v>4169</v>
      </c>
      <c r="K217" s="42" t="s">
        <v>4170</v>
      </c>
      <c r="L217" s="42">
        <v>0</v>
      </c>
      <c r="M217" s="39" t="s">
        <v>102</v>
      </c>
      <c r="N217" s="39" t="str">
        <f t="shared" si="3"/>
        <v>sim</v>
      </c>
      <c r="O217" s="49">
        <v>23.56</v>
      </c>
      <c r="P217" s="49">
        <v>16.7</v>
      </c>
      <c r="Q217" s="39">
        <v>0.41</v>
      </c>
      <c r="R217" s="39">
        <v>70.900000000000006</v>
      </c>
      <c r="S217" s="39">
        <v>1.7</v>
      </c>
    </row>
    <row r="218" spans="1:19" x14ac:dyDescent="0.25">
      <c r="A218" s="39" t="s">
        <v>16</v>
      </c>
      <c r="B218" s="39" t="s">
        <v>65</v>
      </c>
      <c r="C218" s="39" t="s">
        <v>54</v>
      </c>
      <c r="D218" s="39" t="s">
        <v>426</v>
      </c>
      <c r="E218" s="39" t="s">
        <v>127</v>
      </c>
      <c r="F218" s="48">
        <v>2</v>
      </c>
      <c r="G218" s="41">
        <v>26849</v>
      </c>
      <c r="H218" s="42">
        <v>3.0197952986165784</v>
      </c>
      <c r="I218" s="42">
        <v>8891</v>
      </c>
      <c r="J218" s="42" t="s">
        <v>4170</v>
      </c>
      <c r="K218" s="42" t="s">
        <v>4170</v>
      </c>
      <c r="L218" s="42">
        <v>30</v>
      </c>
      <c r="M218" s="39" t="s">
        <v>106</v>
      </c>
      <c r="N218" s="39" t="str">
        <f t="shared" si="3"/>
        <v>sim</v>
      </c>
      <c r="O218" s="49">
        <v>178.54</v>
      </c>
      <c r="P218" s="49">
        <v>37.56</v>
      </c>
      <c r="Q218" s="39">
        <v>32.5</v>
      </c>
      <c r="R218" s="39">
        <v>21</v>
      </c>
      <c r="S218" s="39">
        <v>18.2</v>
      </c>
    </row>
    <row r="219" spans="1:19" x14ac:dyDescent="0.25">
      <c r="A219" s="39" t="s">
        <v>16</v>
      </c>
      <c r="B219" s="39" t="s">
        <v>65</v>
      </c>
      <c r="C219" s="39" t="s">
        <v>54</v>
      </c>
      <c r="D219" s="39" t="s">
        <v>427</v>
      </c>
      <c r="E219" s="39" t="s">
        <v>127</v>
      </c>
      <c r="F219" s="48">
        <v>1</v>
      </c>
      <c r="G219" s="41">
        <v>2065</v>
      </c>
      <c r="H219" s="42">
        <v>2.95</v>
      </c>
      <c r="I219" s="42">
        <v>700</v>
      </c>
      <c r="J219" s="42" t="s">
        <v>4170</v>
      </c>
      <c r="K219" s="42" t="s">
        <v>4170</v>
      </c>
      <c r="L219" s="42">
        <v>0</v>
      </c>
      <c r="M219" s="39" t="s">
        <v>104</v>
      </c>
      <c r="N219" s="39" t="b">
        <f t="shared" si="3"/>
        <v>0</v>
      </c>
      <c r="O219" s="49">
        <v>17.8</v>
      </c>
      <c r="P219" s="49">
        <v>8</v>
      </c>
      <c r="Q219" s="39">
        <v>0</v>
      </c>
      <c r="R219" s="39">
        <v>44.9</v>
      </c>
      <c r="S219" s="39"/>
    </row>
    <row r="220" spans="1:19" x14ac:dyDescent="0.25">
      <c r="A220" s="39" t="s">
        <v>16</v>
      </c>
      <c r="B220" s="39" t="s">
        <v>65</v>
      </c>
      <c r="C220" s="39" t="s">
        <v>54</v>
      </c>
      <c r="D220" s="39" t="s">
        <v>428</v>
      </c>
      <c r="E220" s="39" t="s">
        <v>127</v>
      </c>
      <c r="F220" s="48">
        <v>1</v>
      </c>
      <c r="G220" s="41">
        <v>5372</v>
      </c>
      <c r="H220" s="42">
        <v>3.5861148197596795</v>
      </c>
      <c r="I220" s="42">
        <v>1498</v>
      </c>
      <c r="J220" s="42" t="s">
        <v>4169</v>
      </c>
      <c r="K220" s="42" t="s">
        <v>4170</v>
      </c>
      <c r="L220" s="42">
        <v>0</v>
      </c>
      <c r="M220" s="39" t="s">
        <v>102</v>
      </c>
      <c r="N220" s="39" t="str">
        <f t="shared" si="3"/>
        <v>sim</v>
      </c>
      <c r="O220" s="49">
        <v>48</v>
      </c>
      <c r="P220" s="49">
        <v>45.3</v>
      </c>
      <c r="Q220" s="39">
        <v>38.64</v>
      </c>
      <c r="R220" s="39">
        <v>94.4</v>
      </c>
      <c r="S220" s="39">
        <v>80.5</v>
      </c>
    </row>
    <row r="221" spans="1:19" x14ac:dyDescent="0.25">
      <c r="A221" s="39" t="s">
        <v>16</v>
      </c>
      <c r="B221" s="39" t="s">
        <v>65</v>
      </c>
      <c r="C221" s="39" t="s">
        <v>54</v>
      </c>
      <c r="D221" s="39" t="s">
        <v>429</v>
      </c>
      <c r="E221" s="39" t="s">
        <v>127</v>
      </c>
      <c r="F221" s="48">
        <v>1</v>
      </c>
      <c r="G221" s="41">
        <v>4138</v>
      </c>
      <c r="H221" s="42">
        <v>3.7928505957836847</v>
      </c>
      <c r="I221" s="42">
        <v>1091</v>
      </c>
      <c r="J221" s="42" t="s">
        <v>4169</v>
      </c>
      <c r="K221" s="42" t="s">
        <v>4170</v>
      </c>
      <c r="L221" s="42">
        <v>0</v>
      </c>
      <c r="M221" s="39" t="s">
        <v>102</v>
      </c>
      <c r="N221" s="39" t="str">
        <f t="shared" si="3"/>
        <v>sim</v>
      </c>
      <c r="O221" s="49">
        <v>40</v>
      </c>
      <c r="P221" s="49">
        <v>8.74</v>
      </c>
      <c r="Q221" s="39">
        <v>1.5</v>
      </c>
      <c r="R221" s="39">
        <v>21.9</v>
      </c>
      <c r="S221" s="39">
        <v>3.8</v>
      </c>
    </row>
    <row r="222" spans="1:19" x14ac:dyDescent="0.25">
      <c r="A222" s="39" t="s">
        <v>16</v>
      </c>
      <c r="B222" s="39" t="s">
        <v>65</v>
      </c>
      <c r="C222" s="39" t="s">
        <v>54</v>
      </c>
      <c r="D222" s="39" t="s">
        <v>430</v>
      </c>
      <c r="E222" s="39" t="s">
        <v>127</v>
      </c>
      <c r="F222" s="48">
        <v>1</v>
      </c>
      <c r="G222" s="41">
        <v>3007</v>
      </c>
      <c r="H222" s="42">
        <v>2.6587091069849689</v>
      </c>
      <c r="I222" s="42">
        <v>1131</v>
      </c>
      <c r="J222" s="42" t="s">
        <v>4170</v>
      </c>
      <c r="K222" s="42" t="s">
        <v>4169</v>
      </c>
      <c r="L222" s="42">
        <v>0</v>
      </c>
      <c r="M222" s="39" t="s">
        <v>105</v>
      </c>
      <c r="N222" s="39" t="str">
        <f t="shared" si="3"/>
        <v>sim</v>
      </c>
      <c r="O222" s="49">
        <v>34.97</v>
      </c>
      <c r="P222" s="49">
        <v>24.57</v>
      </c>
      <c r="Q222" s="39">
        <v>10.17</v>
      </c>
      <c r="R222" s="39">
        <v>70.3</v>
      </c>
      <c r="S222" s="39">
        <v>29.1</v>
      </c>
    </row>
    <row r="223" spans="1:19" x14ac:dyDescent="0.25">
      <c r="A223" s="39" t="s">
        <v>16</v>
      </c>
      <c r="B223" s="39" t="s">
        <v>65</v>
      </c>
      <c r="C223" s="39" t="s">
        <v>54</v>
      </c>
      <c r="D223" s="39" t="s">
        <v>431</v>
      </c>
      <c r="E223" s="39" t="s">
        <v>127</v>
      </c>
      <c r="F223" s="48">
        <v>1</v>
      </c>
      <c r="G223" s="41">
        <v>25613</v>
      </c>
      <c r="H223" s="42">
        <v>2.6339983545865899</v>
      </c>
      <c r="I223" s="42">
        <v>9724</v>
      </c>
      <c r="J223" s="42" t="s">
        <v>4169</v>
      </c>
      <c r="K223" s="42" t="s">
        <v>4170</v>
      </c>
      <c r="L223" s="42">
        <v>50</v>
      </c>
      <c r="M223" s="39" t="s">
        <v>102</v>
      </c>
      <c r="N223" s="39" t="str">
        <f t="shared" si="3"/>
        <v>sim</v>
      </c>
      <c r="O223" s="49">
        <v>130</v>
      </c>
      <c r="P223" s="49">
        <v>99.52</v>
      </c>
      <c r="Q223" s="39">
        <v>82</v>
      </c>
      <c r="R223" s="39">
        <v>76.599999999999994</v>
      </c>
      <c r="S223" s="39">
        <v>63.1</v>
      </c>
    </row>
    <row r="224" spans="1:19" x14ac:dyDescent="0.25">
      <c r="A224" s="39" t="s">
        <v>16</v>
      </c>
      <c r="B224" s="39" t="s">
        <v>65</v>
      </c>
      <c r="C224" s="39" t="s">
        <v>54</v>
      </c>
      <c r="D224" s="39" t="s">
        <v>432</v>
      </c>
      <c r="E224" s="39" t="s">
        <v>128</v>
      </c>
      <c r="F224" s="48">
        <v>1</v>
      </c>
      <c r="G224" s="41">
        <v>3235</v>
      </c>
      <c r="H224" s="42">
        <v>2.8081597222222223</v>
      </c>
      <c r="I224" s="42">
        <v>1152</v>
      </c>
      <c r="J224" s="42" t="s">
        <v>4170</v>
      </c>
      <c r="K224" s="42" t="s">
        <v>4170</v>
      </c>
      <c r="L224" s="42">
        <v>4</v>
      </c>
      <c r="M224" s="39" t="s">
        <v>105</v>
      </c>
      <c r="N224" s="39" t="str">
        <f t="shared" si="3"/>
        <v>sim</v>
      </c>
      <c r="O224" s="49">
        <v>25</v>
      </c>
      <c r="P224" s="49">
        <v>19.850000000000001</v>
      </c>
      <c r="Q224" s="39">
        <v>8.6999999999999993</v>
      </c>
      <c r="R224" s="39">
        <v>79.400000000000006</v>
      </c>
      <c r="S224" s="39">
        <v>34.799999999999997</v>
      </c>
    </row>
    <row r="225" spans="1:19" x14ac:dyDescent="0.25">
      <c r="A225" s="39" t="s">
        <v>16</v>
      </c>
      <c r="B225" s="39" t="s">
        <v>65</v>
      </c>
      <c r="C225" s="39" t="s">
        <v>54</v>
      </c>
      <c r="D225" s="39" t="s">
        <v>433</v>
      </c>
      <c r="E225" s="39" t="s">
        <v>127</v>
      </c>
      <c r="F225" s="48">
        <v>1</v>
      </c>
      <c r="G225" s="41">
        <v>5065</v>
      </c>
      <c r="H225" s="42">
        <v>2.5736788617886179</v>
      </c>
      <c r="I225" s="42">
        <v>1968</v>
      </c>
      <c r="J225" s="42" t="s">
        <v>4170</v>
      </c>
      <c r="K225" s="42" t="s">
        <v>4170</v>
      </c>
      <c r="L225" s="42">
        <v>35</v>
      </c>
      <c r="M225" s="39" t="s">
        <v>102</v>
      </c>
      <c r="N225" s="39" t="str">
        <f t="shared" si="3"/>
        <v>sim</v>
      </c>
      <c r="O225" s="49">
        <v>41.4</v>
      </c>
      <c r="P225" s="49">
        <v>27.5</v>
      </c>
      <c r="Q225" s="39">
        <v>16.64</v>
      </c>
      <c r="R225" s="39">
        <v>66.400000000000006</v>
      </c>
      <c r="S225" s="39">
        <v>40.200000000000003</v>
      </c>
    </row>
    <row r="226" spans="1:19" x14ac:dyDescent="0.25">
      <c r="A226" s="39" t="s">
        <v>16</v>
      </c>
      <c r="B226" s="39" t="s">
        <v>65</v>
      </c>
      <c r="C226" s="39" t="s">
        <v>54</v>
      </c>
      <c r="D226" s="39" t="s">
        <v>434</v>
      </c>
      <c r="E226" s="39" t="s">
        <v>127</v>
      </c>
      <c r="F226" s="48">
        <v>2</v>
      </c>
      <c r="G226" s="41">
        <v>27869</v>
      </c>
      <c r="H226" s="42">
        <v>3.2787058823529414</v>
      </c>
      <c r="I226" s="42">
        <v>8500</v>
      </c>
      <c r="J226" s="42" t="s">
        <v>4169</v>
      </c>
      <c r="K226" s="42" t="s">
        <v>4169</v>
      </c>
      <c r="L226" s="42">
        <v>65</v>
      </c>
      <c r="M226" s="39" t="s">
        <v>102</v>
      </c>
      <c r="N226" s="39" t="str">
        <f t="shared" si="3"/>
        <v>sim</v>
      </c>
      <c r="O226" s="49">
        <v>299.92</v>
      </c>
      <c r="P226" s="49">
        <v>188.95</v>
      </c>
      <c r="Q226" s="39">
        <v>7.5</v>
      </c>
      <c r="R226" s="39">
        <v>63</v>
      </c>
      <c r="S226" s="39">
        <v>2.5</v>
      </c>
    </row>
    <row r="227" spans="1:19" x14ac:dyDescent="0.25">
      <c r="A227" s="39" t="s">
        <v>16</v>
      </c>
      <c r="B227" s="39" t="s">
        <v>65</v>
      </c>
      <c r="C227" s="39" t="s">
        <v>54</v>
      </c>
      <c r="D227" s="39" t="s">
        <v>435</v>
      </c>
      <c r="E227" s="39" t="s">
        <v>127</v>
      </c>
      <c r="F227" s="48">
        <v>2</v>
      </c>
      <c r="G227" s="41">
        <v>35557</v>
      </c>
      <c r="H227" s="42">
        <v>2.2518682710576314</v>
      </c>
      <c r="I227" s="42">
        <v>15790</v>
      </c>
      <c r="J227" s="42" t="s">
        <v>4169</v>
      </c>
      <c r="K227" s="42" t="s">
        <v>4170</v>
      </c>
      <c r="L227" s="42">
        <v>0</v>
      </c>
      <c r="M227" s="39" t="s">
        <v>102</v>
      </c>
      <c r="N227" s="39" t="str">
        <f t="shared" si="3"/>
        <v>sim</v>
      </c>
      <c r="O227" s="49">
        <v>233.62</v>
      </c>
      <c r="P227" s="49">
        <v>106.46</v>
      </c>
      <c r="Q227" s="39">
        <v>101</v>
      </c>
      <c r="R227" s="39">
        <v>45.6</v>
      </c>
      <c r="S227" s="39">
        <v>43.2</v>
      </c>
    </row>
    <row r="228" spans="1:19" x14ac:dyDescent="0.25">
      <c r="A228" s="39" t="s">
        <v>16</v>
      </c>
      <c r="B228" s="39" t="s">
        <v>65</v>
      </c>
      <c r="C228" s="39" t="s">
        <v>54</v>
      </c>
      <c r="D228" s="39" t="s">
        <v>436</v>
      </c>
      <c r="E228" s="39" t="s">
        <v>127</v>
      </c>
      <c r="F228" s="48">
        <v>1</v>
      </c>
      <c r="G228" s="41">
        <v>9918</v>
      </c>
      <c r="H228" s="42">
        <v>2.6433901918976548</v>
      </c>
      <c r="I228" s="42">
        <v>3752</v>
      </c>
      <c r="J228" s="42" t="s">
        <v>4169</v>
      </c>
      <c r="K228" s="42" t="s">
        <v>4170</v>
      </c>
      <c r="L228" s="42">
        <v>0</v>
      </c>
      <c r="M228" s="39" t="s">
        <v>102</v>
      </c>
      <c r="N228" s="39" t="str">
        <f t="shared" si="3"/>
        <v>sim</v>
      </c>
      <c r="O228" s="49">
        <v>32.5</v>
      </c>
      <c r="P228" s="49">
        <v>17.5</v>
      </c>
      <c r="Q228" s="39">
        <v>10</v>
      </c>
      <c r="R228" s="39">
        <v>53.8</v>
      </c>
      <c r="S228" s="39">
        <v>30.8</v>
      </c>
    </row>
    <row r="229" spans="1:19" x14ac:dyDescent="0.25">
      <c r="A229" s="39" t="s">
        <v>16</v>
      </c>
      <c r="B229" s="39" t="s">
        <v>65</v>
      </c>
      <c r="C229" s="39" t="s">
        <v>54</v>
      </c>
      <c r="D229" s="39" t="s">
        <v>437</v>
      </c>
      <c r="E229" s="39" t="s">
        <v>127</v>
      </c>
      <c r="F229" s="48">
        <v>1</v>
      </c>
      <c r="G229" s="41">
        <v>3297</v>
      </c>
      <c r="H229" s="42">
        <v>2.355</v>
      </c>
      <c r="I229" s="42">
        <v>1400</v>
      </c>
      <c r="J229" s="42" t="s">
        <v>4169</v>
      </c>
      <c r="K229" s="42" t="s">
        <v>4170</v>
      </c>
      <c r="L229" s="42">
        <v>0</v>
      </c>
      <c r="M229" s="39" t="s">
        <v>102</v>
      </c>
      <c r="N229" s="39" t="str">
        <f t="shared" si="3"/>
        <v>sim</v>
      </c>
      <c r="O229" s="49">
        <v>20</v>
      </c>
      <c r="P229" s="49">
        <v>20</v>
      </c>
      <c r="Q229" s="39">
        <v>4</v>
      </c>
      <c r="R229" s="39">
        <v>100</v>
      </c>
      <c r="S229" s="39">
        <v>20</v>
      </c>
    </row>
    <row r="230" spans="1:19" x14ac:dyDescent="0.25">
      <c r="A230" s="39" t="s">
        <v>16</v>
      </c>
      <c r="B230" s="39" t="s">
        <v>65</v>
      </c>
      <c r="C230" s="39" t="s">
        <v>54</v>
      </c>
      <c r="D230" s="39" t="s">
        <v>438</v>
      </c>
      <c r="E230" s="39" t="s">
        <v>127</v>
      </c>
      <c r="F230" s="48">
        <v>2</v>
      </c>
      <c r="G230" s="41">
        <v>63017</v>
      </c>
      <c r="H230" s="42">
        <v>2.510037441249104</v>
      </c>
      <c r="I230" s="42">
        <v>25106</v>
      </c>
      <c r="J230" s="42" t="s">
        <v>4169</v>
      </c>
      <c r="K230" s="42" t="s">
        <v>4169</v>
      </c>
      <c r="L230" s="42">
        <v>0</v>
      </c>
      <c r="M230" s="39" t="s">
        <v>102</v>
      </c>
      <c r="N230" s="39" t="str">
        <f t="shared" si="3"/>
        <v>sim</v>
      </c>
      <c r="O230" s="49">
        <v>466.81</v>
      </c>
      <c r="P230" s="49">
        <v>466.81</v>
      </c>
      <c r="Q230" s="39">
        <v>359.89</v>
      </c>
      <c r="R230" s="39">
        <v>100</v>
      </c>
      <c r="S230" s="39">
        <v>77.099999999999994</v>
      </c>
    </row>
    <row r="231" spans="1:19" x14ac:dyDescent="0.25">
      <c r="A231" s="39" t="s">
        <v>16</v>
      </c>
      <c r="B231" s="39" t="s">
        <v>65</v>
      </c>
      <c r="C231" s="39" t="s">
        <v>54</v>
      </c>
      <c r="D231" s="39" t="s">
        <v>439</v>
      </c>
      <c r="E231" s="39" t="s">
        <v>127</v>
      </c>
      <c r="F231" s="48">
        <v>1</v>
      </c>
      <c r="G231" s="41">
        <v>6371</v>
      </c>
      <c r="H231" s="42">
        <v>2.0991762767710052</v>
      </c>
      <c r="I231" s="42">
        <v>3035</v>
      </c>
      <c r="J231" s="42" t="s">
        <v>4170</v>
      </c>
      <c r="K231" s="42" t="s">
        <v>4170</v>
      </c>
      <c r="L231" s="42">
        <v>0</v>
      </c>
      <c r="M231" s="39" t="s">
        <v>102</v>
      </c>
      <c r="N231" s="39" t="str">
        <f t="shared" si="3"/>
        <v>sim</v>
      </c>
      <c r="O231" s="49">
        <v>59.84</v>
      </c>
      <c r="P231" s="49">
        <v>49.69</v>
      </c>
      <c r="Q231" s="39">
        <v>20</v>
      </c>
      <c r="R231" s="39">
        <v>83</v>
      </c>
      <c r="S231" s="39">
        <v>33.4</v>
      </c>
    </row>
    <row r="232" spans="1:19" x14ac:dyDescent="0.25">
      <c r="A232" s="39" t="s">
        <v>16</v>
      </c>
      <c r="B232" s="39" t="s">
        <v>65</v>
      </c>
      <c r="C232" s="39" t="s">
        <v>54</v>
      </c>
      <c r="D232" s="39" t="s">
        <v>440</v>
      </c>
      <c r="E232" s="39" t="s">
        <v>127</v>
      </c>
      <c r="F232" s="48">
        <v>1</v>
      </c>
      <c r="G232" s="41">
        <v>12946</v>
      </c>
      <c r="H232" s="42">
        <v>2.2852603706972641</v>
      </c>
      <c r="I232" s="42">
        <v>5665</v>
      </c>
      <c r="J232" s="42" t="s">
        <v>4169</v>
      </c>
      <c r="K232" s="42" t="s">
        <v>4170</v>
      </c>
      <c r="L232" s="42">
        <v>0</v>
      </c>
      <c r="M232" s="39" t="s">
        <v>102</v>
      </c>
      <c r="N232" s="39" t="str">
        <f t="shared" si="3"/>
        <v>sim</v>
      </c>
      <c r="O232" s="49">
        <v>121.2</v>
      </c>
      <c r="P232" s="49">
        <v>101</v>
      </c>
      <c r="Q232" s="39">
        <v>79.64</v>
      </c>
      <c r="R232" s="39">
        <v>83.3</v>
      </c>
      <c r="S232" s="39">
        <v>65.7</v>
      </c>
    </row>
    <row r="233" spans="1:19" x14ac:dyDescent="0.25">
      <c r="A233" s="39" t="s">
        <v>16</v>
      </c>
      <c r="B233" s="39" t="s">
        <v>65</v>
      </c>
      <c r="C233" s="39" t="s">
        <v>54</v>
      </c>
      <c r="D233" s="39" t="s">
        <v>441</v>
      </c>
      <c r="E233" s="39" t="s">
        <v>127</v>
      </c>
      <c r="F233" s="48">
        <v>1</v>
      </c>
      <c r="G233" s="41">
        <v>23712</v>
      </c>
      <c r="H233" s="42">
        <v>2.6247509408899714</v>
      </c>
      <c r="I233" s="42">
        <v>9034</v>
      </c>
      <c r="J233" s="42" t="s">
        <v>4169</v>
      </c>
      <c r="K233" s="42" t="s">
        <v>4169</v>
      </c>
      <c r="L233" s="42">
        <v>15</v>
      </c>
      <c r="M233" s="39" t="s">
        <v>102</v>
      </c>
      <c r="N233" s="39" t="str">
        <f t="shared" si="3"/>
        <v>sim</v>
      </c>
      <c r="O233" s="49">
        <v>142.68</v>
      </c>
      <c r="P233" s="49">
        <v>74.849999999999994</v>
      </c>
      <c r="Q233" s="39">
        <v>50</v>
      </c>
      <c r="R233" s="39">
        <v>52.5</v>
      </c>
      <c r="S233" s="39">
        <v>35</v>
      </c>
    </row>
    <row r="234" spans="1:19" x14ac:dyDescent="0.25">
      <c r="A234" s="39" t="s">
        <v>16</v>
      </c>
      <c r="B234" s="39" t="s">
        <v>65</v>
      </c>
      <c r="C234" s="39" t="s">
        <v>54</v>
      </c>
      <c r="D234" s="39" t="s">
        <v>442</v>
      </c>
      <c r="E234" s="39" t="s">
        <v>128</v>
      </c>
      <c r="F234" s="48">
        <v>1</v>
      </c>
      <c r="G234" s="41">
        <v>12730</v>
      </c>
      <c r="H234" s="42">
        <v>2.7892199824715163</v>
      </c>
      <c r="I234" s="42">
        <v>4564</v>
      </c>
      <c r="J234" s="42" t="s">
        <v>4170</v>
      </c>
      <c r="K234" s="42" t="s">
        <v>4170</v>
      </c>
      <c r="L234" s="42">
        <v>8</v>
      </c>
      <c r="M234" s="39" t="s">
        <v>102</v>
      </c>
      <c r="N234" s="39" t="str">
        <f t="shared" si="3"/>
        <v>sim</v>
      </c>
      <c r="O234" s="49">
        <v>79.31</v>
      </c>
      <c r="P234" s="49">
        <v>50.92</v>
      </c>
      <c r="Q234" s="39">
        <v>8.41</v>
      </c>
      <c r="R234" s="39">
        <v>64.2</v>
      </c>
      <c r="S234" s="39">
        <v>10.6</v>
      </c>
    </row>
    <row r="235" spans="1:19" x14ac:dyDescent="0.25">
      <c r="A235" s="39" t="s">
        <v>16</v>
      </c>
      <c r="B235" s="39" t="s">
        <v>65</v>
      </c>
      <c r="C235" s="39" t="s">
        <v>54</v>
      </c>
      <c r="D235" s="39" t="s">
        <v>443</v>
      </c>
      <c r="E235" s="39" t="s">
        <v>127</v>
      </c>
      <c r="F235" s="48">
        <v>1</v>
      </c>
      <c r="G235" s="41">
        <v>4849</v>
      </c>
      <c r="H235" s="42">
        <v>2.2829566854990584</v>
      </c>
      <c r="I235" s="42">
        <v>2124</v>
      </c>
      <c r="J235" s="42" t="s">
        <v>4170</v>
      </c>
      <c r="K235" s="42" t="s">
        <v>4170</v>
      </c>
      <c r="L235" s="42">
        <v>0</v>
      </c>
      <c r="M235" s="39" t="s">
        <v>103</v>
      </c>
      <c r="N235" s="39" t="str">
        <f t="shared" si="3"/>
        <v>sim</v>
      </c>
      <c r="O235" s="49">
        <v>41.1</v>
      </c>
      <c r="P235" s="49">
        <v>36.76</v>
      </c>
      <c r="Q235" s="39">
        <v>0</v>
      </c>
      <c r="R235" s="39">
        <v>89.4</v>
      </c>
      <c r="S235" s="39"/>
    </row>
    <row r="236" spans="1:19" x14ac:dyDescent="0.25">
      <c r="A236" s="39" t="s">
        <v>16</v>
      </c>
      <c r="B236" s="39" t="s">
        <v>65</v>
      </c>
      <c r="C236" s="39" t="s">
        <v>54</v>
      </c>
      <c r="D236" s="39" t="s">
        <v>444</v>
      </c>
      <c r="E236" s="39" t="s">
        <v>128</v>
      </c>
      <c r="F236" s="48">
        <v>1</v>
      </c>
      <c r="G236" s="41">
        <v>4788</v>
      </c>
      <c r="H236" s="42">
        <v>3.2373225152129819</v>
      </c>
      <c r="I236" s="42">
        <v>1479</v>
      </c>
      <c r="J236" s="42" t="s">
        <v>4170</v>
      </c>
      <c r="K236" s="42" t="s">
        <v>4170</v>
      </c>
      <c r="L236" s="42">
        <v>0</v>
      </c>
      <c r="M236" s="39" t="s">
        <v>105</v>
      </c>
      <c r="N236" s="39" t="str">
        <f t="shared" si="3"/>
        <v>sim</v>
      </c>
      <c r="O236" s="49">
        <v>38.93</v>
      </c>
      <c r="P236" s="49">
        <v>27.5</v>
      </c>
      <c r="Q236" s="39">
        <v>4.0999999999999996</v>
      </c>
      <c r="R236" s="39">
        <v>70.599999999999994</v>
      </c>
      <c r="S236" s="39">
        <v>10.5</v>
      </c>
    </row>
    <row r="237" spans="1:19" x14ac:dyDescent="0.25">
      <c r="A237" s="39" t="s">
        <v>16</v>
      </c>
      <c r="B237" s="39" t="s">
        <v>65</v>
      </c>
      <c r="C237" s="39" t="s">
        <v>54</v>
      </c>
      <c r="D237" s="39" t="s">
        <v>445</v>
      </c>
      <c r="E237" s="39" t="s">
        <v>127</v>
      </c>
      <c r="F237" s="48">
        <v>1</v>
      </c>
      <c r="G237" s="41">
        <v>5472</v>
      </c>
      <c r="H237" s="42">
        <v>2.1888000000000001</v>
      </c>
      <c r="I237" s="42">
        <v>2500</v>
      </c>
      <c r="J237" s="42" t="s">
        <v>4170</v>
      </c>
      <c r="K237" s="42" t="s">
        <v>4170</v>
      </c>
      <c r="L237" s="42">
        <v>0</v>
      </c>
      <c r="M237" s="39" t="s">
        <v>102</v>
      </c>
      <c r="N237" s="39" t="str">
        <f t="shared" si="3"/>
        <v>sim</v>
      </c>
      <c r="O237" s="49">
        <v>54</v>
      </c>
      <c r="P237" s="49">
        <v>20</v>
      </c>
      <c r="Q237" s="39">
        <v>4.18</v>
      </c>
      <c r="R237" s="39">
        <v>37</v>
      </c>
      <c r="S237" s="39">
        <v>7.7</v>
      </c>
    </row>
    <row r="238" spans="1:19" x14ac:dyDescent="0.25">
      <c r="A238" s="39" t="s">
        <v>16</v>
      </c>
      <c r="B238" s="39" t="s">
        <v>65</v>
      </c>
      <c r="C238" s="39" t="s">
        <v>54</v>
      </c>
      <c r="D238" s="39" t="s">
        <v>446</v>
      </c>
      <c r="E238" s="39" t="s">
        <v>128</v>
      </c>
      <c r="F238" s="48">
        <v>1</v>
      </c>
      <c r="G238" s="41">
        <v>3035</v>
      </c>
      <c r="H238" s="42">
        <v>2.0233333333333334</v>
      </c>
      <c r="I238" s="42">
        <v>1500</v>
      </c>
      <c r="J238" s="42" t="s">
        <v>4170</v>
      </c>
      <c r="K238" s="42" t="s">
        <v>4170</v>
      </c>
      <c r="L238" s="42">
        <v>0</v>
      </c>
      <c r="M238" s="39" t="s">
        <v>102</v>
      </c>
      <c r="N238" s="39" t="str">
        <f t="shared" si="3"/>
        <v>sim</v>
      </c>
      <c r="O238" s="49">
        <v>24</v>
      </c>
      <c r="P238" s="49">
        <v>20.7</v>
      </c>
      <c r="Q238" s="39">
        <v>2.6</v>
      </c>
      <c r="R238" s="39">
        <v>86.3</v>
      </c>
      <c r="S238" s="39">
        <v>10.8</v>
      </c>
    </row>
    <row r="239" spans="1:19" x14ac:dyDescent="0.25">
      <c r="A239" s="39" t="s">
        <v>16</v>
      </c>
      <c r="B239" s="39" t="s">
        <v>65</v>
      </c>
      <c r="C239" s="39" t="s">
        <v>54</v>
      </c>
      <c r="D239" s="39" t="s">
        <v>447</v>
      </c>
      <c r="E239" s="39" t="s">
        <v>127</v>
      </c>
      <c r="F239" s="48">
        <v>1</v>
      </c>
      <c r="G239" s="41">
        <v>7212</v>
      </c>
      <c r="H239" s="42">
        <v>2.9139393939393941</v>
      </c>
      <c r="I239" s="42">
        <v>2475</v>
      </c>
      <c r="J239" s="42" t="s">
        <v>4169</v>
      </c>
      <c r="K239" s="42" t="s">
        <v>4170</v>
      </c>
      <c r="L239" s="42">
        <v>15</v>
      </c>
      <c r="M239" s="39" t="s">
        <v>102</v>
      </c>
      <c r="N239" s="39" t="str">
        <f t="shared" si="3"/>
        <v>sim</v>
      </c>
      <c r="O239" s="49">
        <v>73</v>
      </c>
      <c r="P239" s="49">
        <v>51</v>
      </c>
      <c r="Q239" s="39">
        <v>51</v>
      </c>
      <c r="R239" s="39">
        <v>69.900000000000006</v>
      </c>
      <c r="S239" s="39">
        <v>69.900000000000006</v>
      </c>
    </row>
    <row r="240" spans="1:19" x14ac:dyDescent="0.25">
      <c r="A240" s="39" t="s">
        <v>16</v>
      </c>
      <c r="B240" s="39" t="s">
        <v>65</v>
      </c>
      <c r="C240" s="39" t="s">
        <v>54</v>
      </c>
      <c r="D240" s="39" t="s">
        <v>448</v>
      </c>
      <c r="E240" s="39" t="s">
        <v>127</v>
      </c>
      <c r="F240" s="48">
        <v>1</v>
      </c>
      <c r="G240" s="41">
        <v>1756</v>
      </c>
      <c r="H240" s="42">
        <v>2.5085714285714285</v>
      </c>
      <c r="I240" s="42">
        <v>700</v>
      </c>
      <c r="J240" s="42" t="s">
        <v>4170</v>
      </c>
      <c r="K240" s="42" t="s">
        <v>4170</v>
      </c>
      <c r="L240" s="42">
        <v>0</v>
      </c>
      <c r="M240" s="39" t="s">
        <v>102</v>
      </c>
      <c r="N240" s="39" t="str">
        <f t="shared" si="3"/>
        <v>sim</v>
      </c>
      <c r="O240" s="49">
        <v>40</v>
      </c>
      <c r="P240" s="49">
        <v>28</v>
      </c>
      <c r="Q240" s="39">
        <v>10.5</v>
      </c>
      <c r="R240" s="39">
        <v>70</v>
      </c>
      <c r="S240" s="39">
        <v>26.3</v>
      </c>
    </row>
    <row r="241" spans="1:19" x14ac:dyDescent="0.25">
      <c r="A241" s="39" t="s">
        <v>16</v>
      </c>
      <c r="B241" s="39" t="s">
        <v>65</v>
      </c>
      <c r="C241" s="39" t="s">
        <v>54</v>
      </c>
      <c r="D241" s="39" t="s">
        <v>449</v>
      </c>
      <c r="E241" s="39" t="s">
        <v>127</v>
      </c>
      <c r="F241" s="48">
        <v>1</v>
      </c>
      <c r="G241" s="41">
        <v>3701</v>
      </c>
      <c r="H241" s="42">
        <v>2.7014598540145984</v>
      </c>
      <c r="I241" s="42">
        <v>1370</v>
      </c>
      <c r="J241" s="42" t="s">
        <v>4169</v>
      </c>
      <c r="K241" s="42" t="s">
        <v>4169</v>
      </c>
      <c r="L241" s="42">
        <v>20</v>
      </c>
      <c r="M241" s="39" t="s">
        <v>102</v>
      </c>
      <c r="N241" s="39" t="str">
        <f t="shared" si="3"/>
        <v>sim</v>
      </c>
      <c r="O241" s="49">
        <v>30.61</v>
      </c>
      <c r="P241" s="49">
        <v>10.18</v>
      </c>
      <c r="Q241" s="39">
        <v>1</v>
      </c>
      <c r="R241" s="39">
        <v>33.299999999999997</v>
      </c>
      <c r="S241" s="39">
        <v>3.3</v>
      </c>
    </row>
    <row r="242" spans="1:19" x14ac:dyDescent="0.25">
      <c r="A242" s="39" t="s">
        <v>16</v>
      </c>
      <c r="B242" s="39" t="s">
        <v>65</v>
      </c>
      <c r="C242" s="39" t="s">
        <v>54</v>
      </c>
      <c r="D242" s="39" t="s">
        <v>450</v>
      </c>
      <c r="E242" s="39" t="s">
        <v>127</v>
      </c>
      <c r="F242" s="48">
        <v>1</v>
      </c>
      <c r="G242" s="41">
        <v>2191</v>
      </c>
      <c r="H242" s="42">
        <v>2.1671612265084077</v>
      </c>
      <c r="I242" s="42">
        <v>1011</v>
      </c>
      <c r="J242" s="42" t="s">
        <v>4169</v>
      </c>
      <c r="K242" s="42" t="s">
        <v>4170</v>
      </c>
      <c r="L242" s="42">
        <v>0</v>
      </c>
      <c r="M242" s="39" t="s">
        <v>102</v>
      </c>
      <c r="N242" s="39" t="str">
        <f t="shared" si="3"/>
        <v>sim</v>
      </c>
      <c r="O242" s="49">
        <v>21.2</v>
      </c>
      <c r="P242" s="49">
        <v>19.399999999999999</v>
      </c>
      <c r="Q242" s="39">
        <v>1.84</v>
      </c>
      <c r="R242" s="39">
        <v>91.5</v>
      </c>
      <c r="S242" s="39">
        <v>8.6999999999999993</v>
      </c>
    </row>
    <row r="243" spans="1:19" x14ac:dyDescent="0.25">
      <c r="A243" s="39" t="s">
        <v>16</v>
      </c>
      <c r="B243" s="39" t="s">
        <v>65</v>
      </c>
      <c r="C243" s="39" t="s">
        <v>54</v>
      </c>
      <c r="D243" s="39" t="s">
        <v>451</v>
      </c>
      <c r="E243" s="39" t="s">
        <v>127</v>
      </c>
      <c r="F243" s="48">
        <v>1</v>
      </c>
      <c r="G243" s="41">
        <v>4594</v>
      </c>
      <c r="H243" s="42">
        <v>2.6356855995410213</v>
      </c>
      <c r="I243" s="42">
        <v>1743</v>
      </c>
      <c r="J243" s="42" t="s">
        <v>4170</v>
      </c>
      <c r="K243" s="42" t="s">
        <v>4170</v>
      </c>
      <c r="L243" s="42">
        <v>0</v>
      </c>
      <c r="M243" s="39" t="s">
        <v>102</v>
      </c>
      <c r="N243" s="39" t="str">
        <f t="shared" si="3"/>
        <v>sim</v>
      </c>
      <c r="O243" s="49">
        <v>26.97</v>
      </c>
      <c r="P243" s="49">
        <v>12.7</v>
      </c>
      <c r="Q243" s="39">
        <v>5.0999999999999996</v>
      </c>
      <c r="R243" s="39">
        <v>47.1</v>
      </c>
      <c r="S243" s="39">
        <v>18.899999999999999</v>
      </c>
    </row>
    <row r="244" spans="1:19" x14ac:dyDescent="0.25">
      <c r="A244" s="39" t="s">
        <v>16</v>
      </c>
      <c r="B244" s="39" t="s">
        <v>65</v>
      </c>
      <c r="C244" s="39" t="s">
        <v>54</v>
      </c>
      <c r="D244" s="39" t="s">
        <v>452</v>
      </c>
      <c r="E244" s="39" t="s">
        <v>127</v>
      </c>
      <c r="F244" s="48">
        <v>1</v>
      </c>
      <c r="G244" s="41">
        <v>4554</v>
      </c>
      <c r="H244" s="42">
        <v>3.6814874696847211</v>
      </c>
      <c r="I244" s="42">
        <v>1237</v>
      </c>
      <c r="J244" s="42" t="s">
        <v>4170</v>
      </c>
      <c r="K244" s="42" t="s">
        <v>4170</v>
      </c>
      <c r="L244" s="42">
        <v>0</v>
      </c>
      <c r="M244" s="39" t="s">
        <v>102</v>
      </c>
      <c r="N244" s="39" t="str">
        <f t="shared" si="3"/>
        <v>sim</v>
      </c>
      <c r="O244" s="49">
        <v>39.08</v>
      </c>
      <c r="P244" s="49">
        <v>13.82</v>
      </c>
      <c r="Q244" s="39">
        <v>11.06</v>
      </c>
      <c r="R244" s="39">
        <v>35.4</v>
      </c>
      <c r="S244" s="39">
        <v>28.3</v>
      </c>
    </row>
    <row r="245" spans="1:19" x14ac:dyDescent="0.25">
      <c r="A245" s="39" t="s">
        <v>16</v>
      </c>
      <c r="B245" s="39" t="s">
        <v>65</v>
      </c>
      <c r="C245" s="39" t="s">
        <v>54</v>
      </c>
      <c r="D245" s="39" t="s">
        <v>453</v>
      </c>
      <c r="E245" s="39" t="s">
        <v>127</v>
      </c>
      <c r="F245" s="48">
        <v>2</v>
      </c>
      <c r="G245" s="41">
        <v>38258</v>
      </c>
      <c r="H245" s="42">
        <v>3.426600985221675</v>
      </c>
      <c r="I245" s="42">
        <v>11165</v>
      </c>
      <c r="J245" s="42" t="s">
        <v>4169</v>
      </c>
      <c r="K245" s="42" t="s">
        <v>4169</v>
      </c>
      <c r="L245" s="42">
        <v>50</v>
      </c>
      <c r="M245" s="39" t="s">
        <v>102</v>
      </c>
      <c r="N245" s="39" t="str">
        <f t="shared" si="3"/>
        <v>sim</v>
      </c>
      <c r="O245" s="49">
        <v>351.5</v>
      </c>
      <c r="P245" s="49">
        <v>348.4</v>
      </c>
      <c r="Q245" s="39">
        <v>154.19999999999999</v>
      </c>
      <c r="R245" s="39">
        <v>99.1</v>
      </c>
      <c r="S245" s="39">
        <v>43.9</v>
      </c>
    </row>
    <row r="246" spans="1:19" x14ac:dyDescent="0.25">
      <c r="A246" s="39" t="s">
        <v>16</v>
      </c>
      <c r="B246" s="39" t="s">
        <v>65</v>
      </c>
      <c r="C246" s="39" t="s">
        <v>54</v>
      </c>
      <c r="D246" s="39" t="s">
        <v>454</v>
      </c>
      <c r="E246" s="39" t="s">
        <v>127</v>
      </c>
      <c r="F246" s="48">
        <v>1</v>
      </c>
      <c r="G246" s="41">
        <v>1453</v>
      </c>
      <c r="H246" s="42">
        <v>2.5051724137931033</v>
      </c>
      <c r="I246" s="42">
        <v>580</v>
      </c>
      <c r="J246" s="42" t="s">
        <v>4170</v>
      </c>
      <c r="K246" s="42" t="s">
        <v>4170</v>
      </c>
      <c r="L246" s="42">
        <v>0</v>
      </c>
      <c r="M246" s="39" t="s">
        <v>104</v>
      </c>
      <c r="N246" s="39" t="b">
        <f t="shared" si="3"/>
        <v>0</v>
      </c>
      <c r="O246" s="49">
        <v>35</v>
      </c>
      <c r="P246" s="49">
        <v>27</v>
      </c>
      <c r="Q246" s="39">
        <v>0</v>
      </c>
      <c r="R246" s="39">
        <v>77.099999999999994</v>
      </c>
      <c r="S246" s="39"/>
    </row>
    <row r="247" spans="1:19" x14ac:dyDescent="0.25">
      <c r="A247" s="39" t="s">
        <v>16</v>
      </c>
      <c r="B247" s="39" t="s">
        <v>65</v>
      </c>
      <c r="C247" s="39" t="s">
        <v>54</v>
      </c>
      <c r="D247" s="39" t="s">
        <v>455</v>
      </c>
      <c r="E247" s="39" t="s">
        <v>127</v>
      </c>
      <c r="F247" s="48">
        <v>1</v>
      </c>
      <c r="G247" s="41">
        <v>18592</v>
      </c>
      <c r="H247" s="42">
        <v>3.5753846153846154</v>
      </c>
      <c r="I247" s="42">
        <v>5200</v>
      </c>
      <c r="J247" s="42" t="s">
        <v>4170</v>
      </c>
      <c r="K247" s="42" t="s">
        <v>4170</v>
      </c>
      <c r="L247" s="42">
        <v>300</v>
      </c>
      <c r="M247" s="39" t="s">
        <v>103</v>
      </c>
      <c r="N247" s="39" t="str">
        <f t="shared" si="3"/>
        <v>sim</v>
      </c>
      <c r="O247" s="49">
        <v>76</v>
      </c>
      <c r="P247" s="49">
        <v>62</v>
      </c>
      <c r="Q247" s="39">
        <v>28</v>
      </c>
      <c r="R247" s="39">
        <v>81.599999999999994</v>
      </c>
      <c r="S247" s="39">
        <v>36.799999999999997</v>
      </c>
    </row>
    <row r="248" spans="1:19" x14ac:dyDescent="0.25">
      <c r="A248" s="39" t="s">
        <v>16</v>
      </c>
      <c r="B248" s="39" t="s">
        <v>65</v>
      </c>
      <c r="C248" s="39" t="s">
        <v>54</v>
      </c>
      <c r="D248" s="39" t="s">
        <v>456</v>
      </c>
      <c r="E248" s="39" t="s">
        <v>127</v>
      </c>
      <c r="F248" s="48">
        <v>1</v>
      </c>
      <c r="G248" s="41">
        <v>2142</v>
      </c>
      <c r="H248" s="42">
        <v>2.1419999999999999</v>
      </c>
      <c r="I248" s="42">
        <v>1000</v>
      </c>
      <c r="J248" s="42" t="s">
        <v>4170</v>
      </c>
      <c r="K248" s="42" t="s">
        <v>4170</v>
      </c>
      <c r="L248" s="42">
        <v>0</v>
      </c>
      <c r="M248" s="39" t="s">
        <v>104</v>
      </c>
      <c r="N248" s="39" t="b">
        <f t="shared" si="3"/>
        <v>0</v>
      </c>
      <c r="O248" s="49">
        <v>42</v>
      </c>
      <c r="P248" s="49">
        <v>25</v>
      </c>
      <c r="Q248" s="39">
        <v>0</v>
      </c>
      <c r="R248" s="39">
        <v>59.5</v>
      </c>
      <c r="S248" s="39"/>
    </row>
    <row r="249" spans="1:19" x14ac:dyDescent="0.25">
      <c r="A249" s="39" t="s">
        <v>16</v>
      </c>
      <c r="B249" s="39" t="s">
        <v>65</v>
      </c>
      <c r="C249" s="39" t="s">
        <v>54</v>
      </c>
      <c r="D249" s="39" t="s">
        <v>457</v>
      </c>
      <c r="E249" s="39" t="s">
        <v>127</v>
      </c>
      <c r="F249" s="48">
        <v>1</v>
      </c>
      <c r="G249" s="41">
        <v>7911</v>
      </c>
      <c r="H249" s="42">
        <v>3.435084672166739</v>
      </c>
      <c r="I249" s="42">
        <v>2303</v>
      </c>
      <c r="J249" s="42" t="s">
        <v>4169</v>
      </c>
      <c r="K249" s="42" t="s">
        <v>4170</v>
      </c>
      <c r="L249" s="42">
        <v>0</v>
      </c>
      <c r="M249" s="39" t="s">
        <v>102</v>
      </c>
      <c r="N249" s="39" t="str">
        <f t="shared" si="3"/>
        <v>sim</v>
      </c>
      <c r="O249" s="49">
        <v>40</v>
      </c>
      <c r="P249" s="49">
        <v>34.08</v>
      </c>
      <c r="Q249" s="39">
        <v>15</v>
      </c>
      <c r="R249" s="39">
        <v>85.2</v>
      </c>
      <c r="S249" s="39">
        <v>37.5</v>
      </c>
    </row>
    <row r="250" spans="1:19" x14ac:dyDescent="0.25">
      <c r="A250" s="39" t="s">
        <v>16</v>
      </c>
      <c r="B250" s="39" t="s">
        <v>65</v>
      </c>
      <c r="C250" s="39" t="s">
        <v>54</v>
      </c>
      <c r="D250" s="39" t="s">
        <v>458</v>
      </c>
      <c r="E250" s="39" t="s">
        <v>127</v>
      </c>
      <c r="F250" s="48">
        <v>1</v>
      </c>
      <c r="G250" s="41">
        <v>16789</v>
      </c>
      <c r="H250" s="42">
        <v>2.0474390243902438</v>
      </c>
      <c r="I250" s="42">
        <v>8200</v>
      </c>
      <c r="J250" s="42" t="s">
        <v>4170</v>
      </c>
      <c r="K250" s="42" t="s">
        <v>4170</v>
      </c>
      <c r="L250" s="42">
        <v>0</v>
      </c>
      <c r="M250" s="39" t="s">
        <v>102</v>
      </c>
      <c r="N250" s="39" t="str">
        <f t="shared" si="3"/>
        <v>sim</v>
      </c>
      <c r="O250" s="49">
        <v>544</v>
      </c>
      <c r="P250" s="49">
        <v>341</v>
      </c>
      <c r="Q250" s="39">
        <v>23</v>
      </c>
      <c r="R250" s="39">
        <v>62.7</v>
      </c>
      <c r="S250" s="39">
        <v>4.2</v>
      </c>
    </row>
    <row r="251" spans="1:19" x14ac:dyDescent="0.25">
      <c r="A251" s="39" t="s">
        <v>16</v>
      </c>
      <c r="B251" s="39" t="s">
        <v>65</v>
      </c>
      <c r="C251" s="39" t="s">
        <v>54</v>
      </c>
      <c r="D251" s="39" t="s">
        <v>459</v>
      </c>
      <c r="E251" s="39" t="s">
        <v>127</v>
      </c>
      <c r="F251" s="48">
        <v>1</v>
      </c>
      <c r="G251" s="41">
        <v>1920</v>
      </c>
      <c r="H251" s="42">
        <v>2.3674475955610359</v>
      </c>
      <c r="I251" s="42">
        <v>811</v>
      </c>
      <c r="J251" s="42" t="s">
        <v>4170</v>
      </c>
      <c r="K251" s="42" t="s">
        <v>4170</v>
      </c>
      <c r="L251" s="42">
        <v>0</v>
      </c>
      <c r="M251" s="39" t="s">
        <v>102</v>
      </c>
      <c r="N251" s="39" t="str">
        <f t="shared" si="3"/>
        <v>sim</v>
      </c>
      <c r="O251" s="49">
        <v>15.35</v>
      </c>
      <c r="P251" s="49">
        <v>11.54</v>
      </c>
      <c r="Q251" s="39">
        <v>3</v>
      </c>
      <c r="R251" s="39">
        <v>75.2</v>
      </c>
      <c r="S251" s="39">
        <v>19.5</v>
      </c>
    </row>
    <row r="252" spans="1:19" x14ac:dyDescent="0.25">
      <c r="A252" s="39" t="s">
        <v>16</v>
      </c>
      <c r="B252" s="39" t="s">
        <v>65</v>
      </c>
      <c r="C252" s="39" t="s">
        <v>54</v>
      </c>
      <c r="D252" s="39" t="s">
        <v>460</v>
      </c>
      <c r="E252" s="39" t="s">
        <v>127</v>
      </c>
      <c r="F252" s="48">
        <v>1</v>
      </c>
      <c r="G252" s="41">
        <v>1816</v>
      </c>
      <c r="H252" s="42">
        <v>3.4590476190476189</v>
      </c>
      <c r="I252" s="42">
        <v>525</v>
      </c>
      <c r="J252" s="42" t="s">
        <v>4169</v>
      </c>
      <c r="K252" s="42" t="s">
        <v>4170</v>
      </c>
      <c r="L252" s="42">
        <v>0</v>
      </c>
      <c r="M252" s="39" t="s">
        <v>102</v>
      </c>
      <c r="N252" s="39" t="str">
        <f t="shared" si="3"/>
        <v>sim</v>
      </c>
      <c r="O252" s="49">
        <v>16</v>
      </c>
      <c r="P252" s="49">
        <v>2.89</v>
      </c>
      <c r="Q252" s="39">
        <v>1.76</v>
      </c>
      <c r="R252" s="39">
        <v>18.100000000000001</v>
      </c>
      <c r="S252" s="39">
        <v>11</v>
      </c>
    </row>
    <row r="253" spans="1:19" x14ac:dyDescent="0.25">
      <c r="A253" s="39" t="s">
        <v>16</v>
      </c>
      <c r="B253" s="39" t="s">
        <v>65</v>
      </c>
      <c r="C253" s="39" t="s">
        <v>54</v>
      </c>
      <c r="D253" s="39" t="s">
        <v>461</v>
      </c>
      <c r="E253" s="39" t="s">
        <v>127</v>
      </c>
      <c r="F253" s="48">
        <v>1</v>
      </c>
      <c r="G253" s="41">
        <v>3038</v>
      </c>
      <c r="H253" s="42">
        <v>2.17</v>
      </c>
      <c r="I253" s="42">
        <v>1400</v>
      </c>
      <c r="J253" s="42" t="s">
        <v>4170</v>
      </c>
      <c r="K253" s="42" t="s">
        <v>4170</v>
      </c>
      <c r="L253" s="42">
        <v>3</v>
      </c>
      <c r="M253" s="39" t="s">
        <v>102</v>
      </c>
      <c r="N253" s="39" t="str">
        <f t="shared" si="3"/>
        <v>sim</v>
      </c>
      <c r="O253" s="49">
        <v>12</v>
      </c>
      <c r="P253" s="49">
        <v>12</v>
      </c>
      <c r="Q253" s="39">
        <v>6</v>
      </c>
      <c r="R253" s="39">
        <v>100</v>
      </c>
      <c r="S253" s="39">
        <v>50</v>
      </c>
    </row>
    <row r="254" spans="1:19" x14ac:dyDescent="0.25">
      <c r="A254" s="39" t="s">
        <v>16</v>
      </c>
      <c r="B254" s="39" t="s">
        <v>65</v>
      </c>
      <c r="C254" s="39" t="s">
        <v>54</v>
      </c>
      <c r="D254" s="39" t="s">
        <v>462</v>
      </c>
      <c r="E254" s="39" t="s">
        <v>127</v>
      </c>
      <c r="F254" s="48">
        <v>1</v>
      </c>
      <c r="G254" s="41">
        <v>5948</v>
      </c>
      <c r="H254" s="42">
        <v>2.4457236842105261</v>
      </c>
      <c r="I254" s="42">
        <v>2432</v>
      </c>
      <c r="J254" s="42" t="s">
        <v>4169</v>
      </c>
      <c r="K254" s="42" t="s">
        <v>4169</v>
      </c>
      <c r="L254" s="42">
        <v>0</v>
      </c>
      <c r="M254" s="39" t="s">
        <v>102</v>
      </c>
      <c r="N254" s="39" t="str">
        <f t="shared" si="3"/>
        <v>sim</v>
      </c>
      <c r="O254" s="49">
        <v>77.19</v>
      </c>
      <c r="P254" s="49">
        <v>1.55</v>
      </c>
      <c r="Q254" s="39">
        <v>15.65</v>
      </c>
      <c r="R254" s="39">
        <v>2</v>
      </c>
      <c r="S254" s="39">
        <v>20.3</v>
      </c>
    </row>
    <row r="255" spans="1:19" x14ac:dyDescent="0.25">
      <c r="A255" s="39" t="s">
        <v>16</v>
      </c>
      <c r="B255" s="39" t="s">
        <v>65</v>
      </c>
      <c r="C255" s="39" t="s">
        <v>54</v>
      </c>
      <c r="D255" s="39" t="s">
        <v>463</v>
      </c>
      <c r="E255" s="39" t="s">
        <v>127</v>
      </c>
      <c r="F255" s="48">
        <v>1</v>
      </c>
      <c r="G255" s="41">
        <v>17558</v>
      </c>
      <c r="H255" s="42">
        <v>3.0235922162906839</v>
      </c>
      <c r="I255" s="42">
        <v>5807</v>
      </c>
      <c r="J255" s="42" t="s">
        <v>4170</v>
      </c>
      <c r="K255" s="42" t="s">
        <v>4170</v>
      </c>
      <c r="L255" s="42">
        <v>400</v>
      </c>
      <c r="M255" s="39" t="s">
        <v>103</v>
      </c>
      <c r="N255" s="39" t="str">
        <f t="shared" si="3"/>
        <v>sim</v>
      </c>
      <c r="O255" s="49">
        <v>180</v>
      </c>
      <c r="P255" s="49">
        <v>160</v>
      </c>
      <c r="Q255" s="39">
        <v>0</v>
      </c>
      <c r="R255" s="39">
        <v>88.9</v>
      </c>
      <c r="S255" s="39"/>
    </row>
    <row r="256" spans="1:19" x14ac:dyDescent="0.25">
      <c r="A256" s="39" t="s">
        <v>16</v>
      </c>
      <c r="B256" s="39" t="s">
        <v>65</v>
      </c>
      <c r="C256" s="39" t="s">
        <v>54</v>
      </c>
      <c r="D256" s="39" t="s">
        <v>464</v>
      </c>
      <c r="E256" s="39" t="s">
        <v>127</v>
      </c>
      <c r="F256" s="48">
        <v>1</v>
      </c>
      <c r="G256" s="41">
        <v>12605</v>
      </c>
      <c r="H256" s="42">
        <v>2.5209999999999999</v>
      </c>
      <c r="I256" s="42">
        <v>5000</v>
      </c>
      <c r="J256" s="42" t="s">
        <v>4169</v>
      </c>
      <c r="K256" s="42" t="s">
        <v>4170</v>
      </c>
      <c r="L256" s="42">
        <v>50</v>
      </c>
      <c r="M256" s="39" t="s">
        <v>106</v>
      </c>
      <c r="N256" s="39" t="str">
        <f t="shared" si="3"/>
        <v>sim</v>
      </c>
      <c r="O256" s="49">
        <v>98.59</v>
      </c>
      <c r="P256" s="49">
        <v>55.92</v>
      </c>
      <c r="Q256" s="39">
        <v>16.93</v>
      </c>
      <c r="R256" s="39">
        <v>56.7</v>
      </c>
      <c r="S256" s="39">
        <v>17.2</v>
      </c>
    </row>
    <row r="257" spans="1:19" x14ac:dyDescent="0.25">
      <c r="A257" s="39" t="s">
        <v>16</v>
      </c>
      <c r="B257" s="39" t="s">
        <v>65</v>
      </c>
      <c r="C257" s="39" t="s">
        <v>54</v>
      </c>
      <c r="D257" s="39" t="s">
        <v>465</v>
      </c>
      <c r="E257" s="39" t="s">
        <v>127</v>
      </c>
      <c r="F257" s="48">
        <v>2</v>
      </c>
      <c r="G257" s="41">
        <v>22713</v>
      </c>
      <c r="H257" s="42">
        <v>4.599635479951397</v>
      </c>
      <c r="I257" s="42">
        <v>4938</v>
      </c>
      <c r="J257" s="42" t="s">
        <v>4170</v>
      </c>
      <c r="K257" s="42" t="s">
        <v>4170</v>
      </c>
      <c r="L257" s="42">
        <v>50</v>
      </c>
      <c r="M257" s="39" t="s">
        <v>102</v>
      </c>
      <c r="N257" s="39" t="str">
        <f t="shared" si="3"/>
        <v>sim</v>
      </c>
      <c r="O257" s="49">
        <v>90</v>
      </c>
      <c r="P257" s="49">
        <v>30</v>
      </c>
      <c r="Q257" s="39">
        <v>21</v>
      </c>
      <c r="R257" s="39">
        <v>33.299999999999997</v>
      </c>
      <c r="S257" s="39">
        <v>23.3</v>
      </c>
    </row>
    <row r="258" spans="1:19" x14ac:dyDescent="0.25">
      <c r="A258" s="39" t="s">
        <v>16</v>
      </c>
      <c r="B258" s="39" t="s">
        <v>65</v>
      </c>
      <c r="C258" s="39" t="s">
        <v>54</v>
      </c>
      <c r="D258" s="39" t="s">
        <v>466</v>
      </c>
      <c r="E258" s="39" t="s">
        <v>128</v>
      </c>
      <c r="F258" s="48">
        <v>1</v>
      </c>
      <c r="G258" s="41">
        <v>1996</v>
      </c>
      <c r="H258" s="42">
        <v>2.6367239101717304</v>
      </c>
      <c r="I258" s="42">
        <v>757</v>
      </c>
      <c r="J258" s="42" t="s">
        <v>4170</v>
      </c>
      <c r="K258" s="42" t="s">
        <v>4170</v>
      </c>
      <c r="L258" s="42">
        <v>0</v>
      </c>
      <c r="M258" s="39" t="s">
        <v>102</v>
      </c>
      <c r="N258" s="39" t="str">
        <f t="shared" si="3"/>
        <v>sim</v>
      </c>
      <c r="O258" s="49">
        <v>34.97</v>
      </c>
      <c r="P258" s="49">
        <v>9.41</v>
      </c>
      <c r="Q258" s="39">
        <v>0.71</v>
      </c>
      <c r="R258" s="39">
        <v>26.9</v>
      </c>
      <c r="S258" s="39">
        <v>2</v>
      </c>
    </row>
    <row r="259" spans="1:19" x14ac:dyDescent="0.25">
      <c r="A259" s="39" t="s">
        <v>16</v>
      </c>
      <c r="B259" s="39" t="s">
        <v>65</v>
      </c>
      <c r="C259" s="39" t="s">
        <v>54</v>
      </c>
      <c r="D259" s="39" t="s">
        <v>467</v>
      </c>
      <c r="E259" s="39" t="s">
        <v>127</v>
      </c>
      <c r="F259" s="48">
        <v>1</v>
      </c>
      <c r="G259" s="41">
        <v>1323</v>
      </c>
      <c r="H259" s="42">
        <v>1.0584</v>
      </c>
      <c r="I259" s="42">
        <v>1250</v>
      </c>
      <c r="J259" s="42" t="s">
        <v>4170</v>
      </c>
      <c r="K259" s="42" t="s">
        <v>4170</v>
      </c>
      <c r="L259" s="42">
        <v>0</v>
      </c>
      <c r="M259" s="39" t="s">
        <v>104</v>
      </c>
      <c r="N259" s="39" t="b">
        <f t="shared" ref="N259:N322" si="4">IF(M259&lt;&gt;"Não existe", "sim")</f>
        <v>0</v>
      </c>
      <c r="O259" s="49">
        <v>10</v>
      </c>
      <c r="P259" s="49">
        <v>9</v>
      </c>
      <c r="Q259" s="39">
        <v>0</v>
      </c>
      <c r="R259" s="39">
        <v>90</v>
      </c>
      <c r="S259" s="39"/>
    </row>
    <row r="260" spans="1:19" x14ac:dyDescent="0.25">
      <c r="A260" s="39" t="s">
        <v>16</v>
      </c>
      <c r="B260" s="39" t="s">
        <v>65</v>
      </c>
      <c r="C260" s="39" t="s">
        <v>54</v>
      </c>
      <c r="D260" s="39" t="s">
        <v>468</v>
      </c>
      <c r="E260" s="39" t="s">
        <v>127</v>
      </c>
      <c r="F260" s="48">
        <v>2</v>
      </c>
      <c r="G260" s="41">
        <v>38317</v>
      </c>
      <c r="H260" s="42">
        <v>3.2992078525916995</v>
      </c>
      <c r="I260" s="42">
        <v>11614</v>
      </c>
      <c r="J260" s="42" t="s">
        <v>4169</v>
      </c>
      <c r="K260" s="42" t="s">
        <v>4169</v>
      </c>
      <c r="L260" s="42">
        <v>0</v>
      </c>
      <c r="M260" s="39" t="s">
        <v>102</v>
      </c>
      <c r="N260" s="39" t="str">
        <f t="shared" si="4"/>
        <v>sim</v>
      </c>
      <c r="O260" s="49">
        <v>150</v>
      </c>
      <c r="P260" s="49">
        <v>85.5</v>
      </c>
      <c r="Q260" s="39">
        <v>50</v>
      </c>
      <c r="R260" s="39">
        <v>57</v>
      </c>
      <c r="S260" s="39">
        <v>33.299999999999997</v>
      </c>
    </row>
    <row r="261" spans="1:19" x14ac:dyDescent="0.25">
      <c r="A261" s="39" t="s">
        <v>16</v>
      </c>
      <c r="B261" s="39" t="s">
        <v>65</v>
      </c>
      <c r="C261" s="39" t="s">
        <v>54</v>
      </c>
      <c r="D261" s="39" t="s">
        <v>469</v>
      </c>
      <c r="E261" s="39" t="s">
        <v>127</v>
      </c>
      <c r="F261" s="48">
        <v>1</v>
      </c>
      <c r="G261" s="41">
        <v>6112</v>
      </c>
      <c r="H261" s="42">
        <v>2.5854483925549916</v>
      </c>
      <c r="I261" s="42">
        <v>2364</v>
      </c>
      <c r="J261" s="42" t="s">
        <v>4170</v>
      </c>
      <c r="K261" s="42" t="s">
        <v>4170</v>
      </c>
      <c r="L261" s="42">
        <v>102</v>
      </c>
      <c r="M261" s="39" t="s">
        <v>104</v>
      </c>
      <c r="N261" s="39" t="b">
        <f t="shared" si="4"/>
        <v>0</v>
      </c>
      <c r="O261" s="49">
        <v>63.8</v>
      </c>
      <c r="P261" s="49">
        <v>55.7</v>
      </c>
      <c r="Q261" s="39">
        <v>0</v>
      </c>
      <c r="R261" s="39">
        <v>87.3</v>
      </c>
      <c r="S261" s="39"/>
    </row>
    <row r="262" spans="1:19" x14ac:dyDescent="0.25">
      <c r="A262" s="39" t="s">
        <v>16</v>
      </c>
      <c r="B262" s="39" t="s">
        <v>65</v>
      </c>
      <c r="C262" s="39" t="s">
        <v>54</v>
      </c>
      <c r="D262" s="39" t="s">
        <v>470</v>
      </c>
      <c r="E262" s="39" t="s">
        <v>127</v>
      </c>
      <c r="F262" s="48">
        <v>1</v>
      </c>
      <c r="G262" s="41">
        <v>2720</v>
      </c>
      <c r="H262" s="42">
        <v>2.0923076923076924</v>
      </c>
      <c r="I262" s="42">
        <v>1300</v>
      </c>
      <c r="J262" s="42" t="s">
        <v>4170</v>
      </c>
      <c r="K262" s="42" t="s">
        <v>4170</v>
      </c>
      <c r="L262" s="42">
        <v>0</v>
      </c>
      <c r="M262" s="39" t="s">
        <v>104</v>
      </c>
      <c r="N262" s="39" t="b">
        <f t="shared" si="4"/>
        <v>0</v>
      </c>
      <c r="O262" s="49">
        <v>23.7</v>
      </c>
      <c r="P262" s="49">
        <v>19</v>
      </c>
      <c r="Q262" s="39">
        <v>0</v>
      </c>
      <c r="R262" s="39">
        <v>80.2</v>
      </c>
      <c r="S262" s="39"/>
    </row>
    <row r="263" spans="1:19" x14ac:dyDescent="0.25">
      <c r="A263" s="39" t="s">
        <v>16</v>
      </c>
      <c r="B263" s="39" t="s">
        <v>65</v>
      </c>
      <c r="C263" s="39" t="s">
        <v>54</v>
      </c>
      <c r="D263" s="39" t="s">
        <v>471</v>
      </c>
      <c r="E263" s="39" t="s">
        <v>127</v>
      </c>
      <c r="F263" s="48">
        <v>1</v>
      </c>
      <c r="G263" s="41">
        <v>4609</v>
      </c>
      <c r="H263" s="42">
        <v>2.2179980750721846</v>
      </c>
      <c r="I263" s="42">
        <v>2078</v>
      </c>
      <c r="J263" s="42" t="s">
        <v>4170</v>
      </c>
      <c r="K263" s="42" t="s">
        <v>4170</v>
      </c>
      <c r="L263" s="42">
        <v>6</v>
      </c>
      <c r="M263" s="39" t="s">
        <v>102</v>
      </c>
      <c r="N263" s="39" t="str">
        <f t="shared" si="4"/>
        <v>sim</v>
      </c>
      <c r="O263" s="49">
        <v>31</v>
      </c>
      <c r="P263" s="49">
        <v>18.899999999999999</v>
      </c>
      <c r="Q263" s="39">
        <v>1.8</v>
      </c>
      <c r="R263" s="39">
        <v>61</v>
      </c>
      <c r="S263" s="39">
        <v>5.8</v>
      </c>
    </row>
    <row r="264" spans="1:19" x14ac:dyDescent="0.25">
      <c r="A264" s="39" t="s">
        <v>16</v>
      </c>
      <c r="B264" s="39" t="s">
        <v>65</v>
      </c>
      <c r="C264" s="39" t="s">
        <v>54</v>
      </c>
      <c r="D264" s="39" t="s">
        <v>472</v>
      </c>
      <c r="E264" s="39" t="s">
        <v>127</v>
      </c>
      <c r="F264" s="48">
        <v>2</v>
      </c>
      <c r="G264" s="41">
        <v>59705</v>
      </c>
      <c r="H264" s="42">
        <v>3.9803333333333333</v>
      </c>
      <c r="I264" s="42">
        <v>15000</v>
      </c>
      <c r="J264" s="42" t="s">
        <v>4170</v>
      </c>
      <c r="K264" s="42" t="s">
        <v>4170</v>
      </c>
      <c r="L264" s="42">
        <v>50</v>
      </c>
      <c r="M264" s="39" t="s">
        <v>103</v>
      </c>
      <c r="N264" s="39" t="str">
        <f t="shared" si="4"/>
        <v>sim</v>
      </c>
      <c r="O264" s="49">
        <v>220</v>
      </c>
      <c r="P264" s="49">
        <v>180</v>
      </c>
      <c r="Q264" s="39">
        <v>60</v>
      </c>
      <c r="R264" s="39">
        <v>81.8</v>
      </c>
      <c r="S264" s="39">
        <v>27.3</v>
      </c>
    </row>
    <row r="265" spans="1:19" x14ac:dyDescent="0.25">
      <c r="A265" s="39" t="s">
        <v>16</v>
      </c>
      <c r="B265" s="39" t="s">
        <v>65</v>
      </c>
      <c r="C265" s="39" t="s">
        <v>54</v>
      </c>
      <c r="D265" s="39" t="s">
        <v>473</v>
      </c>
      <c r="E265" s="39" t="s">
        <v>127</v>
      </c>
      <c r="F265" s="48">
        <v>1</v>
      </c>
      <c r="G265" s="41">
        <v>8219</v>
      </c>
      <c r="H265" s="42">
        <v>2.0526973026973026</v>
      </c>
      <c r="I265" s="42">
        <v>4004</v>
      </c>
      <c r="J265" s="42" t="s">
        <v>4169</v>
      </c>
      <c r="K265" s="42" t="s">
        <v>4170</v>
      </c>
      <c r="L265" s="42">
        <v>0</v>
      </c>
      <c r="M265" s="39" t="s">
        <v>103</v>
      </c>
      <c r="N265" s="39" t="str">
        <f t="shared" si="4"/>
        <v>sim</v>
      </c>
      <c r="O265" s="49">
        <v>146.83000000000001</v>
      </c>
      <c r="P265" s="49">
        <v>123.66</v>
      </c>
      <c r="Q265" s="39">
        <v>5.2</v>
      </c>
      <c r="R265" s="39">
        <v>84.2</v>
      </c>
      <c r="S265" s="39">
        <v>3.5</v>
      </c>
    </row>
    <row r="266" spans="1:19" x14ac:dyDescent="0.25">
      <c r="A266" s="39" t="s">
        <v>16</v>
      </c>
      <c r="B266" s="39" t="s">
        <v>65</v>
      </c>
      <c r="C266" s="39" t="s">
        <v>54</v>
      </c>
      <c r="D266" s="39" t="s">
        <v>474</v>
      </c>
      <c r="E266" s="39" t="s">
        <v>127</v>
      </c>
      <c r="F266" s="48">
        <v>1</v>
      </c>
      <c r="G266" s="41">
        <v>6472</v>
      </c>
      <c r="H266" s="42">
        <v>2.7776824034334764</v>
      </c>
      <c r="I266" s="42">
        <v>2330</v>
      </c>
      <c r="J266" s="42" t="s">
        <v>4170</v>
      </c>
      <c r="K266" s="42" t="s">
        <v>4170</v>
      </c>
      <c r="L266" s="42">
        <v>0</v>
      </c>
      <c r="M266" s="39" t="s">
        <v>104</v>
      </c>
      <c r="N266" s="39" t="b">
        <f t="shared" si="4"/>
        <v>0</v>
      </c>
      <c r="O266" s="49">
        <v>47.5</v>
      </c>
      <c r="P266" s="49">
        <v>9.5</v>
      </c>
      <c r="Q266" s="39">
        <v>0</v>
      </c>
      <c r="R266" s="39">
        <v>20</v>
      </c>
      <c r="S266" s="39"/>
    </row>
    <row r="267" spans="1:19" x14ac:dyDescent="0.25">
      <c r="A267" s="39" t="s">
        <v>16</v>
      </c>
      <c r="B267" s="39" t="s">
        <v>65</v>
      </c>
      <c r="C267" s="39" t="s">
        <v>54</v>
      </c>
      <c r="D267" s="39" t="s">
        <v>475</v>
      </c>
      <c r="E267" s="39" t="s">
        <v>127</v>
      </c>
      <c r="F267" s="48">
        <v>1</v>
      </c>
      <c r="G267" s="41">
        <v>1712</v>
      </c>
      <c r="H267" s="42">
        <v>2.14</v>
      </c>
      <c r="I267" s="42">
        <v>800</v>
      </c>
      <c r="J267" s="42" t="s">
        <v>4169</v>
      </c>
      <c r="K267" s="42" t="s">
        <v>4170</v>
      </c>
      <c r="L267" s="42">
        <v>0</v>
      </c>
      <c r="M267" s="39" t="s">
        <v>102</v>
      </c>
      <c r="N267" s="39" t="str">
        <f t="shared" si="4"/>
        <v>sim</v>
      </c>
      <c r="O267" s="49">
        <v>25</v>
      </c>
      <c r="P267" s="49">
        <v>19</v>
      </c>
      <c r="Q267" s="39">
        <v>1.5</v>
      </c>
      <c r="R267" s="39">
        <v>76</v>
      </c>
      <c r="S267" s="39">
        <v>6</v>
      </c>
    </row>
    <row r="268" spans="1:19" x14ac:dyDescent="0.25">
      <c r="A268" s="39" t="s">
        <v>16</v>
      </c>
      <c r="B268" s="39" t="s">
        <v>65</v>
      </c>
      <c r="C268" s="39" t="s">
        <v>54</v>
      </c>
      <c r="D268" s="39" t="s">
        <v>476</v>
      </c>
      <c r="E268" s="39" t="s">
        <v>127</v>
      </c>
      <c r="F268" s="48">
        <v>1</v>
      </c>
      <c r="G268" s="41">
        <v>1064</v>
      </c>
      <c r="H268" s="42">
        <v>2.3644444444444446</v>
      </c>
      <c r="I268" s="42">
        <v>450</v>
      </c>
      <c r="J268" s="42" t="s">
        <v>4169</v>
      </c>
      <c r="K268" s="42" t="s">
        <v>4170</v>
      </c>
      <c r="L268" s="42">
        <v>0</v>
      </c>
      <c r="M268" s="39" t="s">
        <v>105</v>
      </c>
      <c r="N268" s="39" t="str">
        <f t="shared" si="4"/>
        <v>sim</v>
      </c>
      <c r="O268" s="49">
        <v>28</v>
      </c>
      <c r="P268" s="49">
        <v>5</v>
      </c>
      <c r="Q268" s="39">
        <v>3</v>
      </c>
      <c r="R268" s="39">
        <v>17.899999999999999</v>
      </c>
      <c r="S268" s="39">
        <v>10.7</v>
      </c>
    </row>
    <row r="269" spans="1:19" x14ac:dyDescent="0.25">
      <c r="A269" s="39" t="s">
        <v>16</v>
      </c>
      <c r="B269" s="39" t="s">
        <v>65</v>
      </c>
      <c r="C269" s="39" t="s">
        <v>54</v>
      </c>
      <c r="D269" s="39" t="s">
        <v>477</v>
      </c>
      <c r="E269" s="39" t="s">
        <v>127</v>
      </c>
      <c r="F269" s="48">
        <v>1</v>
      </c>
      <c r="G269" s="41">
        <v>1841</v>
      </c>
      <c r="H269" s="42">
        <v>2.30125</v>
      </c>
      <c r="I269" s="42">
        <v>800</v>
      </c>
      <c r="J269" s="42" t="s">
        <v>4170</v>
      </c>
      <c r="K269" s="42" t="s">
        <v>4170</v>
      </c>
      <c r="L269" s="42">
        <v>7</v>
      </c>
      <c r="M269" s="39" t="s">
        <v>102</v>
      </c>
      <c r="N269" s="39" t="str">
        <f t="shared" si="4"/>
        <v>sim</v>
      </c>
      <c r="O269" s="49">
        <v>18</v>
      </c>
      <c r="P269" s="49">
        <v>14</v>
      </c>
      <c r="Q269" s="39">
        <v>10</v>
      </c>
      <c r="R269" s="39">
        <v>77.8</v>
      </c>
      <c r="S269" s="39">
        <v>55.6</v>
      </c>
    </row>
    <row r="270" spans="1:19" x14ac:dyDescent="0.25">
      <c r="A270" s="39" t="s">
        <v>16</v>
      </c>
      <c r="B270" s="39" t="s">
        <v>65</v>
      </c>
      <c r="C270" s="39" t="s">
        <v>54</v>
      </c>
      <c r="D270" s="39" t="s">
        <v>478</v>
      </c>
      <c r="E270" s="39" t="s">
        <v>127</v>
      </c>
      <c r="F270" s="48">
        <v>1</v>
      </c>
      <c r="G270" s="41">
        <v>3442</v>
      </c>
      <c r="H270" s="42">
        <v>2.6599690880989182</v>
      </c>
      <c r="I270" s="42">
        <v>1294</v>
      </c>
      <c r="J270" s="42" t="s">
        <v>4170</v>
      </c>
      <c r="K270" s="42" t="s">
        <v>4170</v>
      </c>
      <c r="L270" s="42">
        <v>0</v>
      </c>
      <c r="M270" s="39" t="s">
        <v>105</v>
      </c>
      <c r="N270" s="39" t="str">
        <f t="shared" si="4"/>
        <v>sim</v>
      </c>
      <c r="O270" s="49">
        <v>45.4</v>
      </c>
      <c r="P270" s="49">
        <v>37.06</v>
      </c>
      <c r="Q270" s="39">
        <v>11.82</v>
      </c>
      <c r="R270" s="39">
        <v>81.599999999999994</v>
      </c>
      <c r="S270" s="39">
        <v>26</v>
      </c>
    </row>
    <row r="271" spans="1:19" x14ac:dyDescent="0.25">
      <c r="A271" s="39" t="s">
        <v>16</v>
      </c>
      <c r="B271" s="39" t="s">
        <v>65</v>
      </c>
      <c r="C271" s="39" t="s">
        <v>54</v>
      </c>
      <c r="D271" s="39" t="s">
        <v>479</v>
      </c>
      <c r="E271" s="39" t="s">
        <v>127</v>
      </c>
      <c r="F271" s="48">
        <v>1</v>
      </c>
      <c r="G271" s="41">
        <v>1924</v>
      </c>
      <c r="H271" s="42">
        <v>2.263529411764706</v>
      </c>
      <c r="I271" s="42">
        <v>850</v>
      </c>
      <c r="J271" s="42" t="s">
        <v>4170</v>
      </c>
      <c r="K271" s="42" t="s">
        <v>4170</v>
      </c>
      <c r="L271" s="42">
        <v>0</v>
      </c>
      <c r="M271" s="39" t="s">
        <v>102</v>
      </c>
      <c r="N271" s="39" t="str">
        <f t="shared" si="4"/>
        <v>sim</v>
      </c>
      <c r="O271" s="49">
        <v>20.79</v>
      </c>
      <c r="P271" s="49">
        <v>18.22</v>
      </c>
      <c r="Q271" s="39">
        <v>5.83</v>
      </c>
      <c r="R271" s="39">
        <v>87.6</v>
      </c>
      <c r="S271" s="39">
        <v>28</v>
      </c>
    </row>
    <row r="272" spans="1:19" x14ac:dyDescent="0.25">
      <c r="A272" s="39" t="s">
        <v>16</v>
      </c>
      <c r="B272" s="39" t="s">
        <v>65</v>
      </c>
      <c r="C272" s="39" t="s">
        <v>54</v>
      </c>
      <c r="D272" s="39" t="s">
        <v>480</v>
      </c>
      <c r="E272" s="39" t="s">
        <v>127</v>
      </c>
      <c r="F272" s="48">
        <v>1</v>
      </c>
      <c r="G272" s="41">
        <v>3011</v>
      </c>
      <c r="H272" s="42">
        <v>3.7035670356703565</v>
      </c>
      <c r="I272" s="42">
        <v>813</v>
      </c>
      <c r="J272" s="42" t="s">
        <v>4169</v>
      </c>
      <c r="K272" s="42" t="s">
        <v>4170</v>
      </c>
      <c r="L272" s="42">
        <v>0</v>
      </c>
      <c r="M272" s="39" t="s">
        <v>102</v>
      </c>
      <c r="N272" s="39" t="str">
        <f t="shared" si="4"/>
        <v>sim</v>
      </c>
      <c r="O272" s="49">
        <v>31.94</v>
      </c>
      <c r="P272" s="49">
        <v>19.22</v>
      </c>
      <c r="Q272" s="39">
        <v>8.26</v>
      </c>
      <c r="R272" s="39">
        <v>60.2</v>
      </c>
      <c r="S272" s="39">
        <v>25.9</v>
      </c>
    </row>
    <row r="273" spans="1:19" x14ac:dyDescent="0.25">
      <c r="A273" s="39" t="s">
        <v>16</v>
      </c>
      <c r="B273" s="39" t="s">
        <v>65</v>
      </c>
      <c r="C273" s="39" t="s">
        <v>54</v>
      </c>
      <c r="D273" s="39" t="s">
        <v>481</v>
      </c>
      <c r="E273" s="39" t="s">
        <v>127</v>
      </c>
      <c r="F273" s="48">
        <v>1</v>
      </c>
      <c r="G273" s="41">
        <v>2148</v>
      </c>
      <c r="H273" s="42">
        <v>2.4409090909090909</v>
      </c>
      <c r="I273" s="42">
        <v>880</v>
      </c>
      <c r="J273" s="42" t="s">
        <v>4169</v>
      </c>
      <c r="K273" s="42" t="s">
        <v>4170</v>
      </c>
      <c r="L273" s="42">
        <v>0</v>
      </c>
      <c r="M273" s="39" t="s">
        <v>104</v>
      </c>
      <c r="N273" s="39" t="b">
        <f t="shared" si="4"/>
        <v>0</v>
      </c>
      <c r="O273" s="49">
        <v>14</v>
      </c>
      <c r="P273" s="49">
        <v>11</v>
      </c>
      <c r="Q273" s="39">
        <v>0</v>
      </c>
      <c r="R273" s="39">
        <v>78.599999999999994</v>
      </c>
      <c r="S273" s="39"/>
    </row>
    <row r="274" spans="1:19" x14ac:dyDescent="0.25">
      <c r="A274" s="39" t="s">
        <v>16</v>
      </c>
      <c r="B274" s="39" t="s">
        <v>65</v>
      </c>
      <c r="C274" s="39" t="s">
        <v>54</v>
      </c>
      <c r="D274" s="39" t="s">
        <v>482</v>
      </c>
      <c r="E274" s="39" t="s">
        <v>127</v>
      </c>
      <c r="F274" s="48">
        <v>1</v>
      </c>
      <c r="G274" s="41">
        <v>16157</v>
      </c>
      <c r="H274" s="42">
        <v>3.5123913043478261</v>
      </c>
      <c r="I274" s="42">
        <v>4600</v>
      </c>
      <c r="J274" s="42" t="s">
        <v>4170</v>
      </c>
      <c r="K274" s="42" t="s">
        <v>4170</v>
      </c>
      <c r="L274" s="42">
        <v>0</v>
      </c>
      <c r="M274" s="39" t="s">
        <v>102</v>
      </c>
      <c r="N274" s="39" t="str">
        <f t="shared" si="4"/>
        <v>sim</v>
      </c>
      <c r="O274" s="49">
        <v>32</v>
      </c>
      <c r="P274" s="49">
        <v>14</v>
      </c>
      <c r="Q274" s="39">
        <v>5</v>
      </c>
      <c r="R274" s="39">
        <v>43.8</v>
      </c>
      <c r="S274" s="39">
        <v>15.6</v>
      </c>
    </row>
    <row r="275" spans="1:19" x14ac:dyDescent="0.25">
      <c r="A275" s="39" t="s">
        <v>16</v>
      </c>
      <c r="B275" s="39" t="s">
        <v>65</v>
      </c>
      <c r="C275" s="39" t="s">
        <v>54</v>
      </c>
      <c r="D275" s="39" t="s">
        <v>483</v>
      </c>
      <c r="E275" s="39" t="s">
        <v>127</v>
      </c>
      <c r="F275" s="48">
        <v>1</v>
      </c>
      <c r="G275" s="41">
        <v>14391</v>
      </c>
      <c r="H275" s="42">
        <v>14.391</v>
      </c>
      <c r="I275" s="42">
        <v>1000</v>
      </c>
      <c r="J275" s="42" t="s">
        <v>4170</v>
      </c>
      <c r="K275" s="42" t="s">
        <v>4170</v>
      </c>
      <c r="L275" s="42">
        <v>50</v>
      </c>
      <c r="M275" s="39" t="s">
        <v>102</v>
      </c>
      <c r="N275" s="39" t="str">
        <f t="shared" si="4"/>
        <v>sim</v>
      </c>
      <c r="O275" s="49">
        <v>58</v>
      </c>
      <c r="P275" s="49">
        <v>58</v>
      </c>
      <c r="Q275" s="39">
        <v>10</v>
      </c>
      <c r="R275" s="39">
        <v>100</v>
      </c>
      <c r="S275" s="39">
        <v>17.2</v>
      </c>
    </row>
    <row r="276" spans="1:19" x14ac:dyDescent="0.25">
      <c r="A276" s="39" t="s">
        <v>16</v>
      </c>
      <c r="B276" s="39" t="s">
        <v>65</v>
      </c>
      <c r="C276" s="39" t="s">
        <v>54</v>
      </c>
      <c r="D276" s="39" t="s">
        <v>484</v>
      </c>
      <c r="E276" s="39" t="s">
        <v>127</v>
      </c>
      <c r="F276" s="48">
        <v>1</v>
      </c>
      <c r="G276" s="41">
        <v>22307</v>
      </c>
      <c r="H276" s="42">
        <v>3.0177218614718613</v>
      </c>
      <c r="I276" s="42">
        <v>7392</v>
      </c>
      <c r="J276" s="42" t="s">
        <v>4170</v>
      </c>
      <c r="K276" s="42" t="s">
        <v>4170</v>
      </c>
      <c r="L276" s="42">
        <v>4</v>
      </c>
      <c r="M276" s="39" t="s">
        <v>102</v>
      </c>
      <c r="N276" s="39" t="str">
        <f t="shared" si="4"/>
        <v>sim</v>
      </c>
      <c r="O276" s="49">
        <v>144.15</v>
      </c>
      <c r="P276" s="49">
        <v>119.05</v>
      </c>
      <c r="Q276" s="39">
        <v>21.82</v>
      </c>
      <c r="R276" s="39">
        <v>82.6</v>
      </c>
      <c r="S276" s="39">
        <v>15.1</v>
      </c>
    </row>
    <row r="277" spans="1:19" x14ac:dyDescent="0.25">
      <c r="A277" s="39" t="s">
        <v>16</v>
      </c>
      <c r="B277" s="39" t="s">
        <v>65</v>
      </c>
      <c r="C277" s="39" t="s">
        <v>54</v>
      </c>
      <c r="D277" s="39" t="s">
        <v>485</v>
      </c>
      <c r="E277" s="39" t="s">
        <v>127</v>
      </c>
      <c r="F277" s="48">
        <v>3</v>
      </c>
      <c r="G277" s="41">
        <v>121030</v>
      </c>
      <c r="H277" s="42">
        <v>2.361560975609756</v>
      </c>
      <c r="I277" s="42">
        <v>51250</v>
      </c>
      <c r="J277" s="42" t="s">
        <v>4169</v>
      </c>
      <c r="K277" s="42" t="s">
        <v>4170</v>
      </c>
      <c r="L277" s="42">
        <v>0</v>
      </c>
      <c r="M277" s="39" t="s">
        <v>102</v>
      </c>
      <c r="N277" s="39" t="str">
        <f t="shared" si="4"/>
        <v>sim</v>
      </c>
      <c r="O277" s="49">
        <v>1560</v>
      </c>
      <c r="P277" s="49">
        <v>1062.29</v>
      </c>
      <c r="Q277" s="39">
        <v>1000</v>
      </c>
      <c r="R277" s="39">
        <v>68.099999999999994</v>
      </c>
      <c r="S277" s="39">
        <v>64.099999999999994</v>
      </c>
    </row>
    <row r="278" spans="1:19" x14ac:dyDescent="0.25">
      <c r="A278" s="39" t="s">
        <v>16</v>
      </c>
      <c r="B278" s="39" t="s">
        <v>65</v>
      </c>
      <c r="C278" s="39" t="s">
        <v>54</v>
      </c>
      <c r="D278" s="39" t="s">
        <v>486</v>
      </c>
      <c r="E278" s="39" t="s">
        <v>127</v>
      </c>
      <c r="F278" s="48">
        <v>2</v>
      </c>
      <c r="G278" s="41">
        <v>81393</v>
      </c>
      <c r="H278" s="42">
        <v>3.8270171149144256</v>
      </c>
      <c r="I278" s="42">
        <v>21268</v>
      </c>
      <c r="J278" s="42" t="s">
        <v>4169</v>
      </c>
      <c r="K278" s="42" t="s">
        <v>4170</v>
      </c>
      <c r="L278" s="42">
        <v>0</v>
      </c>
      <c r="M278" s="39" t="s">
        <v>102</v>
      </c>
      <c r="N278" s="39" t="str">
        <f t="shared" si="4"/>
        <v>sim</v>
      </c>
      <c r="O278" s="49">
        <v>550</v>
      </c>
      <c r="P278" s="49">
        <v>550</v>
      </c>
      <c r="Q278" s="39">
        <v>300</v>
      </c>
      <c r="R278" s="39">
        <v>100</v>
      </c>
      <c r="S278" s="39">
        <v>54.5</v>
      </c>
    </row>
    <row r="279" spans="1:19" x14ac:dyDescent="0.25">
      <c r="A279" s="39" t="s">
        <v>16</v>
      </c>
      <c r="B279" s="39" t="s">
        <v>65</v>
      </c>
      <c r="C279" s="39" t="s">
        <v>54</v>
      </c>
      <c r="D279" s="39" t="s">
        <v>487</v>
      </c>
      <c r="E279" s="39" t="s">
        <v>127</v>
      </c>
      <c r="F279" s="48">
        <v>1</v>
      </c>
      <c r="G279" s="41">
        <v>4977</v>
      </c>
      <c r="H279" s="42">
        <v>3</v>
      </c>
      <c r="I279" s="42">
        <v>1659</v>
      </c>
      <c r="J279" s="42" t="s">
        <v>4170</v>
      </c>
      <c r="K279" s="42" t="s">
        <v>4170</v>
      </c>
      <c r="L279" s="42">
        <v>40</v>
      </c>
      <c r="M279" s="39" t="s">
        <v>102</v>
      </c>
      <c r="N279" s="39" t="str">
        <f t="shared" si="4"/>
        <v>sim</v>
      </c>
      <c r="O279" s="49">
        <v>88</v>
      </c>
      <c r="P279" s="49">
        <v>32</v>
      </c>
      <c r="Q279" s="39">
        <v>2</v>
      </c>
      <c r="R279" s="39">
        <v>36.4</v>
      </c>
      <c r="S279" s="39">
        <v>2.2999999999999998</v>
      </c>
    </row>
    <row r="280" spans="1:19" x14ac:dyDescent="0.25">
      <c r="A280" s="39" t="s">
        <v>16</v>
      </c>
      <c r="B280" s="39" t="s">
        <v>65</v>
      </c>
      <c r="C280" s="39" t="s">
        <v>54</v>
      </c>
      <c r="D280" s="39" t="s">
        <v>488</v>
      </c>
      <c r="E280" s="39" t="s">
        <v>127</v>
      </c>
      <c r="F280" s="48">
        <v>3</v>
      </c>
      <c r="G280" s="41">
        <v>96195</v>
      </c>
      <c r="H280" s="42">
        <v>3.1336938463041992</v>
      </c>
      <c r="I280" s="42">
        <v>30697</v>
      </c>
      <c r="J280" s="42" t="s">
        <v>4169</v>
      </c>
      <c r="K280" s="42" t="s">
        <v>4169</v>
      </c>
      <c r="L280" s="42">
        <v>0</v>
      </c>
      <c r="M280" s="39" t="s">
        <v>102</v>
      </c>
      <c r="N280" s="39" t="str">
        <f t="shared" si="4"/>
        <v>sim</v>
      </c>
      <c r="O280" s="49">
        <v>503.76</v>
      </c>
      <c r="P280" s="49">
        <v>419.12</v>
      </c>
      <c r="Q280" s="39">
        <v>80.08</v>
      </c>
      <c r="R280" s="39">
        <v>83.2</v>
      </c>
      <c r="S280" s="39">
        <v>15.9</v>
      </c>
    </row>
    <row r="281" spans="1:19" x14ac:dyDescent="0.25">
      <c r="A281" s="39" t="s">
        <v>16</v>
      </c>
      <c r="B281" s="39" t="s">
        <v>65</v>
      </c>
      <c r="C281" s="39" t="s">
        <v>54</v>
      </c>
      <c r="D281" s="39" t="s">
        <v>489</v>
      </c>
      <c r="E281" s="39" t="s">
        <v>127</v>
      </c>
      <c r="F281" s="48">
        <v>1</v>
      </c>
      <c r="G281" s="41">
        <v>8821</v>
      </c>
      <c r="H281" s="42">
        <v>2.450277777777778</v>
      </c>
      <c r="I281" s="42">
        <v>3600</v>
      </c>
      <c r="J281" s="42" t="s">
        <v>4169</v>
      </c>
      <c r="K281" s="42" t="s">
        <v>4170</v>
      </c>
      <c r="L281" s="42">
        <v>0</v>
      </c>
      <c r="M281" s="39" t="s">
        <v>102</v>
      </c>
      <c r="N281" s="39" t="str">
        <f t="shared" si="4"/>
        <v>sim</v>
      </c>
      <c r="O281" s="49">
        <v>83</v>
      </c>
      <c r="P281" s="49">
        <v>59</v>
      </c>
      <c r="Q281" s="39">
        <v>41</v>
      </c>
      <c r="R281" s="39">
        <v>71.099999999999994</v>
      </c>
      <c r="S281" s="39">
        <v>49.4</v>
      </c>
    </row>
    <row r="282" spans="1:19" x14ac:dyDescent="0.25">
      <c r="A282" s="39" t="s">
        <v>16</v>
      </c>
      <c r="B282" s="39" t="s">
        <v>65</v>
      </c>
      <c r="C282" s="39" t="s">
        <v>54</v>
      </c>
      <c r="D282" s="39" t="s">
        <v>490</v>
      </c>
      <c r="E282" s="39" t="s">
        <v>127</v>
      </c>
      <c r="F282" s="48">
        <v>1</v>
      </c>
      <c r="G282" s="41">
        <v>2711</v>
      </c>
      <c r="H282" s="42">
        <v>2.0231343283582088</v>
      </c>
      <c r="I282" s="42">
        <v>1340</v>
      </c>
      <c r="J282" s="42" t="s">
        <v>4170</v>
      </c>
      <c r="K282" s="42" t="s">
        <v>4170</v>
      </c>
      <c r="L282" s="42">
        <v>0</v>
      </c>
      <c r="M282" s="39" t="s">
        <v>102</v>
      </c>
      <c r="N282" s="39" t="str">
        <f t="shared" si="4"/>
        <v>sim</v>
      </c>
      <c r="O282" s="49">
        <v>26.37</v>
      </c>
      <c r="P282" s="49">
        <v>0.24</v>
      </c>
      <c r="Q282" s="39">
        <v>0.05</v>
      </c>
      <c r="R282" s="39">
        <v>0.9</v>
      </c>
      <c r="S282" s="39">
        <v>0.2</v>
      </c>
    </row>
    <row r="283" spans="1:19" x14ac:dyDescent="0.25">
      <c r="A283" s="39" t="s">
        <v>16</v>
      </c>
      <c r="B283" s="39" t="s">
        <v>65</v>
      </c>
      <c r="C283" s="39" t="s">
        <v>54</v>
      </c>
      <c r="D283" s="39" t="s">
        <v>491</v>
      </c>
      <c r="E283" s="39" t="s">
        <v>127</v>
      </c>
      <c r="F283" s="48">
        <v>1</v>
      </c>
      <c r="G283" s="41">
        <v>730</v>
      </c>
      <c r="H283" s="42">
        <v>2.0977011494252875</v>
      </c>
      <c r="I283" s="42">
        <v>348</v>
      </c>
      <c r="J283" s="42" t="s">
        <v>4170</v>
      </c>
      <c r="K283" s="42" t="s">
        <v>4170</v>
      </c>
      <c r="L283" s="42">
        <v>0</v>
      </c>
      <c r="M283" s="39" t="s">
        <v>102</v>
      </c>
      <c r="N283" s="39" t="str">
        <f t="shared" si="4"/>
        <v>sim</v>
      </c>
      <c r="O283" s="49">
        <v>20.11</v>
      </c>
      <c r="P283" s="49">
        <v>9.15</v>
      </c>
      <c r="Q283" s="39">
        <v>2.5</v>
      </c>
      <c r="R283" s="39">
        <v>45.5</v>
      </c>
      <c r="S283" s="39">
        <v>12.4</v>
      </c>
    </row>
    <row r="284" spans="1:19" x14ac:dyDescent="0.25">
      <c r="A284" s="39" t="s">
        <v>16</v>
      </c>
      <c r="B284" s="39" t="s">
        <v>65</v>
      </c>
      <c r="C284" s="39" t="s">
        <v>54</v>
      </c>
      <c r="D284" s="39" t="s">
        <v>492</v>
      </c>
      <c r="E284" s="39" t="s">
        <v>127</v>
      </c>
      <c r="F284" s="48">
        <v>1</v>
      </c>
      <c r="G284" s="41">
        <v>8187</v>
      </c>
      <c r="H284" s="42">
        <v>2.9239285714285712</v>
      </c>
      <c r="I284" s="42">
        <v>2800</v>
      </c>
      <c r="J284" s="42" t="s">
        <v>4169</v>
      </c>
      <c r="K284" s="42" t="s">
        <v>4170</v>
      </c>
      <c r="L284" s="42">
        <v>0</v>
      </c>
      <c r="M284" s="39" t="s">
        <v>102</v>
      </c>
      <c r="N284" s="39" t="str">
        <f t="shared" si="4"/>
        <v>sim</v>
      </c>
      <c r="O284" s="49">
        <v>52.5</v>
      </c>
      <c r="P284" s="49">
        <v>45.5</v>
      </c>
      <c r="Q284" s="39">
        <v>30.5</v>
      </c>
      <c r="R284" s="39">
        <v>86.7</v>
      </c>
      <c r="S284" s="39">
        <v>58.1</v>
      </c>
    </row>
    <row r="285" spans="1:19" x14ac:dyDescent="0.25">
      <c r="A285" s="39" t="s">
        <v>16</v>
      </c>
      <c r="B285" s="39" t="s">
        <v>65</v>
      </c>
      <c r="C285" s="39" t="s">
        <v>54</v>
      </c>
      <c r="D285" s="39" t="s">
        <v>493</v>
      </c>
      <c r="E285" s="39" t="s">
        <v>127</v>
      </c>
      <c r="F285" s="48">
        <v>1</v>
      </c>
      <c r="G285" s="41">
        <v>5800</v>
      </c>
      <c r="H285" s="42">
        <v>3.220433092726263</v>
      </c>
      <c r="I285" s="42">
        <v>1801</v>
      </c>
      <c r="J285" s="42" t="s">
        <v>4170</v>
      </c>
      <c r="K285" s="42" t="s">
        <v>4170</v>
      </c>
      <c r="L285" s="42">
        <v>218</v>
      </c>
      <c r="M285" s="39" t="s">
        <v>105</v>
      </c>
      <c r="N285" s="39" t="str">
        <f t="shared" si="4"/>
        <v>sim</v>
      </c>
      <c r="O285" s="49">
        <v>53</v>
      </c>
      <c r="P285" s="49">
        <v>22.9</v>
      </c>
      <c r="Q285" s="39">
        <v>1.8</v>
      </c>
      <c r="R285" s="39">
        <v>43.2</v>
      </c>
      <c r="S285" s="39">
        <v>3.4</v>
      </c>
    </row>
    <row r="286" spans="1:19" x14ac:dyDescent="0.25">
      <c r="A286" s="39" t="s">
        <v>16</v>
      </c>
      <c r="B286" s="39" t="s">
        <v>30</v>
      </c>
      <c r="C286" s="39" t="s">
        <v>64</v>
      </c>
      <c r="D286" s="39" t="s">
        <v>494</v>
      </c>
      <c r="E286" s="39" t="s">
        <v>127</v>
      </c>
      <c r="F286" s="48">
        <v>1</v>
      </c>
      <c r="G286" s="41">
        <v>10498</v>
      </c>
      <c r="H286" s="42">
        <v>3.5866074478988725</v>
      </c>
      <c r="I286" s="42">
        <v>2927</v>
      </c>
      <c r="J286" s="42" t="s">
        <v>4170</v>
      </c>
      <c r="K286" s="42" t="s">
        <v>4170</v>
      </c>
      <c r="L286" s="42">
        <v>250</v>
      </c>
      <c r="M286" s="39" t="s">
        <v>102</v>
      </c>
      <c r="N286" s="39" t="str">
        <f t="shared" si="4"/>
        <v>sim</v>
      </c>
      <c r="O286" s="49">
        <v>77.66</v>
      </c>
      <c r="P286" s="49">
        <v>33.049999999999997</v>
      </c>
      <c r="Q286" s="39">
        <v>7.28</v>
      </c>
      <c r="R286" s="39">
        <v>42.6</v>
      </c>
      <c r="S286" s="39">
        <v>9.4</v>
      </c>
    </row>
    <row r="287" spans="1:19" x14ac:dyDescent="0.25">
      <c r="A287" s="39" t="s">
        <v>16</v>
      </c>
      <c r="B287" s="39" t="s">
        <v>30</v>
      </c>
      <c r="C287" s="39" t="s">
        <v>64</v>
      </c>
      <c r="D287" s="39" t="s">
        <v>495</v>
      </c>
      <c r="E287" s="39" t="s">
        <v>127</v>
      </c>
      <c r="F287" s="48">
        <v>1</v>
      </c>
      <c r="G287" s="41">
        <v>3718</v>
      </c>
      <c r="H287" s="42">
        <v>2.5659075224292613</v>
      </c>
      <c r="I287" s="42">
        <v>1449</v>
      </c>
      <c r="J287" s="42" t="s">
        <v>4169</v>
      </c>
      <c r="K287" s="42" t="s">
        <v>4170</v>
      </c>
      <c r="L287" s="42">
        <v>0</v>
      </c>
      <c r="M287" s="39" t="s">
        <v>102</v>
      </c>
      <c r="N287" s="39" t="str">
        <f t="shared" si="4"/>
        <v>sim</v>
      </c>
      <c r="O287" s="49">
        <v>34.31</v>
      </c>
      <c r="P287" s="49">
        <v>27.21</v>
      </c>
      <c r="Q287" s="39">
        <v>8.1</v>
      </c>
      <c r="R287" s="39">
        <v>79.3</v>
      </c>
      <c r="S287" s="39">
        <v>23.6</v>
      </c>
    </row>
    <row r="288" spans="1:19" x14ac:dyDescent="0.25">
      <c r="A288" s="39" t="s">
        <v>16</v>
      </c>
      <c r="B288" s="39" t="s">
        <v>30</v>
      </c>
      <c r="C288" s="39" t="s">
        <v>64</v>
      </c>
      <c r="D288" s="39" t="s">
        <v>496</v>
      </c>
      <c r="E288" s="39" t="s">
        <v>127</v>
      </c>
      <c r="F288" s="48">
        <v>2</v>
      </c>
      <c r="G288" s="41">
        <v>25658</v>
      </c>
      <c r="H288" s="42">
        <v>3.8490849084908492</v>
      </c>
      <c r="I288" s="42">
        <v>6666</v>
      </c>
      <c r="J288" s="42" t="s">
        <v>4169</v>
      </c>
      <c r="K288" s="42" t="s">
        <v>4170</v>
      </c>
      <c r="L288" s="42">
        <v>400</v>
      </c>
      <c r="M288" s="39" t="s">
        <v>102</v>
      </c>
      <c r="N288" s="39" t="str">
        <f t="shared" si="4"/>
        <v>sim</v>
      </c>
      <c r="O288" s="49">
        <v>190</v>
      </c>
      <c r="P288" s="49">
        <v>150</v>
      </c>
      <c r="Q288" s="39">
        <v>35</v>
      </c>
      <c r="R288" s="39">
        <v>78.900000000000006</v>
      </c>
      <c r="S288" s="39">
        <v>18.399999999999999</v>
      </c>
    </row>
    <row r="289" spans="1:19" x14ac:dyDescent="0.25">
      <c r="A289" s="39" t="s">
        <v>16</v>
      </c>
      <c r="B289" s="39" t="s">
        <v>30</v>
      </c>
      <c r="C289" s="39" t="s">
        <v>64</v>
      </c>
      <c r="D289" s="39" t="s">
        <v>497</v>
      </c>
      <c r="E289" s="39" t="s">
        <v>127</v>
      </c>
      <c r="F289" s="48">
        <v>1</v>
      </c>
      <c r="G289" s="41">
        <v>20831</v>
      </c>
      <c r="H289" s="42">
        <v>3.5896949853524038</v>
      </c>
      <c r="I289" s="42">
        <v>5803</v>
      </c>
      <c r="J289" s="42" t="s">
        <v>4169</v>
      </c>
      <c r="K289" s="42" t="s">
        <v>4170</v>
      </c>
      <c r="L289" s="42">
        <v>98</v>
      </c>
      <c r="M289" s="39" t="s">
        <v>102</v>
      </c>
      <c r="N289" s="39" t="str">
        <f t="shared" si="4"/>
        <v>sim</v>
      </c>
      <c r="O289" s="49">
        <v>147.88999999999999</v>
      </c>
      <c r="P289" s="49">
        <v>44.98</v>
      </c>
      <c r="Q289" s="39">
        <v>14.65</v>
      </c>
      <c r="R289" s="39">
        <v>30.4</v>
      </c>
      <c r="S289" s="39">
        <v>9.9</v>
      </c>
    </row>
    <row r="290" spans="1:19" x14ac:dyDescent="0.25">
      <c r="A290" s="39" t="s">
        <v>16</v>
      </c>
      <c r="B290" s="39" t="s">
        <v>30</v>
      </c>
      <c r="C290" s="39" t="s">
        <v>64</v>
      </c>
      <c r="D290" s="39" t="s">
        <v>498</v>
      </c>
      <c r="E290" s="39" t="s">
        <v>127</v>
      </c>
      <c r="F290" s="48">
        <v>1</v>
      </c>
      <c r="G290" s="41">
        <v>4619</v>
      </c>
      <c r="H290" s="42">
        <v>2.0365961199294533</v>
      </c>
      <c r="I290" s="42">
        <v>2268</v>
      </c>
      <c r="J290" s="42" t="s">
        <v>4170</v>
      </c>
      <c r="K290" s="42" t="s">
        <v>4170</v>
      </c>
      <c r="L290" s="42">
        <v>0</v>
      </c>
      <c r="M290" s="39" t="s">
        <v>102</v>
      </c>
      <c r="N290" s="39" t="str">
        <f t="shared" si="4"/>
        <v>sim</v>
      </c>
      <c r="O290" s="49">
        <v>27.49</v>
      </c>
      <c r="P290" s="49">
        <v>27.49</v>
      </c>
      <c r="Q290" s="39">
        <v>0.69</v>
      </c>
      <c r="R290" s="39">
        <v>100</v>
      </c>
      <c r="S290" s="39">
        <v>2.5</v>
      </c>
    </row>
    <row r="291" spans="1:19" x14ac:dyDescent="0.25">
      <c r="A291" s="39" t="s">
        <v>16</v>
      </c>
      <c r="B291" s="39" t="s">
        <v>30</v>
      </c>
      <c r="C291" s="39" t="s">
        <v>64</v>
      </c>
      <c r="D291" s="39" t="s">
        <v>499</v>
      </c>
      <c r="E291" s="39" t="s">
        <v>127</v>
      </c>
      <c r="F291" s="48">
        <v>1</v>
      </c>
      <c r="G291" s="41">
        <v>9154</v>
      </c>
      <c r="H291" s="42">
        <v>3.0615384615384613</v>
      </c>
      <c r="I291" s="42">
        <v>2990</v>
      </c>
      <c r="J291" s="42" t="s">
        <v>4169</v>
      </c>
      <c r="K291" s="42" t="s">
        <v>4170</v>
      </c>
      <c r="L291" s="42">
        <v>0</v>
      </c>
      <c r="M291" s="39" t="s">
        <v>102</v>
      </c>
      <c r="N291" s="39" t="str">
        <f t="shared" si="4"/>
        <v>sim</v>
      </c>
      <c r="O291" s="49">
        <v>100</v>
      </c>
      <c r="P291" s="49">
        <v>24.57</v>
      </c>
      <c r="Q291" s="39">
        <v>10.28</v>
      </c>
      <c r="R291" s="39">
        <v>24.6</v>
      </c>
      <c r="S291" s="39">
        <v>10.3</v>
      </c>
    </row>
    <row r="292" spans="1:19" x14ac:dyDescent="0.25">
      <c r="A292" s="39" t="s">
        <v>16</v>
      </c>
      <c r="B292" s="39" t="s">
        <v>30</v>
      </c>
      <c r="C292" s="39" t="s">
        <v>64</v>
      </c>
      <c r="D292" s="39" t="s">
        <v>500</v>
      </c>
      <c r="E292" s="39" t="s">
        <v>127</v>
      </c>
      <c r="F292" s="48">
        <v>1</v>
      </c>
      <c r="G292" s="41">
        <v>23471</v>
      </c>
      <c r="H292" s="42">
        <v>2.0294855166450496</v>
      </c>
      <c r="I292" s="42">
        <v>11565</v>
      </c>
      <c r="J292" s="42" t="s">
        <v>4170</v>
      </c>
      <c r="K292" s="42" t="s">
        <v>4170</v>
      </c>
      <c r="L292" s="42">
        <v>50</v>
      </c>
      <c r="M292" s="39" t="s">
        <v>102</v>
      </c>
      <c r="N292" s="39" t="str">
        <f t="shared" si="4"/>
        <v>sim</v>
      </c>
      <c r="O292" s="49">
        <v>200</v>
      </c>
      <c r="P292" s="49">
        <v>100</v>
      </c>
      <c r="Q292" s="39">
        <v>10</v>
      </c>
      <c r="R292" s="39">
        <v>50</v>
      </c>
      <c r="S292" s="39">
        <v>5</v>
      </c>
    </row>
    <row r="293" spans="1:19" x14ac:dyDescent="0.25">
      <c r="A293" s="39" t="s">
        <v>16</v>
      </c>
      <c r="B293" s="39" t="s">
        <v>30</v>
      </c>
      <c r="C293" s="39" t="s">
        <v>64</v>
      </c>
      <c r="D293" s="39" t="s">
        <v>501</v>
      </c>
      <c r="E293" s="39" t="s">
        <v>127</v>
      </c>
      <c r="F293" s="48">
        <v>2</v>
      </c>
      <c r="G293" s="41">
        <v>37828</v>
      </c>
      <c r="H293" s="42">
        <v>2.4955798918063068</v>
      </c>
      <c r="I293" s="42">
        <v>15158</v>
      </c>
      <c r="J293" s="42" t="s">
        <v>4170</v>
      </c>
      <c r="K293" s="42" t="s">
        <v>4170</v>
      </c>
      <c r="L293" s="42">
        <v>408</v>
      </c>
      <c r="M293" s="39" t="s">
        <v>102</v>
      </c>
      <c r="N293" s="39" t="str">
        <f t="shared" si="4"/>
        <v>sim</v>
      </c>
      <c r="O293" s="49">
        <v>297.44</v>
      </c>
      <c r="P293" s="49">
        <v>110.36</v>
      </c>
      <c r="Q293" s="39">
        <v>32.57</v>
      </c>
      <c r="R293" s="39">
        <v>37.1</v>
      </c>
      <c r="S293" s="39">
        <v>11</v>
      </c>
    </row>
    <row r="294" spans="1:19" x14ac:dyDescent="0.25">
      <c r="A294" s="39" t="s">
        <v>16</v>
      </c>
      <c r="B294" s="39" t="s">
        <v>30</v>
      </c>
      <c r="C294" s="39" t="s">
        <v>64</v>
      </c>
      <c r="D294" s="39" t="s">
        <v>502</v>
      </c>
      <c r="E294" s="39" t="s">
        <v>127</v>
      </c>
      <c r="F294" s="48">
        <v>1</v>
      </c>
      <c r="G294" s="41">
        <v>6444</v>
      </c>
      <c r="H294" s="42">
        <v>2.4116766467065869</v>
      </c>
      <c r="I294" s="42">
        <v>2672</v>
      </c>
      <c r="J294" s="42" t="s">
        <v>4169</v>
      </c>
      <c r="K294" s="42" t="s">
        <v>4169</v>
      </c>
      <c r="L294" s="42">
        <v>0</v>
      </c>
      <c r="M294" s="39" t="s">
        <v>102</v>
      </c>
      <c r="N294" s="39" t="str">
        <f t="shared" si="4"/>
        <v>sim</v>
      </c>
      <c r="O294" s="49">
        <v>47.98</v>
      </c>
      <c r="P294" s="49">
        <v>32.799999999999997</v>
      </c>
      <c r="Q294" s="39">
        <v>30</v>
      </c>
      <c r="R294" s="39">
        <v>68.400000000000006</v>
      </c>
      <c r="S294" s="39">
        <v>62.5</v>
      </c>
    </row>
    <row r="295" spans="1:19" x14ac:dyDescent="0.25">
      <c r="A295" s="39" t="s">
        <v>16</v>
      </c>
      <c r="B295" s="39" t="s">
        <v>30</v>
      </c>
      <c r="C295" s="39" t="s">
        <v>64</v>
      </c>
      <c r="D295" s="39" t="s">
        <v>503</v>
      </c>
      <c r="E295" s="39" t="s">
        <v>127</v>
      </c>
      <c r="F295" s="48">
        <v>1</v>
      </c>
      <c r="G295" s="41">
        <v>17917</v>
      </c>
      <c r="H295" s="42">
        <v>4.9141524958859026</v>
      </c>
      <c r="I295" s="42">
        <v>3646</v>
      </c>
      <c r="J295" s="42" t="s">
        <v>4170</v>
      </c>
      <c r="K295" s="42" t="s">
        <v>4170</v>
      </c>
      <c r="L295" s="42">
        <v>0</v>
      </c>
      <c r="M295" s="39" t="s">
        <v>102</v>
      </c>
      <c r="N295" s="39" t="str">
        <f t="shared" si="4"/>
        <v>sim</v>
      </c>
      <c r="O295" s="49">
        <v>116.86</v>
      </c>
      <c r="P295" s="49">
        <v>97.96</v>
      </c>
      <c r="Q295" s="39">
        <v>5.3</v>
      </c>
      <c r="R295" s="39">
        <v>83.8</v>
      </c>
      <c r="S295" s="39">
        <v>4.5</v>
      </c>
    </row>
    <row r="296" spans="1:19" x14ac:dyDescent="0.25">
      <c r="A296" s="39" t="s">
        <v>16</v>
      </c>
      <c r="B296" s="39" t="s">
        <v>30</v>
      </c>
      <c r="C296" s="39" t="s">
        <v>64</v>
      </c>
      <c r="D296" s="39" t="s">
        <v>504</v>
      </c>
      <c r="E296" s="39" t="s">
        <v>127</v>
      </c>
      <c r="F296" s="48">
        <v>1</v>
      </c>
      <c r="G296" s="41">
        <v>8646</v>
      </c>
      <c r="H296" s="42">
        <v>2.7018749999999998</v>
      </c>
      <c r="I296" s="42">
        <v>3200</v>
      </c>
      <c r="J296" s="42" t="s">
        <v>4170</v>
      </c>
      <c r="K296" s="42" t="s">
        <v>4170</v>
      </c>
      <c r="L296" s="42">
        <v>150</v>
      </c>
      <c r="M296" s="39" t="s">
        <v>102</v>
      </c>
      <c r="N296" s="39" t="str">
        <f t="shared" si="4"/>
        <v>sim</v>
      </c>
      <c r="O296" s="49">
        <v>65</v>
      </c>
      <c r="P296" s="49">
        <v>45</v>
      </c>
      <c r="Q296" s="39">
        <v>17</v>
      </c>
      <c r="R296" s="39">
        <v>69.2</v>
      </c>
      <c r="S296" s="39">
        <v>26.2</v>
      </c>
    </row>
    <row r="297" spans="1:19" x14ac:dyDescent="0.25">
      <c r="A297" s="39" t="s">
        <v>16</v>
      </c>
      <c r="B297" s="39" t="s">
        <v>30</v>
      </c>
      <c r="C297" s="39" t="s">
        <v>64</v>
      </c>
      <c r="D297" s="39" t="s">
        <v>505</v>
      </c>
      <c r="E297" s="39" t="s">
        <v>127</v>
      </c>
      <c r="F297" s="48">
        <v>1</v>
      </c>
      <c r="G297" s="41">
        <v>5671</v>
      </c>
      <c r="H297" s="42">
        <v>2.4603036876355748</v>
      </c>
      <c r="I297" s="42">
        <v>2305</v>
      </c>
      <c r="J297" s="42" t="s">
        <v>4169</v>
      </c>
      <c r="K297" s="42" t="s">
        <v>4170</v>
      </c>
      <c r="L297" s="42">
        <v>11</v>
      </c>
      <c r="M297" s="39" t="s">
        <v>103</v>
      </c>
      <c r="N297" s="39" t="str">
        <f t="shared" si="4"/>
        <v>sim</v>
      </c>
      <c r="O297" s="49">
        <v>40</v>
      </c>
      <c r="P297" s="49">
        <v>17.100000000000001</v>
      </c>
      <c r="Q297" s="39">
        <v>6.92</v>
      </c>
      <c r="R297" s="39">
        <v>42.8</v>
      </c>
      <c r="S297" s="39">
        <v>17.3</v>
      </c>
    </row>
    <row r="298" spans="1:19" x14ac:dyDescent="0.25">
      <c r="A298" s="39" t="s">
        <v>16</v>
      </c>
      <c r="B298" s="39" t="s">
        <v>30</v>
      </c>
      <c r="C298" s="39" t="s">
        <v>64</v>
      </c>
      <c r="D298" s="39" t="s">
        <v>506</v>
      </c>
      <c r="E298" s="39" t="s">
        <v>127</v>
      </c>
      <c r="F298" s="48">
        <v>1</v>
      </c>
      <c r="G298" s="41">
        <v>18306</v>
      </c>
      <c r="H298" s="42">
        <v>3.3283636363636364</v>
      </c>
      <c r="I298" s="42">
        <v>5500</v>
      </c>
      <c r="J298" s="42" t="s">
        <v>4169</v>
      </c>
      <c r="K298" s="42" t="s">
        <v>4169</v>
      </c>
      <c r="L298" s="42">
        <v>60</v>
      </c>
      <c r="M298" s="39" t="s">
        <v>102</v>
      </c>
      <c r="N298" s="39" t="str">
        <f t="shared" si="4"/>
        <v>sim</v>
      </c>
      <c r="O298" s="49">
        <v>9600</v>
      </c>
      <c r="P298" s="49">
        <v>6803</v>
      </c>
      <c r="Q298" s="39">
        <v>3600</v>
      </c>
      <c r="R298" s="39">
        <v>70.900000000000006</v>
      </c>
      <c r="S298" s="39">
        <v>37.5</v>
      </c>
    </row>
    <row r="299" spans="1:19" x14ac:dyDescent="0.25">
      <c r="A299" s="39" t="s">
        <v>16</v>
      </c>
      <c r="B299" s="39" t="s">
        <v>30</v>
      </c>
      <c r="C299" s="39" t="s">
        <v>64</v>
      </c>
      <c r="D299" s="39" t="s">
        <v>507</v>
      </c>
      <c r="E299" s="39" t="s">
        <v>127</v>
      </c>
      <c r="F299" s="48">
        <v>1</v>
      </c>
      <c r="G299" s="41">
        <v>8031</v>
      </c>
      <c r="H299" s="42">
        <v>3.2514170040485828</v>
      </c>
      <c r="I299" s="42">
        <v>2470</v>
      </c>
      <c r="J299" s="42" t="s">
        <v>4169</v>
      </c>
      <c r="K299" s="42" t="s">
        <v>4169</v>
      </c>
      <c r="L299" s="42">
        <v>200</v>
      </c>
      <c r="M299" s="39" t="s">
        <v>102</v>
      </c>
      <c r="N299" s="39" t="str">
        <f t="shared" si="4"/>
        <v>sim</v>
      </c>
      <c r="O299" s="49">
        <v>74</v>
      </c>
      <c r="P299" s="49">
        <v>66</v>
      </c>
      <c r="Q299" s="39">
        <v>11</v>
      </c>
      <c r="R299" s="39">
        <v>89.2</v>
      </c>
      <c r="S299" s="39">
        <v>14.9</v>
      </c>
    </row>
    <row r="300" spans="1:19" x14ac:dyDescent="0.25">
      <c r="A300" s="39" t="s">
        <v>16</v>
      </c>
      <c r="B300" s="39" t="s">
        <v>30</v>
      </c>
      <c r="C300" s="39" t="s">
        <v>64</v>
      </c>
      <c r="D300" s="39" t="s">
        <v>508</v>
      </c>
      <c r="E300" s="39" t="s">
        <v>127</v>
      </c>
      <c r="F300" s="48">
        <v>2</v>
      </c>
      <c r="G300" s="41">
        <v>21738</v>
      </c>
      <c r="H300" s="42">
        <v>3.6230000000000002</v>
      </c>
      <c r="I300" s="42">
        <v>6000</v>
      </c>
      <c r="J300" s="42" t="s">
        <v>4170</v>
      </c>
      <c r="K300" s="42" t="s">
        <v>4170</v>
      </c>
      <c r="L300" s="42">
        <v>0</v>
      </c>
      <c r="M300" s="39" t="s">
        <v>102</v>
      </c>
      <c r="N300" s="39" t="str">
        <f t="shared" si="4"/>
        <v>sim</v>
      </c>
      <c r="O300" s="49">
        <v>116.71</v>
      </c>
      <c r="P300" s="49">
        <v>72.040000000000006</v>
      </c>
      <c r="Q300" s="39">
        <v>20.54</v>
      </c>
      <c r="R300" s="39">
        <v>61.7</v>
      </c>
      <c r="S300" s="39">
        <v>17.600000000000001</v>
      </c>
    </row>
    <row r="301" spans="1:19" x14ac:dyDescent="0.25">
      <c r="A301" s="39" t="s">
        <v>16</v>
      </c>
      <c r="B301" s="39" t="s">
        <v>30</v>
      </c>
      <c r="C301" s="39" t="s">
        <v>64</v>
      </c>
      <c r="D301" s="39" t="s">
        <v>509</v>
      </c>
      <c r="E301" s="39" t="s">
        <v>127</v>
      </c>
      <c r="F301" s="48">
        <v>1</v>
      </c>
      <c r="G301" s="41">
        <v>9846</v>
      </c>
      <c r="H301" s="42">
        <v>2.3442857142857143</v>
      </c>
      <c r="I301" s="42">
        <v>4200</v>
      </c>
      <c r="J301" s="42" t="s">
        <v>4169</v>
      </c>
      <c r="K301" s="42" t="s">
        <v>4170</v>
      </c>
      <c r="L301" s="42">
        <v>15</v>
      </c>
      <c r="M301" s="39" t="s">
        <v>102</v>
      </c>
      <c r="N301" s="39" t="str">
        <f t="shared" si="4"/>
        <v>sim</v>
      </c>
      <c r="O301" s="49">
        <v>100</v>
      </c>
      <c r="P301" s="49">
        <v>75</v>
      </c>
      <c r="Q301" s="39">
        <v>58</v>
      </c>
      <c r="R301" s="39">
        <v>75</v>
      </c>
      <c r="S301" s="39">
        <v>58</v>
      </c>
    </row>
    <row r="302" spans="1:19" x14ac:dyDescent="0.25">
      <c r="A302" s="39" t="s">
        <v>16</v>
      </c>
      <c r="B302" s="39" t="s">
        <v>30</v>
      </c>
      <c r="C302" s="39" t="s">
        <v>64</v>
      </c>
      <c r="D302" s="39" t="s">
        <v>510</v>
      </c>
      <c r="E302" s="39" t="s">
        <v>127</v>
      </c>
      <c r="F302" s="48">
        <v>4</v>
      </c>
      <c r="G302" s="41">
        <v>893937</v>
      </c>
      <c r="H302" s="42">
        <v>2.6829807796199141</v>
      </c>
      <c r="I302" s="42">
        <v>333188</v>
      </c>
      <c r="J302" s="42" t="s">
        <v>4170</v>
      </c>
      <c r="K302" s="42" t="s">
        <v>4169</v>
      </c>
      <c r="L302" s="42">
        <v>125000</v>
      </c>
      <c r="M302" s="39" t="s">
        <v>102</v>
      </c>
      <c r="N302" s="39" t="str">
        <f t="shared" si="4"/>
        <v>sim</v>
      </c>
      <c r="O302" s="49">
        <v>4095.4</v>
      </c>
      <c r="P302" s="49">
        <v>2980.79</v>
      </c>
      <c r="Q302" s="39">
        <v>1591.76</v>
      </c>
      <c r="R302" s="39">
        <v>72.8</v>
      </c>
      <c r="S302" s="39">
        <v>38.9</v>
      </c>
    </row>
    <row r="303" spans="1:19" x14ac:dyDescent="0.25">
      <c r="A303" s="39" t="s">
        <v>16</v>
      </c>
      <c r="B303" s="39" t="s">
        <v>30</v>
      </c>
      <c r="C303" s="39" t="s">
        <v>64</v>
      </c>
      <c r="D303" s="39" t="s">
        <v>511</v>
      </c>
      <c r="E303" s="39" t="s">
        <v>127</v>
      </c>
      <c r="F303" s="48">
        <v>1</v>
      </c>
      <c r="G303" s="41">
        <v>3708</v>
      </c>
      <c r="H303" s="42">
        <v>2.8545034642032334</v>
      </c>
      <c r="I303" s="42">
        <v>1299</v>
      </c>
      <c r="J303" s="42" t="s">
        <v>4170</v>
      </c>
      <c r="K303" s="42" t="s">
        <v>4170</v>
      </c>
      <c r="L303" s="42">
        <v>0</v>
      </c>
      <c r="M303" s="39" t="s">
        <v>102</v>
      </c>
      <c r="N303" s="39" t="str">
        <f t="shared" si="4"/>
        <v>sim</v>
      </c>
      <c r="O303" s="49">
        <v>33.32</v>
      </c>
      <c r="P303" s="49">
        <v>23.21</v>
      </c>
      <c r="Q303" s="39">
        <v>22.3</v>
      </c>
      <c r="R303" s="39">
        <v>69.7</v>
      </c>
      <c r="S303" s="39">
        <v>66.900000000000006</v>
      </c>
    </row>
    <row r="304" spans="1:19" x14ac:dyDescent="0.25">
      <c r="A304" s="39" t="s">
        <v>16</v>
      </c>
      <c r="B304" s="39" t="s">
        <v>30</v>
      </c>
      <c r="C304" s="39" t="s">
        <v>64</v>
      </c>
      <c r="D304" s="39" t="s">
        <v>512</v>
      </c>
      <c r="E304" s="39" t="s">
        <v>127</v>
      </c>
      <c r="F304" s="48">
        <v>1</v>
      </c>
      <c r="G304" s="41">
        <v>19947</v>
      </c>
      <c r="H304" s="42">
        <v>2.4316713397537488</v>
      </c>
      <c r="I304" s="42">
        <v>8203</v>
      </c>
      <c r="J304" s="42" t="s">
        <v>4169</v>
      </c>
      <c r="K304" s="42" t="s">
        <v>4170</v>
      </c>
      <c r="L304" s="42">
        <v>0</v>
      </c>
      <c r="M304" s="39" t="s">
        <v>102</v>
      </c>
      <c r="N304" s="39" t="str">
        <f t="shared" si="4"/>
        <v>sim</v>
      </c>
      <c r="O304" s="49">
        <v>122.5</v>
      </c>
      <c r="P304" s="49">
        <v>120</v>
      </c>
      <c r="Q304" s="39">
        <v>8.5</v>
      </c>
      <c r="R304" s="39">
        <v>98</v>
      </c>
      <c r="S304" s="39">
        <v>6.9</v>
      </c>
    </row>
    <row r="305" spans="1:19" x14ac:dyDescent="0.25">
      <c r="A305" s="39" t="s">
        <v>16</v>
      </c>
      <c r="B305" s="39" t="s">
        <v>30</v>
      </c>
      <c r="C305" s="39" t="s">
        <v>64</v>
      </c>
      <c r="D305" s="39" t="s">
        <v>513</v>
      </c>
      <c r="E305" s="39" t="s">
        <v>127</v>
      </c>
      <c r="F305" s="48">
        <v>1</v>
      </c>
      <c r="G305" s="41">
        <v>22086</v>
      </c>
      <c r="H305" s="42">
        <v>3.0577322442198533</v>
      </c>
      <c r="I305" s="42">
        <v>7223</v>
      </c>
      <c r="J305" s="42" t="s">
        <v>4169</v>
      </c>
      <c r="K305" s="42" t="s">
        <v>4170</v>
      </c>
      <c r="L305" s="42">
        <v>0</v>
      </c>
      <c r="M305" s="39" t="s">
        <v>102</v>
      </c>
      <c r="N305" s="39" t="str">
        <f t="shared" si="4"/>
        <v>sim</v>
      </c>
      <c r="O305" s="49">
        <v>143.75</v>
      </c>
      <c r="P305" s="49">
        <v>128.69999999999999</v>
      </c>
      <c r="Q305" s="39">
        <v>19.7</v>
      </c>
      <c r="R305" s="39">
        <v>89.5</v>
      </c>
      <c r="S305" s="39">
        <v>13.7</v>
      </c>
    </row>
    <row r="306" spans="1:19" x14ac:dyDescent="0.25">
      <c r="A306" s="39" t="s">
        <v>16</v>
      </c>
      <c r="B306" s="39" t="s">
        <v>30</v>
      </c>
      <c r="C306" s="39" t="s">
        <v>64</v>
      </c>
      <c r="D306" s="39" t="s">
        <v>514</v>
      </c>
      <c r="E306" s="39" t="s">
        <v>127</v>
      </c>
      <c r="F306" s="48">
        <v>1</v>
      </c>
      <c r="G306" s="41">
        <v>2331</v>
      </c>
      <c r="H306" s="42">
        <v>2.2852941176470587</v>
      </c>
      <c r="I306" s="42">
        <v>1020</v>
      </c>
      <c r="J306" s="42" t="s">
        <v>4170</v>
      </c>
      <c r="K306" s="42" t="s">
        <v>4170</v>
      </c>
      <c r="L306" s="42">
        <v>50</v>
      </c>
      <c r="M306" s="39" t="s">
        <v>102</v>
      </c>
      <c r="N306" s="39" t="str">
        <f t="shared" si="4"/>
        <v>sim</v>
      </c>
      <c r="O306" s="49">
        <v>17</v>
      </c>
      <c r="P306" s="49">
        <v>13</v>
      </c>
      <c r="Q306" s="39">
        <v>4.5</v>
      </c>
      <c r="R306" s="39">
        <v>76.5</v>
      </c>
      <c r="S306" s="39">
        <v>26.5</v>
      </c>
    </row>
    <row r="307" spans="1:19" x14ac:dyDescent="0.25">
      <c r="A307" s="39" t="s">
        <v>16</v>
      </c>
      <c r="B307" s="39" t="s">
        <v>30</v>
      </c>
      <c r="C307" s="39" t="s">
        <v>64</v>
      </c>
      <c r="D307" s="39" t="s">
        <v>515</v>
      </c>
      <c r="E307" s="39" t="s">
        <v>127</v>
      </c>
      <c r="F307" s="48">
        <v>3</v>
      </c>
      <c r="G307" s="41">
        <v>100981</v>
      </c>
      <c r="H307" s="42">
        <v>4.0759233097880925</v>
      </c>
      <c r="I307" s="42">
        <v>24775</v>
      </c>
      <c r="J307" s="42" t="s">
        <v>4170</v>
      </c>
      <c r="K307" s="42" t="s">
        <v>4170</v>
      </c>
      <c r="L307" s="42">
        <v>1500</v>
      </c>
      <c r="M307" s="39" t="s">
        <v>102</v>
      </c>
      <c r="N307" s="39" t="str">
        <f t="shared" si="4"/>
        <v>sim</v>
      </c>
      <c r="O307" s="49">
        <v>402.76</v>
      </c>
      <c r="P307" s="49">
        <v>166.83</v>
      </c>
      <c r="Q307" s="39">
        <v>48.62</v>
      </c>
      <c r="R307" s="39">
        <v>41.4</v>
      </c>
      <c r="S307" s="39">
        <v>12.1</v>
      </c>
    </row>
    <row r="308" spans="1:19" x14ac:dyDescent="0.25">
      <c r="A308" s="39" t="s">
        <v>16</v>
      </c>
      <c r="B308" s="39" t="s">
        <v>30</v>
      </c>
      <c r="C308" s="39" t="s">
        <v>64</v>
      </c>
      <c r="D308" s="39" t="s">
        <v>516</v>
      </c>
      <c r="E308" s="39" t="s">
        <v>127</v>
      </c>
      <c r="F308" s="48">
        <v>1</v>
      </c>
      <c r="G308" s="41">
        <v>18086</v>
      </c>
      <c r="H308" s="42">
        <v>2.1428909952606636</v>
      </c>
      <c r="I308" s="42">
        <v>8440</v>
      </c>
      <c r="J308" s="42" t="s">
        <v>4169</v>
      </c>
      <c r="K308" s="42" t="s">
        <v>4170</v>
      </c>
      <c r="L308" s="42">
        <v>0</v>
      </c>
      <c r="M308" s="39" t="s">
        <v>102</v>
      </c>
      <c r="N308" s="39" t="str">
        <f t="shared" si="4"/>
        <v>sim</v>
      </c>
      <c r="O308" s="49">
        <v>193.84</v>
      </c>
      <c r="P308" s="49">
        <v>169.21</v>
      </c>
      <c r="Q308" s="39">
        <v>58.5</v>
      </c>
      <c r="R308" s="39">
        <v>87.3</v>
      </c>
      <c r="S308" s="39">
        <v>30.2</v>
      </c>
    </row>
    <row r="309" spans="1:19" x14ac:dyDescent="0.25">
      <c r="A309" s="39" t="s">
        <v>16</v>
      </c>
      <c r="B309" s="39" t="s">
        <v>30</v>
      </c>
      <c r="C309" s="39" t="s">
        <v>64</v>
      </c>
      <c r="D309" s="39" t="s">
        <v>517</v>
      </c>
      <c r="E309" s="39" t="s">
        <v>127</v>
      </c>
      <c r="F309" s="48">
        <v>2</v>
      </c>
      <c r="G309" s="41">
        <v>30323</v>
      </c>
      <c r="H309" s="42">
        <v>6.0646000000000004</v>
      </c>
      <c r="I309" s="42">
        <v>5000</v>
      </c>
      <c r="J309" s="42" t="s">
        <v>4169</v>
      </c>
      <c r="K309" s="42" t="s">
        <v>4169</v>
      </c>
      <c r="L309" s="42">
        <v>250</v>
      </c>
      <c r="M309" s="39" t="s">
        <v>105</v>
      </c>
      <c r="N309" s="39" t="str">
        <f t="shared" si="4"/>
        <v>sim</v>
      </c>
      <c r="O309" s="49">
        <v>150</v>
      </c>
      <c r="P309" s="49">
        <v>100</v>
      </c>
      <c r="Q309" s="39">
        <v>90</v>
      </c>
      <c r="R309" s="39">
        <v>66.7</v>
      </c>
      <c r="S309" s="39">
        <v>60</v>
      </c>
    </row>
    <row r="310" spans="1:19" x14ac:dyDescent="0.25">
      <c r="A310" s="39" t="s">
        <v>16</v>
      </c>
      <c r="B310" s="39" t="s">
        <v>30</v>
      </c>
      <c r="C310" s="39" t="s">
        <v>64</v>
      </c>
      <c r="D310" s="39" t="s">
        <v>518</v>
      </c>
      <c r="E310" s="39" t="s">
        <v>127</v>
      </c>
      <c r="F310" s="48">
        <v>1</v>
      </c>
      <c r="G310" s="41">
        <v>10746</v>
      </c>
      <c r="H310" s="42">
        <v>2.2585119798234552</v>
      </c>
      <c r="I310" s="42">
        <v>4758</v>
      </c>
      <c r="J310" s="42" t="s">
        <v>4169</v>
      </c>
      <c r="K310" s="42" t="s">
        <v>4170</v>
      </c>
      <c r="L310" s="42">
        <v>0</v>
      </c>
      <c r="M310" s="39" t="s">
        <v>102</v>
      </c>
      <c r="N310" s="39" t="str">
        <f t="shared" si="4"/>
        <v>sim</v>
      </c>
      <c r="O310" s="49">
        <v>90.75</v>
      </c>
      <c r="P310" s="49">
        <v>34</v>
      </c>
      <c r="Q310" s="39">
        <v>8.36</v>
      </c>
      <c r="R310" s="39">
        <v>37.5</v>
      </c>
      <c r="S310" s="39">
        <v>9.1999999999999993</v>
      </c>
    </row>
    <row r="311" spans="1:19" x14ac:dyDescent="0.25">
      <c r="A311" s="39" t="s">
        <v>16</v>
      </c>
      <c r="B311" s="39" t="s">
        <v>30</v>
      </c>
      <c r="C311" s="39" t="s">
        <v>64</v>
      </c>
      <c r="D311" s="39" t="s">
        <v>519</v>
      </c>
      <c r="E311" s="39" t="s">
        <v>127</v>
      </c>
      <c r="F311" s="48">
        <v>1</v>
      </c>
      <c r="G311" s="41">
        <v>5206</v>
      </c>
      <c r="H311" s="42">
        <v>2.3429342934293431</v>
      </c>
      <c r="I311" s="42">
        <v>2222</v>
      </c>
      <c r="J311" s="42" t="s">
        <v>4170</v>
      </c>
      <c r="K311" s="42" t="s">
        <v>4170</v>
      </c>
      <c r="L311" s="42">
        <v>200</v>
      </c>
      <c r="M311" s="39" t="s">
        <v>102</v>
      </c>
      <c r="N311" s="39" t="str">
        <f t="shared" si="4"/>
        <v>sim</v>
      </c>
      <c r="O311" s="49">
        <v>267</v>
      </c>
      <c r="P311" s="49">
        <v>167</v>
      </c>
      <c r="Q311" s="39">
        <v>14</v>
      </c>
      <c r="R311" s="39">
        <v>62.5</v>
      </c>
      <c r="S311" s="39">
        <v>5.2</v>
      </c>
    </row>
    <row r="312" spans="1:19" x14ac:dyDescent="0.25">
      <c r="A312" s="39" t="s">
        <v>16</v>
      </c>
      <c r="B312" s="39" t="s">
        <v>30</v>
      </c>
      <c r="C312" s="39" t="s">
        <v>64</v>
      </c>
      <c r="D312" s="39" t="s">
        <v>520</v>
      </c>
      <c r="E312" s="39" t="s">
        <v>127</v>
      </c>
      <c r="F312" s="48">
        <v>1</v>
      </c>
      <c r="G312" s="41">
        <v>3660</v>
      </c>
      <c r="H312" s="42">
        <v>2.8153846153846156</v>
      </c>
      <c r="I312" s="42">
        <v>1300</v>
      </c>
      <c r="J312" s="42" t="s">
        <v>4169</v>
      </c>
      <c r="K312" s="42" t="s">
        <v>4170</v>
      </c>
      <c r="L312" s="42">
        <v>0</v>
      </c>
      <c r="M312" s="39" t="s">
        <v>102</v>
      </c>
      <c r="N312" s="39" t="str">
        <f t="shared" si="4"/>
        <v>sim</v>
      </c>
      <c r="O312" s="49">
        <v>40</v>
      </c>
      <c r="P312" s="49">
        <v>26</v>
      </c>
      <c r="Q312" s="39">
        <v>6</v>
      </c>
      <c r="R312" s="39">
        <v>65</v>
      </c>
      <c r="S312" s="39">
        <v>15</v>
      </c>
    </row>
    <row r="313" spans="1:19" x14ac:dyDescent="0.25">
      <c r="A313" s="39" t="s">
        <v>16</v>
      </c>
      <c r="B313" s="39" t="s">
        <v>30</v>
      </c>
      <c r="C313" s="39" t="s">
        <v>64</v>
      </c>
      <c r="D313" s="39" t="s">
        <v>521</v>
      </c>
      <c r="E313" s="39" t="s">
        <v>127</v>
      </c>
      <c r="F313" s="48">
        <v>3</v>
      </c>
      <c r="G313" s="41">
        <v>208206</v>
      </c>
      <c r="H313" s="42">
        <v>3.0735142157007469</v>
      </c>
      <c r="I313" s="42">
        <v>67742</v>
      </c>
      <c r="J313" s="42" t="s">
        <v>4170</v>
      </c>
      <c r="K313" s="42" t="s">
        <v>4170</v>
      </c>
      <c r="L313" s="42">
        <v>0</v>
      </c>
      <c r="M313" s="39" t="s">
        <v>102</v>
      </c>
      <c r="N313" s="39" t="str">
        <f t="shared" si="4"/>
        <v>sim</v>
      </c>
      <c r="O313" s="49">
        <v>1131.6500000000001</v>
      </c>
      <c r="P313" s="49">
        <v>871.65</v>
      </c>
      <c r="Q313" s="39">
        <v>682.35</v>
      </c>
      <c r="R313" s="39">
        <v>77</v>
      </c>
      <c r="S313" s="39">
        <v>60.3</v>
      </c>
    </row>
    <row r="314" spans="1:19" x14ac:dyDescent="0.25">
      <c r="A314" s="39" t="s">
        <v>16</v>
      </c>
      <c r="B314" s="39" t="s">
        <v>30</v>
      </c>
      <c r="C314" s="39" t="s">
        <v>64</v>
      </c>
      <c r="D314" s="39" t="s">
        <v>522</v>
      </c>
      <c r="E314" s="39" t="s">
        <v>127</v>
      </c>
      <c r="F314" s="48">
        <v>1</v>
      </c>
      <c r="G314" s="41">
        <v>9912</v>
      </c>
      <c r="H314" s="42">
        <v>2.771037181996086</v>
      </c>
      <c r="I314" s="42">
        <v>3577</v>
      </c>
      <c r="J314" s="42" t="s">
        <v>4169</v>
      </c>
      <c r="K314" s="42" t="s">
        <v>4170</v>
      </c>
      <c r="L314" s="42">
        <v>10</v>
      </c>
      <c r="M314" s="39" t="s">
        <v>102</v>
      </c>
      <c r="N314" s="39" t="str">
        <f t="shared" si="4"/>
        <v>sim</v>
      </c>
      <c r="O314" s="49">
        <v>130.02000000000001</v>
      </c>
      <c r="P314" s="49">
        <v>90.76</v>
      </c>
      <c r="Q314" s="39">
        <v>23.21</v>
      </c>
      <c r="R314" s="39">
        <v>69.8</v>
      </c>
      <c r="S314" s="39">
        <v>17.899999999999999</v>
      </c>
    </row>
    <row r="315" spans="1:19" x14ac:dyDescent="0.25">
      <c r="A315" s="39" t="s">
        <v>16</v>
      </c>
      <c r="B315" s="39" t="s">
        <v>30</v>
      </c>
      <c r="C315" s="39" t="s">
        <v>64</v>
      </c>
      <c r="D315" s="39" t="s">
        <v>523</v>
      </c>
      <c r="E315" s="39" t="s">
        <v>127</v>
      </c>
      <c r="F315" s="48">
        <v>1</v>
      </c>
      <c r="G315" s="41">
        <v>1598</v>
      </c>
      <c r="H315" s="42">
        <v>2.2828571428571429</v>
      </c>
      <c r="I315" s="42">
        <v>700</v>
      </c>
      <c r="J315" s="42" t="s">
        <v>4170</v>
      </c>
      <c r="K315" s="42" t="s">
        <v>4170</v>
      </c>
      <c r="L315" s="42">
        <v>0</v>
      </c>
      <c r="M315" s="39" t="s">
        <v>102</v>
      </c>
      <c r="N315" s="39" t="str">
        <f t="shared" si="4"/>
        <v>sim</v>
      </c>
      <c r="O315" s="49">
        <v>21.5</v>
      </c>
      <c r="P315" s="49">
        <v>17.5</v>
      </c>
      <c r="Q315" s="39">
        <v>9.6</v>
      </c>
      <c r="R315" s="39">
        <v>81.400000000000006</v>
      </c>
      <c r="S315" s="39">
        <v>44.7</v>
      </c>
    </row>
    <row r="316" spans="1:19" x14ac:dyDescent="0.25">
      <c r="A316" s="39" t="s">
        <v>16</v>
      </c>
      <c r="B316" s="39" t="s">
        <v>30</v>
      </c>
      <c r="C316" s="39" t="s">
        <v>64</v>
      </c>
      <c r="D316" s="39" t="s">
        <v>524</v>
      </c>
      <c r="E316" s="39" t="s">
        <v>127</v>
      </c>
      <c r="F316" s="48">
        <v>1</v>
      </c>
      <c r="G316" s="41">
        <v>8326</v>
      </c>
      <c r="H316" s="42">
        <v>2.0502339325289336</v>
      </c>
      <c r="I316" s="42">
        <v>4061</v>
      </c>
      <c r="J316" s="42" t="s">
        <v>4169</v>
      </c>
      <c r="K316" s="42" t="s">
        <v>4170</v>
      </c>
      <c r="L316" s="42">
        <v>25</v>
      </c>
      <c r="M316" s="39" t="s">
        <v>102</v>
      </c>
      <c r="N316" s="39" t="str">
        <f t="shared" si="4"/>
        <v>sim</v>
      </c>
      <c r="O316" s="49">
        <v>73.540000000000006</v>
      </c>
      <c r="P316" s="49">
        <v>21.53</v>
      </c>
      <c r="Q316" s="39">
        <v>12.56</v>
      </c>
      <c r="R316" s="39">
        <v>29.3</v>
      </c>
      <c r="S316" s="39">
        <v>17.100000000000001</v>
      </c>
    </row>
    <row r="317" spans="1:19" x14ac:dyDescent="0.25">
      <c r="A317" s="39" t="s">
        <v>16</v>
      </c>
      <c r="B317" s="39" t="s">
        <v>30</v>
      </c>
      <c r="C317" s="39" t="s">
        <v>64</v>
      </c>
      <c r="D317" s="39" t="s">
        <v>525</v>
      </c>
      <c r="E317" s="39" t="s">
        <v>127</v>
      </c>
      <c r="F317" s="48">
        <v>1</v>
      </c>
      <c r="G317" s="41">
        <v>11969</v>
      </c>
      <c r="H317" s="42">
        <v>2.7220832385717535</v>
      </c>
      <c r="I317" s="42">
        <v>4397</v>
      </c>
      <c r="J317" s="42" t="s">
        <v>4170</v>
      </c>
      <c r="K317" s="42" t="s">
        <v>4170</v>
      </c>
      <c r="L317" s="42">
        <v>0</v>
      </c>
      <c r="M317" s="39" t="s">
        <v>102</v>
      </c>
      <c r="N317" s="39" t="str">
        <f t="shared" si="4"/>
        <v>sim</v>
      </c>
      <c r="O317" s="49">
        <v>117</v>
      </c>
      <c r="P317" s="49">
        <v>78</v>
      </c>
      <c r="Q317" s="39">
        <v>28</v>
      </c>
      <c r="R317" s="39">
        <v>66.7</v>
      </c>
      <c r="S317" s="39">
        <v>23.9</v>
      </c>
    </row>
    <row r="318" spans="1:19" x14ac:dyDescent="0.25">
      <c r="A318" s="39" t="s">
        <v>16</v>
      </c>
      <c r="B318" s="39" t="s">
        <v>30</v>
      </c>
      <c r="C318" s="39" t="s">
        <v>64</v>
      </c>
      <c r="D318" s="39" t="s">
        <v>526</v>
      </c>
      <c r="E318" s="39" t="s">
        <v>127</v>
      </c>
      <c r="F318" s="48">
        <v>1</v>
      </c>
      <c r="G318" s="41">
        <v>4820</v>
      </c>
      <c r="H318" s="42">
        <v>2.5078043704474506</v>
      </c>
      <c r="I318" s="42">
        <v>1922</v>
      </c>
      <c r="J318" s="42" t="s">
        <v>4170</v>
      </c>
      <c r="K318" s="42" t="s">
        <v>4170</v>
      </c>
      <c r="L318" s="42">
        <v>0</v>
      </c>
      <c r="M318" s="39" t="s">
        <v>102</v>
      </c>
      <c r="N318" s="39" t="str">
        <f t="shared" si="4"/>
        <v>sim</v>
      </c>
      <c r="O318" s="49">
        <v>48.28</v>
      </c>
      <c r="P318" s="49">
        <v>37.159999999999997</v>
      </c>
      <c r="Q318" s="39">
        <v>26.01</v>
      </c>
      <c r="R318" s="39">
        <v>77</v>
      </c>
      <c r="S318" s="39">
        <v>53.9</v>
      </c>
    </row>
    <row r="319" spans="1:19" x14ac:dyDescent="0.25">
      <c r="A319" s="39" t="s">
        <v>16</v>
      </c>
      <c r="B319" s="39" t="s">
        <v>30</v>
      </c>
      <c r="C319" s="39" t="s">
        <v>64</v>
      </c>
      <c r="D319" s="39" t="s">
        <v>527</v>
      </c>
      <c r="E319" s="39" t="s">
        <v>127</v>
      </c>
      <c r="F319" s="48">
        <v>1</v>
      </c>
      <c r="G319" s="41">
        <v>16027</v>
      </c>
      <c r="H319" s="42">
        <v>3.7099537037037038</v>
      </c>
      <c r="I319" s="42">
        <v>4320</v>
      </c>
      <c r="J319" s="42" t="s">
        <v>4169</v>
      </c>
      <c r="K319" s="42" t="s">
        <v>4170</v>
      </c>
      <c r="L319" s="42">
        <v>30</v>
      </c>
      <c r="M319" s="39" t="s">
        <v>102</v>
      </c>
      <c r="N319" s="39" t="str">
        <f t="shared" si="4"/>
        <v>sim</v>
      </c>
      <c r="O319" s="49">
        <v>157.96</v>
      </c>
      <c r="P319" s="49">
        <v>126.37</v>
      </c>
      <c r="Q319" s="39">
        <v>8.82</v>
      </c>
      <c r="R319" s="39">
        <v>80</v>
      </c>
      <c r="S319" s="39">
        <v>5.6</v>
      </c>
    </row>
    <row r="320" spans="1:19" x14ac:dyDescent="0.25">
      <c r="A320" s="39" t="s">
        <v>16</v>
      </c>
      <c r="B320" s="39" t="s">
        <v>30</v>
      </c>
      <c r="C320" s="39" t="s">
        <v>64</v>
      </c>
      <c r="D320" s="39" t="s">
        <v>528</v>
      </c>
      <c r="E320" s="39" t="s">
        <v>127</v>
      </c>
      <c r="F320" s="48">
        <v>1</v>
      </c>
      <c r="G320" s="41">
        <v>8728</v>
      </c>
      <c r="H320" s="42">
        <v>2.7038413878562579</v>
      </c>
      <c r="I320" s="42">
        <v>3228</v>
      </c>
      <c r="J320" s="42" t="s">
        <v>4170</v>
      </c>
      <c r="K320" s="42" t="s">
        <v>4170</v>
      </c>
      <c r="L320" s="42">
        <v>0</v>
      </c>
      <c r="M320" s="39" t="s">
        <v>102</v>
      </c>
      <c r="N320" s="39" t="str">
        <f t="shared" si="4"/>
        <v>sim</v>
      </c>
      <c r="O320" s="49">
        <v>123.66</v>
      </c>
      <c r="P320" s="49">
        <v>74.09</v>
      </c>
      <c r="Q320" s="39">
        <v>37.85</v>
      </c>
      <c r="R320" s="39">
        <v>59.9</v>
      </c>
      <c r="S320" s="39">
        <v>30.6</v>
      </c>
    </row>
    <row r="321" spans="1:19" x14ac:dyDescent="0.25">
      <c r="A321" s="39" t="s">
        <v>16</v>
      </c>
      <c r="B321" s="39" t="s">
        <v>30</v>
      </c>
      <c r="C321" s="39" t="s">
        <v>64</v>
      </c>
      <c r="D321" s="39" t="s">
        <v>529</v>
      </c>
      <c r="E321" s="39" t="s">
        <v>127</v>
      </c>
      <c r="F321" s="48">
        <v>1</v>
      </c>
      <c r="G321" s="41">
        <v>17963</v>
      </c>
      <c r="H321" s="42">
        <v>2.4496113459702715</v>
      </c>
      <c r="I321" s="42">
        <v>7333</v>
      </c>
      <c r="J321" s="42" t="s">
        <v>4169</v>
      </c>
      <c r="K321" s="42" t="s">
        <v>4170</v>
      </c>
      <c r="L321" s="42">
        <v>0</v>
      </c>
      <c r="M321" s="39" t="s">
        <v>102</v>
      </c>
      <c r="N321" s="39" t="str">
        <f t="shared" si="4"/>
        <v>sim</v>
      </c>
      <c r="O321" s="49">
        <v>223.49</v>
      </c>
      <c r="P321" s="49">
        <v>117.06</v>
      </c>
      <c r="Q321" s="39">
        <v>84.34</v>
      </c>
      <c r="R321" s="39">
        <v>52.4</v>
      </c>
      <c r="S321" s="39">
        <v>37.700000000000003</v>
      </c>
    </row>
    <row r="322" spans="1:19" x14ac:dyDescent="0.25">
      <c r="A322" s="39" t="s">
        <v>16</v>
      </c>
      <c r="B322" s="39" t="s">
        <v>30</v>
      </c>
      <c r="C322" s="39" t="s">
        <v>64</v>
      </c>
      <c r="D322" s="39" t="s">
        <v>530</v>
      </c>
      <c r="E322" s="39" t="s">
        <v>127</v>
      </c>
      <c r="F322" s="48">
        <v>1</v>
      </c>
      <c r="G322" s="41">
        <v>1674</v>
      </c>
      <c r="H322" s="42">
        <v>2.2713704206241521</v>
      </c>
      <c r="I322" s="42">
        <v>737</v>
      </c>
      <c r="J322" s="42" t="s">
        <v>4169</v>
      </c>
      <c r="K322" s="42" t="s">
        <v>4169</v>
      </c>
      <c r="L322" s="42">
        <v>2</v>
      </c>
      <c r="M322" s="39" t="s">
        <v>102</v>
      </c>
      <c r="N322" s="39" t="str">
        <f t="shared" si="4"/>
        <v>sim</v>
      </c>
      <c r="O322" s="49">
        <v>12.11</v>
      </c>
      <c r="P322" s="49">
        <v>12.11</v>
      </c>
      <c r="Q322" s="39">
        <v>4.8</v>
      </c>
      <c r="R322" s="39">
        <v>100</v>
      </c>
      <c r="S322" s="39">
        <v>39.6</v>
      </c>
    </row>
    <row r="323" spans="1:19" x14ac:dyDescent="0.25">
      <c r="A323" s="39" t="s">
        <v>16</v>
      </c>
      <c r="B323" s="39" t="s">
        <v>30</v>
      </c>
      <c r="C323" s="39" t="s">
        <v>64</v>
      </c>
      <c r="D323" s="39" t="s">
        <v>531</v>
      </c>
      <c r="E323" s="39" t="s">
        <v>127</v>
      </c>
      <c r="F323" s="48">
        <v>1</v>
      </c>
      <c r="G323" s="41">
        <v>2046</v>
      </c>
      <c r="H323" s="42">
        <v>2.1536842105263156</v>
      </c>
      <c r="I323" s="42">
        <v>950</v>
      </c>
      <c r="J323" s="42" t="s">
        <v>4169</v>
      </c>
      <c r="K323" s="42" t="s">
        <v>4169</v>
      </c>
      <c r="L323" s="42">
        <v>0</v>
      </c>
      <c r="M323" s="39" t="s">
        <v>102</v>
      </c>
      <c r="N323" s="39" t="str">
        <f t="shared" ref="N323:N386" si="5">IF(M323&lt;&gt;"Não existe", "sim")</f>
        <v>sim</v>
      </c>
      <c r="O323" s="49">
        <v>70</v>
      </c>
      <c r="P323" s="49">
        <v>14.8</v>
      </c>
      <c r="Q323" s="39">
        <v>12</v>
      </c>
      <c r="R323" s="39">
        <v>21.1</v>
      </c>
      <c r="S323" s="39">
        <v>17.100000000000001</v>
      </c>
    </row>
    <row r="324" spans="1:19" x14ac:dyDescent="0.25">
      <c r="A324" s="39" t="s">
        <v>16</v>
      </c>
      <c r="B324" s="39" t="s">
        <v>30</v>
      </c>
      <c r="C324" s="39" t="s">
        <v>64</v>
      </c>
      <c r="D324" s="39" t="s">
        <v>532</v>
      </c>
      <c r="E324" s="39" t="s">
        <v>127</v>
      </c>
      <c r="F324" s="48">
        <v>1</v>
      </c>
      <c r="G324" s="41">
        <v>24508</v>
      </c>
      <c r="H324" s="42">
        <v>2.6284856284856284</v>
      </c>
      <c r="I324" s="42">
        <v>9324</v>
      </c>
      <c r="J324" s="42" t="s">
        <v>4169</v>
      </c>
      <c r="K324" s="42" t="s">
        <v>4169</v>
      </c>
      <c r="L324" s="42">
        <v>0</v>
      </c>
      <c r="M324" s="39" t="s">
        <v>102</v>
      </c>
      <c r="N324" s="39" t="str">
        <f t="shared" si="5"/>
        <v>sim</v>
      </c>
      <c r="O324" s="49">
        <v>190.64</v>
      </c>
      <c r="P324" s="49">
        <v>102.65</v>
      </c>
      <c r="Q324" s="39">
        <v>21</v>
      </c>
      <c r="R324" s="39">
        <v>53.8</v>
      </c>
      <c r="S324" s="39">
        <v>11</v>
      </c>
    </row>
    <row r="325" spans="1:19" x14ac:dyDescent="0.25">
      <c r="A325" s="39" t="s">
        <v>16</v>
      </c>
      <c r="B325" s="39" t="s">
        <v>30</v>
      </c>
      <c r="C325" s="39" t="s">
        <v>64</v>
      </c>
      <c r="D325" s="39" t="s">
        <v>533</v>
      </c>
      <c r="E325" s="39" t="s">
        <v>127</v>
      </c>
      <c r="F325" s="48">
        <v>1</v>
      </c>
      <c r="G325" s="41">
        <v>1876</v>
      </c>
      <c r="H325" s="42">
        <v>2.5013333333333332</v>
      </c>
      <c r="I325" s="42">
        <v>750</v>
      </c>
      <c r="J325" s="42" t="s">
        <v>4170</v>
      </c>
      <c r="K325" s="42" t="s">
        <v>4170</v>
      </c>
      <c r="L325" s="42">
        <v>0</v>
      </c>
      <c r="M325" s="39" t="s">
        <v>103</v>
      </c>
      <c r="N325" s="39" t="str">
        <f t="shared" si="5"/>
        <v>sim</v>
      </c>
      <c r="O325" s="49">
        <v>12</v>
      </c>
      <c r="P325" s="49">
        <v>12</v>
      </c>
      <c r="Q325" s="39">
        <v>2.5</v>
      </c>
      <c r="R325" s="39">
        <v>100</v>
      </c>
      <c r="S325" s="39">
        <v>20.8</v>
      </c>
    </row>
    <row r="326" spans="1:19" x14ac:dyDescent="0.25">
      <c r="A326" s="39" t="s">
        <v>16</v>
      </c>
      <c r="B326" s="39" t="s">
        <v>30</v>
      </c>
      <c r="C326" s="39" t="s">
        <v>64</v>
      </c>
      <c r="D326" s="39" t="s">
        <v>534</v>
      </c>
      <c r="E326" s="39" t="s">
        <v>127</v>
      </c>
      <c r="F326" s="48">
        <v>1</v>
      </c>
      <c r="G326" s="41">
        <v>4515</v>
      </c>
      <c r="H326" s="42">
        <v>2.2574999999999998</v>
      </c>
      <c r="I326" s="42">
        <v>2000</v>
      </c>
      <c r="J326" s="42" t="s">
        <v>4169</v>
      </c>
      <c r="K326" s="42" t="s">
        <v>4170</v>
      </c>
      <c r="L326" s="42">
        <v>5</v>
      </c>
      <c r="M326" s="39" t="s">
        <v>102</v>
      </c>
      <c r="N326" s="39" t="str">
        <f t="shared" si="5"/>
        <v>sim</v>
      </c>
      <c r="O326" s="49">
        <v>47</v>
      </c>
      <c r="P326" s="49">
        <v>20</v>
      </c>
      <c r="Q326" s="39">
        <v>8</v>
      </c>
      <c r="R326" s="39">
        <v>42.6</v>
      </c>
      <c r="S326" s="39">
        <v>17</v>
      </c>
    </row>
    <row r="327" spans="1:19" x14ac:dyDescent="0.25">
      <c r="A327" s="39" t="s">
        <v>16</v>
      </c>
      <c r="B327" s="39" t="s">
        <v>30</v>
      </c>
      <c r="C327" s="39" t="s">
        <v>64</v>
      </c>
      <c r="D327" s="39" t="s">
        <v>535</v>
      </c>
      <c r="E327" s="39" t="s">
        <v>127</v>
      </c>
      <c r="F327" s="48">
        <v>1</v>
      </c>
      <c r="G327" s="41">
        <v>22445</v>
      </c>
      <c r="H327" s="42">
        <v>3.7408333333333332</v>
      </c>
      <c r="I327" s="42">
        <v>6000</v>
      </c>
      <c r="J327" s="42" t="s">
        <v>4169</v>
      </c>
      <c r="K327" s="42" t="s">
        <v>4169</v>
      </c>
      <c r="L327" s="42">
        <v>25</v>
      </c>
      <c r="M327" s="39" t="s">
        <v>103</v>
      </c>
      <c r="N327" s="39" t="str">
        <f t="shared" si="5"/>
        <v>sim</v>
      </c>
      <c r="O327" s="49">
        <v>82</v>
      </c>
      <c r="P327" s="49">
        <v>23</v>
      </c>
      <c r="Q327" s="39">
        <v>1</v>
      </c>
      <c r="R327" s="39">
        <v>28</v>
      </c>
      <c r="S327" s="39">
        <v>1.2</v>
      </c>
    </row>
    <row r="328" spans="1:19" x14ac:dyDescent="0.25">
      <c r="A328" s="39" t="s">
        <v>16</v>
      </c>
      <c r="B328" s="39" t="s">
        <v>30</v>
      </c>
      <c r="C328" s="39" t="s">
        <v>64</v>
      </c>
      <c r="D328" s="39" t="s">
        <v>536</v>
      </c>
      <c r="E328" s="39" t="s">
        <v>127</v>
      </c>
      <c r="F328" s="48">
        <v>1</v>
      </c>
      <c r="G328" s="41">
        <v>3128</v>
      </c>
      <c r="H328" s="42">
        <v>2.72</v>
      </c>
      <c r="I328" s="42">
        <v>1150</v>
      </c>
      <c r="J328" s="42" t="s">
        <v>4170</v>
      </c>
      <c r="K328" s="42" t="s">
        <v>4170</v>
      </c>
      <c r="L328" s="42">
        <v>0</v>
      </c>
      <c r="M328" s="39" t="s">
        <v>102</v>
      </c>
      <c r="N328" s="39" t="str">
        <f t="shared" si="5"/>
        <v>sim</v>
      </c>
      <c r="O328" s="49">
        <v>35</v>
      </c>
      <c r="P328" s="49">
        <v>25</v>
      </c>
      <c r="Q328" s="39">
        <v>2.2000000000000002</v>
      </c>
      <c r="R328" s="39">
        <v>71.400000000000006</v>
      </c>
      <c r="S328" s="39">
        <v>6.3</v>
      </c>
    </row>
    <row r="329" spans="1:19" x14ac:dyDescent="0.25">
      <c r="A329" s="39" t="s">
        <v>16</v>
      </c>
      <c r="B329" s="39" t="s">
        <v>30</v>
      </c>
      <c r="C329" s="39" t="s">
        <v>64</v>
      </c>
      <c r="D329" s="39" t="s">
        <v>537</v>
      </c>
      <c r="E329" s="39" t="s">
        <v>127</v>
      </c>
      <c r="F329" s="48">
        <v>2</v>
      </c>
      <c r="G329" s="41">
        <v>41370</v>
      </c>
      <c r="H329" s="42">
        <v>2.0684999999999998</v>
      </c>
      <c r="I329" s="42">
        <v>20000</v>
      </c>
      <c r="J329" s="42" t="s">
        <v>4169</v>
      </c>
      <c r="K329" s="42" t="s">
        <v>4169</v>
      </c>
      <c r="L329" s="42">
        <v>250</v>
      </c>
      <c r="M329" s="39" t="s">
        <v>102</v>
      </c>
      <c r="N329" s="39" t="str">
        <f t="shared" si="5"/>
        <v>sim</v>
      </c>
      <c r="O329" s="49">
        <v>192.7</v>
      </c>
      <c r="P329" s="49">
        <v>178</v>
      </c>
      <c r="Q329" s="39">
        <v>10</v>
      </c>
      <c r="R329" s="39">
        <v>92.4</v>
      </c>
      <c r="S329" s="39">
        <v>5.2</v>
      </c>
    </row>
    <row r="330" spans="1:19" x14ac:dyDescent="0.25">
      <c r="A330" s="39" t="s">
        <v>16</v>
      </c>
      <c r="B330" s="39" t="s">
        <v>30</v>
      </c>
      <c r="C330" s="39" t="s">
        <v>64</v>
      </c>
      <c r="D330" s="39" t="s">
        <v>316</v>
      </c>
      <c r="E330" s="39" t="s">
        <v>127</v>
      </c>
      <c r="F330" s="48">
        <v>1</v>
      </c>
      <c r="G330" s="41">
        <v>16552</v>
      </c>
      <c r="H330" s="42">
        <v>2.069</v>
      </c>
      <c r="I330" s="42">
        <v>8000</v>
      </c>
      <c r="J330" s="42" t="s">
        <v>4169</v>
      </c>
      <c r="K330" s="42" t="s">
        <v>4170</v>
      </c>
      <c r="L330" s="42">
        <v>5</v>
      </c>
      <c r="M330" s="39" t="s">
        <v>102</v>
      </c>
      <c r="N330" s="39" t="str">
        <f t="shared" si="5"/>
        <v>sim</v>
      </c>
      <c r="O330" s="49">
        <v>105.87</v>
      </c>
      <c r="P330" s="49">
        <v>88.46</v>
      </c>
      <c r="Q330" s="39">
        <v>50</v>
      </c>
      <c r="R330" s="39">
        <v>83.6</v>
      </c>
      <c r="S330" s="39">
        <v>47.2</v>
      </c>
    </row>
    <row r="331" spans="1:19" x14ac:dyDescent="0.25">
      <c r="A331" s="39" t="s">
        <v>16</v>
      </c>
      <c r="B331" s="39" t="s">
        <v>30</v>
      </c>
      <c r="C331" s="39" t="s">
        <v>64</v>
      </c>
      <c r="D331" s="39" t="s">
        <v>538</v>
      </c>
      <c r="E331" s="39" t="s">
        <v>127</v>
      </c>
      <c r="F331" s="48">
        <v>2</v>
      </c>
      <c r="G331" s="41">
        <v>51408</v>
      </c>
      <c r="H331" s="42">
        <v>2.0563199999999999</v>
      </c>
      <c r="I331" s="42">
        <v>25000</v>
      </c>
      <c r="J331" s="42" t="s">
        <v>4169</v>
      </c>
      <c r="K331" s="42" t="s">
        <v>4170</v>
      </c>
      <c r="L331" s="42">
        <v>45</v>
      </c>
      <c r="M331" s="39" t="s">
        <v>102</v>
      </c>
      <c r="N331" s="39" t="str">
        <f t="shared" si="5"/>
        <v>sim</v>
      </c>
      <c r="O331" s="49">
        <v>353</v>
      </c>
      <c r="P331" s="49">
        <v>263.5</v>
      </c>
      <c r="Q331" s="39">
        <v>228.5</v>
      </c>
      <c r="R331" s="39">
        <v>74.599999999999994</v>
      </c>
      <c r="S331" s="39">
        <v>64.7</v>
      </c>
    </row>
    <row r="332" spans="1:19" x14ac:dyDescent="0.25">
      <c r="A332" s="39" t="s">
        <v>16</v>
      </c>
      <c r="B332" s="39" t="s">
        <v>30</v>
      </c>
      <c r="C332" s="39" t="s">
        <v>64</v>
      </c>
      <c r="D332" s="39" t="s">
        <v>539</v>
      </c>
      <c r="E332" s="39" t="s">
        <v>127</v>
      </c>
      <c r="F332" s="48">
        <v>1</v>
      </c>
      <c r="G332" s="41">
        <v>6798</v>
      </c>
      <c r="H332" s="42">
        <v>2.1929032258064516</v>
      </c>
      <c r="I332" s="42">
        <v>3100</v>
      </c>
      <c r="J332" s="42" t="s">
        <v>4170</v>
      </c>
      <c r="K332" s="42" t="s">
        <v>4170</v>
      </c>
      <c r="L332" s="42">
        <v>29</v>
      </c>
      <c r="M332" s="39" t="s">
        <v>102</v>
      </c>
      <c r="N332" s="39" t="str">
        <f t="shared" si="5"/>
        <v>sim</v>
      </c>
      <c r="O332" s="49">
        <v>152</v>
      </c>
      <c r="P332" s="49">
        <v>52</v>
      </c>
      <c r="Q332" s="39">
        <v>16.68</v>
      </c>
      <c r="R332" s="39">
        <v>34.200000000000003</v>
      </c>
      <c r="S332" s="39">
        <v>11</v>
      </c>
    </row>
    <row r="333" spans="1:19" x14ac:dyDescent="0.25">
      <c r="A333" s="39" t="s">
        <v>16</v>
      </c>
      <c r="B333" s="39" t="s">
        <v>30</v>
      </c>
      <c r="C333" s="39" t="s">
        <v>64</v>
      </c>
      <c r="D333" s="39" t="s">
        <v>540</v>
      </c>
      <c r="E333" s="39" t="s">
        <v>127</v>
      </c>
      <c r="F333" s="48">
        <v>1</v>
      </c>
      <c r="G333" s="41">
        <v>16771</v>
      </c>
      <c r="H333" s="42">
        <v>2.1665159540111096</v>
      </c>
      <c r="I333" s="42">
        <v>7741</v>
      </c>
      <c r="J333" s="42" t="s">
        <v>4169</v>
      </c>
      <c r="K333" s="42" t="s">
        <v>4170</v>
      </c>
      <c r="L333" s="42">
        <v>0</v>
      </c>
      <c r="M333" s="39" t="s">
        <v>103</v>
      </c>
      <c r="N333" s="39" t="str">
        <f t="shared" si="5"/>
        <v>sim</v>
      </c>
      <c r="O333" s="49">
        <v>156</v>
      </c>
      <c r="P333" s="49">
        <v>88.09</v>
      </c>
      <c r="Q333" s="39">
        <v>0.35</v>
      </c>
      <c r="R333" s="39">
        <v>56.5</v>
      </c>
      <c r="S333" s="39">
        <v>0.2</v>
      </c>
    </row>
    <row r="334" spans="1:19" x14ac:dyDescent="0.25">
      <c r="A334" s="39" t="s">
        <v>16</v>
      </c>
      <c r="B334" s="39" t="s">
        <v>30</v>
      </c>
      <c r="C334" s="39" t="s">
        <v>64</v>
      </c>
      <c r="D334" s="39" t="s">
        <v>541</v>
      </c>
      <c r="E334" s="39" t="s">
        <v>127</v>
      </c>
      <c r="F334" s="48">
        <v>2</v>
      </c>
      <c r="G334" s="41">
        <v>46987</v>
      </c>
      <c r="H334" s="42">
        <v>3.0530864197530865</v>
      </c>
      <c r="I334" s="42">
        <v>15390</v>
      </c>
      <c r="J334" s="42" t="s">
        <v>4169</v>
      </c>
      <c r="K334" s="42" t="s">
        <v>4170</v>
      </c>
      <c r="L334" s="42">
        <v>0</v>
      </c>
      <c r="M334" s="39" t="s">
        <v>102</v>
      </c>
      <c r="N334" s="39" t="str">
        <f t="shared" si="5"/>
        <v>sim</v>
      </c>
      <c r="O334" s="49">
        <v>255.63</v>
      </c>
      <c r="P334" s="49">
        <v>220.35</v>
      </c>
      <c r="Q334" s="39">
        <v>0.5</v>
      </c>
      <c r="R334" s="39">
        <v>86.2</v>
      </c>
      <c r="S334" s="39">
        <v>0.2</v>
      </c>
    </row>
    <row r="335" spans="1:19" x14ac:dyDescent="0.25">
      <c r="A335" s="39" t="s">
        <v>16</v>
      </c>
      <c r="B335" s="39" t="s">
        <v>30</v>
      </c>
      <c r="C335" s="39" t="s">
        <v>64</v>
      </c>
      <c r="D335" s="39" t="s">
        <v>542</v>
      </c>
      <c r="E335" s="39" t="s">
        <v>127</v>
      </c>
      <c r="F335" s="48">
        <v>1</v>
      </c>
      <c r="G335" s="41">
        <v>1984</v>
      </c>
      <c r="H335" s="42">
        <v>2.0060667340748228</v>
      </c>
      <c r="I335" s="42">
        <v>989</v>
      </c>
      <c r="J335" s="42" t="s">
        <v>4169</v>
      </c>
      <c r="K335" s="42" t="s">
        <v>4170</v>
      </c>
      <c r="L335" s="42">
        <v>0</v>
      </c>
      <c r="M335" s="39" t="s">
        <v>102</v>
      </c>
      <c r="N335" s="39" t="str">
        <f t="shared" si="5"/>
        <v>sim</v>
      </c>
      <c r="O335" s="49">
        <v>19.329999999999998</v>
      </c>
      <c r="P335" s="49">
        <v>17.47</v>
      </c>
      <c r="Q335" s="39">
        <v>0.62</v>
      </c>
      <c r="R335" s="39">
        <v>90.4</v>
      </c>
      <c r="S335" s="39">
        <v>3.2</v>
      </c>
    </row>
    <row r="336" spans="1:19" x14ac:dyDescent="0.25">
      <c r="A336" s="39" t="s">
        <v>16</v>
      </c>
      <c r="B336" s="39" t="s">
        <v>30</v>
      </c>
      <c r="C336" s="39" t="s">
        <v>64</v>
      </c>
      <c r="D336" s="39" t="s">
        <v>543</v>
      </c>
      <c r="E336" s="39" t="s">
        <v>127</v>
      </c>
      <c r="F336" s="48">
        <v>1</v>
      </c>
      <c r="G336" s="41">
        <v>4554</v>
      </c>
      <c r="H336" s="42">
        <v>3.2070422535211267</v>
      </c>
      <c r="I336" s="42">
        <v>1420</v>
      </c>
      <c r="J336" s="42" t="s">
        <v>4170</v>
      </c>
      <c r="K336" s="42" t="s">
        <v>4170</v>
      </c>
      <c r="L336" s="42">
        <v>0</v>
      </c>
      <c r="M336" s="39" t="s">
        <v>102</v>
      </c>
      <c r="N336" s="39" t="str">
        <f t="shared" si="5"/>
        <v>sim</v>
      </c>
      <c r="O336" s="49">
        <v>22</v>
      </c>
      <c r="P336" s="49">
        <v>19.399999999999999</v>
      </c>
      <c r="Q336" s="39">
        <v>10.54</v>
      </c>
      <c r="R336" s="39">
        <v>88.2</v>
      </c>
      <c r="S336" s="39">
        <v>47.9</v>
      </c>
    </row>
    <row r="337" spans="1:19" x14ac:dyDescent="0.25">
      <c r="A337" s="39" t="s">
        <v>16</v>
      </c>
      <c r="B337" s="39" t="s">
        <v>30</v>
      </c>
      <c r="C337" s="39" t="s">
        <v>64</v>
      </c>
      <c r="D337" s="39" t="s">
        <v>544</v>
      </c>
      <c r="E337" s="39" t="s">
        <v>127</v>
      </c>
      <c r="F337" s="48">
        <v>2</v>
      </c>
      <c r="G337" s="41">
        <v>37608</v>
      </c>
      <c r="H337" s="42">
        <v>2.4069120000000002</v>
      </c>
      <c r="I337" s="42">
        <v>15625</v>
      </c>
      <c r="J337" s="42" t="s">
        <v>4170</v>
      </c>
      <c r="K337" s="42" t="s">
        <v>4170</v>
      </c>
      <c r="L337" s="42">
        <v>40</v>
      </c>
      <c r="M337" s="39" t="s">
        <v>102</v>
      </c>
      <c r="N337" s="39" t="str">
        <f t="shared" si="5"/>
        <v>sim</v>
      </c>
      <c r="O337" s="49">
        <v>218.94</v>
      </c>
      <c r="P337" s="49">
        <v>181.5</v>
      </c>
      <c r="Q337" s="39">
        <v>10.56</v>
      </c>
      <c r="R337" s="39">
        <v>82.9</v>
      </c>
      <c r="S337" s="39">
        <v>4.8</v>
      </c>
    </row>
    <row r="338" spans="1:19" x14ac:dyDescent="0.25">
      <c r="A338" s="39" t="s">
        <v>16</v>
      </c>
      <c r="B338" s="39" t="s">
        <v>30</v>
      </c>
      <c r="C338" s="39" t="s">
        <v>64</v>
      </c>
      <c r="D338" s="39" t="s">
        <v>545</v>
      </c>
      <c r="E338" s="39" t="s">
        <v>127</v>
      </c>
      <c r="F338" s="48">
        <v>1</v>
      </c>
      <c r="G338" s="41">
        <v>5881</v>
      </c>
      <c r="H338" s="42">
        <v>2.1385454545454547</v>
      </c>
      <c r="I338" s="42">
        <v>2750</v>
      </c>
      <c r="J338" s="42" t="s">
        <v>4169</v>
      </c>
      <c r="K338" s="42" t="s">
        <v>4170</v>
      </c>
      <c r="L338" s="42">
        <v>0</v>
      </c>
      <c r="M338" s="39" t="s">
        <v>102</v>
      </c>
      <c r="N338" s="39" t="str">
        <f t="shared" si="5"/>
        <v>sim</v>
      </c>
      <c r="O338" s="49">
        <v>55.56</v>
      </c>
      <c r="P338" s="49">
        <v>44.45</v>
      </c>
      <c r="Q338" s="39">
        <v>11.15</v>
      </c>
      <c r="R338" s="39">
        <v>80</v>
      </c>
      <c r="S338" s="39">
        <v>20.100000000000001</v>
      </c>
    </row>
    <row r="339" spans="1:19" x14ac:dyDescent="0.25">
      <c r="A339" s="39" t="s">
        <v>16</v>
      </c>
      <c r="B339" s="39" t="s">
        <v>30</v>
      </c>
      <c r="C339" s="39" t="s">
        <v>64</v>
      </c>
      <c r="D339" s="39" t="s">
        <v>546</v>
      </c>
      <c r="E339" s="39" t="s">
        <v>127</v>
      </c>
      <c r="F339" s="48">
        <v>2</v>
      </c>
      <c r="G339" s="41">
        <v>74871</v>
      </c>
      <c r="H339" s="42">
        <v>2.136241725633417</v>
      </c>
      <c r="I339" s="42">
        <v>35048</v>
      </c>
      <c r="J339" s="42" t="s">
        <v>4169</v>
      </c>
      <c r="K339" s="42" t="s">
        <v>4170</v>
      </c>
      <c r="L339" s="42">
        <v>278</v>
      </c>
      <c r="M339" s="39" t="s">
        <v>102</v>
      </c>
      <c r="N339" s="39" t="str">
        <f t="shared" si="5"/>
        <v>sim</v>
      </c>
      <c r="O339" s="49">
        <v>473.8</v>
      </c>
      <c r="P339" s="49">
        <v>309.02999999999997</v>
      </c>
      <c r="Q339" s="39">
        <v>230.78</v>
      </c>
      <c r="R339" s="39">
        <v>65.2</v>
      </c>
      <c r="S339" s="39">
        <v>48.7</v>
      </c>
    </row>
    <row r="340" spans="1:19" x14ac:dyDescent="0.25">
      <c r="A340" s="39" t="s">
        <v>16</v>
      </c>
      <c r="B340" s="39" t="s">
        <v>30</v>
      </c>
      <c r="C340" s="39" t="s">
        <v>64</v>
      </c>
      <c r="D340" s="39" t="s">
        <v>547</v>
      </c>
      <c r="E340" s="39" t="s">
        <v>127</v>
      </c>
      <c r="F340" s="48">
        <v>1</v>
      </c>
      <c r="G340" s="41">
        <v>11319</v>
      </c>
      <c r="H340" s="42">
        <v>3.5371874999999999</v>
      </c>
      <c r="I340" s="42">
        <v>3200</v>
      </c>
      <c r="J340" s="42" t="s">
        <v>4170</v>
      </c>
      <c r="K340" s="42" t="s">
        <v>4169</v>
      </c>
      <c r="L340" s="42">
        <v>30</v>
      </c>
      <c r="M340" s="39" t="s">
        <v>102</v>
      </c>
      <c r="N340" s="39" t="str">
        <f t="shared" si="5"/>
        <v>sim</v>
      </c>
      <c r="O340" s="49">
        <v>40</v>
      </c>
      <c r="P340" s="49">
        <v>20</v>
      </c>
      <c r="Q340" s="39">
        <v>1</v>
      </c>
      <c r="R340" s="39">
        <v>50</v>
      </c>
      <c r="S340" s="39">
        <v>2.5</v>
      </c>
    </row>
    <row r="341" spans="1:19" x14ac:dyDescent="0.25">
      <c r="A341" s="39" t="s">
        <v>16</v>
      </c>
      <c r="B341" s="39" t="s">
        <v>30</v>
      </c>
      <c r="C341" s="39" t="s">
        <v>64</v>
      </c>
      <c r="D341" s="39" t="s">
        <v>548</v>
      </c>
      <c r="E341" s="39" t="s">
        <v>127</v>
      </c>
      <c r="F341" s="48">
        <v>1</v>
      </c>
      <c r="G341" s="41">
        <v>15453</v>
      </c>
      <c r="H341" s="42">
        <v>2.6222637026981164</v>
      </c>
      <c r="I341" s="42">
        <v>5893</v>
      </c>
      <c r="J341" s="42" t="s">
        <v>4170</v>
      </c>
      <c r="K341" s="42" t="s">
        <v>4170</v>
      </c>
      <c r="L341" s="42">
        <v>30</v>
      </c>
      <c r="M341" s="39" t="s">
        <v>102</v>
      </c>
      <c r="N341" s="39" t="str">
        <f t="shared" si="5"/>
        <v>sim</v>
      </c>
      <c r="O341" s="49">
        <v>85</v>
      </c>
      <c r="P341" s="49">
        <v>52.64</v>
      </c>
      <c r="Q341" s="39">
        <v>25</v>
      </c>
      <c r="R341" s="39">
        <v>61.9</v>
      </c>
      <c r="S341" s="39">
        <v>29.4</v>
      </c>
    </row>
    <row r="342" spans="1:19" x14ac:dyDescent="0.25">
      <c r="A342" s="39" t="s">
        <v>16</v>
      </c>
      <c r="B342" s="39" t="s">
        <v>30</v>
      </c>
      <c r="C342" s="39" t="s">
        <v>64</v>
      </c>
      <c r="D342" s="39" t="s">
        <v>549</v>
      </c>
      <c r="E342" s="39" t="s">
        <v>127</v>
      </c>
      <c r="F342" s="48">
        <v>2</v>
      </c>
      <c r="G342" s="41">
        <v>30582</v>
      </c>
      <c r="H342" s="42">
        <v>2.8842780345185326</v>
      </c>
      <c r="I342" s="42">
        <v>10603</v>
      </c>
      <c r="J342" s="42" t="s">
        <v>4170</v>
      </c>
      <c r="K342" s="42" t="s">
        <v>4170</v>
      </c>
      <c r="L342" s="42">
        <v>500</v>
      </c>
      <c r="M342" s="39" t="s">
        <v>102</v>
      </c>
      <c r="N342" s="39" t="str">
        <f t="shared" si="5"/>
        <v>sim</v>
      </c>
      <c r="O342" s="49">
        <v>165</v>
      </c>
      <c r="P342" s="49">
        <v>140</v>
      </c>
      <c r="Q342" s="39">
        <v>10</v>
      </c>
      <c r="R342" s="39">
        <v>84.8</v>
      </c>
      <c r="S342" s="39">
        <v>6.1</v>
      </c>
    </row>
    <row r="343" spans="1:19" x14ac:dyDescent="0.25">
      <c r="A343" s="39" t="s">
        <v>16</v>
      </c>
      <c r="B343" s="39" t="s">
        <v>30</v>
      </c>
      <c r="C343" s="39" t="s">
        <v>64</v>
      </c>
      <c r="D343" s="39" t="s">
        <v>550</v>
      </c>
      <c r="E343" s="39" t="s">
        <v>127</v>
      </c>
      <c r="F343" s="48">
        <v>1</v>
      </c>
      <c r="G343" s="41">
        <v>3488</v>
      </c>
      <c r="H343" s="42">
        <v>2.9409780775716694</v>
      </c>
      <c r="I343" s="42">
        <v>1186</v>
      </c>
      <c r="J343" s="42" t="s">
        <v>4170</v>
      </c>
      <c r="K343" s="42" t="s">
        <v>4170</v>
      </c>
      <c r="L343" s="42">
        <v>20</v>
      </c>
      <c r="M343" s="39" t="s">
        <v>102</v>
      </c>
      <c r="N343" s="39" t="str">
        <f t="shared" si="5"/>
        <v>sim</v>
      </c>
      <c r="O343" s="49">
        <v>27.26</v>
      </c>
      <c r="P343" s="49">
        <v>11.67</v>
      </c>
      <c r="Q343" s="39">
        <v>8.6999999999999993</v>
      </c>
      <c r="R343" s="39">
        <v>42.8</v>
      </c>
      <c r="S343" s="39">
        <v>31.9</v>
      </c>
    </row>
    <row r="344" spans="1:19" x14ac:dyDescent="0.25">
      <c r="A344" s="39" t="s">
        <v>16</v>
      </c>
      <c r="B344" s="39" t="s">
        <v>30</v>
      </c>
      <c r="C344" s="39" t="s">
        <v>64</v>
      </c>
      <c r="D344" s="39" t="s">
        <v>551</v>
      </c>
      <c r="E344" s="39" t="s">
        <v>127</v>
      </c>
      <c r="F344" s="48">
        <v>1</v>
      </c>
      <c r="G344" s="41">
        <v>17231</v>
      </c>
      <c r="H344" s="42">
        <v>2.3116447544942313</v>
      </c>
      <c r="I344" s="42">
        <v>7454</v>
      </c>
      <c r="J344" s="42" t="s">
        <v>4169</v>
      </c>
      <c r="K344" s="42" t="s">
        <v>4169</v>
      </c>
      <c r="L344" s="42">
        <v>0</v>
      </c>
      <c r="M344" s="39" t="s">
        <v>102</v>
      </c>
      <c r="N344" s="39" t="str">
        <f t="shared" si="5"/>
        <v>sim</v>
      </c>
      <c r="O344" s="49">
        <v>118.41</v>
      </c>
      <c r="P344" s="49">
        <v>72.569999999999993</v>
      </c>
      <c r="Q344" s="39">
        <v>13.96</v>
      </c>
      <c r="R344" s="39">
        <v>61.3</v>
      </c>
      <c r="S344" s="39">
        <v>11.8</v>
      </c>
    </row>
    <row r="345" spans="1:19" x14ac:dyDescent="0.25">
      <c r="A345" s="39" t="s">
        <v>16</v>
      </c>
      <c r="B345" s="39" t="s">
        <v>30</v>
      </c>
      <c r="C345" s="39" t="s">
        <v>64</v>
      </c>
      <c r="D345" s="39" t="s">
        <v>552</v>
      </c>
      <c r="E345" s="39" t="s">
        <v>127</v>
      </c>
      <c r="F345" s="48">
        <v>1</v>
      </c>
      <c r="G345" s="41">
        <v>3833</v>
      </c>
      <c r="H345" s="42">
        <v>2.2520564042303173</v>
      </c>
      <c r="I345" s="42">
        <v>1702</v>
      </c>
      <c r="J345" s="42" t="s">
        <v>4170</v>
      </c>
      <c r="K345" s="42" t="s">
        <v>4170</v>
      </c>
      <c r="L345" s="42">
        <v>10</v>
      </c>
      <c r="M345" s="39" t="s">
        <v>102</v>
      </c>
      <c r="N345" s="39" t="str">
        <f t="shared" si="5"/>
        <v>sim</v>
      </c>
      <c r="O345" s="49">
        <v>15</v>
      </c>
      <c r="P345" s="49">
        <v>8</v>
      </c>
      <c r="Q345" s="39">
        <v>7</v>
      </c>
      <c r="R345" s="39">
        <v>53.3</v>
      </c>
      <c r="S345" s="39">
        <v>46.7</v>
      </c>
    </row>
    <row r="346" spans="1:19" x14ac:dyDescent="0.25">
      <c r="A346" s="39" t="s">
        <v>16</v>
      </c>
      <c r="B346" s="39" t="s">
        <v>30</v>
      </c>
      <c r="C346" s="39" t="s">
        <v>64</v>
      </c>
      <c r="D346" s="39" t="s">
        <v>553</v>
      </c>
      <c r="E346" s="39" t="s">
        <v>127</v>
      </c>
      <c r="F346" s="48">
        <v>1</v>
      </c>
      <c r="G346" s="41">
        <v>23662</v>
      </c>
      <c r="H346" s="42">
        <v>2.4311106544744683</v>
      </c>
      <c r="I346" s="42">
        <v>9733</v>
      </c>
      <c r="J346" s="42" t="s">
        <v>4169</v>
      </c>
      <c r="K346" s="42" t="s">
        <v>4169</v>
      </c>
      <c r="L346" s="42">
        <v>0</v>
      </c>
      <c r="M346" s="39" t="s">
        <v>103</v>
      </c>
      <c r="N346" s="39" t="str">
        <f t="shared" si="5"/>
        <v>sim</v>
      </c>
      <c r="O346" s="49">
        <v>160.05000000000001</v>
      </c>
      <c r="P346" s="49">
        <v>132.09</v>
      </c>
      <c r="Q346" s="39">
        <v>45.26</v>
      </c>
      <c r="R346" s="39">
        <v>82.5</v>
      </c>
      <c r="S346" s="39">
        <v>28.3</v>
      </c>
    </row>
    <row r="347" spans="1:19" x14ac:dyDescent="0.25">
      <c r="A347" s="39" t="s">
        <v>16</v>
      </c>
      <c r="B347" s="39" t="s">
        <v>30</v>
      </c>
      <c r="C347" s="39" t="s">
        <v>64</v>
      </c>
      <c r="D347" s="39" t="s">
        <v>554</v>
      </c>
      <c r="E347" s="39" t="s">
        <v>127</v>
      </c>
      <c r="F347" s="48">
        <v>1</v>
      </c>
      <c r="G347" s="41">
        <v>4966</v>
      </c>
      <c r="H347" s="42">
        <v>2.4523456790123457</v>
      </c>
      <c r="I347" s="42">
        <v>2025</v>
      </c>
      <c r="J347" s="42" t="s">
        <v>4169</v>
      </c>
      <c r="K347" s="42" t="s">
        <v>4170</v>
      </c>
      <c r="L347" s="42">
        <v>0</v>
      </c>
      <c r="M347" s="39" t="s">
        <v>102</v>
      </c>
      <c r="N347" s="39" t="str">
        <f t="shared" si="5"/>
        <v>sim</v>
      </c>
      <c r="O347" s="49">
        <v>94.45</v>
      </c>
      <c r="P347" s="49">
        <v>51.95</v>
      </c>
      <c r="Q347" s="39">
        <v>6</v>
      </c>
      <c r="R347" s="39">
        <v>55</v>
      </c>
      <c r="S347" s="39">
        <v>6.4</v>
      </c>
    </row>
    <row r="348" spans="1:19" x14ac:dyDescent="0.25">
      <c r="A348" s="39" t="s">
        <v>16</v>
      </c>
      <c r="B348" s="39" t="s">
        <v>30</v>
      </c>
      <c r="C348" s="39" t="s">
        <v>64</v>
      </c>
      <c r="D348" s="39" t="s">
        <v>555</v>
      </c>
      <c r="E348" s="39" t="s">
        <v>127</v>
      </c>
      <c r="F348" s="48">
        <v>2</v>
      </c>
      <c r="G348" s="41">
        <v>39068</v>
      </c>
      <c r="H348" s="42">
        <v>4.1098253734483485</v>
      </c>
      <c r="I348" s="42">
        <v>9506</v>
      </c>
      <c r="J348" s="42" t="s">
        <v>4170</v>
      </c>
      <c r="K348" s="42" t="s">
        <v>4170</v>
      </c>
      <c r="L348" s="42">
        <v>0</v>
      </c>
      <c r="M348" s="39" t="s">
        <v>102</v>
      </c>
      <c r="N348" s="39" t="str">
        <f t="shared" si="5"/>
        <v>sim</v>
      </c>
      <c r="O348" s="49">
        <v>140</v>
      </c>
      <c r="P348" s="49">
        <v>120</v>
      </c>
      <c r="Q348" s="39">
        <v>62</v>
      </c>
      <c r="R348" s="39">
        <v>85.7</v>
      </c>
      <c r="S348" s="39">
        <v>44.3</v>
      </c>
    </row>
    <row r="349" spans="1:19" x14ac:dyDescent="0.25">
      <c r="A349" s="39" t="s">
        <v>16</v>
      </c>
      <c r="B349" s="39" t="s">
        <v>30</v>
      </c>
      <c r="C349" s="39" t="s">
        <v>64</v>
      </c>
      <c r="D349" s="39" t="s">
        <v>556</v>
      </c>
      <c r="E349" s="39" t="s">
        <v>127</v>
      </c>
      <c r="F349" s="48">
        <v>1</v>
      </c>
      <c r="G349" s="41">
        <v>4305</v>
      </c>
      <c r="H349" s="42">
        <v>3.2613636363636362</v>
      </c>
      <c r="I349" s="42">
        <v>1320</v>
      </c>
      <c r="J349" s="42" t="s">
        <v>4169</v>
      </c>
      <c r="K349" s="42" t="s">
        <v>4170</v>
      </c>
      <c r="L349" s="42">
        <v>0</v>
      </c>
      <c r="M349" s="39" t="s">
        <v>102</v>
      </c>
      <c r="N349" s="39" t="str">
        <f t="shared" si="5"/>
        <v>sim</v>
      </c>
      <c r="O349" s="49">
        <v>38.21</v>
      </c>
      <c r="P349" s="49">
        <v>38.21</v>
      </c>
      <c r="Q349" s="39">
        <v>30.81</v>
      </c>
      <c r="R349" s="39">
        <v>100</v>
      </c>
      <c r="S349" s="39">
        <v>80.599999999999994</v>
      </c>
    </row>
    <row r="350" spans="1:19" x14ac:dyDescent="0.25">
      <c r="A350" s="39" t="s">
        <v>16</v>
      </c>
      <c r="B350" s="39" t="s">
        <v>30</v>
      </c>
      <c r="C350" s="39" t="s">
        <v>64</v>
      </c>
      <c r="D350" s="39" t="s">
        <v>557</v>
      </c>
      <c r="E350" s="39" t="s">
        <v>127</v>
      </c>
      <c r="F350" s="48">
        <v>1</v>
      </c>
      <c r="G350" s="41">
        <v>2503</v>
      </c>
      <c r="H350" s="42">
        <v>2.348030018761726</v>
      </c>
      <c r="I350" s="42">
        <v>1066</v>
      </c>
      <c r="J350" s="42" t="s">
        <v>4170</v>
      </c>
      <c r="K350" s="42" t="s">
        <v>4170</v>
      </c>
      <c r="L350" s="42">
        <v>0</v>
      </c>
      <c r="M350" s="39" t="s">
        <v>102</v>
      </c>
      <c r="N350" s="39" t="str">
        <f t="shared" si="5"/>
        <v>sim</v>
      </c>
      <c r="O350" s="49">
        <v>22.88</v>
      </c>
      <c r="P350" s="49">
        <v>19</v>
      </c>
      <c r="Q350" s="39">
        <v>4.5</v>
      </c>
      <c r="R350" s="39">
        <v>83</v>
      </c>
      <c r="S350" s="39">
        <v>19.7</v>
      </c>
    </row>
    <row r="351" spans="1:19" x14ac:dyDescent="0.25">
      <c r="A351" s="39" t="s">
        <v>16</v>
      </c>
      <c r="B351" s="39" t="s">
        <v>30</v>
      </c>
      <c r="C351" s="39" t="s">
        <v>64</v>
      </c>
      <c r="D351" s="39" t="s">
        <v>558</v>
      </c>
      <c r="E351" s="39" t="s">
        <v>127</v>
      </c>
      <c r="F351" s="48">
        <v>1</v>
      </c>
      <c r="G351" s="41">
        <v>9449</v>
      </c>
      <c r="H351" s="42">
        <v>2.5386888769478775</v>
      </c>
      <c r="I351" s="42">
        <v>3722</v>
      </c>
      <c r="J351" s="42" t="s">
        <v>4169</v>
      </c>
      <c r="K351" s="42" t="s">
        <v>4169</v>
      </c>
      <c r="L351" s="42">
        <v>0</v>
      </c>
      <c r="M351" s="39" t="s">
        <v>102</v>
      </c>
      <c r="N351" s="39" t="str">
        <f t="shared" si="5"/>
        <v>sim</v>
      </c>
      <c r="O351" s="49">
        <v>81.36</v>
      </c>
      <c r="P351" s="49">
        <v>81.36</v>
      </c>
      <c r="Q351" s="39">
        <v>8</v>
      </c>
      <c r="R351" s="39">
        <v>100</v>
      </c>
      <c r="S351" s="39">
        <v>9.8000000000000007</v>
      </c>
    </row>
    <row r="352" spans="1:19" x14ac:dyDescent="0.25">
      <c r="A352" s="39" t="s">
        <v>16</v>
      </c>
      <c r="B352" s="39" t="s">
        <v>30</v>
      </c>
      <c r="C352" s="39" t="s">
        <v>64</v>
      </c>
      <c r="D352" s="39" t="s">
        <v>559</v>
      </c>
      <c r="E352" s="39" t="s">
        <v>127</v>
      </c>
      <c r="F352" s="48">
        <v>3</v>
      </c>
      <c r="G352" s="41">
        <v>117562</v>
      </c>
      <c r="H352" s="42">
        <v>2.8225492785287267</v>
      </c>
      <c r="I352" s="42">
        <v>41651</v>
      </c>
      <c r="J352" s="42" t="s">
        <v>4169</v>
      </c>
      <c r="K352" s="42" t="s">
        <v>4170</v>
      </c>
      <c r="L352" s="42">
        <v>8000</v>
      </c>
      <c r="M352" s="39" t="s">
        <v>102</v>
      </c>
      <c r="N352" s="39" t="str">
        <f t="shared" si="5"/>
        <v>sim</v>
      </c>
      <c r="O352" s="49">
        <v>732.34</v>
      </c>
      <c r="P352" s="49">
        <v>505.11</v>
      </c>
      <c r="Q352" s="39">
        <v>110</v>
      </c>
      <c r="R352" s="39">
        <v>69</v>
      </c>
      <c r="S352" s="39">
        <v>15</v>
      </c>
    </row>
    <row r="353" spans="1:19" x14ac:dyDescent="0.25">
      <c r="A353" s="39" t="s">
        <v>16</v>
      </c>
      <c r="B353" s="39" t="s">
        <v>30</v>
      </c>
      <c r="C353" s="39" t="s">
        <v>64</v>
      </c>
      <c r="D353" s="39" t="s">
        <v>560</v>
      </c>
      <c r="E353" s="39" t="s">
        <v>127</v>
      </c>
      <c r="F353" s="48">
        <v>1</v>
      </c>
      <c r="G353" s="41">
        <v>4393</v>
      </c>
      <c r="H353" s="42">
        <v>2.1222222222222222</v>
      </c>
      <c r="I353" s="42">
        <v>2070</v>
      </c>
      <c r="J353" s="42" t="s">
        <v>4170</v>
      </c>
      <c r="K353" s="42" t="s">
        <v>4170</v>
      </c>
      <c r="L353" s="42">
        <v>0</v>
      </c>
      <c r="M353" s="39" t="s">
        <v>105</v>
      </c>
      <c r="N353" s="39" t="str">
        <f t="shared" si="5"/>
        <v>sim</v>
      </c>
      <c r="O353" s="49">
        <v>27.19</v>
      </c>
      <c r="P353" s="49">
        <v>21.03</v>
      </c>
      <c r="Q353" s="39">
        <v>11.34</v>
      </c>
      <c r="R353" s="39">
        <v>77.3</v>
      </c>
      <c r="S353" s="39">
        <v>41.7</v>
      </c>
    </row>
    <row r="354" spans="1:19" x14ac:dyDescent="0.25">
      <c r="A354" s="39" t="s">
        <v>15</v>
      </c>
      <c r="B354" s="39" t="s">
        <v>20</v>
      </c>
      <c r="C354" s="39" t="s">
        <v>47</v>
      </c>
      <c r="D354" s="39" t="s">
        <v>561</v>
      </c>
      <c r="E354" s="39" t="s">
        <v>129</v>
      </c>
      <c r="F354" s="48">
        <v>1</v>
      </c>
      <c r="G354" s="41">
        <v>5326</v>
      </c>
      <c r="H354" s="42">
        <v>3.1702380952380951</v>
      </c>
      <c r="I354" s="42">
        <v>1680</v>
      </c>
      <c r="J354" s="42" t="s">
        <v>4170</v>
      </c>
      <c r="K354" s="42" t="s">
        <v>4170</v>
      </c>
      <c r="L354" s="42">
        <v>0</v>
      </c>
      <c r="M354" s="39" t="s">
        <v>104</v>
      </c>
      <c r="N354" s="39" t="b">
        <f t="shared" si="5"/>
        <v>0</v>
      </c>
      <c r="O354" s="49">
        <v>189</v>
      </c>
      <c r="P354" s="49">
        <v>130</v>
      </c>
      <c r="Q354" s="39">
        <v>0</v>
      </c>
      <c r="R354" s="39">
        <v>68.8</v>
      </c>
      <c r="S354" s="39"/>
    </row>
    <row r="355" spans="1:19" x14ac:dyDescent="0.25">
      <c r="A355" s="39" t="s">
        <v>15</v>
      </c>
      <c r="B355" s="39" t="s">
        <v>20</v>
      </c>
      <c r="C355" s="39" t="s">
        <v>47</v>
      </c>
      <c r="D355" s="39" t="s">
        <v>562</v>
      </c>
      <c r="E355" s="39" t="s">
        <v>127</v>
      </c>
      <c r="F355" s="48">
        <v>1</v>
      </c>
      <c r="G355" s="41">
        <v>9001</v>
      </c>
      <c r="H355" s="42">
        <v>2.7686865579821593</v>
      </c>
      <c r="I355" s="42">
        <v>3251</v>
      </c>
      <c r="J355" s="42" t="s">
        <v>4170</v>
      </c>
      <c r="K355" s="42" t="s">
        <v>4170</v>
      </c>
      <c r="L355" s="42">
        <v>0</v>
      </c>
      <c r="M355" s="39" t="s">
        <v>104</v>
      </c>
      <c r="N355" s="39" t="b">
        <f t="shared" si="5"/>
        <v>0</v>
      </c>
      <c r="O355" s="49">
        <v>2</v>
      </c>
      <c r="P355" s="49">
        <v>1</v>
      </c>
      <c r="Q355" s="39">
        <v>0</v>
      </c>
      <c r="R355" s="39">
        <v>50</v>
      </c>
      <c r="S355" s="39"/>
    </row>
    <row r="356" spans="1:19" x14ac:dyDescent="0.25">
      <c r="A356" s="39" t="s">
        <v>15</v>
      </c>
      <c r="B356" s="39" t="s">
        <v>20</v>
      </c>
      <c r="C356" s="39" t="s">
        <v>47</v>
      </c>
      <c r="D356" s="39" t="s">
        <v>563</v>
      </c>
      <c r="E356" s="39" t="s">
        <v>130</v>
      </c>
      <c r="F356" s="48">
        <v>2</v>
      </c>
      <c r="G356" s="41">
        <v>23999</v>
      </c>
      <c r="H356" s="42">
        <v>2.3999000000000001</v>
      </c>
      <c r="I356" s="42">
        <v>10000</v>
      </c>
      <c r="J356" s="42" t="s">
        <v>4170</v>
      </c>
      <c r="K356" s="42" t="s">
        <v>4170</v>
      </c>
      <c r="L356" s="42">
        <v>550</v>
      </c>
      <c r="M356" s="39" t="s">
        <v>106</v>
      </c>
      <c r="N356" s="39" t="str">
        <f t="shared" si="5"/>
        <v>sim</v>
      </c>
      <c r="O356" s="49">
        <v>1000</v>
      </c>
      <c r="P356" s="49">
        <v>1000</v>
      </c>
      <c r="Q356" s="39">
        <v>200</v>
      </c>
      <c r="R356" s="39">
        <v>100</v>
      </c>
      <c r="S356" s="39">
        <v>20</v>
      </c>
    </row>
    <row r="357" spans="1:19" x14ac:dyDescent="0.25">
      <c r="A357" s="39" t="s">
        <v>15</v>
      </c>
      <c r="B357" s="39" t="s">
        <v>20</v>
      </c>
      <c r="C357" s="39" t="s">
        <v>47</v>
      </c>
      <c r="D357" s="39" t="s">
        <v>564</v>
      </c>
      <c r="E357" s="39" t="s">
        <v>131</v>
      </c>
      <c r="F357" s="48">
        <v>1</v>
      </c>
      <c r="G357" s="41">
        <v>7213</v>
      </c>
      <c r="H357" s="42">
        <v>2.0136795086543828</v>
      </c>
      <c r="I357" s="42">
        <v>3582</v>
      </c>
      <c r="J357" s="42" t="s">
        <v>4169</v>
      </c>
      <c r="K357" s="42" t="s">
        <v>4170</v>
      </c>
      <c r="L357" s="42">
        <v>0</v>
      </c>
      <c r="M357" s="39" t="s">
        <v>102</v>
      </c>
      <c r="N357" s="39" t="str">
        <f t="shared" si="5"/>
        <v>sim</v>
      </c>
      <c r="O357" s="49">
        <v>77.55</v>
      </c>
      <c r="P357" s="49">
        <v>46.56</v>
      </c>
      <c r="Q357" s="39">
        <v>11.39</v>
      </c>
      <c r="R357" s="39">
        <v>60</v>
      </c>
      <c r="S357" s="39">
        <v>14.7</v>
      </c>
    </row>
    <row r="358" spans="1:19" x14ac:dyDescent="0.25">
      <c r="A358" s="39" t="s">
        <v>15</v>
      </c>
      <c r="B358" s="39" t="s">
        <v>20</v>
      </c>
      <c r="C358" s="39" t="s">
        <v>47</v>
      </c>
      <c r="D358" s="39" t="s">
        <v>565</v>
      </c>
      <c r="E358" s="39" t="s">
        <v>127</v>
      </c>
      <c r="F358" s="48">
        <v>1</v>
      </c>
      <c r="G358" s="41">
        <v>12932</v>
      </c>
      <c r="H358" s="42">
        <v>5.5621505376344089</v>
      </c>
      <c r="I358" s="42">
        <v>2325</v>
      </c>
      <c r="J358" s="42" t="s">
        <v>4170</v>
      </c>
      <c r="K358" s="42" t="s">
        <v>4170</v>
      </c>
      <c r="L358" s="42">
        <v>0</v>
      </c>
      <c r="M358" s="39" t="s">
        <v>103</v>
      </c>
      <c r="N358" s="39" t="str">
        <f t="shared" si="5"/>
        <v>sim</v>
      </c>
      <c r="O358" s="49">
        <v>45.85</v>
      </c>
      <c r="P358" s="49">
        <v>45</v>
      </c>
      <c r="Q358" s="39">
        <v>0</v>
      </c>
      <c r="R358" s="39">
        <v>98.1</v>
      </c>
      <c r="S358" s="39"/>
    </row>
    <row r="359" spans="1:19" x14ac:dyDescent="0.25">
      <c r="A359" s="39" t="s">
        <v>15</v>
      </c>
      <c r="B359" s="39" t="s">
        <v>20</v>
      </c>
      <c r="C359" s="39" t="s">
        <v>47</v>
      </c>
      <c r="D359" s="39" t="s">
        <v>566</v>
      </c>
      <c r="E359" s="39" t="s">
        <v>127</v>
      </c>
      <c r="F359" s="48">
        <v>1</v>
      </c>
      <c r="G359" s="41">
        <v>1118</v>
      </c>
      <c r="H359" s="42">
        <v>2.5642201834862384</v>
      </c>
      <c r="I359" s="42">
        <v>436</v>
      </c>
      <c r="J359" s="42" t="s">
        <v>4170</v>
      </c>
      <c r="K359" s="42" t="s">
        <v>4170</v>
      </c>
      <c r="L359" s="42">
        <v>100</v>
      </c>
      <c r="M359" s="39" t="s">
        <v>104</v>
      </c>
      <c r="N359" s="39" t="b">
        <f t="shared" si="5"/>
        <v>0</v>
      </c>
      <c r="O359" s="49">
        <v>15</v>
      </c>
      <c r="P359" s="49">
        <v>6</v>
      </c>
      <c r="Q359" s="39">
        <v>0</v>
      </c>
      <c r="R359" s="39">
        <v>40</v>
      </c>
      <c r="S359" s="39"/>
    </row>
    <row r="360" spans="1:19" x14ac:dyDescent="0.25">
      <c r="A360" s="39" t="s">
        <v>15</v>
      </c>
      <c r="B360" s="39" t="s">
        <v>20</v>
      </c>
      <c r="C360" s="39" t="s">
        <v>47</v>
      </c>
      <c r="D360" s="39" t="s">
        <v>567</v>
      </c>
      <c r="E360" s="39" t="s">
        <v>130</v>
      </c>
      <c r="F360" s="48">
        <v>1</v>
      </c>
      <c r="G360" s="41">
        <v>18520</v>
      </c>
      <c r="H360" s="42">
        <v>2.7012835472578764</v>
      </c>
      <c r="I360" s="42">
        <v>6856</v>
      </c>
      <c r="J360" s="42" t="s">
        <v>4169</v>
      </c>
      <c r="K360" s="42" t="s">
        <v>4169</v>
      </c>
      <c r="L360" s="42">
        <v>0</v>
      </c>
      <c r="M360" s="39" t="s">
        <v>103</v>
      </c>
      <c r="N360" s="39" t="str">
        <f t="shared" si="5"/>
        <v>sim</v>
      </c>
      <c r="O360" s="49">
        <v>57.59</v>
      </c>
      <c r="P360" s="49">
        <v>43.04</v>
      </c>
      <c r="Q360" s="39">
        <v>39.5</v>
      </c>
      <c r="R360" s="39">
        <v>74.7</v>
      </c>
      <c r="S360" s="39">
        <v>68.599999999999994</v>
      </c>
    </row>
    <row r="361" spans="1:19" x14ac:dyDescent="0.25">
      <c r="A361" s="39" t="s">
        <v>15</v>
      </c>
      <c r="B361" s="39" t="s">
        <v>20</v>
      </c>
      <c r="C361" s="39" t="s">
        <v>47</v>
      </c>
      <c r="D361" s="39" t="s">
        <v>568</v>
      </c>
      <c r="E361" s="39" t="s">
        <v>132</v>
      </c>
      <c r="F361" s="48">
        <v>1</v>
      </c>
      <c r="G361" s="41">
        <v>5770</v>
      </c>
      <c r="H361" s="42">
        <v>2.3991683991683992</v>
      </c>
      <c r="I361" s="42">
        <v>2405</v>
      </c>
      <c r="J361" s="42" t="s">
        <v>4170</v>
      </c>
      <c r="K361" s="42" t="s">
        <v>4170</v>
      </c>
      <c r="L361" s="42">
        <v>0</v>
      </c>
      <c r="M361" s="39" t="s">
        <v>103</v>
      </c>
      <c r="N361" s="39" t="str">
        <f t="shared" si="5"/>
        <v>sim</v>
      </c>
      <c r="O361" s="49">
        <v>500</v>
      </c>
      <c r="P361" s="49">
        <v>300</v>
      </c>
      <c r="Q361" s="39">
        <v>0</v>
      </c>
      <c r="R361" s="39">
        <v>60</v>
      </c>
      <c r="S361" s="39"/>
    </row>
    <row r="362" spans="1:19" x14ac:dyDescent="0.25">
      <c r="A362" s="39" t="s">
        <v>15</v>
      </c>
      <c r="B362" s="39" t="s">
        <v>20</v>
      </c>
      <c r="C362" s="39" t="s">
        <v>47</v>
      </c>
      <c r="D362" s="39" t="s">
        <v>569</v>
      </c>
      <c r="E362" s="39" t="s">
        <v>130</v>
      </c>
      <c r="F362" s="48">
        <v>1</v>
      </c>
      <c r="G362" s="41">
        <v>17229</v>
      </c>
      <c r="H362" s="42">
        <v>3.4123588829471183</v>
      </c>
      <c r="I362" s="42">
        <v>5049</v>
      </c>
      <c r="J362" s="42" t="s">
        <v>4170</v>
      </c>
      <c r="K362" s="42" t="s">
        <v>4170</v>
      </c>
      <c r="L362" s="42">
        <v>500</v>
      </c>
      <c r="M362" s="39" t="s">
        <v>103</v>
      </c>
      <c r="N362" s="39" t="str">
        <f t="shared" si="5"/>
        <v>sim</v>
      </c>
      <c r="O362" s="49">
        <v>200</v>
      </c>
      <c r="P362" s="49">
        <v>120</v>
      </c>
      <c r="Q362" s="39">
        <v>50</v>
      </c>
      <c r="R362" s="39">
        <v>60</v>
      </c>
      <c r="S362" s="39">
        <v>25</v>
      </c>
    </row>
    <row r="363" spans="1:19" x14ac:dyDescent="0.25">
      <c r="A363" s="39" t="s">
        <v>15</v>
      </c>
      <c r="B363" s="39" t="s">
        <v>20</v>
      </c>
      <c r="C363" s="39" t="s">
        <v>47</v>
      </c>
      <c r="D363" s="39" t="s">
        <v>570</v>
      </c>
      <c r="E363" s="39" t="s">
        <v>127</v>
      </c>
      <c r="F363" s="48">
        <v>2</v>
      </c>
      <c r="G363" s="41">
        <v>25092</v>
      </c>
      <c r="H363" s="42">
        <v>2.0567213114754099</v>
      </c>
      <c r="I363" s="42">
        <v>12200</v>
      </c>
      <c r="J363" s="42" t="s">
        <v>4170</v>
      </c>
      <c r="K363" s="42" t="s">
        <v>4170</v>
      </c>
      <c r="L363" s="42">
        <v>0</v>
      </c>
      <c r="M363" s="39" t="s">
        <v>103</v>
      </c>
      <c r="N363" s="39" t="str">
        <f t="shared" si="5"/>
        <v>sim</v>
      </c>
      <c r="O363" s="49">
        <v>91.6</v>
      </c>
      <c r="P363" s="49">
        <v>45</v>
      </c>
      <c r="Q363" s="39">
        <v>18</v>
      </c>
      <c r="R363" s="39">
        <v>49.1</v>
      </c>
      <c r="S363" s="39">
        <v>19.7</v>
      </c>
    </row>
    <row r="364" spans="1:19" x14ac:dyDescent="0.25">
      <c r="A364" s="39" t="s">
        <v>15</v>
      </c>
      <c r="B364" s="39" t="s">
        <v>20</v>
      </c>
      <c r="C364" s="39" t="s">
        <v>47</v>
      </c>
      <c r="D364" s="39" t="s">
        <v>571</v>
      </c>
      <c r="E364" s="39" t="s">
        <v>127</v>
      </c>
      <c r="F364" s="48">
        <v>1</v>
      </c>
      <c r="G364" s="41">
        <v>5689</v>
      </c>
      <c r="H364" s="42">
        <v>3.7926666666666669</v>
      </c>
      <c r="I364" s="42">
        <v>1500</v>
      </c>
      <c r="J364" s="42" t="s">
        <v>4170</v>
      </c>
      <c r="K364" s="42" t="s">
        <v>4170</v>
      </c>
      <c r="L364" s="42">
        <v>50</v>
      </c>
      <c r="M364" s="39" t="s">
        <v>104</v>
      </c>
      <c r="N364" s="39" t="b">
        <f t="shared" si="5"/>
        <v>0</v>
      </c>
      <c r="O364" s="49">
        <v>30.02</v>
      </c>
      <c r="P364" s="49">
        <v>0.12</v>
      </c>
      <c r="Q364" s="39">
        <v>0</v>
      </c>
      <c r="R364" s="39">
        <v>0.4</v>
      </c>
      <c r="S364" s="39"/>
    </row>
    <row r="365" spans="1:19" x14ac:dyDescent="0.25">
      <c r="A365" s="39" t="s">
        <v>15</v>
      </c>
      <c r="B365" s="39" t="s">
        <v>20</v>
      </c>
      <c r="C365" s="39" t="s">
        <v>47</v>
      </c>
      <c r="D365" s="39" t="s">
        <v>572</v>
      </c>
      <c r="E365" s="39" t="s">
        <v>133</v>
      </c>
      <c r="F365" s="48">
        <v>1</v>
      </c>
      <c r="G365" s="41">
        <v>5195</v>
      </c>
      <c r="H365" s="42">
        <v>2.5975000000000001</v>
      </c>
      <c r="I365" s="42">
        <v>2000</v>
      </c>
      <c r="J365" s="42" t="s">
        <v>4170</v>
      </c>
      <c r="K365" s="42" t="s">
        <v>4170</v>
      </c>
      <c r="L365" s="42">
        <v>0</v>
      </c>
      <c r="M365" s="39" t="s">
        <v>102</v>
      </c>
      <c r="N365" s="39" t="str">
        <f t="shared" si="5"/>
        <v>sim</v>
      </c>
      <c r="O365" s="49">
        <v>65</v>
      </c>
      <c r="P365" s="49">
        <v>12.5</v>
      </c>
      <c r="Q365" s="39">
        <v>6</v>
      </c>
      <c r="R365" s="39">
        <v>19.2</v>
      </c>
      <c r="S365" s="39">
        <v>9.1999999999999993</v>
      </c>
    </row>
    <row r="366" spans="1:19" x14ac:dyDescent="0.25">
      <c r="A366" s="39" t="s">
        <v>15</v>
      </c>
      <c r="B366" s="39" t="s">
        <v>20</v>
      </c>
      <c r="C366" s="39" t="s">
        <v>47</v>
      </c>
      <c r="D366" s="39" t="s">
        <v>573</v>
      </c>
      <c r="E366" s="39" t="s">
        <v>130</v>
      </c>
      <c r="F366" s="48">
        <v>1</v>
      </c>
      <c r="G366" s="41">
        <v>4592</v>
      </c>
      <c r="H366" s="42">
        <v>2.1950286806883366</v>
      </c>
      <c r="I366" s="42">
        <v>2092</v>
      </c>
      <c r="J366" s="42" t="s">
        <v>4170</v>
      </c>
      <c r="K366" s="42" t="s">
        <v>4170</v>
      </c>
      <c r="L366" s="42">
        <v>0</v>
      </c>
      <c r="M366" s="39" t="s">
        <v>106</v>
      </c>
      <c r="N366" s="39" t="str">
        <f t="shared" si="5"/>
        <v>sim</v>
      </c>
      <c r="O366" s="49">
        <v>12.41</v>
      </c>
      <c r="P366" s="49">
        <v>8.7100000000000009</v>
      </c>
      <c r="Q366" s="39">
        <v>0</v>
      </c>
      <c r="R366" s="39">
        <v>70.2</v>
      </c>
      <c r="S366" s="39"/>
    </row>
    <row r="367" spans="1:19" x14ac:dyDescent="0.25">
      <c r="A367" s="39" t="s">
        <v>15</v>
      </c>
      <c r="B367" s="39" t="s">
        <v>20</v>
      </c>
      <c r="C367" s="39" t="s">
        <v>47</v>
      </c>
      <c r="D367" s="39" t="s">
        <v>574</v>
      </c>
      <c r="E367" s="39" t="s">
        <v>134</v>
      </c>
      <c r="F367" s="48">
        <v>1</v>
      </c>
      <c r="G367" s="41">
        <v>3640</v>
      </c>
      <c r="H367" s="42">
        <v>3.127147766323024</v>
      </c>
      <c r="I367" s="42">
        <v>1164</v>
      </c>
      <c r="J367" s="42" t="s">
        <v>4170</v>
      </c>
      <c r="K367" s="42" t="s">
        <v>4170</v>
      </c>
      <c r="L367" s="42">
        <v>15</v>
      </c>
      <c r="M367" s="39" t="s">
        <v>106</v>
      </c>
      <c r="N367" s="39" t="str">
        <f t="shared" si="5"/>
        <v>sim</v>
      </c>
      <c r="O367" s="49">
        <v>14.74</v>
      </c>
      <c r="P367" s="49">
        <v>14.74</v>
      </c>
      <c r="Q367" s="39">
        <v>7.37</v>
      </c>
      <c r="R367" s="39">
        <v>100</v>
      </c>
      <c r="S367" s="39">
        <v>50</v>
      </c>
    </row>
    <row r="368" spans="1:19" x14ac:dyDescent="0.25">
      <c r="A368" s="39" t="s">
        <v>15</v>
      </c>
      <c r="B368" s="39" t="s">
        <v>20</v>
      </c>
      <c r="C368" s="39" t="s">
        <v>47</v>
      </c>
      <c r="D368" s="39" t="s">
        <v>575</v>
      </c>
      <c r="E368" s="39" t="s">
        <v>131</v>
      </c>
      <c r="F368" s="48">
        <v>1</v>
      </c>
      <c r="G368" s="41">
        <v>5277</v>
      </c>
      <c r="H368" s="42">
        <v>4.5374032674118663</v>
      </c>
      <c r="I368" s="42">
        <v>1163</v>
      </c>
      <c r="J368" s="42" t="s">
        <v>4169</v>
      </c>
      <c r="K368" s="42" t="s">
        <v>4170</v>
      </c>
      <c r="L368" s="42">
        <v>0</v>
      </c>
      <c r="M368" s="39" t="s">
        <v>103</v>
      </c>
      <c r="N368" s="39" t="str">
        <f t="shared" si="5"/>
        <v>sim</v>
      </c>
      <c r="O368" s="49">
        <v>40.4</v>
      </c>
      <c r="P368" s="49">
        <v>40</v>
      </c>
      <c r="Q368" s="39">
        <v>35</v>
      </c>
      <c r="R368" s="39">
        <v>99</v>
      </c>
      <c r="S368" s="39">
        <v>86.6</v>
      </c>
    </row>
    <row r="369" spans="1:19" x14ac:dyDescent="0.25">
      <c r="A369" s="39" t="s">
        <v>15</v>
      </c>
      <c r="B369" s="39" t="s">
        <v>20</v>
      </c>
      <c r="C369" s="39" t="s">
        <v>47</v>
      </c>
      <c r="D369" s="39" t="s">
        <v>576</v>
      </c>
      <c r="E369" s="39" t="s">
        <v>135</v>
      </c>
      <c r="F369" s="48">
        <v>2</v>
      </c>
      <c r="G369" s="41">
        <v>50604</v>
      </c>
      <c r="H369" s="42">
        <v>3.5556492411467118</v>
      </c>
      <c r="I369" s="42">
        <v>14232</v>
      </c>
      <c r="J369" s="42" t="s">
        <v>4169</v>
      </c>
      <c r="K369" s="42" t="s">
        <v>4170</v>
      </c>
      <c r="L369" s="42">
        <v>200</v>
      </c>
      <c r="M369" s="39" t="s">
        <v>102</v>
      </c>
      <c r="N369" s="39" t="str">
        <f t="shared" si="5"/>
        <v>sim</v>
      </c>
      <c r="O369" s="49">
        <v>321</v>
      </c>
      <c r="P369" s="49">
        <v>225</v>
      </c>
      <c r="Q369" s="39">
        <v>6.5</v>
      </c>
      <c r="R369" s="39">
        <v>70.099999999999994</v>
      </c>
      <c r="S369" s="39">
        <v>2</v>
      </c>
    </row>
    <row r="370" spans="1:19" x14ac:dyDescent="0.25">
      <c r="A370" s="39" t="s">
        <v>15</v>
      </c>
      <c r="B370" s="39" t="s">
        <v>20</v>
      </c>
      <c r="C370" s="39" t="s">
        <v>47</v>
      </c>
      <c r="D370" s="39" t="s">
        <v>577</v>
      </c>
      <c r="E370" s="39" t="s">
        <v>134</v>
      </c>
      <c r="F370" s="48">
        <v>1</v>
      </c>
      <c r="G370" s="41">
        <v>7868</v>
      </c>
      <c r="H370" s="42">
        <v>3.1472000000000002</v>
      </c>
      <c r="I370" s="42">
        <v>2500</v>
      </c>
      <c r="J370" s="42" t="s">
        <v>4170</v>
      </c>
      <c r="K370" s="42" t="s">
        <v>4170</v>
      </c>
      <c r="L370" s="42">
        <v>100</v>
      </c>
      <c r="M370" s="39" t="s">
        <v>104</v>
      </c>
      <c r="N370" s="39" t="b">
        <f t="shared" si="5"/>
        <v>0</v>
      </c>
      <c r="O370" s="49">
        <v>10</v>
      </c>
      <c r="P370" s="49">
        <v>7</v>
      </c>
      <c r="Q370" s="39">
        <v>0</v>
      </c>
      <c r="R370" s="39">
        <v>70</v>
      </c>
      <c r="S370" s="39"/>
    </row>
    <row r="371" spans="1:19" x14ac:dyDescent="0.25">
      <c r="A371" s="39" t="s">
        <v>15</v>
      </c>
      <c r="B371" s="39" t="s">
        <v>20</v>
      </c>
      <c r="C371" s="39" t="s">
        <v>47</v>
      </c>
      <c r="D371" s="39" t="s">
        <v>578</v>
      </c>
      <c r="E371" s="39" t="s">
        <v>129</v>
      </c>
      <c r="F371" s="48">
        <v>2</v>
      </c>
      <c r="G371" s="41">
        <v>37873</v>
      </c>
      <c r="H371" s="42">
        <v>2.2794462834787841</v>
      </c>
      <c r="I371" s="42">
        <v>16615</v>
      </c>
      <c r="J371" s="42" t="s">
        <v>4170</v>
      </c>
      <c r="K371" s="42" t="s">
        <v>4170</v>
      </c>
      <c r="L371" s="42">
        <v>0</v>
      </c>
      <c r="M371" s="39" t="s">
        <v>104</v>
      </c>
      <c r="N371" s="39" t="b">
        <f t="shared" si="5"/>
        <v>0</v>
      </c>
      <c r="O371" s="49">
        <v>270</v>
      </c>
      <c r="P371" s="49">
        <v>200</v>
      </c>
      <c r="Q371" s="39">
        <v>4</v>
      </c>
      <c r="R371" s="39">
        <v>74.099999999999994</v>
      </c>
      <c r="S371" s="39">
        <v>1.5</v>
      </c>
    </row>
    <row r="372" spans="1:19" x14ac:dyDescent="0.25">
      <c r="A372" s="39" t="s">
        <v>15</v>
      </c>
      <c r="B372" s="39" t="s">
        <v>20</v>
      </c>
      <c r="C372" s="39" t="s">
        <v>47</v>
      </c>
      <c r="D372" s="39" t="s">
        <v>579</v>
      </c>
      <c r="E372" s="39" t="s">
        <v>133</v>
      </c>
      <c r="F372" s="48">
        <v>1</v>
      </c>
      <c r="G372" s="41">
        <v>5172</v>
      </c>
      <c r="H372" s="42">
        <v>3.8169741697416972</v>
      </c>
      <c r="I372" s="42">
        <v>1355</v>
      </c>
      <c r="J372" s="42" t="s">
        <v>4170</v>
      </c>
      <c r="K372" s="42" t="s">
        <v>4170</v>
      </c>
      <c r="L372" s="42">
        <v>300</v>
      </c>
      <c r="M372" s="39" t="s">
        <v>106</v>
      </c>
      <c r="N372" s="39" t="str">
        <f t="shared" si="5"/>
        <v>sim</v>
      </c>
      <c r="O372" s="49">
        <v>12</v>
      </c>
      <c r="P372" s="49">
        <v>6</v>
      </c>
      <c r="Q372" s="39">
        <v>0.5</v>
      </c>
      <c r="R372" s="39">
        <v>50</v>
      </c>
      <c r="S372" s="39">
        <v>4.2</v>
      </c>
    </row>
    <row r="373" spans="1:19" x14ac:dyDescent="0.25">
      <c r="A373" s="39" t="s">
        <v>15</v>
      </c>
      <c r="B373" s="39" t="s">
        <v>20</v>
      </c>
      <c r="C373" s="39" t="s">
        <v>47</v>
      </c>
      <c r="D373" s="39" t="s">
        <v>580</v>
      </c>
      <c r="E373" s="39" t="s">
        <v>134</v>
      </c>
      <c r="F373" s="48">
        <v>1</v>
      </c>
      <c r="G373" s="41">
        <v>4263</v>
      </c>
      <c r="H373" s="42">
        <v>4.0599999999999996</v>
      </c>
      <c r="I373" s="42">
        <v>1050</v>
      </c>
      <c r="J373" s="42" t="s">
        <v>4170</v>
      </c>
      <c r="K373" s="42" t="s">
        <v>4170</v>
      </c>
      <c r="L373" s="42">
        <v>0</v>
      </c>
      <c r="M373" s="39" t="s">
        <v>105</v>
      </c>
      <c r="N373" s="39" t="str">
        <f t="shared" si="5"/>
        <v>sim</v>
      </c>
      <c r="O373" s="49">
        <v>50</v>
      </c>
      <c r="P373" s="49">
        <v>50</v>
      </c>
      <c r="Q373" s="39">
        <v>0</v>
      </c>
      <c r="R373" s="39">
        <v>100</v>
      </c>
      <c r="S373" s="39"/>
    </row>
    <row r="374" spans="1:19" x14ac:dyDescent="0.25">
      <c r="A374" s="39" t="s">
        <v>15</v>
      </c>
      <c r="B374" s="39" t="s">
        <v>20</v>
      </c>
      <c r="C374" s="39" t="s">
        <v>47</v>
      </c>
      <c r="D374" s="39" t="s">
        <v>581</v>
      </c>
      <c r="E374" s="39" t="s">
        <v>134</v>
      </c>
      <c r="F374" s="48">
        <v>2</v>
      </c>
      <c r="G374" s="41">
        <v>12729</v>
      </c>
      <c r="H374" s="42">
        <v>2.1215000000000002</v>
      </c>
      <c r="I374" s="42">
        <v>6000</v>
      </c>
      <c r="J374" s="42" t="s">
        <v>4170</v>
      </c>
      <c r="K374" s="42" t="s">
        <v>4170</v>
      </c>
      <c r="L374" s="42">
        <v>0</v>
      </c>
      <c r="M374" s="39" t="s">
        <v>105</v>
      </c>
      <c r="N374" s="39" t="str">
        <f t="shared" si="5"/>
        <v>sim</v>
      </c>
      <c r="O374" s="49">
        <v>40</v>
      </c>
      <c r="P374" s="49">
        <v>25</v>
      </c>
      <c r="Q374" s="39">
        <v>2</v>
      </c>
      <c r="R374" s="39">
        <v>62.5</v>
      </c>
      <c r="S374" s="39">
        <v>5</v>
      </c>
    </row>
    <row r="375" spans="1:19" x14ac:dyDescent="0.25">
      <c r="A375" s="39" t="s">
        <v>15</v>
      </c>
      <c r="B375" s="39" t="s">
        <v>20</v>
      </c>
      <c r="C375" s="39" t="s">
        <v>47</v>
      </c>
      <c r="D375" s="39" t="s">
        <v>582</v>
      </c>
      <c r="E375" s="39" t="s">
        <v>136</v>
      </c>
      <c r="F375" s="48">
        <v>1</v>
      </c>
      <c r="G375" s="41">
        <v>9630</v>
      </c>
      <c r="H375" s="42">
        <v>2.2291666666666665</v>
      </c>
      <c r="I375" s="42">
        <v>4320</v>
      </c>
      <c r="J375" s="42" t="s">
        <v>4169</v>
      </c>
      <c r="K375" s="42" t="s">
        <v>4170</v>
      </c>
      <c r="L375" s="42">
        <v>40</v>
      </c>
      <c r="M375" s="39" t="s">
        <v>106</v>
      </c>
      <c r="N375" s="39" t="str">
        <f t="shared" si="5"/>
        <v>sim</v>
      </c>
      <c r="O375" s="49">
        <v>22</v>
      </c>
      <c r="P375" s="49">
        <v>18</v>
      </c>
      <c r="Q375" s="39">
        <v>4.5</v>
      </c>
      <c r="R375" s="39">
        <v>81.8</v>
      </c>
      <c r="S375" s="39">
        <v>20.5</v>
      </c>
    </row>
    <row r="376" spans="1:19" x14ac:dyDescent="0.25">
      <c r="A376" s="39" t="s">
        <v>15</v>
      </c>
      <c r="B376" s="39" t="s">
        <v>20</v>
      </c>
      <c r="C376" s="39" t="s">
        <v>47</v>
      </c>
      <c r="D376" s="39" t="s">
        <v>583</v>
      </c>
      <c r="E376" s="39" t="s">
        <v>134</v>
      </c>
      <c r="F376" s="48">
        <v>1</v>
      </c>
      <c r="G376" s="41">
        <v>6288</v>
      </c>
      <c r="H376" s="42">
        <v>3.3094736842105261</v>
      </c>
      <c r="I376" s="42">
        <v>1900</v>
      </c>
      <c r="J376" s="42" t="s">
        <v>4170</v>
      </c>
      <c r="K376" s="42" t="s">
        <v>4170</v>
      </c>
      <c r="L376" s="42">
        <v>0</v>
      </c>
      <c r="M376" s="39" t="s">
        <v>106</v>
      </c>
      <c r="N376" s="39" t="str">
        <f t="shared" si="5"/>
        <v>sim</v>
      </c>
      <c r="O376" s="49">
        <v>18.75</v>
      </c>
      <c r="P376" s="49">
        <v>16.75</v>
      </c>
      <c r="Q376" s="39">
        <v>15</v>
      </c>
      <c r="R376" s="39">
        <v>89.3</v>
      </c>
      <c r="S376" s="39">
        <v>80</v>
      </c>
    </row>
    <row r="377" spans="1:19" x14ac:dyDescent="0.25">
      <c r="A377" s="39" t="s">
        <v>15</v>
      </c>
      <c r="B377" s="39" t="s">
        <v>20</v>
      </c>
      <c r="C377" s="39" t="s">
        <v>47</v>
      </c>
      <c r="D377" s="39" t="s">
        <v>584</v>
      </c>
      <c r="E377" s="39" t="s">
        <v>137</v>
      </c>
      <c r="F377" s="48">
        <v>1</v>
      </c>
      <c r="G377" s="41">
        <v>5040</v>
      </c>
      <c r="H377" s="42">
        <v>2.9647058823529413</v>
      </c>
      <c r="I377" s="42">
        <v>1700</v>
      </c>
      <c r="J377" s="42" t="s">
        <v>4169</v>
      </c>
      <c r="K377" s="42" t="s">
        <v>4169</v>
      </c>
      <c r="L377" s="42">
        <v>15</v>
      </c>
      <c r="M377" s="39" t="s">
        <v>103</v>
      </c>
      <c r="N377" s="39" t="str">
        <f t="shared" si="5"/>
        <v>sim</v>
      </c>
      <c r="O377" s="49">
        <v>11</v>
      </c>
      <c r="P377" s="49">
        <v>7</v>
      </c>
      <c r="Q377" s="39">
        <v>3</v>
      </c>
      <c r="R377" s="39">
        <v>63.6</v>
      </c>
      <c r="S377" s="39">
        <v>27.3</v>
      </c>
    </row>
    <row r="378" spans="1:19" x14ac:dyDescent="0.25">
      <c r="A378" s="39" t="s">
        <v>15</v>
      </c>
      <c r="B378" s="39" t="s">
        <v>20</v>
      </c>
      <c r="C378" s="39" t="s">
        <v>47</v>
      </c>
      <c r="D378" s="39" t="s">
        <v>585</v>
      </c>
      <c r="E378" s="39" t="s">
        <v>129</v>
      </c>
      <c r="F378" s="48">
        <v>1</v>
      </c>
      <c r="G378" s="41">
        <v>6884</v>
      </c>
      <c r="H378" s="42">
        <v>2.2787156570671963</v>
      </c>
      <c r="I378" s="42">
        <v>3021</v>
      </c>
      <c r="J378" s="42" t="s">
        <v>4169</v>
      </c>
      <c r="K378" s="42" t="s">
        <v>4170</v>
      </c>
      <c r="L378" s="42">
        <v>0</v>
      </c>
      <c r="M378" s="39" t="s">
        <v>104</v>
      </c>
      <c r="N378" s="39" t="b">
        <f t="shared" si="5"/>
        <v>0</v>
      </c>
      <c r="O378" s="49">
        <v>14</v>
      </c>
      <c r="P378" s="49">
        <v>10.199999999999999</v>
      </c>
      <c r="Q378" s="39">
        <v>0</v>
      </c>
      <c r="R378" s="39">
        <v>72.900000000000006</v>
      </c>
      <c r="S378" s="39"/>
    </row>
    <row r="379" spans="1:19" x14ac:dyDescent="0.25">
      <c r="A379" s="39" t="s">
        <v>15</v>
      </c>
      <c r="B379" s="39" t="s">
        <v>20</v>
      </c>
      <c r="C379" s="39" t="s">
        <v>47</v>
      </c>
      <c r="D379" s="39" t="s">
        <v>586</v>
      </c>
      <c r="E379" s="39" t="s">
        <v>127</v>
      </c>
      <c r="F379" s="48">
        <v>1</v>
      </c>
      <c r="G379" s="41">
        <v>2923</v>
      </c>
      <c r="H379" s="42">
        <v>3.8511198945981553</v>
      </c>
      <c r="I379" s="42">
        <v>759</v>
      </c>
      <c r="J379" s="42" t="s">
        <v>4170</v>
      </c>
      <c r="K379" s="42" t="s">
        <v>4170</v>
      </c>
      <c r="L379" s="42">
        <v>320</v>
      </c>
      <c r="M379" s="39" t="s">
        <v>106</v>
      </c>
      <c r="N379" s="39" t="str">
        <f t="shared" si="5"/>
        <v>sim</v>
      </c>
      <c r="O379" s="49">
        <v>9</v>
      </c>
      <c r="P379" s="49">
        <v>7.5</v>
      </c>
      <c r="Q379" s="39">
        <v>0.05</v>
      </c>
      <c r="R379" s="39">
        <v>83.3</v>
      </c>
      <c r="S379" s="39">
        <v>0.6</v>
      </c>
    </row>
    <row r="380" spans="1:19" x14ac:dyDescent="0.25">
      <c r="A380" s="39" t="s">
        <v>15</v>
      </c>
      <c r="B380" s="39" t="s">
        <v>20</v>
      </c>
      <c r="C380" s="39" t="s">
        <v>47</v>
      </c>
      <c r="D380" s="39" t="s">
        <v>587</v>
      </c>
      <c r="E380" s="39" t="s">
        <v>136</v>
      </c>
      <c r="F380" s="48">
        <v>1</v>
      </c>
      <c r="G380" s="41">
        <v>4361</v>
      </c>
      <c r="H380" s="42">
        <v>4.1652340019102194</v>
      </c>
      <c r="I380" s="42">
        <v>1047</v>
      </c>
      <c r="J380" s="42" t="s">
        <v>4170</v>
      </c>
      <c r="K380" s="42" t="s">
        <v>4170</v>
      </c>
      <c r="L380" s="42">
        <v>180</v>
      </c>
      <c r="M380" s="39" t="s">
        <v>103</v>
      </c>
      <c r="N380" s="39" t="str">
        <f t="shared" si="5"/>
        <v>sim</v>
      </c>
      <c r="O380" s="49">
        <v>8</v>
      </c>
      <c r="P380" s="49">
        <v>8</v>
      </c>
      <c r="Q380" s="39">
        <v>0.02</v>
      </c>
      <c r="R380" s="39">
        <v>100</v>
      </c>
      <c r="S380" s="39">
        <v>0.3</v>
      </c>
    </row>
    <row r="381" spans="1:19" x14ac:dyDescent="0.25">
      <c r="A381" s="39" t="s">
        <v>15</v>
      </c>
      <c r="B381" s="39" t="s">
        <v>20</v>
      </c>
      <c r="C381" s="39" t="s">
        <v>47</v>
      </c>
      <c r="D381" s="39" t="s">
        <v>588</v>
      </c>
      <c r="E381" s="39" t="s">
        <v>127</v>
      </c>
      <c r="F381" s="48">
        <v>1</v>
      </c>
      <c r="G381" s="41">
        <v>2761</v>
      </c>
      <c r="H381" s="42">
        <v>2.7610000000000001</v>
      </c>
      <c r="I381" s="42">
        <v>1000</v>
      </c>
      <c r="J381" s="42" t="s">
        <v>4170</v>
      </c>
      <c r="K381" s="42" t="s">
        <v>4170</v>
      </c>
      <c r="L381" s="42">
        <v>10</v>
      </c>
      <c r="M381" s="39" t="s">
        <v>103</v>
      </c>
      <c r="N381" s="39" t="str">
        <f t="shared" si="5"/>
        <v>sim</v>
      </c>
      <c r="O381" s="49">
        <v>50</v>
      </c>
      <c r="P381" s="49">
        <v>23</v>
      </c>
      <c r="Q381" s="39">
        <v>1.2</v>
      </c>
      <c r="R381" s="39">
        <v>46</v>
      </c>
      <c r="S381" s="39">
        <v>2.4</v>
      </c>
    </row>
    <row r="382" spans="1:19" x14ac:dyDescent="0.25">
      <c r="A382" s="39" t="s">
        <v>15</v>
      </c>
      <c r="B382" s="39" t="s">
        <v>20</v>
      </c>
      <c r="C382" s="39" t="s">
        <v>47</v>
      </c>
      <c r="D382" s="39" t="s">
        <v>589</v>
      </c>
      <c r="E382" s="39" t="s">
        <v>136</v>
      </c>
      <c r="F382" s="48">
        <v>1</v>
      </c>
      <c r="G382" s="41">
        <v>15443</v>
      </c>
      <c r="H382" s="42">
        <v>3.4317777777777776</v>
      </c>
      <c r="I382" s="42">
        <v>4500</v>
      </c>
      <c r="J382" s="42" t="s">
        <v>4170</v>
      </c>
      <c r="K382" s="42" t="s">
        <v>4170</v>
      </c>
      <c r="L382" s="42">
        <v>300</v>
      </c>
      <c r="M382" s="39" t="s">
        <v>102</v>
      </c>
      <c r="N382" s="39" t="str">
        <f t="shared" si="5"/>
        <v>sim</v>
      </c>
      <c r="O382" s="49">
        <v>28</v>
      </c>
      <c r="P382" s="49">
        <v>16.8</v>
      </c>
      <c r="Q382" s="39">
        <v>5</v>
      </c>
      <c r="R382" s="39">
        <v>60</v>
      </c>
      <c r="S382" s="39">
        <v>17.899999999999999</v>
      </c>
    </row>
    <row r="383" spans="1:19" x14ac:dyDescent="0.25">
      <c r="A383" s="39" t="s">
        <v>15</v>
      </c>
      <c r="B383" s="39" t="s">
        <v>20</v>
      </c>
      <c r="C383" s="39" t="s">
        <v>47</v>
      </c>
      <c r="D383" s="39" t="s">
        <v>590</v>
      </c>
      <c r="E383" s="39" t="s">
        <v>136</v>
      </c>
      <c r="F383" s="48">
        <v>1</v>
      </c>
      <c r="G383" s="41">
        <v>2783</v>
      </c>
      <c r="H383" s="42">
        <v>2.2999999999999998</v>
      </c>
      <c r="I383" s="42">
        <v>1210</v>
      </c>
      <c r="J383" s="42" t="s">
        <v>4170</v>
      </c>
      <c r="K383" s="42" t="s">
        <v>4170</v>
      </c>
      <c r="L383" s="42">
        <v>80</v>
      </c>
      <c r="M383" s="39" t="s">
        <v>104</v>
      </c>
      <c r="N383" s="39" t="b">
        <f t="shared" si="5"/>
        <v>0</v>
      </c>
      <c r="O383" s="49">
        <v>5.4</v>
      </c>
      <c r="P383" s="49">
        <v>5.4</v>
      </c>
      <c r="Q383" s="39">
        <v>0</v>
      </c>
      <c r="R383" s="39">
        <v>100</v>
      </c>
      <c r="S383" s="39"/>
    </row>
    <row r="384" spans="1:19" x14ac:dyDescent="0.25">
      <c r="A384" s="39" t="s">
        <v>15</v>
      </c>
      <c r="B384" s="39" t="s">
        <v>20</v>
      </c>
      <c r="C384" s="39" t="s">
        <v>47</v>
      </c>
      <c r="D384" s="39" t="s">
        <v>591</v>
      </c>
      <c r="E384" s="39" t="s">
        <v>127</v>
      </c>
      <c r="F384" s="48">
        <v>1</v>
      </c>
      <c r="G384" s="41">
        <v>8093</v>
      </c>
      <c r="H384" s="42">
        <v>2.3122857142857143</v>
      </c>
      <c r="I384" s="42">
        <v>3500</v>
      </c>
      <c r="J384" s="42" t="s">
        <v>4170</v>
      </c>
      <c r="K384" s="42" t="s">
        <v>4170</v>
      </c>
      <c r="L384" s="42">
        <v>0</v>
      </c>
      <c r="M384" s="39" t="s">
        <v>104</v>
      </c>
      <c r="N384" s="39" t="b">
        <f t="shared" si="5"/>
        <v>0</v>
      </c>
      <c r="O384" s="49">
        <v>51</v>
      </c>
      <c r="P384" s="49">
        <v>25</v>
      </c>
      <c r="Q384" s="39">
        <v>5</v>
      </c>
      <c r="R384" s="39">
        <v>49</v>
      </c>
      <c r="S384" s="39">
        <v>9.8000000000000007</v>
      </c>
    </row>
    <row r="385" spans="1:19" x14ac:dyDescent="0.25">
      <c r="A385" s="39" t="s">
        <v>15</v>
      </c>
      <c r="B385" s="39" t="s">
        <v>20</v>
      </c>
      <c r="C385" s="39" t="s">
        <v>47</v>
      </c>
      <c r="D385" s="39" t="s">
        <v>592</v>
      </c>
      <c r="E385" s="39" t="s">
        <v>127</v>
      </c>
      <c r="F385" s="48">
        <v>1</v>
      </c>
      <c r="G385" s="41">
        <v>2394</v>
      </c>
      <c r="H385" s="42">
        <v>2.9925000000000002</v>
      </c>
      <c r="I385" s="42">
        <v>800</v>
      </c>
      <c r="J385" s="42" t="s">
        <v>4170</v>
      </c>
      <c r="K385" s="42" t="s">
        <v>4170</v>
      </c>
      <c r="L385" s="42">
        <v>52</v>
      </c>
      <c r="M385" s="39" t="s">
        <v>106</v>
      </c>
      <c r="N385" s="39" t="str">
        <f t="shared" si="5"/>
        <v>sim</v>
      </c>
      <c r="O385" s="49">
        <v>20</v>
      </c>
      <c r="P385" s="49">
        <v>12.5</v>
      </c>
      <c r="Q385" s="39">
        <v>1</v>
      </c>
      <c r="R385" s="39">
        <v>62.5</v>
      </c>
      <c r="S385" s="39">
        <v>5</v>
      </c>
    </row>
    <row r="386" spans="1:19" x14ac:dyDescent="0.25">
      <c r="A386" s="39" t="s">
        <v>15</v>
      </c>
      <c r="B386" s="39" t="s">
        <v>20</v>
      </c>
      <c r="C386" s="39" t="s">
        <v>47</v>
      </c>
      <c r="D386" s="39" t="s">
        <v>593</v>
      </c>
      <c r="E386" s="39" t="s">
        <v>131</v>
      </c>
      <c r="F386" s="48">
        <v>5</v>
      </c>
      <c r="G386" s="41">
        <v>1024680</v>
      </c>
      <c r="H386" s="42">
        <v>3.6595714285714287</v>
      </c>
      <c r="I386" s="42">
        <v>280000</v>
      </c>
      <c r="J386" s="42" t="s">
        <v>4169</v>
      </c>
      <c r="K386" s="42" t="s">
        <v>4169</v>
      </c>
      <c r="L386" s="42">
        <v>0</v>
      </c>
      <c r="M386" s="39" t="s">
        <v>102</v>
      </c>
      <c r="N386" s="39" t="str">
        <f t="shared" si="5"/>
        <v>sim</v>
      </c>
      <c r="O386" s="49">
        <v>2631.96</v>
      </c>
      <c r="P386" s="49">
        <v>1091.3</v>
      </c>
      <c r="Q386" s="39">
        <v>450</v>
      </c>
      <c r="R386" s="39">
        <v>41.5</v>
      </c>
      <c r="S386" s="39">
        <v>17.100000000000001</v>
      </c>
    </row>
    <row r="387" spans="1:19" x14ac:dyDescent="0.25">
      <c r="A387" s="39" t="s">
        <v>15</v>
      </c>
      <c r="B387" s="39" t="s">
        <v>20</v>
      </c>
      <c r="C387" s="39" t="s">
        <v>47</v>
      </c>
      <c r="D387" s="39" t="s">
        <v>594</v>
      </c>
      <c r="E387" s="39" t="s">
        <v>130</v>
      </c>
      <c r="F387" s="48">
        <v>1</v>
      </c>
      <c r="G387" s="41">
        <v>1567</v>
      </c>
      <c r="H387" s="42">
        <v>2.4182098765432101</v>
      </c>
      <c r="I387" s="42">
        <v>648</v>
      </c>
      <c r="J387" s="42" t="s">
        <v>4170</v>
      </c>
      <c r="K387" s="42" t="s">
        <v>4170</v>
      </c>
      <c r="L387" s="42">
        <v>0</v>
      </c>
      <c r="M387" s="39" t="s">
        <v>106</v>
      </c>
      <c r="N387" s="39" t="str">
        <f t="shared" ref="N387:N450" si="6">IF(M387&lt;&gt;"Não existe", "sim")</f>
        <v>sim</v>
      </c>
      <c r="O387" s="49">
        <v>10.5</v>
      </c>
      <c r="P387" s="49">
        <v>10.5</v>
      </c>
      <c r="Q387" s="39">
        <v>1</v>
      </c>
      <c r="R387" s="39">
        <v>100</v>
      </c>
      <c r="S387" s="39">
        <v>9.5</v>
      </c>
    </row>
    <row r="388" spans="1:19" x14ac:dyDescent="0.25">
      <c r="A388" s="39" t="s">
        <v>15</v>
      </c>
      <c r="B388" s="39" t="s">
        <v>20</v>
      </c>
      <c r="C388" s="39" t="s">
        <v>47</v>
      </c>
      <c r="D388" s="39" t="s">
        <v>595</v>
      </c>
      <c r="E388" s="39" t="s">
        <v>133</v>
      </c>
      <c r="F388" s="48">
        <v>1</v>
      </c>
      <c r="G388" s="41">
        <v>4498</v>
      </c>
      <c r="H388" s="42">
        <v>3.4868217054263564</v>
      </c>
      <c r="I388" s="42">
        <v>1290</v>
      </c>
      <c r="J388" s="42" t="s">
        <v>4170</v>
      </c>
      <c r="K388" s="42" t="s">
        <v>4170</v>
      </c>
      <c r="L388" s="42">
        <v>280</v>
      </c>
      <c r="M388" s="39" t="s">
        <v>106</v>
      </c>
      <c r="N388" s="39" t="str">
        <f t="shared" si="6"/>
        <v>sim</v>
      </c>
      <c r="O388" s="49">
        <v>8</v>
      </c>
      <c r="P388" s="49">
        <v>6</v>
      </c>
      <c r="Q388" s="39">
        <v>5</v>
      </c>
      <c r="R388" s="39">
        <v>75</v>
      </c>
      <c r="S388" s="39">
        <v>62.5</v>
      </c>
    </row>
    <row r="389" spans="1:19" x14ac:dyDescent="0.25">
      <c r="A389" s="39" t="s">
        <v>15</v>
      </c>
      <c r="B389" s="39" t="s">
        <v>20</v>
      </c>
      <c r="C389" s="39" t="s">
        <v>47</v>
      </c>
      <c r="D389" s="39" t="s">
        <v>596</v>
      </c>
      <c r="E389" s="39" t="s">
        <v>131</v>
      </c>
      <c r="F389" s="48">
        <v>2</v>
      </c>
      <c r="G389" s="41">
        <v>49435</v>
      </c>
      <c r="H389" s="42">
        <v>2.7463888888888888</v>
      </c>
      <c r="I389" s="42">
        <v>18000</v>
      </c>
      <c r="J389" s="42" t="s">
        <v>4170</v>
      </c>
      <c r="K389" s="42" t="s">
        <v>4170</v>
      </c>
      <c r="L389" s="42">
        <v>0</v>
      </c>
      <c r="M389" s="39" t="s">
        <v>103</v>
      </c>
      <c r="N389" s="39" t="str">
        <f t="shared" si="6"/>
        <v>sim</v>
      </c>
      <c r="O389" s="49">
        <v>300</v>
      </c>
      <c r="P389" s="49">
        <v>150</v>
      </c>
      <c r="Q389" s="39">
        <v>50</v>
      </c>
      <c r="R389" s="39">
        <v>50</v>
      </c>
      <c r="S389" s="39">
        <v>16.7</v>
      </c>
    </row>
    <row r="390" spans="1:19" x14ac:dyDescent="0.25">
      <c r="A390" s="39" t="s">
        <v>15</v>
      </c>
      <c r="B390" s="39" t="s">
        <v>20</v>
      </c>
      <c r="C390" s="39" t="s">
        <v>47</v>
      </c>
      <c r="D390" s="39" t="s">
        <v>597</v>
      </c>
      <c r="E390" s="39" t="s">
        <v>130</v>
      </c>
      <c r="F390" s="48">
        <v>1</v>
      </c>
      <c r="G390" s="41">
        <v>9666</v>
      </c>
      <c r="H390" s="42">
        <v>2.5250783699059562</v>
      </c>
      <c r="I390" s="42">
        <v>3828</v>
      </c>
      <c r="J390" s="42" t="s">
        <v>4170</v>
      </c>
      <c r="K390" s="42" t="s">
        <v>4170</v>
      </c>
      <c r="L390" s="42">
        <v>0</v>
      </c>
      <c r="M390" s="39" t="s">
        <v>105</v>
      </c>
      <c r="N390" s="39" t="str">
        <f t="shared" si="6"/>
        <v>sim</v>
      </c>
      <c r="O390" s="49">
        <v>28</v>
      </c>
      <c r="P390" s="49">
        <v>28</v>
      </c>
      <c r="Q390" s="39">
        <v>18</v>
      </c>
      <c r="R390" s="39">
        <v>100</v>
      </c>
      <c r="S390" s="39">
        <v>64.3</v>
      </c>
    </row>
    <row r="391" spans="1:19" x14ac:dyDescent="0.25">
      <c r="A391" s="39" t="s">
        <v>15</v>
      </c>
      <c r="B391" s="39" t="s">
        <v>20</v>
      </c>
      <c r="C391" s="39" t="s">
        <v>47</v>
      </c>
      <c r="D391" s="39" t="s">
        <v>598</v>
      </c>
      <c r="E391" s="39" t="s">
        <v>129</v>
      </c>
      <c r="F391" s="48">
        <v>1</v>
      </c>
      <c r="G391" s="41">
        <v>5791</v>
      </c>
      <c r="H391" s="42">
        <v>2.0645276292335115</v>
      </c>
      <c r="I391" s="42">
        <v>2805</v>
      </c>
      <c r="J391" s="42" t="s">
        <v>4170</v>
      </c>
      <c r="K391" s="42" t="s">
        <v>4170</v>
      </c>
      <c r="L391" s="42">
        <v>0</v>
      </c>
      <c r="M391" s="39" t="s">
        <v>104</v>
      </c>
      <c r="N391" s="39" t="b">
        <f t="shared" si="6"/>
        <v>0</v>
      </c>
      <c r="O391" s="49">
        <v>18.5</v>
      </c>
      <c r="P391" s="49">
        <v>1.5</v>
      </c>
      <c r="Q391" s="39">
        <v>0</v>
      </c>
      <c r="R391" s="39">
        <v>8.1</v>
      </c>
      <c r="S391" s="39"/>
    </row>
    <row r="392" spans="1:19" x14ac:dyDescent="0.25">
      <c r="A392" s="39" t="s">
        <v>15</v>
      </c>
      <c r="B392" s="39" t="s">
        <v>20</v>
      </c>
      <c r="C392" s="39" t="s">
        <v>47</v>
      </c>
      <c r="D392" s="39" t="s">
        <v>599</v>
      </c>
      <c r="E392" s="39" t="s">
        <v>132</v>
      </c>
      <c r="F392" s="48">
        <v>1</v>
      </c>
      <c r="G392" s="41">
        <v>2272</v>
      </c>
      <c r="H392" s="42">
        <v>2.2606965174129354</v>
      </c>
      <c r="I392" s="42">
        <v>1005</v>
      </c>
      <c r="J392" s="42" t="s">
        <v>4170</v>
      </c>
      <c r="K392" s="42" t="s">
        <v>4170</v>
      </c>
      <c r="L392" s="42">
        <v>0</v>
      </c>
      <c r="M392" s="39" t="s">
        <v>103</v>
      </c>
      <c r="N392" s="39" t="str">
        <f t="shared" si="6"/>
        <v>sim</v>
      </c>
      <c r="O392" s="49">
        <v>25</v>
      </c>
      <c r="P392" s="49">
        <v>18</v>
      </c>
      <c r="Q392" s="39">
        <v>0</v>
      </c>
      <c r="R392" s="39">
        <v>72</v>
      </c>
      <c r="S392" s="39"/>
    </row>
    <row r="393" spans="1:19" x14ac:dyDescent="0.25">
      <c r="A393" s="39" t="s">
        <v>15</v>
      </c>
      <c r="B393" s="39" t="s">
        <v>20</v>
      </c>
      <c r="C393" s="39" t="s">
        <v>47</v>
      </c>
      <c r="D393" s="39" t="s">
        <v>600</v>
      </c>
      <c r="E393" s="39" t="s">
        <v>133</v>
      </c>
      <c r="F393" s="48">
        <v>1</v>
      </c>
      <c r="G393" s="41">
        <v>14933</v>
      </c>
      <c r="H393" s="42">
        <v>2.2201903062741599</v>
      </c>
      <c r="I393" s="42">
        <v>6726</v>
      </c>
      <c r="J393" s="42" t="s">
        <v>4170</v>
      </c>
      <c r="K393" s="42" t="s">
        <v>4170</v>
      </c>
      <c r="L393" s="42">
        <v>5</v>
      </c>
      <c r="M393" s="39" t="s">
        <v>103</v>
      </c>
      <c r="N393" s="39" t="str">
        <f t="shared" si="6"/>
        <v>sim</v>
      </c>
      <c r="O393" s="49">
        <v>17</v>
      </c>
      <c r="P393" s="49">
        <v>15</v>
      </c>
      <c r="Q393" s="39">
        <v>7</v>
      </c>
      <c r="R393" s="39">
        <v>88.2</v>
      </c>
      <c r="S393" s="39">
        <v>41.2</v>
      </c>
    </row>
    <row r="394" spans="1:19" x14ac:dyDescent="0.25">
      <c r="A394" s="39" t="s">
        <v>15</v>
      </c>
      <c r="B394" s="39" t="s">
        <v>20</v>
      </c>
      <c r="C394" s="39" t="s">
        <v>47</v>
      </c>
      <c r="D394" s="39" t="s">
        <v>601</v>
      </c>
      <c r="E394" s="39" t="s">
        <v>129</v>
      </c>
      <c r="F394" s="48">
        <v>1</v>
      </c>
      <c r="G394" s="41">
        <v>4478</v>
      </c>
      <c r="H394" s="42">
        <v>2.9853333333333332</v>
      </c>
      <c r="I394" s="42">
        <v>1500</v>
      </c>
      <c r="J394" s="42" t="s">
        <v>4170</v>
      </c>
      <c r="K394" s="42" t="s">
        <v>4170</v>
      </c>
      <c r="L394" s="42">
        <v>0</v>
      </c>
      <c r="M394" s="39" t="s">
        <v>104</v>
      </c>
      <c r="N394" s="39" t="b">
        <f t="shared" si="6"/>
        <v>0</v>
      </c>
      <c r="O394" s="49">
        <v>50</v>
      </c>
      <c r="P394" s="49">
        <v>50</v>
      </c>
      <c r="Q394" s="39">
        <v>0</v>
      </c>
      <c r="R394" s="39">
        <v>100</v>
      </c>
      <c r="S394" s="39"/>
    </row>
    <row r="395" spans="1:19" x14ac:dyDescent="0.25">
      <c r="A395" s="39" t="s">
        <v>15</v>
      </c>
      <c r="B395" s="39" t="s">
        <v>20</v>
      </c>
      <c r="C395" s="39" t="s">
        <v>47</v>
      </c>
      <c r="D395" s="39" t="s">
        <v>602</v>
      </c>
      <c r="E395" s="39" t="s">
        <v>133</v>
      </c>
      <c r="F395" s="48">
        <v>1</v>
      </c>
      <c r="G395" s="41">
        <v>3310</v>
      </c>
      <c r="H395" s="42">
        <v>4.1375000000000002</v>
      </c>
      <c r="I395" s="42">
        <v>800</v>
      </c>
      <c r="J395" s="42" t="s">
        <v>4170</v>
      </c>
      <c r="K395" s="42" t="s">
        <v>4170</v>
      </c>
      <c r="L395" s="42">
        <v>0</v>
      </c>
      <c r="M395" s="39" t="s">
        <v>103</v>
      </c>
      <c r="N395" s="39" t="str">
        <f t="shared" si="6"/>
        <v>sim</v>
      </c>
      <c r="O395" s="49">
        <v>12</v>
      </c>
      <c r="P395" s="49">
        <v>9</v>
      </c>
      <c r="Q395" s="39">
        <v>0</v>
      </c>
      <c r="R395" s="39">
        <v>75</v>
      </c>
      <c r="S395" s="39"/>
    </row>
    <row r="396" spans="1:19" x14ac:dyDescent="0.25">
      <c r="A396" s="39" t="s">
        <v>15</v>
      </c>
      <c r="B396" s="39" t="s">
        <v>20</v>
      </c>
      <c r="C396" s="39" t="s">
        <v>47</v>
      </c>
      <c r="D396" s="39" t="s">
        <v>603</v>
      </c>
      <c r="E396" s="39" t="s">
        <v>133</v>
      </c>
      <c r="F396" s="48">
        <v>1</v>
      </c>
      <c r="G396" s="41">
        <v>7273</v>
      </c>
      <c r="H396" s="42">
        <v>2.3273600000000001</v>
      </c>
      <c r="I396" s="42">
        <v>3125</v>
      </c>
      <c r="J396" s="42" t="s">
        <v>4170</v>
      </c>
      <c r="K396" s="42" t="s">
        <v>4170</v>
      </c>
      <c r="L396" s="42">
        <v>0</v>
      </c>
      <c r="M396" s="39" t="s">
        <v>103</v>
      </c>
      <c r="N396" s="39" t="str">
        <f t="shared" si="6"/>
        <v>sim</v>
      </c>
      <c r="O396" s="49">
        <v>30</v>
      </c>
      <c r="P396" s="49">
        <v>22</v>
      </c>
      <c r="Q396" s="39">
        <v>0.5</v>
      </c>
      <c r="R396" s="39">
        <v>73.3</v>
      </c>
      <c r="S396" s="39">
        <v>1.7</v>
      </c>
    </row>
    <row r="397" spans="1:19" x14ac:dyDescent="0.25">
      <c r="A397" s="39" t="s">
        <v>15</v>
      </c>
      <c r="B397" s="39" t="s">
        <v>20</v>
      </c>
      <c r="C397" s="39" t="s">
        <v>47</v>
      </c>
      <c r="D397" s="39" t="s">
        <v>604</v>
      </c>
      <c r="E397" s="39" t="s">
        <v>134</v>
      </c>
      <c r="F397" s="48">
        <v>2</v>
      </c>
      <c r="G397" s="41">
        <v>53788</v>
      </c>
      <c r="H397" s="42">
        <v>3.2054827175208582</v>
      </c>
      <c r="I397" s="42">
        <v>16780</v>
      </c>
      <c r="J397" s="42" t="s">
        <v>4170</v>
      </c>
      <c r="K397" s="42" t="s">
        <v>4170</v>
      </c>
      <c r="L397" s="42">
        <v>74</v>
      </c>
      <c r="M397" s="39" t="s">
        <v>103</v>
      </c>
      <c r="N397" s="39" t="str">
        <f t="shared" si="6"/>
        <v>sim</v>
      </c>
      <c r="O397" s="49">
        <v>685</v>
      </c>
      <c r="P397" s="49">
        <v>425</v>
      </c>
      <c r="Q397" s="39">
        <v>278</v>
      </c>
      <c r="R397" s="39">
        <v>62</v>
      </c>
      <c r="S397" s="39">
        <v>40.6</v>
      </c>
    </row>
    <row r="398" spans="1:19" x14ac:dyDescent="0.25">
      <c r="A398" s="39" t="s">
        <v>15</v>
      </c>
      <c r="B398" s="39" t="s">
        <v>20</v>
      </c>
      <c r="C398" s="39" t="s">
        <v>47</v>
      </c>
      <c r="D398" s="39" t="s">
        <v>605</v>
      </c>
      <c r="E398" s="39" t="s">
        <v>127</v>
      </c>
      <c r="F398" s="48">
        <v>1</v>
      </c>
      <c r="G398" s="41">
        <v>11013</v>
      </c>
      <c r="H398" s="42">
        <v>4.2357692307692307</v>
      </c>
      <c r="I398" s="42">
        <v>2600</v>
      </c>
      <c r="J398" s="42" t="s">
        <v>4170</v>
      </c>
      <c r="K398" s="42" t="s">
        <v>4170</v>
      </c>
      <c r="L398" s="42">
        <v>0</v>
      </c>
      <c r="M398" s="39" t="s">
        <v>103</v>
      </c>
      <c r="N398" s="39" t="str">
        <f t="shared" si="6"/>
        <v>sim</v>
      </c>
      <c r="O398" s="49">
        <v>12</v>
      </c>
      <c r="P398" s="49">
        <v>9</v>
      </c>
      <c r="Q398" s="39">
        <v>0</v>
      </c>
      <c r="R398" s="39">
        <v>75</v>
      </c>
      <c r="S398" s="39"/>
    </row>
    <row r="399" spans="1:19" x14ac:dyDescent="0.25">
      <c r="A399" s="39" t="s">
        <v>15</v>
      </c>
      <c r="B399" s="39" t="s">
        <v>20</v>
      </c>
      <c r="C399" s="39" t="s">
        <v>47</v>
      </c>
      <c r="D399" s="39" t="s">
        <v>606</v>
      </c>
      <c r="E399" s="39" t="s">
        <v>129</v>
      </c>
      <c r="F399" s="48">
        <v>1</v>
      </c>
      <c r="G399" s="41">
        <v>2871</v>
      </c>
      <c r="H399" s="42">
        <v>2.61</v>
      </c>
      <c r="I399" s="42">
        <v>1100</v>
      </c>
      <c r="J399" s="42" t="s">
        <v>4170</v>
      </c>
      <c r="K399" s="42" t="s">
        <v>4170</v>
      </c>
      <c r="L399" s="42">
        <v>0</v>
      </c>
      <c r="M399" s="39" t="s">
        <v>104</v>
      </c>
      <c r="N399" s="39" t="b">
        <f t="shared" si="6"/>
        <v>0</v>
      </c>
      <c r="O399" s="49">
        <v>120</v>
      </c>
      <c r="P399" s="49">
        <v>80</v>
      </c>
      <c r="Q399" s="39">
        <v>0</v>
      </c>
      <c r="R399" s="39">
        <v>66.7</v>
      </c>
      <c r="S399" s="39"/>
    </row>
    <row r="400" spans="1:19" x14ac:dyDescent="0.25">
      <c r="A400" s="39" t="s">
        <v>15</v>
      </c>
      <c r="B400" s="39" t="s">
        <v>20</v>
      </c>
      <c r="C400" s="39" t="s">
        <v>47</v>
      </c>
      <c r="D400" s="39" t="s">
        <v>607</v>
      </c>
      <c r="E400" s="39" t="s">
        <v>137</v>
      </c>
      <c r="F400" s="48">
        <v>2</v>
      </c>
      <c r="G400" s="41">
        <v>47606</v>
      </c>
      <c r="H400" s="42">
        <v>2.2378601983735251</v>
      </c>
      <c r="I400" s="42">
        <v>21273</v>
      </c>
      <c r="J400" s="42" t="s">
        <v>4170</v>
      </c>
      <c r="K400" s="42" t="s">
        <v>4170</v>
      </c>
      <c r="L400" s="42">
        <v>0</v>
      </c>
      <c r="M400" s="39" t="s">
        <v>102</v>
      </c>
      <c r="N400" s="39" t="str">
        <f t="shared" si="6"/>
        <v>sim</v>
      </c>
      <c r="O400" s="49">
        <v>140.65</v>
      </c>
      <c r="P400" s="49">
        <v>8</v>
      </c>
      <c r="Q400" s="39">
        <v>5</v>
      </c>
      <c r="R400" s="39">
        <v>5.7</v>
      </c>
      <c r="S400" s="39">
        <v>3.6</v>
      </c>
    </row>
    <row r="401" spans="1:19" x14ac:dyDescent="0.25">
      <c r="A401" s="39" t="s">
        <v>15</v>
      </c>
      <c r="B401" s="39" t="s">
        <v>20</v>
      </c>
      <c r="C401" s="39" t="s">
        <v>47</v>
      </c>
      <c r="D401" s="39" t="s">
        <v>608</v>
      </c>
      <c r="E401" s="39" t="s">
        <v>137</v>
      </c>
      <c r="F401" s="48">
        <v>1</v>
      </c>
      <c r="G401" s="41">
        <v>10827</v>
      </c>
      <c r="H401" s="42">
        <v>2.1456599286563613</v>
      </c>
      <c r="I401" s="42">
        <v>5046</v>
      </c>
      <c r="J401" s="42" t="s">
        <v>4170</v>
      </c>
      <c r="K401" s="42" t="s">
        <v>4170</v>
      </c>
      <c r="L401" s="42">
        <v>56</v>
      </c>
      <c r="M401" s="39" t="s">
        <v>103</v>
      </c>
      <c r="N401" s="39" t="str">
        <f t="shared" si="6"/>
        <v>sim</v>
      </c>
      <c r="O401" s="49">
        <v>15</v>
      </c>
      <c r="P401" s="49">
        <v>11</v>
      </c>
      <c r="Q401" s="39">
        <v>6</v>
      </c>
      <c r="R401" s="39">
        <v>73.3</v>
      </c>
      <c r="S401" s="39">
        <v>40</v>
      </c>
    </row>
    <row r="402" spans="1:19" x14ac:dyDescent="0.25">
      <c r="A402" s="39" t="s">
        <v>15</v>
      </c>
      <c r="B402" s="39" t="s">
        <v>20</v>
      </c>
      <c r="C402" s="39" t="s">
        <v>47</v>
      </c>
      <c r="D402" s="39" t="s">
        <v>609</v>
      </c>
      <c r="E402" s="39" t="s">
        <v>130</v>
      </c>
      <c r="F402" s="48">
        <v>1</v>
      </c>
      <c r="G402" s="41">
        <v>1659</v>
      </c>
      <c r="H402" s="42">
        <v>2.5523076923076924</v>
      </c>
      <c r="I402" s="42">
        <v>650</v>
      </c>
      <c r="J402" s="42" t="s">
        <v>4170</v>
      </c>
      <c r="K402" s="42" t="s">
        <v>4170</v>
      </c>
      <c r="L402" s="42">
        <v>0</v>
      </c>
      <c r="M402" s="39" t="s">
        <v>102</v>
      </c>
      <c r="N402" s="39" t="str">
        <f t="shared" si="6"/>
        <v>sim</v>
      </c>
      <c r="O402" s="49">
        <v>5</v>
      </c>
      <c r="P402" s="49">
        <v>4</v>
      </c>
      <c r="Q402" s="39">
        <v>1</v>
      </c>
      <c r="R402" s="39">
        <v>80</v>
      </c>
      <c r="S402" s="39">
        <v>20</v>
      </c>
    </row>
    <row r="403" spans="1:19" x14ac:dyDescent="0.25">
      <c r="A403" s="39" t="s">
        <v>15</v>
      </c>
      <c r="B403" s="39" t="s">
        <v>20</v>
      </c>
      <c r="C403" s="39" t="s">
        <v>47</v>
      </c>
      <c r="D403" s="39" t="s">
        <v>342</v>
      </c>
      <c r="E403" s="39" t="s">
        <v>129</v>
      </c>
      <c r="F403" s="48">
        <v>1</v>
      </c>
      <c r="G403" s="41">
        <v>14413</v>
      </c>
      <c r="H403" s="42">
        <v>2.1920912547528517</v>
      </c>
      <c r="I403" s="42">
        <v>6575</v>
      </c>
      <c r="J403" s="42" t="s">
        <v>4170</v>
      </c>
      <c r="K403" s="42" t="s">
        <v>4170</v>
      </c>
      <c r="L403" s="42">
        <v>75</v>
      </c>
      <c r="M403" s="39" t="s">
        <v>102</v>
      </c>
      <c r="N403" s="39" t="str">
        <f t="shared" si="6"/>
        <v>sim</v>
      </c>
      <c r="O403" s="49">
        <v>64.599999999999994</v>
      </c>
      <c r="P403" s="49">
        <v>48.17</v>
      </c>
      <c r="Q403" s="39">
        <v>20</v>
      </c>
      <c r="R403" s="39">
        <v>74.599999999999994</v>
      </c>
      <c r="S403" s="39">
        <v>31</v>
      </c>
    </row>
    <row r="404" spans="1:19" x14ac:dyDescent="0.25">
      <c r="A404" s="39" t="s">
        <v>15</v>
      </c>
      <c r="B404" s="39" t="s">
        <v>20</v>
      </c>
      <c r="C404" s="39" t="s">
        <v>47</v>
      </c>
      <c r="D404" s="39" t="s">
        <v>610</v>
      </c>
      <c r="E404" s="39" t="s">
        <v>133</v>
      </c>
      <c r="F404" s="48">
        <v>1</v>
      </c>
      <c r="G404" s="41">
        <v>2123</v>
      </c>
      <c r="H404" s="42">
        <v>4.9952941176470587</v>
      </c>
      <c r="I404" s="42">
        <v>425</v>
      </c>
      <c r="J404" s="42" t="s">
        <v>4170</v>
      </c>
      <c r="K404" s="42" t="s">
        <v>4170</v>
      </c>
      <c r="L404" s="42">
        <v>200</v>
      </c>
      <c r="M404" s="39" t="s">
        <v>104</v>
      </c>
      <c r="N404" s="39" t="b">
        <f t="shared" si="6"/>
        <v>0</v>
      </c>
      <c r="O404" s="49">
        <v>70</v>
      </c>
      <c r="P404" s="49">
        <v>0.2</v>
      </c>
      <c r="Q404" s="39">
        <v>0</v>
      </c>
      <c r="R404" s="39">
        <v>0.3</v>
      </c>
      <c r="S404" s="39"/>
    </row>
    <row r="405" spans="1:19" x14ac:dyDescent="0.25">
      <c r="A405" s="39" t="s">
        <v>15</v>
      </c>
      <c r="B405" s="39" t="s">
        <v>20</v>
      </c>
      <c r="C405" s="39" t="s">
        <v>47</v>
      </c>
      <c r="D405" s="39" t="s">
        <v>611</v>
      </c>
      <c r="E405" s="39" t="s">
        <v>136</v>
      </c>
      <c r="F405" s="48">
        <v>1</v>
      </c>
      <c r="G405" s="41">
        <v>21408</v>
      </c>
      <c r="H405" s="42">
        <v>4.2174940898345152</v>
      </c>
      <c r="I405" s="42">
        <v>5076</v>
      </c>
      <c r="J405" s="42" t="s">
        <v>4170</v>
      </c>
      <c r="K405" s="42" t="s">
        <v>4170</v>
      </c>
      <c r="L405" s="42">
        <v>9</v>
      </c>
      <c r="M405" s="39" t="s">
        <v>106</v>
      </c>
      <c r="N405" s="39" t="str">
        <f t="shared" si="6"/>
        <v>sim</v>
      </c>
      <c r="O405" s="49">
        <v>304.33999999999997</v>
      </c>
      <c r="P405" s="49">
        <v>260</v>
      </c>
      <c r="Q405" s="39">
        <v>3</v>
      </c>
      <c r="R405" s="39">
        <v>85.4</v>
      </c>
      <c r="S405" s="39">
        <v>1</v>
      </c>
    </row>
    <row r="406" spans="1:19" x14ac:dyDescent="0.25">
      <c r="A406" s="39" t="s">
        <v>15</v>
      </c>
      <c r="B406" s="39" t="s">
        <v>20</v>
      </c>
      <c r="C406" s="39" t="s">
        <v>47</v>
      </c>
      <c r="D406" s="39" t="s">
        <v>612</v>
      </c>
      <c r="E406" s="39" t="s">
        <v>127</v>
      </c>
      <c r="F406" s="48">
        <v>1</v>
      </c>
      <c r="G406" s="41">
        <v>4384</v>
      </c>
      <c r="H406" s="42">
        <v>2.1920000000000002</v>
      </c>
      <c r="I406" s="42">
        <v>2000</v>
      </c>
      <c r="J406" s="42" t="s">
        <v>4169</v>
      </c>
      <c r="K406" s="42" t="s">
        <v>4169</v>
      </c>
      <c r="L406" s="42">
        <v>0</v>
      </c>
      <c r="M406" s="39" t="s">
        <v>103</v>
      </c>
      <c r="N406" s="39" t="str">
        <f t="shared" si="6"/>
        <v>sim</v>
      </c>
      <c r="O406" s="49">
        <v>205.92</v>
      </c>
      <c r="P406" s="49">
        <v>190</v>
      </c>
      <c r="Q406" s="39">
        <v>100</v>
      </c>
      <c r="R406" s="39">
        <v>92.3</v>
      </c>
      <c r="S406" s="39">
        <v>48.6</v>
      </c>
    </row>
    <row r="407" spans="1:19" x14ac:dyDescent="0.25">
      <c r="A407" s="39" t="s">
        <v>15</v>
      </c>
      <c r="B407" s="39" t="s">
        <v>20</v>
      </c>
      <c r="C407" s="39" t="s">
        <v>47</v>
      </c>
      <c r="D407" s="39" t="s">
        <v>613</v>
      </c>
      <c r="E407" s="39" t="s">
        <v>127</v>
      </c>
      <c r="F407" s="48">
        <v>1</v>
      </c>
      <c r="G407" s="41">
        <v>5824</v>
      </c>
      <c r="H407" s="42">
        <v>2.3296000000000001</v>
      </c>
      <c r="I407" s="42">
        <v>2500</v>
      </c>
      <c r="J407" s="42" t="s">
        <v>4169</v>
      </c>
      <c r="K407" s="42" t="s">
        <v>4170</v>
      </c>
      <c r="L407" s="42">
        <v>0</v>
      </c>
      <c r="M407" s="39" t="s">
        <v>103</v>
      </c>
      <c r="N407" s="39" t="str">
        <f t="shared" si="6"/>
        <v>sim</v>
      </c>
      <c r="O407" s="49">
        <v>12</v>
      </c>
      <c r="P407" s="49">
        <v>10</v>
      </c>
      <c r="Q407" s="39">
        <v>10</v>
      </c>
      <c r="R407" s="39">
        <v>83.3</v>
      </c>
      <c r="S407" s="39">
        <v>83.3</v>
      </c>
    </row>
    <row r="408" spans="1:19" x14ac:dyDescent="0.25">
      <c r="A408" s="39" t="s">
        <v>15</v>
      </c>
      <c r="B408" s="39" t="s">
        <v>20</v>
      </c>
      <c r="C408" s="39" t="s">
        <v>47</v>
      </c>
      <c r="D408" s="39" t="s">
        <v>614</v>
      </c>
      <c r="E408" s="39" t="s">
        <v>133</v>
      </c>
      <c r="F408" s="48">
        <v>2</v>
      </c>
      <c r="G408" s="41">
        <v>28932</v>
      </c>
      <c r="H408" s="42">
        <v>2.7991486068111455</v>
      </c>
      <c r="I408" s="42">
        <v>10336</v>
      </c>
      <c r="J408" s="42" t="s">
        <v>4169</v>
      </c>
      <c r="K408" s="42" t="s">
        <v>4170</v>
      </c>
      <c r="L408" s="42">
        <v>800</v>
      </c>
      <c r="M408" s="39" t="s">
        <v>103</v>
      </c>
      <c r="N408" s="39" t="str">
        <f t="shared" si="6"/>
        <v>sim</v>
      </c>
      <c r="O408" s="49">
        <v>19.09</v>
      </c>
      <c r="P408" s="49">
        <v>13</v>
      </c>
      <c r="Q408" s="39">
        <v>5.2</v>
      </c>
      <c r="R408" s="39">
        <v>68.099999999999994</v>
      </c>
      <c r="S408" s="39">
        <v>27.2</v>
      </c>
    </row>
    <row r="409" spans="1:19" x14ac:dyDescent="0.25">
      <c r="A409" s="39" t="s">
        <v>15</v>
      </c>
      <c r="B409" s="39" t="s">
        <v>20</v>
      </c>
      <c r="C409" s="39" t="s">
        <v>47</v>
      </c>
      <c r="D409" s="39" t="s">
        <v>615</v>
      </c>
      <c r="E409" s="39" t="s">
        <v>136</v>
      </c>
      <c r="F409" s="48">
        <v>1</v>
      </c>
      <c r="G409" s="41">
        <v>5517</v>
      </c>
      <c r="H409" s="42">
        <v>2.7585000000000002</v>
      </c>
      <c r="I409" s="42">
        <v>2000</v>
      </c>
      <c r="J409" s="42" t="s">
        <v>4170</v>
      </c>
      <c r="K409" s="42" t="s">
        <v>4170</v>
      </c>
      <c r="L409" s="42">
        <v>15</v>
      </c>
      <c r="M409" s="39" t="s">
        <v>104</v>
      </c>
      <c r="N409" s="39" t="b">
        <f t="shared" si="6"/>
        <v>0</v>
      </c>
      <c r="O409" s="49">
        <v>2270</v>
      </c>
      <c r="P409" s="49">
        <v>0</v>
      </c>
      <c r="Q409" s="39">
        <v>0</v>
      </c>
      <c r="R409" s="39"/>
      <c r="S409" s="39"/>
    </row>
    <row r="410" spans="1:19" x14ac:dyDescent="0.25">
      <c r="A410" s="39" t="s">
        <v>15</v>
      </c>
      <c r="B410" s="39" t="s">
        <v>20</v>
      </c>
      <c r="C410" s="39" t="s">
        <v>47</v>
      </c>
      <c r="D410" s="39" t="s">
        <v>616</v>
      </c>
      <c r="E410" s="39" t="s">
        <v>136</v>
      </c>
      <c r="F410" s="48">
        <v>2</v>
      </c>
      <c r="G410" s="41">
        <v>22036</v>
      </c>
      <c r="H410" s="42">
        <v>3.6726666666666667</v>
      </c>
      <c r="I410" s="42">
        <v>6000</v>
      </c>
      <c r="J410" s="42" t="s">
        <v>4170</v>
      </c>
      <c r="K410" s="42" t="s">
        <v>4170</v>
      </c>
      <c r="L410" s="42">
        <v>2000</v>
      </c>
      <c r="M410" s="39" t="s">
        <v>104</v>
      </c>
      <c r="N410" s="39" t="b">
        <f t="shared" si="6"/>
        <v>0</v>
      </c>
      <c r="O410" s="49">
        <v>38</v>
      </c>
      <c r="P410" s="49">
        <v>32.090000000000003</v>
      </c>
      <c r="Q410" s="39">
        <v>0</v>
      </c>
      <c r="R410" s="39">
        <v>84.4</v>
      </c>
      <c r="S410" s="39"/>
    </row>
    <row r="411" spans="1:19" x14ac:dyDescent="0.25">
      <c r="A411" s="39" t="s">
        <v>15</v>
      </c>
      <c r="B411" s="39" t="s">
        <v>20</v>
      </c>
      <c r="C411" s="39" t="s">
        <v>47</v>
      </c>
      <c r="D411" s="39" t="s">
        <v>617</v>
      </c>
      <c r="E411" s="39" t="s">
        <v>135</v>
      </c>
      <c r="F411" s="48">
        <v>2</v>
      </c>
      <c r="G411" s="41">
        <v>59520</v>
      </c>
      <c r="H411" s="42">
        <v>3.7920489296636086</v>
      </c>
      <c r="I411" s="42">
        <v>15696</v>
      </c>
      <c r="J411" s="42" t="s">
        <v>4169</v>
      </c>
      <c r="K411" s="42" t="s">
        <v>4169</v>
      </c>
      <c r="L411" s="42">
        <v>500</v>
      </c>
      <c r="M411" s="39" t="s">
        <v>103</v>
      </c>
      <c r="N411" s="39" t="str">
        <f t="shared" si="6"/>
        <v>sim</v>
      </c>
      <c r="O411" s="49">
        <v>110</v>
      </c>
      <c r="P411" s="49">
        <v>77</v>
      </c>
      <c r="Q411" s="39">
        <v>25</v>
      </c>
      <c r="R411" s="39">
        <v>70</v>
      </c>
      <c r="S411" s="39">
        <v>22.7</v>
      </c>
    </row>
    <row r="412" spans="1:19" x14ac:dyDescent="0.25">
      <c r="A412" s="39" t="s">
        <v>15</v>
      </c>
      <c r="B412" s="39" t="s">
        <v>20</v>
      </c>
      <c r="C412" s="39" t="s">
        <v>47</v>
      </c>
      <c r="D412" s="39" t="s">
        <v>618</v>
      </c>
      <c r="E412" s="39" t="s">
        <v>127</v>
      </c>
      <c r="F412" s="48">
        <v>1</v>
      </c>
      <c r="G412" s="41">
        <v>2529</v>
      </c>
      <c r="H412" s="42">
        <v>2.4085714285714284</v>
      </c>
      <c r="I412" s="42">
        <v>1050</v>
      </c>
      <c r="J412" s="42" t="s">
        <v>4170</v>
      </c>
      <c r="K412" s="42" t="s">
        <v>4170</v>
      </c>
      <c r="L412" s="42">
        <v>0</v>
      </c>
      <c r="M412" s="39" t="s">
        <v>104</v>
      </c>
      <c r="N412" s="39" t="b">
        <f t="shared" si="6"/>
        <v>0</v>
      </c>
      <c r="O412" s="49">
        <v>6.11</v>
      </c>
      <c r="P412" s="49">
        <v>4.5</v>
      </c>
      <c r="Q412" s="39">
        <v>0</v>
      </c>
      <c r="R412" s="39">
        <v>73.599999999999994</v>
      </c>
      <c r="S412" s="39"/>
    </row>
    <row r="413" spans="1:19" x14ac:dyDescent="0.25">
      <c r="A413" s="39" t="s">
        <v>15</v>
      </c>
      <c r="B413" s="39" t="s">
        <v>20</v>
      </c>
      <c r="C413" s="39" t="s">
        <v>47</v>
      </c>
      <c r="D413" s="39" t="s">
        <v>619</v>
      </c>
      <c r="E413" s="39" t="s">
        <v>134</v>
      </c>
      <c r="F413" s="48">
        <v>2</v>
      </c>
      <c r="G413" s="41">
        <v>13186</v>
      </c>
      <c r="H413" s="42">
        <v>3.4249350649350649</v>
      </c>
      <c r="I413" s="42">
        <v>3850</v>
      </c>
      <c r="J413" s="42" t="s">
        <v>4170</v>
      </c>
      <c r="K413" s="42" t="s">
        <v>4170</v>
      </c>
      <c r="L413" s="42">
        <v>0</v>
      </c>
      <c r="M413" s="39" t="s">
        <v>103</v>
      </c>
      <c r="N413" s="39" t="str">
        <f t="shared" si="6"/>
        <v>sim</v>
      </c>
      <c r="O413" s="49">
        <v>10</v>
      </c>
      <c r="P413" s="49">
        <v>5</v>
      </c>
      <c r="Q413" s="39">
        <v>1.2</v>
      </c>
      <c r="R413" s="39">
        <v>50</v>
      </c>
      <c r="S413" s="39">
        <v>12</v>
      </c>
    </row>
    <row r="414" spans="1:19" x14ac:dyDescent="0.25">
      <c r="A414" s="39" t="s">
        <v>15</v>
      </c>
      <c r="B414" s="39" t="s">
        <v>20</v>
      </c>
      <c r="C414" s="39" t="s">
        <v>47</v>
      </c>
      <c r="D414" s="39" t="s">
        <v>620</v>
      </c>
      <c r="E414" s="39" t="s">
        <v>131</v>
      </c>
      <c r="F414" s="48">
        <v>1</v>
      </c>
      <c r="G414" s="41">
        <v>12208</v>
      </c>
      <c r="H414" s="42">
        <v>3.2126315789473683</v>
      </c>
      <c r="I414" s="42">
        <v>3800</v>
      </c>
      <c r="J414" s="42" t="s">
        <v>4170</v>
      </c>
      <c r="K414" s="42" t="s">
        <v>4170</v>
      </c>
      <c r="L414" s="42">
        <v>585</v>
      </c>
      <c r="M414" s="39" t="s">
        <v>104</v>
      </c>
      <c r="N414" s="39" t="b">
        <f t="shared" si="6"/>
        <v>0</v>
      </c>
      <c r="O414" s="49">
        <v>25.99</v>
      </c>
      <c r="P414" s="49">
        <v>17.52</v>
      </c>
      <c r="Q414" s="39">
        <v>0</v>
      </c>
      <c r="R414" s="39">
        <v>67.400000000000006</v>
      </c>
      <c r="S414" s="39"/>
    </row>
    <row r="415" spans="1:19" x14ac:dyDescent="0.25">
      <c r="A415" s="39" t="s">
        <v>15</v>
      </c>
      <c r="B415" s="39" t="s">
        <v>20</v>
      </c>
      <c r="C415" s="39" t="s">
        <v>47</v>
      </c>
      <c r="D415" s="39" t="s">
        <v>621</v>
      </c>
      <c r="E415" s="39" t="s">
        <v>133</v>
      </c>
      <c r="F415" s="48">
        <v>1</v>
      </c>
      <c r="G415" s="41">
        <v>4208</v>
      </c>
      <c r="H415" s="42">
        <v>3.9327102803738319</v>
      </c>
      <c r="I415" s="42">
        <v>1070</v>
      </c>
      <c r="J415" s="42" t="s">
        <v>4170</v>
      </c>
      <c r="K415" s="42" t="s">
        <v>4170</v>
      </c>
      <c r="L415" s="42">
        <v>145</v>
      </c>
      <c r="M415" s="39" t="s">
        <v>106</v>
      </c>
      <c r="N415" s="39" t="str">
        <f t="shared" si="6"/>
        <v>sim</v>
      </c>
      <c r="O415" s="49">
        <v>11</v>
      </c>
      <c r="P415" s="49">
        <v>8</v>
      </c>
      <c r="Q415" s="39">
        <v>0.2</v>
      </c>
      <c r="R415" s="39">
        <v>72.7</v>
      </c>
      <c r="S415" s="39">
        <v>1.8</v>
      </c>
    </row>
    <row r="416" spans="1:19" x14ac:dyDescent="0.25">
      <c r="A416" s="39" t="s">
        <v>15</v>
      </c>
      <c r="B416" s="39" t="s">
        <v>20</v>
      </c>
      <c r="C416" s="39" t="s">
        <v>47</v>
      </c>
      <c r="D416" s="39" t="s">
        <v>622</v>
      </c>
      <c r="E416" s="39" t="s">
        <v>138</v>
      </c>
      <c r="F416" s="48">
        <v>1</v>
      </c>
      <c r="G416" s="41">
        <v>2146</v>
      </c>
      <c r="H416" s="42">
        <v>2.0056074766355141</v>
      </c>
      <c r="I416" s="42">
        <v>1070</v>
      </c>
      <c r="J416" s="42" t="s">
        <v>4170</v>
      </c>
      <c r="K416" s="42" t="s">
        <v>4170</v>
      </c>
      <c r="L416" s="42">
        <v>0</v>
      </c>
      <c r="M416" s="39" t="s">
        <v>104</v>
      </c>
      <c r="N416" s="39" t="b">
        <f t="shared" si="6"/>
        <v>0</v>
      </c>
      <c r="O416" s="49">
        <v>15.5</v>
      </c>
      <c r="P416" s="49">
        <v>7</v>
      </c>
      <c r="Q416" s="39">
        <v>0</v>
      </c>
      <c r="R416" s="39">
        <v>45.2</v>
      </c>
      <c r="S416" s="39"/>
    </row>
    <row r="417" spans="1:19" x14ac:dyDescent="0.25">
      <c r="A417" s="39" t="s">
        <v>15</v>
      </c>
      <c r="B417" s="39" t="s">
        <v>20</v>
      </c>
      <c r="C417" s="39" t="s">
        <v>47</v>
      </c>
      <c r="D417" s="39" t="s">
        <v>623</v>
      </c>
      <c r="E417" s="39" t="s">
        <v>134</v>
      </c>
      <c r="F417" s="48">
        <v>1</v>
      </c>
      <c r="G417" s="41">
        <v>7719</v>
      </c>
      <c r="H417" s="42">
        <v>2.4121874999999999</v>
      </c>
      <c r="I417" s="42">
        <v>3200</v>
      </c>
      <c r="J417" s="42" t="s">
        <v>4170</v>
      </c>
      <c r="K417" s="42" t="s">
        <v>4170</v>
      </c>
      <c r="L417" s="42">
        <v>0</v>
      </c>
      <c r="M417" s="39" t="s">
        <v>103</v>
      </c>
      <c r="N417" s="39" t="str">
        <f t="shared" si="6"/>
        <v>sim</v>
      </c>
      <c r="O417" s="49">
        <v>100</v>
      </c>
      <c r="P417" s="49">
        <v>85</v>
      </c>
      <c r="Q417" s="39">
        <v>3</v>
      </c>
      <c r="R417" s="39">
        <v>85</v>
      </c>
      <c r="S417" s="39">
        <v>3</v>
      </c>
    </row>
    <row r="418" spans="1:19" x14ac:dyDescent="0.25">
      <c r="A418" s="39" t="s">
        <v>15</v>
      </c>
      <c r="B418" s="39" t="s">
        <v>20</v>
      </c>
      <c r="C418" s="39" t="s">
        <v>47</v>
      </c>
      <c r="D418" s="39" t="s">
        <v>624</v>
      </c>
      <c r="E418" s="39" t="s">
        <v>127</v>
      </c>
      <c r="F418" s="48">
        <v>2</v>
      </c>
      <c r="G418" s="41">
        <v>37507</v>
      </c>
      <c r="H418" s="42">
        <v>4.327065066912783</v>
      </c>
      <c r="I418" s="42">
        <v>8668</v>
      </c>
      <c r="J418" s="42" t="s">
        <v>4169</v>
      </c>
      <c r="K418" s="42" t="s">
        <v>4169</v>
      </c>
      <c r="L418" s="42">
        <v>0</v>
      </c>
      <c r="M418" s="39" t="s">
        <v>105</v>
      </c>
      <c r="N418" s="39" t="str">
        <f t="shared" si="6"/>
        <v>sim</v>
      </c>
      <c r="O418" s="49">
        <v>3000</v>
      </c>
      <c r="P418" s="49">
        <v>2500</v>
      </c>
      <c r="Q418" s="39">
        <v>3</v>
      </c>
      <c r="R418" s="39">
        <v>83.3</v>
      </c>
      <c r="S418" s="39">
        <v>0.1</v>
      </c>
    </row>
    <row r="419" spans="1:19" x14ac:dyDescent="0.25">
      <c r="A419" s="39" t="s">
        <v>15</v>
      </c>
      <c r="B419" s="39" t="s">
        <v>20</v>
      </c>
      <c r="C419" s="39" t="s">
        <v>47</v>
      </c>
      <c r="D419" s="39" t="s">
        <v>625</v>
      </c>
      <c r="E419" s="39" t="s">
        <v>134</v>
      </c>
      <c r="F419" s="48">
        <v>1</v>
      </c>
      <c r="G419" s="41">
        <v>8690</v>
      </c>
      <c r="H419" s="42">
        <v>3.0006906077348066</v>
      </c>
      <c r="I419" s="42">
        <v>2896</v>
      </c>
      <c r="J419" s="42" t="s">
        <v>4170</v>
      </c>
      <c r="K419" s="42" t="s">
        <v>4170</v>
      </c>
      <c r="L419" s="42">
        <v>50</v>
      </c>
      <c r="M419" s="39" t="s">
        <v>104</v>
      </c>
      <c r="N419" s="39" t="b">
        <f t="shared" si="6"/>
        <v>0</v>
      </c>
      <c r="O419" s="49">
        <v>20</v>
      </c>
      <c r="P419" s="49">
        <v>15</v>
      </c>
      <c r="Q419" s="39">
        <v>0</v>
      </c>
      <c r="R419" s="39">
        <v>75</v>
      </c>
      <c r="S419" s="39"/>
    </row>
    <row r="420" spans="1:19" x14ac:dyDescent="0.25">
      <c r="A420" s="39" t="s">
        <v>15</v>
      </c>
      <c r="B420" s="39" t="s">
        <v>20</v>
      </c>
      <c r="C420" s="39" t="s">
        <v>47</v>
      </c>
      <c r="D420" s="39" t="s">
        <v>626</v>
      </c>
      <c r="E420" s="39" t="s">
        <v>136</v>
      </c>
      <c r="F420" s="48">
        <v>2</v>
      </c>
      <c r="G420" s="41">
        <v>50274</v>
      </c>
      <c r="H420" s="42">
        <v>2.5137</v>
      </c>
      <c r="I420" s="42">
        <v>20000</v>
      </c>
      <c r="J420" s="42" t="s">
        <v>4169</v>
      </c>
      <c r="K420" s="42" t="s">
        <v>4169</v>
      </c>
      <c r="L420" s="42">
        <v>10000</v>
      </c>
      <c r="M420" s="39" t="s">
        <v>103</v>
      </c>
      <c r="N420" s="39" t="str">
        <f t="shared" si="6"/>
        <v>sim</v>
      </c>
      <c r="O420" s="49">
        <v>170</v>
      </c>
      <c r="P420" s="49">
        <v>100</v>
      </c>
      <c r="Q420" s="39">
        <v>90</v>
      </c>
      <c r="R420" s="39">
        <v>58.8</v>
      </c>
      <c r="S420" s="39">
        <v>52.9</v>
      </c>
    </row>
    <row r="421" spans="1:19" x14ac:dyDescent="0.25">
      <c r="A421" s="39" t="s">
        <v>15</v>
      </c>
      <c r="B421" s="39" t="s">
        <v>20</v>
      </c>
      <c r="C421" s="39" t="s">
        <v>47</v>
      </c>
      <c r="D421" s="39" t="s">
        <v>627</v>
      </c>
      <c r="E421" s="39" t="s">
        <v>130</v>
      </c>
      <c r="F421" s="48">
        <v>1</v>
      </c>
      <c r="G421" s="41">
        <v>18519</v>
      </c>
      <c r="H421" s="42">
        <v>3.7038000000000002</v>
      </c>
      <c r="I421" s="42">
        <v>5000</v>
      </c>
      <c r="J421" s="42" t="s">
        <v>4170</v>
      </c>
      <c r="K421" s="42" t="s">
        <v>4170</v>
      </c>
      <c r="L421" s="42">
        <v>500</v>
      </c>
      <c r="M421" s="39" t="s">
        <v>103</v>
      </c>
      <c r="N421" s="39" t="str">
        <f t="shared" si="6"/>
        <v>sim</v>
      </c>
      <c r="O421" s="49">
        <v>74</v>
      </c>
      <c r="P421" s="49">
        <v>74</v>
      </c>
      <c r="Q421" s="39">
        <v>15</v>
      </c>
      <c r="R421" s="39">
        <v>100</v>
      </c>
      <c r="S421" s="39">
        <v>20.3</v>
      </c>
    </row>
    <row r="422" spans="1:19" x14ac:dyDescent="0.25">
      <c r="A422" s="39" t="s">
        <v>15</v>
      </c>
      <c r="B422" s="39" t="s">
        <v>96</v>
      </c>
      <c r="C422" s="39" t="s">
        <v>49</v>
      </c>
      <c r="D422" s="39" t="s">
        <v>628</v>
      </c>
      <c r="E422" s="39" t="s">
        <v>127</v>
      </c>
      <c r="F422" s="48">
        <v>1</v>
      </c>
      <c r="G422" s="41">
        <v>13240</v>
      </c>
      <c r="H422" s="42">
        <v>2.3301654347060894</v>
      </c>
      <c r="I422" s="42">
        <v>5682</v>
      </c>
      <c r="J422" s="42" t="s">
        <v>4170</v>
      </c>
      <c r="K422" s="42" t="s">
        <v>4170</v>
      </c>
      <c r="L422" s="42">
        <v>0</v>
      </c>
      <c r="M422" s="39" t="s">
        <v>103</v>
      </c>
      <c r="N422" s="39" t="str">
        <f t="shared" si="6"/>
        <v>sim</v>
      </c>
      <c r="O422" s="49">
        <v>220</v>
      </c>
      <c r="P422" s="49">
        <v>120</v>
      </c>
      <c r="Q422" s="39">
        <v>0</v>
      </c>
      <c r="R422" s="39">
        <v>54.5</v>
      </c>
      <c r="S422" s="39"/>
    </row>
    <row r="423" spans="1:19" x14ac:dyDescent="0.25">
      <c r="A423" s="39" t="s">
        <v>15</v>
      </c>
      <c r="B423" s="39" t="s">
        <v>96</v>
      </c>
      <c r="C423" s="39" t="s">
        <v>49</v>
      </c>
      <c r="D423" s="39" t="s">
        <v>629</v>
      </c>
      <c r="E423" s="39" t="s">
        <v>127</v>
      </c>
      <c r="F423" s="48">
        <v>1</v>
      </c>
      <c r="G423" s="41">
        <v>6077</v>
      </c>
      <c r="H423" s="42">
        <v>4.6746153846153842</v>
      </c>
      <c r="I423" s="42">
        <v>1300</v>
      </c>
      <c r="J423" s="42" t="s">
        <v>4170</v>
      </c>
      <c r="K423" s="42" t="s">
        <v>4170</v>
      </c>
      <c r="L423" s="42">
        <v>0</v>
      </c>
      <c r="M423" s="39" t="s">
        <v>104</v>
      </c>
      <c r="N423" s="39" t="b">
        <f t="shared" si="6"/>
        <v>0</v>
      </c>
      <c r="O423" s="49">
        <v>50</v>
      </c>
      <c r="P423" s="49">
        <v>30</v>
      </c>
      <c r="Q423" s="39">
        <v>0</v>
      </c>
      <c r="R423" s="39">
        <v>60</v>
      </c>
      <c r="S423" s="39"/>
    </row>
    <row r="424" spans="1:19" x14ac:dyDescent="0.25">
      <c r="A424" s="39" t="s">
        <v>15</v>
      </c>
      <c r="B424" s="39" t="s">
        <v>96</v>
      </c>
      <c r="C424" s="39" t="s">
        <v>49</v>
      </c>
      <c r="D424" s="39" t="s">
        <v>630</v>
      </c>
      <c r="E424" s="39" t="s">
        <v>127</v>
      </c>
      <c r="F424" s="48">
        <v>1</v>
      </c>
      <c r="G424" s="41">
        <v>2572</v>
      </c>
      <c r="H424" s="42">
        <v>3.2974358974358973</v>
      </c>
      <c r="I424" s="42">
        <v>780</v>
      </c>
      <c r="J424" s="42" t="s">
        <v>4170</v>
      </c>
      <c r="K424" s="42" t="s">
        <v>4170</v>
      </c>
      <c r="L424" s="42">
        <v>6</v>
      </c>
      <c r="M424" s="39" t="s">
        <v>106</v>
      </c>
      <c r="N424" s="39" t="str">
        <f t="shared" si="6"/>
        <v>sim</v>
      </c>
      <c r="O424" s="49">
        <v>8.5</v>
      </c>
      <c r="P424" s="49">
        <v>1.7</v>
      </c>
      <c r="Q424" s="39">
        <v>0.5</v>
      </c>
      <c r="R424" s="39">
        <v>20</v>
      </c>
      <c r="S424" s="39">
        <v>5.9</v>
      </c>
    </row>
    <row r="425" spans="1:19" x14ac:dyDescent="0.25">
      <c r="A425" s="39" t="s">
        <v>15</v>
      </c>
      <c r="B425" s="39" t="s">
        <v>96</v>
      </c>
      <c r="C425" s="39" t="s">
        <v>49</v>
      </c>
      <c r="D425" s="39" t="s">
        <v>631</v>
      </c>
      <c r="E425" s="39" t="s">
        <v>127</v>
      </c>
      <c r="F425" s="48">
        <v>2</v>
      </c>
      <c r="G425" s="41">
        <v>27130</v>
      </c>
      <c r="H425" s="42">
        <v>2.7599186164801628</v>
      </c>
      <c r="I425" s="42">
        <v>9830</v>
      </c>
      <c r="J425" s="42" t="s">
        <v>4169</v>
      </c>
      <c r="K425" s="42" t="s">
        <v>4169</v>
      </c>
      <c r="L425" s="42">
        <v>60</v>
      </c>
      <c r="M425" s="39" t="s">
        <v>106</v>
      </c>
      <c r="N425" s="39" t="str">
        <f t="shared" si="6"/>
        <v>sim</v>
      </c>
      <c r="O425" s="49">
        <v>12</v>
      </c>
      <c r="P425" s="49">
        <v>10</v>
      </c>
      <c r="Q425" s="39">
        <v>6</v>
      </c>
      <c r="R425" s="39">
        <v>83.3</v>
      </c>
      <c r="S425" s="39">
        <v>50</v>
      </c>
    </row>
    <row r="426" spans="1:19" x14ac:dyDescent="0.25">
      <c r="A426" s="39" t="s">
        <v>15</v>
      </c>
      <c r="B426" s="39" t="s">
        <v>96</v>
      </c>
      <c r="C426" s="39" t="s">
        <v>49</v>
      </c>
      <c r="D426" s="39" t="s">
        <v>632</v>
      </c>
      <c r="E426" s="39" t="s">
        <v>139</v>
      </c>
      <c r="F426" s="48">
        <v>1</v>
      </c>
      <c r="G426" s="41">
        <v>19844</v>
      </c>
      <c r="H426" s="42">
        <v>3.9687999999999999</v>
      </c>
      <c r="I426" s="42">
        <v>5000</v>
      </c>
      <c r="J426" s="42" t="s">
        <v>4170</v>
      </c>
      <c r="K426" s="42" t="s">
        <v>4170</v>
      </c>
      <c r="L426" s="42">
        <v>0</v>
      </c>
      <c r="M426" s="39" t="s">
        <v>104</v>
      </c>
      <c r="N426" s="39" t="b">
        <f t="shared" si="6"/>
        <v>0</v>
      </c>
      <c r="O426" s="49">
        <v>20</v>
      </c>
      <c r="P426" s="49">
        <v>15</v>
      </c>
      <c r="Q426" s="39">
        <v>0</v>
      </c>
      <c r="R426" s="39">
        <v>75</v>
      </c>
      <c r="S426" s="39"/>
    </row>
    <row r="427" spans="1:19" x14ac:dyDescent="0.25">
      <c r="A427" s="39" t="s">
        <v>15</v>
      </c>
      <c r="B427" s="39" t="s">
        <v>96</v>
      </c>
      <c r="C427" s="39" t="s">
        <v>49</v>
      </c>
      <c r="D427" s="39" t="s">
        <v>633</v>
      </c>
      <c r="E427" s="39" t="s">
        <v>127</v>
      </c>
      <c r="F427" s="48">
        <v>1</v>
      </c>
      <c r="G427" s="41">
        <v>4170</v>
      </c>
      <c r="H427" s="42">
        <v>2.78</v>
      </c>
      <c r="I427" s="42">
        <v>1500</v>
      </c>
      <c r="J427" s="42" t="s">
        <v>4170</v>
      </c>
      <c r="K427" s="42" t="s">
        <v>4170</v>
      </c>
      <c r="L427" s="42">
        <v>0</v>
      </c>
      <c r="M427" s="39" t="s">
        <v>104</v>
      </c>
      <c r="N427" s="39" t="b">
        <f t="shared" si="6"/>
        <v>0</v>
      </c>
      <c r="O427" s="49">
        <v>26.15</v>
      </c>
      <c r="P427" s="49">
        <v>13.2</v>
      </c>
      <c r="Q427" s="39">
        <v>0</v>
      </c>
      <c r="R427" s="39">
        <v>50.5</v>
      </c>
      <c r="S427" s="39"/>
    </row>
    <row r="428" spans="1:19" x14ac:dyDescent="0.25">
      <c r="A428" s="39" t="s">
        <v>15</v>
      </c>
      <c r="B428" s="39" t="s">
        <v>96</v>
      </c>
      <c r="C428" s="39" t="s">
        <v>49</v>
      </c>
      <c r="D428" s="39" t="s">
        <v>634</v>
      </c>
      <c r="E428" s="39" t="s">
        <v>127</v>
      </c>
      <c r="F428" s="48">
        <v>1</v>
      </c>
      <c r="G428" s="41">
        <v>7312</v>
      </c>
      <c r="H428" s="42">
        <v>3.3191103041307306</v>
      </c>
      <c r="I428" s="42">
        <v>2203</v>
      </c>
      <c r="J428" s="42" t="s">
        <v>4170</v>
      </c>
      <c r="K428" s="42" t="s">
        <v>4170</v>
      </c>
      <c r="L428" s="42">
        <v>5</v>
      </c>
      <c r="M428" s="39" t="s">
        <v>103</v>
      </c>
      <c r="N428" s="39" t="str">
        <f t="shared" si="6"/>
        <v>sim</v>
      </c>
      <c r="O428" s="49">
        <v>55.5</v>
      </c>
      <c r="P428" s="49">
        <v>20</v>
      </c>
      <c r="Q428" s="39">
        <v>3</v>
      </c>
      <c r="R428" s="39">
        <v>36</v>
      </c>
      <c r="S428" s="39">
        <v>5.4</v>
      </c>
    </row>
    <row r="429" spans="1:19" x14ac:dyDescent="0.25">
      <c r="A429" s="39" t="s">
        <v>15</v>
      </c>
      <c r="B429" s="39" t="s">
        <v>96</v>
      </c>
      <c r="C429" s="39" t="s">
        <v>49</v>
      </c>
      <c r="D429" s="39" t="s">
        <v>635</v>
      </c>
      <c r="E429" s="39" t="s">
        <v>127</v>
      </c>
      <c r="F429" s="48">
        <v>1</v>
      </c>
      <c r="G429" s="41">
        <v>6246</v>
      </c>
      <c r="H429" s="42">
        <v>2.4984000000000002</v>
      </c>
      <c r="I429" s="42">
        <v>2500</v>
      </c>
      <c r="J429" s="42" t="s">
        <v>4170</v>
      </c>
      <c r="K429" s="42" t="s">
        <v>4170</v>
      </c>
      <c r="L429" s="42">
        <v>90</v>
      </c>
      <c r="M429" s="39" t="s">
        <v>105</v>
      </c>
      <c r="N429" s="39" t="str">
        <f t="shared" si="6"/>
        <v>sim</v>
      </c>
      <c r="O429" s="49">
        <v>35</v>
      </c>
      <c r="P429" s="49">
        <v>25</v>
      </c>
      <c r="Q429" s="39">
        <v>0.5</v>
      </c>
      <c r="R429" s="39">
        <v>71.400000000000006</v>
      </c>
      <c r="S429" s="39">
        <v>1.4</v>
      </c>
    </row>
    <row r="430" spans="1:19" x14ac:dyDescent="0.25">
      <c r="A430" s="39" t="s">
        <v>15</v>
      </c>
      <c r="B430" s="39" t="s">
        <v>96</v>
      </c>
      <c r="C430" s="39" t="s">
        <v>49</v>
      </c>
      <c r="D430" s="39" t="s">
        <v>636</v>
      </c>
      <c r="E430" s="39" t="s">
        <v>127</v>
      </c>
      <c r="F430" s="48">
        <v>1</v>
      </c>
      <c r="G430" s="41">
        <v>6468</v>
      </c>
      <c r="H430" s="42">
        <v>3.5813953488372094</v>
      </c>
      <c r="I430" s="42">
        <v>1806</v>
      </c>
      <c r="J430" s="42" t="s">
        <v>4170</v>
      </c>
      <c r="K430" s="42" t="s">
        <v>4170</v>
      </c>
      <c r="L430" s="42">
        <v>0</v>
      </c>
      <c r="M430" s="39" t="s">
        <v>104</v>
      </c>
      <c r="N430" s="39" t="b">
        <f t="shared" si="6"/>
        <v>0</v>
      </c>
      <c r="O430" s="49">
        <v>133.69999999999999</v>
      </c>
      <c r="P430" s="49">
        <v>27.7</v>
      </c>
      <c r="Q430" s="39">
        <v>0</v>
      </c>
      <c r="R430" s="39">
        <v>20.7</v>
      </c>
      <c r="S430" s="39"/>
    </row>
    <row r="431" spans="1:19" x14ac:dyDescent="0.25">
      <c r="A431" s="39" t="s">
        <v>15</v>
      </c>
      <c r="B431" s="39" t="s">
        <v>96</v>
      </c>
      <c r="C431" s="39" t="s">
        <v>49</v>
      </c>
      <c r="D431" s="39" t="s">
        <v>637</v>
      </c>
      <c r="E431" s="39" t="s">
        <v>139</v>
      </c>
      <c r="F431" s="48">
        <v>1</v>
      </c>
      <c r="G431" s="41">
        <v>4772</v>
      </c>
      <c r="H431" s="42">
        <v>4.1316017316017319</v>
      </c>
      <c r="I431" s="42">
        <v>1155</v>
      </c>
      <c r="J431" s="42" t="s">
        <v>4170</v>
      </c>
      <c r="K431" s="42" t="s">
        <v>4170</v>
      </c>
      <c r="L431" s="42">
        <v>0</v>
      </c>
      <c r="M431" s="39" t="s">
        <v>103</v>
      </c>
      <c r="N431" s="39" t="str">
        <f t="shared" si="6"/>
        <v>sim</v>
      </c>
      <c r="O431" s="49">
        <v>256</v>
      </c>
      <c r="P431" s="49">
        <v>206</v>
      </c>
      <c r="Q431" s="39">
        <v>153</v>
      </c>
      <c r="R431" s="39">
        <v>80.5</v>
      </c>
      <c r="S431" s="39">
        <v>59.8</v>
      </c>
    </row>
    <row r="432" spans="1:19" x14ac:dyDescent="0.25">
      <c r="A432" s="39" t="s">
        <v>15</v>
      </c>
      <c r="B432" s="39" t="s">
        <v>96</v>
      </c>
      <c r="C432" s="39" t="s">
        <v>49</v>
      </c>
      <c r="D432" s="39" t="s">
        <v>638</v>
      </c>
      <c r="E432" s="39" t="s">
        <v>127</v>
      </c>
      <c r="F432" s="48">
        <v>1</v>
      </c>
      <c r="G432" s="41">
        <v>6236</v>
      </c>
      <c r="H432" s="42">
        <v>2.0912139503688798</v>
      </c>
      <c r="I432" s="42">
        <v>2982</v>
      </c>
      <c r="J432" s="42" t="s">
        <v>4170</v>
      </c>
      <c r="K432" s="42" t="s">
        <v>4170</v>
      </c>
      <c r="L432" s="42">
        <v>30</v>
      </c>
      <c r="M432" s="39" t="s">
        <v>104</v>
      </c>
      <c r="N432" s="39" t="b">
        <f t="shared" si="6"/>
        <v>0</v>
      </c>
      <c r="O432" s="49">
        <v>30</v>
      </c>
      <c r="P432" s="49">
        <v>21.17</v>
      </c>
      <c r="Q432" s="39">
        <v>0</v>
      </c>
      <c r="R432" s="39">
        <v>70.599999999999994</v>
      </c>
      <c r="S432" s="39"/>
    </row>
    <row r="433" spans="1:19" x14ac:dyDescent="0.25">
      <c r="A433" s="39" t="s">
        <v>15</v>
      </c>
      <c r="B433" s="39" t="s">
        <v>96</v>
      </c>
      <c r="C433" s="39" t="s">
        <v>49</v>
      </c>
      <c r="D433" s="39" t="s">
        <v>639</v>
      </c>
      <c r="E433" s="39" t="s">
        <v>127</v>
      </c>
      <c r="F433" s="48">
        <v>1</v>
      </c>
      <c r="G433" s="41">
        <v>6132</v>
      </c>
      <c r="H433" s="42">
        <v>2.8520930232558142</v>
      </c>
      <c r="I433" s="42">
        <v>2150</v>
      </c>
      <c r="J433" s="42" t="s">
        <v>4170</v>
      </c>
      <c r="K433" s="42" t="s">
        <v>4170</v>
      </c>
      <c r="L433" s="42">
        <v>0</v>
      </c>
      <c r="M433" s="39" t="s">
        <v>103</v>
      </c>
      <c r="N433" s="39" t="str">
        <f t="shared" si="6"/>
        <v>sim</v>
      </c>
      <c r="O433" s="49">
        <v>18.059999999999999</v>
      </c>
      <c r="P433" s="49">
        <v>16.37</v>
      </c>
      <c r="Q433" s="39">
        <v>1.07</v>
      </c>
      <c r="R433" s="39">
        <v>90.6</v>
      </c>
      <c r="S433" s="39">
        <v>5.9</v>
      </c>
    </row>
    <row r="434" spans="1:19" x14ac:dyDescent="0.25">
      <c r="A434" s="39" t="s">
        <v>15</v>
      </c>
      <c r="B434" s="39" t="s">
        <v>96</v>
      </c>
      <c r="C434" s="39" t="s">
        <v>49</v>
      </c>
      <c r="D434" s="39" t="s">
        <v>640</v>
      </c>
      <c r="E434" s="39" t="s">
        <v>127</v>
      </c>
      <c r="F434" s="48">
        <v>1</v>
      </c>
      <c r="G434" s="41">
        <v>3738</v>
      </c>
      <c r="H434" s="42">
        <v>2.211834319526627</v>
      </c>
      <c r="I434" s="42">
        <v>1690</v>
      </c>
      <c r="J434" s="42" t="s">
        <v>4170</v>
      </c>
      <c r="K434" s="42" t="s">
        <v>4170</v>
      </c>
      <c r="L434" s="42">
        <v>0</v>
      </c>
      <c r="M434" s="39" t="s">
        <v>102</v>
      </c>
      <c r="N434" s="39" t="str">
        <f t="shared" si="6"/>
        <v>sim</v>
      </c>
      <c r="O434" s="49">
        <v>33.76</v>
      </c>
      <c r="P434" s="49">
        <v>25.05</v>
      </c>
      <c r="Q434" s="39">
        <v>20</v>
      </c>
      <c r="R434" s="39">
        <v>74.2</v>
      </c>
      <c r="S434" s="39">
        <v>59.2</v>
      </c>
    </row>
    <row r="435" spans="1:19" x14ac:dyDescent="0.25">
      <c r="A435" s="39" t="s">
        <v>15</v>
      </c>
      <c r="B435" s="39" t="s">
        <v>96</v>
      </c>
      <c r="C435" s="39" t="s">
        <v>49</v>
      </c>
      <c r="D435" s="39" t="s">
        <v>641</v>
      </c>
      <c r="E435" s="39" t="s">
        <v>127</v>
      </c>
      <c r="F435" s="48">
        <v>2</v>
      </c>
      <c r="G435" s="41">
        <v>20777</v>
      </c>
      <c r="H435" s="42">
        <v>3.0111594202898551</v>
      </c>
      <c r="I435" s="42">
        <v>6900</v>
      </c>
      <c r="J435" s="42" t="s">
        <v>4170</v>
      </c>
      <c r="K435" s="42" t="s">
        <v>4170</v>
      </c>
      <c r="L435" s="42">
        <v>0</v>
      </c>
      <c r="M435" s="39" t="s">
        <v>102</v>
      </c>
      <c r="N435" s="39" t="str">
        <f t="shared" si="6"/>
        <v>sim</v>
      </c>
      <c r="O435" s="49">
        <v>25</v>
      </c>
      <c r="P435" s="49">
        <v>15</v>
      </c>
      <c r="Q435" s="39">
        <v>5</v>
      </c>
      <c r="R435" s="39">
        <v>60</v>
      </c>
      <c r="S435" s="39">
        <v>20</v>
      </c>
    </row>
    <row r="436" spans="1:19" x14ac:dyDescent="0.25">
      <c r="A436" s="39" t="s">
        <v>15</v>
      </c>
      <c r="B436" s="39" t="s">
        <v>96</v>
      </c>
      <c r="C436" s="39" t="s">
        <v>49</v>
      </c>
      <c r="D436" s="39" t="s">
        <v>642</v>
      </c>
      <c r="E436" s="39" t="s">
        <v>127</v>
      </c>
      <c r="F436" s="48">
        <v>1</v>
      </c>
      <c r="G436" s="41">
        <v>5853</v>
      </c>
      <c r="H436" s="42">
        <v>2.1896745230078563</v>
      </c>
      <c r="I436" s="42">
        <v>2673</v>
      </c>
      <c r="J436" s="42" t="s">
        <v>4170</v>
      </c>
      <c r="K436" s="42" t="s">
        <v>4170</v>
      </c>
      <c r="L436" s="42">
        <v>0</v>
      </c>
      <c r="M436" s="39" t="s">
        <v>104</v>
      </c>
      <c r="N436" s="39" t="b">
        <f t="shared" si="6"/>
        <v>0</v>
      </c>
      <c r="O436" s="49">
        <v>5</v>
      </c>
      <c r="P436" s="49">
        <v>0</v>
      </c>
      <c r="Q436" s="39">
        <v>0</v>
      </c>
      <c r="R436" s="39"/>
      <c r="S436" s="39"/>
    </row>
    <row r="437" spans="1:19" x14ac:dyDescent="0.25">
      <c r="A437" s="39" t="s">
        <v>15</v>
      </c>
      <c r="B437" s="39" t="s">
        <v>96</v>
      </c>
      <c r="C437" s="39" t="s">
        <v>49</v>
      </c>
      <c r="D437" s="39" t="s">
        <v>643</v>
      </c>
      <c r="E437" s="39" t="s">
        <v>127</v>
      </c>
      <c r="F437" s="48">
        <v>1</v>
      </c>
      <c r="G437" s="41">
        <v>5894</v>
      </c>
      <c r="H437" s="42">
        <v>2.105</v>
      </c>
      <c r="I437" s="42">
        <v>2800</v>
      </c>
      <c r="J437" s="42" t="s">
        <v>4170</v>
      </c>
      <c r="K437" s="42" t="s">
        <v>4170</v>
      </c>
      <c r="L437" s="42">
        <v>800</v>
      </c>
      <c r="M437" s="39" t="s">
        <v>103</v>
      </c>
      <c r="N437" s="39" t="str">
        <f t="shared" si="6"/>
        <v>sim</v>
      </c>
      <c r="O437" s="49">
        <v>20</v>
      </c>
      <c r="P437" s="49">
        <v>20</v>
      </c>
      <c r="Q437" s="39">
        <v>0</v>
      </c>
      <c r="R437" s="39">
        <v>100</v>
      </c>
      <c r="S437" s="39"/>
    </row>
    <row r="438" spans="1:19" x14ac:dyDescent="0.25">
      <c r="A438" s="39" t="s">
        <v>15</v>
      </c>
      <c r="B438" s="39" t="s">
        <v>96</v>
      </c>
      <c r="C438" s="39" t="s">
        <v>49</v>
      </c>
      <c r="D438" s="39" t="s">
        <v>644</v>
      </c>
      <c r="E438" s="39" t="s">
        <v>127</v>
      </c>
      <c r="F438" s="48">
        <v>1</v>
      </c>
      <c r="G438" s="41">
        <v>9496</v>
      </c>
      <c r="H438" s="42">
        <v>2.3740000000000001</v>
      </c>
      <c r="I438" s="42">
        <v>4000</v>
      </c>
      <c r="J438" s="42" t="s">
        <v>4170</v>
      </c>
      <c r="K438" s="42" t="s">
        <v>4169</v>
      </c>
      <c r="L438" s="42">
        <v>70</v>
      </c>
      <c r="M438" s="39" t="s">
        <v>103</v>
      </c>
      <c r="N438" s="39" t="str">
        <f t="shared" si="6"/>
        <v>sim</v>
      </c>
      <c r="O438" s="49">
        <v>41</v>
      </c>
      <c r="P438" s="49">
        <v>25</v>
      </c>
      <c r="Q438" s="39">
        <v>5</v>
      </c>
      <c r="R438" s="39">
        <v>61</v>
      </c>
      <c r="S438" s="39">
        <v>12.2</v>
      </c>
    </row>
    <row r="439" spans="1:19" x14ac:dyDescent="0.25">
      <c r="A439" s="39" t="s">
        <v>15</v>
      </c>
      <c r="B439" s="39" t="s">
        <v>96</v>
      </c>
      <c r="C439" s="39" t="s">
        <v>49</v>
      </c>
      <c r="D439" s="39" t="s">
        <v>645</v>
      </c>
      <c r="E439" s="39" t="s">
        <v>127</v>
      </c>
      <c r="F439" s="48">
        <v>1</v>
      </c>
      <c r="G439" s="41">
        <v>8500</v>
      </c>
      <c r="H439" s="42">
        <v>3.1010580080262677</v>
      </c>
      <c r="I439" s="42">
        <v>2741</v>
      </c>
      <c r="J439" s="42" t="s">
        <v>4169</v>
      </c>
      <c r="K439" s="42" t="s">
        <v>4170</v>
      </c>
      <c r="L439" s="42">
        <v>36</v>
      </c>
      <c r="M439" s="39" t="s">
        <v>106</v>
      </c>
      <c r="N439" s="39" t="str">
        <f t="shared" si="6"/>
        <v>sim</v>
      </c>
      <c r="O439" s="49">
        <v>14.5</v>
      </c>
      <c r="P439" s="49">
        <v>3.6</v>
      </c>
      <c r="Q439" s="39">
        <v>1.5</v>
      </c>
      <c r="R439" s="39">
        <v>24.8</v>
      </c>
      <c r="S439" s="39">
        <v>10.3</v>
      </c>
    </row>
    <row r="440" spans="1:19" x14ac:dyDescent="0.25">
      <c r="A440" s="39" t="s">
        <v>15</v>
      </c>
      <c r="B440" s="39" t="s">
        <v>96</v>
      </c>
      <c r="C440" s="39" t="s">
        <v>49</v>
      </c>
      <c r="D440" s="39" t="s">
        <v>646</v>
      </c>
      <c r="E440" s="39" t="s">
        <v>127</v>
      </c>
      <c r="F440" s="48">
        <v>1</v>
      </c>
      <c r="G440" s="41">
        <v>4530</v>
      </c>
      <c r="H440" s="42">
        <v>2.9569190600522193</v>
      </c>
      <c r="I440" s="42">
        <v>1532</v>
      </c>
      <c r="J440" s="42" t="s">
        <v>4170</v>
      </c>
      <c r="K440" s="42" t="s">
        <v>4170</v>
      </c>
      <c r="L440" s="42">
        <v>3</v>
      </c>
      <c r="M440" s="39" t="s">
        <v>104</v>
      </c>
      <c r="N440" s="39" t="b">
        <f t="shared" si="6"/>
        <v>0</v>
      </c>
      <c r="O440" s="49">
        <v>23</v>
      </c>
      <c r="P440" s="49">
        <v>21.5</v>
      </c>
      <c r="Q440" s="39">
        <v>0</v>
      </c>
      <c r="R440" s="39">
        <v>93.5</v>
      </c>
      <c r="S440" s="39"/>
    </row>
    <row r="441" spans="1:19" x14ac:dyDescent="0.25">
      <c r="A441" s="39" t="s">
        <v>15</v>
      </c>
      <c r="B441" s="39" t="s">
        <v>96</v>
      </c>
      <c r="C441" s="39" t="s">
        <v>49</v>
      </c>
      <c r="D441" s="39" t="s">
        <v>647</v>
      </c>
      <c r="E441" s="39" t="s">
        <v>127</v>
      </c>
      <c r="F441" s="48">
        <v>2</v>
      </c>
      <c r="G441" s="41">
        <v>24532</v>
      </c>
      <c r="H441" s="42">
        <v>2.6737874659400545</v>
      </c>
      <c r="I441" s="42">
        <v>9175</v>
      </c>
      <c r="J441" s="42" t="s">
        <v>4169</v>
      </c>
      <c r="K441" s="42" t="s">
        <v>4169</v>
      </c>
      <c r="L441" s="42">
        <v>1000</v>
      </c>
      <c r="M441" s="39" t="s">
        <v>103</v>
      </c>
      <c r="N441" s="39" t="str">
        <f t="shared" si="6"/>
        <v>sim</v>
      </c>
      <c r="O441" s="49">
        <v>89.9</v>
      </c>
      <c r="P441" s="49">
        <v>60.9</v>
      </c>
      <c r="Q441" s="39">
        <v>58.34</v>
      </c>
      <c r="R441" s="39">
        <v>67.7</v>
      </c>
      <c r="S441" s="39">
        <v>64.900000000000006</v>
      </c>
    </row>
    <row r="442" spans="1:19" x14ac:dyDescent="0.25">
      <c r="A442" s="39" t="s">
        <v>15</v>
      </c>
      <c r="B442" s="39" t="s">
        <v>96</v>
      </c>
      <c r="C442" s="39" t="s">
        <v>49</v>
      </c>
      <c r="D442" s="39" t="s">
        <v>648</v>
      </c>
      <c r="E442" s="39" t="s">
        <v>127</v>
      </c>
      <c r="F442" s="48">
        <v>1</v>
      </c>
      <c r="G442" s="41">
        <v>10014</v>
      </c>
      <c r="H442" s="42">
        <v>1.9888778550148958</v>
      </c>
      <c r="I442" s="42">
        <v>5035</v>
      </c>
      <c r="J442" s="42" t="s">
        <v>4170</v>
      </c>
      <c r="K442" s="42" t="s">
        <v>4170</v>
      </c>
      <c r="L442" s="42">
        <v>0</v>
      </c>
      <c r="M442" s="39" t="s">
        <v>102</v>
      </c>
      <c r="N442" s="39" t="str">
        <f t="shared" si="6"/>
        <v>sim</v>
      </c>
      <c r="O442" s="49">
        <v>110</v>
      </c>
      <c r="P442" s="49">
        <v>85</v>
      </c>
      <c r="Q442" s="39">
        <v>68</v>
      </c>
      <c r="R442" s="39">
        <v>77.3</v>
      </c>
      <c r="S442" s="39">
        <v>61.8</v>
      </c>
    </row>
    <row r="443" spans="1:19" x14ac:dyDescent="0.25">
      <c r="A443" s="39" t="s">
        <v>15</v>
      </c>
      <c r="B443" s="39" t="s">
        <v>96</v>
      </c>
      <c r="C443" s="39" t="s">
        <v>49</v>
      </c>
      <c r="D443" s="39" t="s">
        <v>649</v>
      </c>
      <c r="E443" s="39" t="s">
        <v>127</v>
      </c>
      <c r="F443" s="48">
        <v>2</v>
      </c>
      <c r="G443" s="41">
        <v>20102</v>
      </c>
      <c r="H443" s="42">
        <v>2.51275</v>
      </c>
      <c r="I443" s="42">
        <v>8000</v>
      </c>
      <c r="J443" s="42" t="s">
        <v>4170</v>
      </c>
      <c r="K443" s="42" t="s">
        <v>4170</v>
      </c>
      <c r="L443" s="42">
        <v>0</v>
      </c>
      <c r="M443" s="39" t="s">
        <v>102</v>
      </c>
      <c r="N443" s="39" t="str">
        <f t="shared" si="6"/>
        <v>sim</v>
      </c>
      <c r="O443" s="49">
        <v>50</v>
      </c>
      <c r="P443" s="49">
        <v>30</v>
      </c>
      <c r="Q443" s="39">
        <v>5</v>
      </c>
      <c r="R443" s="39">
        <v>60</v>
      </c>
      <c r="S443" s="39">
        <v>10</v>
      </c>
    </row>
    <row r="444" spans="1:19" x14ac:dyDescent="0.25">
      <c r="A444" s="39" t="s">
        <v>15</v>
      </c>
      <c r="B444" s="39" t="s">
        <v>96</v>
      </c>
      <c r="C444" s="39" t="s">
        <v>49</v>
      </c>
      <c r="D444" s="39" t="s">
        <v>650</v>
      </c>
      <c r="E444" s="39" t="s">
        <v>127</v>
      </c>
      <c r="F444" s="48">
        <v>3</v>
      </c>
      <c r="G444" s="41">
        <v>141342</v>
      </c>
      <c r="H444" s="42">
        <v>3.2465545755237044</v>
      </c>
      <c r="I444" s="42">
        <v>43536</v>
      </c>
      <c r="J444" s="42" t="s">
        <v>4169</v>
      </c>
      <c r="K444" s="42" t="s">
        <v>4170</v>
      </c>
      <c r="L444" s="42">
        <v>0</v>
      </c>
      <c r="M444" s="39" t="s">
        <v>102</v>
      </c>
      <c r="N444" s="39" t="str">
        <f t="shared" si="6"/>
        <v>sim</v>
      </c>
      <c r="O444" s="49">
        <v>767</v>
      </c>
      <c r="P444" s="49">
        <v>580</v>
      </c>
      <c r="Q444" s="39">
        <v>22.9</v>
      </c>
      <c r="R444" s="39">
        <v>75.599999999999994</v>
      </c>
      <c r="S444" s="39">
        <v>3</v>
      </c>
    </row>
    <row r="445" spans="1:19" x14ac:dyDescent="0.25">
      <c r="A445" s="39" t="s">
        <v>15</v>
      </c>
      <c r="B445" s="39" t="s">
        <v>96</v>
      </c>
      <c r="C445" s="39" t="s">
        <v>49</v>
      </c>
      <c r="D445" s="39" t="s">
        <v>231</v>
      </c>
      <c r="E445" s="39" t="s">
        <v>127</v>
      </c>
      <c r="F445" s="48">
        <v>1</v>
      </c>
      <c r="G445" s="41">
        <v>7423</v>
      </c>
      <c r="H445" s="42">
        <v>2.3196875000000001</v>
      </c>
      <c r="I445" s="42">
        <v>3200</v>
      </c>
      <c r="J445" s="42" t="s">
        <v>4170</v>
      </c>
      <c r="K445" s="42" t="s">
        <v>4170</v>
      </c>
      <c r="L445" s="42">
        <v>300</v>
      </c>
      <c r="M445" s="39" t="s">
        <v>104</v>
      </c>
      <c r="N445" s="39" t="b">
        <f t="shared" si="6"/>
        <v>0</v>
      </c>
      <c r="O445" s="49">
        <v>55</v>
      </c>
      <c r="P445" s="49">
        <v>30</v>
      </c>
      <c r="Q445" s="39">
        <v>0</v>
      </c>
      <c r="R445" s="39">
        <v>54.5</v>
      </c>
      <c r="S445" s="39"/>
    </row>
    <row r="446" spans="1:19" x14ac:dyDescent="0.25">
      <c r="A446" s="39" t="s">
        <v>15</v>
      </c>
      <c r="B446" s="39" t="s">
        <v>96</v>
      </c>
      <c r="C446" s="39" t="s">
        <v>49</v>
      </c>
      <c r="D446" s="39" t="s">
        <v>651</v>
      </c>
      <c r="E446" s="39" t="s">
        <v>127</v>
      </c>
      <c r="F446" s="48">
        <v>1</v>
      </c>
      <c r="G446" s="41">
        <v>6463</v>
      </c>
      <c r="H446" s="42">
        <v>3.1146987951807228</v>
      </c>
      <c r="I446" s="42">
        <v>2075</v>
      </c>
      <c r="J446" s="42" t="s">
        <v>4170</v>
      </c>
      <c r="K446" s="42" t="s">
        <v>4170</v>
      </c>
      <c r="L446" s="42">
        <v>0</v>
      </c>
      <c r="M446" s="39" t="s">
        <v>104</v>
      </c>
      <c r="N446" s="39" t="b">
        <f t="shared" si="6"/>
        <v>0</v>
      </c>
      <c r="O446" s="49">
        <v>24</v>
      </c>
      <c r="P446" s="49">
        <v>24</v>
      </c>
      <c r="Q446" s="39">
        <v>0</v>
      </c>
      <c r="R446" s="39">
        <v>100</v>
      </c>
      <c r="S446" s="39"/>
    </row>
    <row r="447" spans="1:19" x14ac:dyDescent="0.25">
      <c r="A447" s="39" t="s">
        <v>15</v>
      </c>
      <c r="B447" s="39" t="s">
        <v>96</v>
      </c>
      <c r="C447" s="39" t="s">
        <v>49</v>
      </c>
      <c r="D447" s="39" t="s">
        <v>652</v>
      </c>
      <c r="E447" s="39" t="s">
        <v>127</v>
      </c>
      <c r="F447" s="48">
        <v>1</v>
      </c>
      <c r="G447" s="41">
        <v>6791</v>
      </c>
      <c r="H447" s="42">
        <v>2.0516616314199396</v>
      </c>
      <c r="I447" s="42">
        <v>3310</v>
      </c>
      <c r="J447" s="42" t="s">
        <v>4170</v>
      </c>
      <c r="K447" s="42" t="s">
        <v>4170</v>
      </c>
      <c r="L447" s="42">
        <v>0</v>
      </c>
      <c r="M447" s="39" t="s">
        <v>103</v>
      </c>
      <c r="N447" s="39" t="str">
        <f t="shared" si="6"/>
        <v>sim</v>
      </c>
      <c r="O447" s="49">
        <v>10</v>
      </c>
      <c r="P447" s="49">
        <v>10</v>
      </c>
      <c r="Q447" s="39">
        <v>0</v>
      </c>
      <c r="R447" s="39">
        <v>100</v>
      </c>
      <c r="S447" s="39"/>
    </row>
    <row r="448" spans="1:19" x14ac:dyDescent="0.25">
      <c r="A448" s="39" t="s">
        <v>15</v>
      </c>
      <c r="B448" s="39" t="s">
        <v>96</v>
      </c>
      <c r="C448" s="39" t="s">
        <v>49</v>
      </c>
      <c r="D448" s="39" t="s">
        <v>653</v>
      </c>
      <c r="E448" s="39" t="s">
        <v>127</v>
      </c>
      <c r="F448" s="48">
        <v>1</v>
      </c>
      <c r="G448" s="41">
        <v>2689</v>
      </c>
      <c r="H448" s="42">
        <v>2.0684615384615386</v>
      </c>
      <c r="I448" s="42">
        <v>1300</v>
      </c>
      <c r="J448" s="42" t="s">
        <v>4170</v>
      </c>
      <c r="K448" s="42" t="s">
        <v>4170</v>
      </c>
      <c r="L448" s="42">
        <v>0</v>
      </c>
      <c r="M448" s="39" t="s">
        <v>104</v>
      </c>
      <c r="N448" s="39" t="b">
        <f t="shared" si="6"/>
        <v>0</v>
      </c>
      <c r="O448" s="49">
        <v>13.2</v>
      </c>
      <c r="P448" s="49">
        <v>9.41</v>
      </c>
      <c r="Q448" s="39">
        <v>0</v>
      </c>
      <c r="R448" s="39">
        <v>71.3</v>
      </c>
      <c r="S448" s="39"/>
    </row>
    <row r="449" spans="1:19" x14ac:dyDescent="0.25">
      <c r="A449" s="39" t="s">
        <v>15</v>
      </c>
      <c r="B449" s="39" t="s">
        <v>96</v>
      </c>
      <c r="C449" s="39" t="s">
        <v>49</v>
      </c>
      <c r="D449" s="39" t="s">
        <v>654</v>
      </c>
      <c r="E449" s="39" t="s">
        <v>127</v>
      </c>
      <c r="F449" s="48">
        <v>1</v>
      </c>
      <c r="G449" s="41">
        <v>3701</v>
      </c>
      <c r="H449" s="42">
        <v>2.4542440318302385</v>
      </c>
      <c r="I449" s="42">
        <v>1508</v>
      </c>
      <c r="J449" s="42" t="s">
        <v>4170</v>
      </c>
      <c r="K449" s="42" t="s">
        <v>4170</v>
      </c>
      <c r="L449" s="42">
        <v>0</v>
      </c>
      <c r="M449" s="39" t="s">
        <v>102</v>
      </c>
      <c r="N449" s="39" t="str">
        <f t="shared" si="6"/>
        <v>sim</v>
      </c>
      <c r="O449" s="49">
        <v>19.5</v>
      </c>
      <c r="P449" s="49">
        <v>14.7</v>
      </c>
      <c r="Q449" s="39">
        <v>0</v>
      </c>
      <c r="R449" s="39">
        <v>75.400000000000006</v>
      </c>
      <c r="S449" s="39"/>
    </row>
    <row r="450" spans="1:19" x14ac:dyDescent="0.25">
      <c r="A450" s="39" t="s">
        <v>15</v>
      </c>
      <c r="B450" s="39" t="s">
        <v>96</v>
      </c>
      <c r="C450" s="39" t="s">
        <v>49</v>
      </c>
      <c r="D450" s="39" t="s">
        <v>655</v>
      </c>
      <c r="E450" s="39" t="s">
        <v>127</v>
      </c>
      <c r="F450" s="48">
        <v>1</v>
      </c>
      <c r="G450" s="41">
        <v>4916</v>
      </c>
      <c r="H450" s="42">
        <v>2.0024439918533603</v>
      </c>
      <c r="I450" s="42">
        <v>2455</v>
      </c>
      <c r="J450" s="42" t="s">
        <v>4170</v>
      </c>
      <c r="K450" s="42" t="s">
        <v>4170</v>
      </c>
      <c r="L450" s="42">
        <v>0</v>
      </c>
      <c r="M450" s="39" t="s">
        <v>106</v>
      </c>
      <c r="N450" s="39" t="str">
        <f t="shared" si="6"/>
        <v>sim</v>
      </c>
      <c r="O450" s="49">
        <v>29.5</v>
      </c>
      <c r="P450" s="49">
        <v>25</v>
      </c>
      <c r="Q450" s="39">
        <v>2</v>
      </c>
      <c r="R450" s="39">
        <v>84.7</v>
      </c>
      <c r="S450" s="39">
        <v>6.8</v>
      </c>
    </row>
    <row r="451" spans="1:19" x14ac:dyDescent="0.25">
      <c r="A451" s="39" t="s">
        <v>15</v>
      </c>
      <c r="B451" s="39" t="s">
        <v>96</v>
      </c>
      <c r="C451" s="39" t="s">
        <v>49</v>
      </c>
      <c r="D451" s="39" t="s">
        <v>656</v>
      </c>
      <c r="E451" s="39" t="s">
        <v>127</v>
      </c>
      <c r="F451" s="48">
        <v>1</v>
      </c>
      <c r="G451" s="41">
        <v>2947</v>
      </c>
      <c r="H451" s="42">
        <v>2.7439478584729979</v>
      </c>
      <c r="I451" s="42">
        <v>1074</v>
      </c>
      <c r="J451" s="42" t="s">
        <v>4170</v>
      </c>
      <c r="K451" s="42" t="s">
        <v>4170</v>
      </c>
      <c r="L451" s="42">
        <v>0</v>
      </c>
      <c r="M451" s="39" t="s">
        <v>102</v>
      </c>
      <c r="N451" s="39" t="str">
        <f t="shared" ref="N451:N514" si="7">IF(M451&lt;&gt;"Não existe", "sim")</f>
        <v>sim</v>
      </c>
      <c r="O451" s="49">
        <v>24</v>
      </c>
      <c r="P451" s="49">
        <v>13.07</v>
      </c>
      <c r="Q451" s="39">
        <v>0.2</v>
      </c>
      <c r="R451" s="39">
        <v>54.5</v>
      </c>
      <c r="S451" s="39">
        <v>0.8</v>
      </c>
    </row>
    <row r="452" spans="1:19" x14ac:dyDescent="0.25">
      <c r="A452" s="39" t="s">
        <v>15</v>
      </c>
      <c r="B452" s="39" t="s">
        <v>96</v>
      </c>
      <c r="C452" s="39" t="s">
        <v>49</v>
      </c>
      <c r="D452" s="39" t="s">
        <v>657</v>
      </c>
      <c r="E452" s="39" t="s">
        <v>127</v>
      </c>
      <c r="F452" s="48">
        <v>2</v>
      </c>
      <c r="G452" s="41">
        <v>47040</v>
      </c>
      <c r="H452" s="42">
        <v>2.4411001556824079</v>
      </c>
      <c r="I452" s="42">
        <v>19270</v>
      </c>
      <c r="J452" s="42" t="s">
        <v>4169</v>
      </c>
      <c r="K452" s="42" t="s">
        <v>4170</v>
      </c>
      <c r="L452" s="42">
        <v>9</v>
      </c>
      <c r="M452" s="39" t="s">
        <v>103</v>
      </c>
      <c r="N452" s="39" t="str">
        <f t="shared" si="7"/>
        <v>sim</v>
      </c>
      <c r="O452" s="49">
        <v>268.24</v>
      </c>
      <c r="P452" s="49">
        <v>192.82</v>
      </c>
      <c r="Q452" s="39">
        <v>110</v>
      </c>
      <c r="R452" s="39">
        <v>71.900000000000006</v>
      </c>
      <c r="S452" s="39">
        <v>41</v>
      </c>
    </row>
    <row r="453" spans="1:19" x14ac:dyDescent="0.25">
      <c r="A453" s="39" t="s">
        <v>15</v>
      </c>
      <c r="B453" s="39" t="s">
        <v>96</v>
      </c>
      <c r="C453" s="39" t="s">
        <v>49</v>
      </c>
      <c r="D453" s="39" t="s">
        <v>658</v>
      </c>
      <c r="E453" s="39" t="s">
        <v>127</v>
      </c>
      <c r="F453" s="48">
        <v>1</v>
      </c>
      <c r="G453" s="41">
        <v>8581</v>
      </c>
      <c r="H453" s="42">
        <v>2.3783259423503327</v>
      </c>
      <c r="I453" s="42">
        <v>3608</v>
      </c>
      <c r="J453" s="42" t="s">
        <v>4170</v>
      </c>
      <c r="K453" s="42" t="s">
        <v>4170</v>
      </c>
      <c r="L453" s="42">
        <v>0</v>
      </c>
      <c r="M453" s="39" t="s">
        <v>105</v>
      </c>
      <c r="N453" s="39" t="str">
        <f t="shared" si="7"/>
        <v>sim</v>
      </c>
      <c r="O453" s="49">
        <v>27687.87</v>
      </c>
      <c r="P453" s="49">
        <v>18468.68</v>
      </c>
      <c r="Q453" s="39">
        <v>0</v>
      </c>
      <c r="R453" s="39">
        <v>66.7</v>
      </c>
      <c r="S453" s="39"/>
    </row>
    <row r="454" spans="1:19" x14ac:dyDescent="0.25">
      <c r="A454" s="39" t="s">
        <v>15</v>
      </c>
      <c r="B454" s="39" t="s">
        <v>96</v>
      </c>
      <c r="C454" s="39" t="s">
        <v>49</v>
      </c>
      <c r="D454" s="39" t="s">
        <v>659</v>
      </c>
      <c r="E454" s="39" t="s">
        <v>127</v>
      </c>
      <c r="F454" s="48">
        <v>1</v>
      </c>
      <c r="G454" s="41">
        <v>13940</v>
      </c>
      <c r="H454" s="42">
        <v>2.0261627906976742</v>
      </c>
      <c r="I454" s="42">
        <v>6880</v>
      </c>
      <c r="J454" s="42" t="s">
        <v>4169</v>
      </c>
      <c r="K454" s="42" t="s">
        <v>4170</v>
      </c>
      <c r="L454" s="42">
        <v>500</v>
      </c>
      <c r="M454" s="39" t="s">
        <v>103</v>
      </c>
      <c r="N454" s="39" t="str">
        <f t="shared" si="7"/>
        <v>sim</v>
      </c>
      <c r="O454" s="49">
        <v>170</v>
      </c>
      <c r="P454" s="49">
        <v>150</v>
      </c>
      <c r="Q454" s="39">
        <v>5</v>
      </c>
      <c r="R454" s="39">
        <v>88.2</v>
      </c>
      <c r="S454" s="39">
        <v>2.9</v>
      </c>
    </row>
    <row r="455" spans="1:19" x14ac:dyDescent="0.25">
      <c r="A455" s="39" t="s">
        <v>15</v>
      </c>
      <c r="B455" s="39" t="s">
        <v>96</v>
      </c>
      <c r="C455" s="39" t="s">
        <v>49</v>
      </c>
      <c r="D455" s="39" t="s">
        <v>660</v>
      </c>
      <c r="E455" s="39" t="s">
        <v>127</v>
      </c>
      <c r="F455" s="48">
        <v>1</v>
      </c>
      <c r="G455" s="41">
        <v>3193</v>
      </c>
      <c r="H455" s="42">
        <v>3.1771144278606966</v>
      </c>
      <c r="I455" s="42">
        <v>1005</v>
      </c>
      <c r="J455" s="42" t="s">
        <v>4170</v>
      </c>
      <c r="K455" s="42" t="s">
        <v>4170</v>
      </c>
      <c r="L455" s="42">
        <v>0</v>
      </c>
      <c r="M455" s="39" t="s">
        <v>106</v>
      </c>
      <c r="N455" s="39" t="str">
        <f t="shared" si="7"/>
        <v>sim</v>
      </c>
      <c r="O455" s="49">
        <v>9</v>
      </c>
      <c r="P455" s="49">
        <v>8.5</v>
      </c>
      <c r="Q455" s="39">
        <v>0</v>
      </c>
      <c r="R455" s="39">
        <v>94.4</v>
      </c>
      <c r="S455" s="39"/>
    </row>
    <row r="456" spans="1:19" x14ac:dyDescent="0.25">
      <c r="A456" s="39" t="s">
        <v>15</v>
      </c>
      <c r="B456" s="39" t="s">
        <v>96</v>
      </c>
      <c r="C456" s="39" t="s">
        <v>49</v>
      </c>
      <c r="D456" s="39" t="s">
        <v>661</v>
      </c>
      <c r="E456" s="39" t="s">
        <v>127</v>
      </c>
      <c r="F456" s="48">
        <v>2</v>
      </c>
      <c r="G456" s="41">
        <v>30582</v>
      </c>
      <c r="H456" s="42">
        <v>2.8850943396226416</v>
      </c>
      <c r="I456" s="42">
        <v>10600</v>
      </c>
      <c r="J456" s="42" t="s">
        <v>4170</v>
      </c>
      <c r="K456" s="42" t="s">
        <v>4170</v>
      </c>
      <c r="L456" s="42">
        <v>0</v>
      </c>
      <c r="M456" s="39" t="s">
        <v>102</v>
      </c>
      <c r="N456" s="39" t="str">
        <f t="shared" si="7"/>
        <v>sim</v>
      </c>
      <c r="O456" s="49">
        <v>202</v>
      </c>
      <c r="P456" s="49">
        <v>202</v>
      </c>
      <c r="Q456" s="39">
        <v>5</v>
      </c>
      <c r="R456" s="39">
        <v>100</v>
      </c>
      <c r="S456" s="39">
        <v>2.5</v>
      </c>
    </row>
    <row r="457" spans="1:19" x14ac:dyDescent="0.25">
      <c r="A457" s="39" t="s">
        <v>15</v>
      </c>
      <c r="B457" s="39" t="s">
        <v>96</v>
      </c>
      <c r="C457" s="39" t="s">
        <v>49</v>
      </c>
      <c r="D457" s="39" t="s">
        <v>662</v>
      </c>
      <c r="E457" s="39" t="s">
        <v>127</v>
      </c>
      <c r="F457" s="48">
        <v>1</v>
      </c>
      <c r="G457" s="41">
        <v>9765</v>
      </c>
      <c r="H457" s="42">
        <v>2.4412500000000001</v>
      </c>
      <c r="I457" s="42">
        <v>4000</v>
      </c>
      <c r="J457" s="42" t="s">
        <v>4170</v>
      </c>
      <c r="K457" s="42" t="s">
        <v>4170</v>
      </c>
      <c r="L457" s="42">
        <v>0</v>
      </c>
      <c r="M457" s="39" t="s">
        <v>103</v>
      </c>
      <c r="N457" s="39" t="str">
        <f t="shared" si="7"/>
        <v>sim</v>
      </c>
      <c r="O457" s="49">
        <v>75</v>
      </c>
      <c r="P457" s="49">
        <v>53</v>
      </c>
      <c r="Q457" s="39">
        <v>3</v>
      </c>
      <c r="R457" s="39">
        <v>70.7</v>
      </c>
      <c r="S457" s="39">
        <v>4</v>
      </c>
    </row>
    <row r="458" spans="1:19" x14ac:dyDescent="0.25">
      <c r="A458" s="39" t="s">
        <v>15</v>
      </c>
      <c r="B458" s="39" t="s">
        <v>96</v>
      </c>
      <c r="C458" s="39" t="s">
        <v>49</v>
      </c>
      <c r="D458" s="39" t="s">
        <v>663</v>
      </c>
      <c r="E458" s="39" t="s">
        <v>127</v>
      </c>
      <c r="F458" s="48">
        <v>2</v>
      </c>
      <c r="G458" s="41">
        <v>25104</v>
      </c>
      <c r="H458" s="42">
        <v>2.8407830711780018</v>
      </c>
      <c r="I458" s="42">
        <v>8837</v>
      </c>
      <c r="J458" s="42" t="s">
        <v>4169</v>
      </c>
      <c r="K458" s="42" t="s">
        <v>4169</v>
      </c>
      <c r="L458" s="42">
        <v>450</v>
      </c>
      <c r="M458" s="39" t="s">
        <v>102</v>
      </c>
      <c r="N458" s="39" t="str">
        <f t="shared" si="7"/>
        <v>sim</v>
      </c>
      <c r="O458" s="49">
        <v>45.5</v>
      </c>
      <c r="P458" s="49">
        <v>45.5</v>
      </c>
      <c r="Q458" s="39">
        <v>7</v>
      </c>
      <c r="R458" s="39">
        <v>100</v>
      </c>
      <c r="S458" s="39">
        <v>15.4</v>
      </c>
    </row>
    <row r="459" spans="1:19" x14ac:dyDescent="0.25">
      <c r="A459" s="39" t="s">
        <v>15</v>
      </c>
      <c r="B459" s="39" t="s">
        <v>96</v>
      </c>
      <c r="C459" s="39" t="s">
        <v>49</v>
      </c>
      <c r="D459" s="39" t="s">
        <v>664</v>
      </c>
      <c r="E459" s="39" t="s">
        <v>140</v>
      </c>
      <c r="F459" s="48">
        <v>4</v>
      </c>
      <c r="G459" s="41">
        <v>290529</v>
      </c>
      <c r="H459" s="42">
        <v>2.0714932513850171</v>
      </c>
      <c r="I459" s="42">
        <v>140251</v>
      </c>
      <c r="J459" s="42" t="s">
        <v>4170</v>
      </c>
      <c r="K459" s="42" t="s">
        <v>4170</v>
      </c>
      <c r="L459" s="42">
        <v>20</v>
      </c>
      <c r="M459" s="39" t="s">
        <v>102</v>
      </c>
      <c r="N459" s="39" t="str">
        <f t="shared" si="7"/>
        <v>sim</v>
      </c>
      <c r="O459" s="49">
        <v>2016.5</v>
      </c>
      <c r="P459" s="49">
        <v>333.54</v>
      </c>
      <c r="Q459" s="39">
        <v>215</v>
      </c>
      <c r="R459" s="39">
        <v>16.5</v>
      </c>
      <c r="S459" s="39">
        <v>10.7</v>
      </c>
    </row>
    <row r="460" spans="1:19" x14ac:dyDescent="0.25">
      <c r="A460" s="39" t="s">
        <v>15</v>
      </c>
      <c r="B460" s="39" t="s">
        <v>96</v>
      </c>
      <c r="C460" s="39" t="s">
        <v>49</v>
      </c>
      <c r="D460" s="39" t="s">
        <v>665</v>
      </c>
      <c r="E460" s="39" t="s">
        <v>140</v>
      </c>
      <c r="F460" s="48">
        <v>2</v>
      </c>
      <c r="G460" s="41">
        <v>79924</v>
      </c>
      <c r="H460" s="42">
        <v>2.9325603581125708</v>
      </c>
      <c r="I460" s="42">
        <v>27254</v>
      </c>
      <c r="J460" s="42" t="s">
        <v>4169</v>
      </c>
      <c r="K460" s="42" t="s">
        <v>4169</v>
      </c>
      <c r="L460" s="42">
        <v>0</v>
      </c>
      <c r="M460" s="39" t="s">
        <v>103</v>
      </c>
      <c r="N460" s="39" t="str">
        <f t="shared" si="7"/>
        <v>sim</v>
      </c>
      <c r="O460" s="49">
        <v>204.97</v>
      </c>
      <c r="P460" s="49">
        <v>158.97</v>
      </c>
      <c r="Q460" s="39">
        <v>2</v>
      </c>
      <c r="R460" s="39">
        <v>77.599999999999994</v>
      </c>
      <c r="S460" s="39">
        <v>1</v>
      </c>
    </row>
    <row r="461" spans="1:19" x14ac:dyDescent="0.25">
      <c r="A461" s="39" t="s">
        <v>15</v>
      </c>
      <c r="B461" s="39" t="s">
        <v>96</v>
      </c>
      <c r="C461" s="39" t="s">
        <v>49</v>
      </c>
      <c r="D461" s="39" t="s">
        <v>666</v>
      </c>
      <c r="E461" s="39" t="s">
        <v>127</v>
      </c>
      <c r="F461" s="48">
        <v>1</v>
      </c>
      <c r="G461" s="41">
        <v>8402</v>
      </c>
      <c r="H461" s="42">
        <v>2.2708108108108109</v>
      </c>
      <c r="I461" s="42">
        <v>3700</v>
      </c>
      <c r="J461" s="42" t="s">
        <v>4170</v>
      </c>
      <c r="K461" s="42" t="s">
        <v>4170</v>
      </c>
      <c r="L461" s="42">
        <v>0</v>
      </c>
      <c r="M461" s="39" t="s">
        <v>102</v>
      </c>
      <c r="N461" s="39" t="str">
        <f t="shared" si="7"/>
        <v>sim</v>
      </c>
      <c r="O461" s="49">
        <v>76</v>
      </c>
      <c r="P461" s="49">
        <v>74</v>
      </c>
      <c r="Q461" s="39">
        <v>1.3</v>
      </c>
      <c r="R461" s="39">
        <v>97.4</v>
      </c>
      <c r="S461" s="39">
        <v>1.7</v>
      </c>
    </row>
    <row r="462" spans="1:19" x14ac:dyDescent="0.25">
      <c r="A462" s="39" t="s">
        <v>15</v>
      </c>
      <c r="B462" s="39" t="s">
        <v>96</v>
      </c>
      <c r="C462" s="39" t="s">
        <v>49</v>
      </c>
      <c r="D462" s="39" t="s">
        <v>667</v>
      </c>
      <c r="E462" s="39" t="s">
        <v>127</v>
      </c>
      <c r="F462" s="48">
        <v>2</v>
      </c>
      <c r="G462" s="41">
        <v>11682</v>
      </c>
      <c r="H462" s="42">
        <v>3.5421467556094601</v>
      </c>
      <c r="I462" s="42">
        <v>3298</v>
      </c>
      <c r="J462" s="42" t="s">
        <v>4170</v>
      </c>
      <c r="K462" s="42" t="s">
        <v>4170</v>
      </c>
      <c r="L462" s="42">
        <v>0</v>
      </c>
      <c r="M462" s="39" t="s">
        <v>103</v>
      </c>
      <c r="N462" s="39" t="str">
        <f t="shared" si="7"/>
        <v>sim</v>
      </c>
      <c r="O462" s="49">
        <v>12</v>
      </c>
      <c r="P462" s="49">
        <v>8</v>
      </c>
      <c r="Q462" s="39">
        <v>7</v>
      </c>
      <c r="R462" s="39">
        <v>66.7</v>
      </c>
      <c r="S462" s="39">
        <v>58.3</v>
      </c>
    </row>
    <row r="463" spans="1:19" x14ac:dyDescent="0.25">
      <c r="A463" s="39" t="s">
        <v>15</v>
      </c>
      <c r="B463" s="39" t="s">
        <v>96</v>
      </c>
      <c r="C463" s="39" t="s">
        <v>49</v>
      </c>
      <c r="D463" s="39" t="s">
        <v>668</v>
      </c>
      <c r="E463" s="39" t="s">
        <v>127</v>
      </c>
      <c r="F463" s="48">
        <v>1</v>
      </c>
      <c r="G463" s="41">
        <v>9262</v>
      </c>
      <c r="H463" s="42">
        <v>2.4007257646448936</v>
      </c>
      <c r="I463" s="42">
        <v>3858</v>
      </c>
      <c r="J463" s="42" t="s">
        <v>4170</v>
      </c>
      <c r="K463" s="42" t="s">
        <v>4170</v>
      </c>
      <c r="L463" s="42">
        <v>0</v>
      </c>
      <c r="M463" s="39" t="s">
        <v>104</v>
      </c>
      <c r="N463" s="39" t="b">
        <f t="shared" si="7"/>
        <v>0</v>
      </c>
      <c r="O463" s="49">
        <v>50</v>
      </c>
      <c r="P463" s="49">
        <v>42</v>
      </c>
      <c r="Q463" s="39">
        <v>0</v>
      </c>
      <c r="R463" s="39">
        <v>84</v>
      </c>
      <c r="S463" s="39"/>
    </row>
    <row r="464" spans="1:19" x14ac:dyDescent="0.25">
      <c r="A464" s="39" t="s">
        <v>15</v>
      </c>
      <c r="B464" s="39" t="s">
        <v>96</v>
      </c>
      <c r="C464" s="39" t="s">
        <v>49</v>
      </c>
      <c r="D464" s="39" t="s">
        <v>669</v>
      </c>
      <c r="E464" s="39" t="s">
        <v>127</v>
      </c>
      <c r="F464" s="48">
        <v>1</v>
      </c>
      <c r="G464" s="41">
        <v>5638</v>
      </c>
      <c r="H464" s="42">
        <v>3.6141025641025641</v>
      </c>
      <c r="I464" s="42">
        <v>1560</v>
      </c>
      <c r="J464" s="42" t="s">
        <v>4170</v>
      </c>
      <c r="K464" s="42" t="s">
        <v>4170</v>
      </c>
      <c r="L464" s="42">
        <v>200</v>
      </c>
      <c r="M464" s="39" t="s">
        <v>102</v>
      </c>
      <c r="N464" s="39" t="str">
        <f t="shared" si="7"/>
        <v>sim</v>
      </c>
      <c r="O464" s="49">
        <v>296</v>
      </c>
      <c r="P464" s="49">
        <v>19.989999999999998</v>
      </c>
      <c r="Q464" s="39">
        <v>0.05</v>
      </c>
      <c r="R464" s="39">
        <v>6.8</v>
      </c>
      <c r="S464" s="39">
        <v>0</v>
      </c>
    </row>
    <row r="465" spans="1:19" x14ac:dyDescent="0.25">
      <c r="A465" s="39" t="s">
        <v>15</v>
      </c>
      <c r="B465" s="39" t="s">
        <v>96</v>
      </c>
      <c r="C465" s="39" t="s">
        <v>49</v>
      </c>
      <c r="D465" s="39" t="s">
        <v>670</v>
      </c>
      <c r="E465" s="39" t="s">
        <v>127</v>
      </c>
      <c r="F465" s="48">
        <v>2</v>
      </c>
      <c r="G465" s="41">
        <v>25271</v>
      </c>
      <c r="H465" s="42">
        <v>3.6101428571428573</v>
      </c>
      <c r="I465" s="42">
        <v>7000</v>
      </c>
      <c r="J465" s="42" t="s">
        <v>4170</v>
      </c>
      <c r="K465" s="42" t="s">
        <v>4170</v>
      </c>
      <c r="L465" s="42">
        <v>30</v>
      </c>
      <c r="M465" s="39" t="s">
        <v>104</v>
      </c>
      <c r="N465" s="39" t="b">
        <f t="shared" si="7"/>
        <v>0</v>
      </c>
      <c r="O465" s="49">
        <v>243</v>
      </c>
      <c r="P465" s="49">
        <v>243</v>
      </c>
      <c r="Q465" s="39">
        <v>0</v>
      </c>
      <c r="R465" s="39">
        <v>100</v>
      </c>
      <c r="S465" s="39"/>
    </row>
    <row r="466" spans="1:19" x14ac:dyDescent="0.25">
      <c r="A466" s="39" t="s">
        <v>15</v>
      </c>
      <c r="B466" s="39" t="s">
        <v>96</v>
      </c>
      <c r="C466" s="39" t="s">
        <v>49</v>
      </c>
      <c r="D466" s="39" t="s">
        <v>671</v>
      </c>
      <c r="E466" s="39" t="s">
        <v>127</v>
      </c>
      <c r="F466" s="48">
        <v>1</v>
      </c>
      <c r="G466" s="41">
        <v>3047</v>
      </c>
      <c r="H466" s="42">
        <v>2.5391666666666666</v>
      </c>
      <c r="I466" s="42">
        <v>1200</v>
      </c>
      <c r="J466" s="42" t="s">
        <v>4170</v>
      </c>
      <c r="K466" s="42" t="s">
        <v>4170</v>
      </c>
      <c r="L466" s="42">
        <v>80</v>
      </c>
      <c r="M466" s="39" t="s">
        <v>106</v>
      </c>
      <c r="N466" s="39" t="str">
        <f t="shared" si="7"/>
        <v>sim</v>
      </c>
      <c r="O466" s="49">
        <v>119.5</v>
      </c>
      <c r="P466" s="49">
        <v>119.5</v>
      </c>
      <c r="Q466" s="39">
        <v>95</v>
      </c>
      <c r="R466" s="39">
        <v>100</v>
      </c>
      <c r="S466" s="39">
        <v>79.5</v>
      </c>
    </row>
    <row r="467" spans="1:19" x14ac:dyDescent="0.25">
      <c r="A467" s="39" t="s">
        <v>15</v>
      </c>
      <c r="B467" s="39" t="s">
        <v>96</v>
      </c>
      <c r="C467" s="39" t="s">
        <v>49</v>
      </c>
      <c r="D467" s="39" t="s">
        <v>672</v>
      </c>
      <c r="E467" s="39" t="s">
        <v>127</v>
      </c>
      <c r="F467" s="48">
        <v>1</v>
      </c>
      <c r="G467" s="41">
        <v>16248</v>
      </c>
      <c r="H467" s="42">
        <v>2.3764809126810005</v>
      </c>
      <c r="I467" s="42">
        <v>6837</v>
      </c>
      <c r="J467" s="42" t="s">
        <v>4169</v>
      </c>
      <c r="K467" s="42" t="s">
        <v>4169</v>
      </c>
      <c r="L467" s="42">
        <v>100</v>
      </c>
      <c r="M467" s="39" t="s">
        <v>102</v>
      </c>
      <c r="N467" s="39" t="str">
        <f t="shared" si="7"/>
        <v>sim</v>
      </c>
      <c r="O467" s="49">
        <v>44</v>
      </c>
      <c r="P467" s="49">
        <v>35</v>
      </c>
      <c r="Q467" s="39">
        <v>1.02</v>
      </c>
      <c r="R467" s="39">
        <v>79.5</v>
      </c>
      <c r="S467" s="39">
        <v>2.2999999999999998</v>
      </c>
    </row>
    <row r="468" spans="1:19" x14ac:dyDescent="0.25">
      <c r="A468" s="39" t="s">
        <v>15</v>
      </c>
      <c r="B468" s="39" t="s">
        <v>96</v>
      </c>
      <c r="C468" s="39" t="s">
        <v>49</v>
      </c>
      <c r="D468" s="39" t="s">
        <v>673</v>
      </c>
      <c r="E468" s="39" t="s">
        <v>127</v>
      </c>
      <c r="F468" s="48">
        <v>2</v>
      </c>
      <c r="G468" s="41">
        <v>46014</v>
      </c>
      <c r="H468" s="42">
        <v>4.0001738676866907</v>
      </c>
      <c r="I468" s="42">
        <v>11503</v>
      </c>
      <c r="J468" s="42" t="s">
        <v>4170</v>
      </c>
      <c r="K468" s="42" t="s">
        <v>4170</v>
      </c>
      <c r="L468" s="42">
        <v>1000</v>
      </c>
      <c r="M468" s="39" t="s">
        <v>103</v>
      </c>
      <c r="N468" s="39" t="str">
        <f t="shared" si="7"/>
        <v>sim</v>
      </c>
      <c r="O468" s="49">
        <v>117.1</v>
      </c>
      <c r="P468" s="49">
        <v>34.43</v>
      </c>
      <c r="Q468" s="39">
        <v>0.2</v>
      </c>
      <c r="R468" s="39">
        <v>29.4</v>
      </c>
      <c r="S468" s="39">
        <v>0.2</v>
      </c>
    </row>
    <row r="469" spans="1:19" x14ac:dyDescent="0.25">
      <c r="A469" s="39" t="s">
        <v>15</v>
      </c>
      <c r="B469" s="39" t="s">
        <v>96</v>
      </c>
      <c r="C469" s="39" t="s">
        <v>49</v>
      </c>
      <c r="D469" s="39" t="s">
        <v>674</v>
      </c>
      <c r="E469" s="39" t="s">
        <v>127</v>
      </c>
      <c r="F469" s="48">
        <v>1</v>
      </c>
      <c r="G469" s="41">
        <v>2501</v>
      </c>
      <c r="H469" s="42">
        <v>2.0185633575464084</v>
      </c>
      <c r="I469" s="42">
        <v>1239</v>
      </c>
      <c r="J469" s="42" t="s">
        <v>4170</v>
      </c>
      <c r="K469" s="42" t="s">
        <v>4170</v>
      </c>
      <c r="L469" s="42">
        <v>0</v>
      </c>
      <c r="M469" s="39" t="s">
        <v>104</v>
      </c>
      <c r="N469" s="39" t="b">
        <f t="shared" si="7"/>
        <v>0</v>
      </c>
      <c r="O469" s="49">
        <v>11.57</v>
      </c>
      <c r="P469" s="49">
        <v>9.3699999999999992</v>
      </c>
      <c r="Q469" s="39">
        <v>0</v>
      </c>
      <c r="R469" s="39">
        <v>81</v>
      </c>
      <c r="S469" s="39"/>
    </row>
    <row r="470" spans="1:19" x14ac:dyDescent="0.25">
      <c r="A470" s="39" t="s">
        <v>15</v>
      </c>
      <c r="B470" s="39" t="s">
        <v>96</v>
      </c>
      <c r="C470" s="39" t="s">
        <v>49</v>
      </c>
      <c r="D470" s="39" t="s">
        <v>675</v>
      </c>
      <c r="E470" s="39" t="s">
        <v>127</v>
      </c>
      <c r="F470" s="48">
        <v>1</v>
      </c>
      <c r="G470" s="41">
        <v>2745</v>
      </c>
      <c r="H470" s="42">
        <v>2.0303254437869822</v>
      </c>
      <c r="I470" s="42">
        <v>1352</v>
      </c>
      <c r="J470" s="42" t="s">
        <v>4170</v>
      </c>
      <c r="K470" s="42" t="s">
        <v>4170</v>
      </c>
      <c r="L470" s="42">
        <v>0</v>
      </c>
      <c r="M470" s="39" t="s">
        <v>105</v>
      </c>
      <c r="N470" s="39" t="str">
        <f t="shared" si="7"/>
        <v>sim</v>
      </c>
      <c r="O470" s="49">
        <v>10</v>
      </c>
      <c r="P470" s="49">
        <v>8</v>
      </c>
      <c r="Q470" s="39">
        <v>0</v>
      </c>
      <c r="R470" s="39">
        <v>80</v>
      </c>
      <c r="S470" s="39"/>
    </row>
    <row r="471" spans="1:19" x14ac:dyDescent="0.25">
      <c r="A471" s="39" t="s">
        <v>15</v>
      </c>
      <c r="B471" s="39" t="s">
        <v>96</v>
      </c>
      <c r="C471" s="39" t="s">
        <v>49</v>
      </c>
      <c r="D471" s="39" t="s">
        <v>676</v>
      </c>
      <c r="E471" s="39" t="s">
        <v>127</v>
      </c>
      <c r="F471" s="48">
        <v>2</v>
      </c>
      <c r="G471" s="41">
        <v>17877</v>
      </c>
      <c r="H471" s="42">
        <v>2.7780885780885782</v>
      </c>
      <c r="I471" s="42">
        <v>6435</v>
      </c>
      <c r="J471" s="42" t="s">
        <v>4170</v>
      </c>
      <c r="K471" s="42" t="s">
        <v>4170</v>
      </c>
      <c r="L471" s="42">
        <v>100</v>
      </c>
      <c r="M471" s="39" t="s">
        <v>106</v>
      </c>
      <c r="N471" s="39" t="str">
        <f t="shared" si="7"/>
        <v>sim</v>
      </c>
      <c r="O471" s="49">
        <v>18.75</v>
      </c>
      <c r="P471" s="49">
        <v>10</v>
      </c>
      <c r="Q471" s="39">
        <v>2</v>
      </c>
      <c r="R471" s="39">
        <v>53.3</v>
      </c>
      <c r="S471" s="39">
        <v>10.7</v>
      </c>
    </row>
    <row r="472" spans="1:19" x14ac:dyDescent="0.25">
      <c r="A472" s="39" t="s">
        <v>15</v>
      </c>
      <c r="B472" s="39" t="s">
        <v>96</v>
      </c>
      <c r="C472" s="39" t="s">
        <v>49</v>
      </c>
      <c r="D472" s="39" t="s">
        <v>677</v>
      </c>
      <c r="E472" s="39" t="s">
        <v>127</v>
      </c>
      <c r="F472" s="48">
        <v>1</v>
      </c>
      <c r="G472" s="41">
        <v>12431</v>
      </c>
      <c r="H472" s="42">
        <v>2.4862000000000002</v>
      </c>
      <c r="I472" s="42">
        <v>5000</v>
      </c>
      <c r="J472" s="42" t="s">
        <v>4170</v>
      </c>
      <c r="K472" s="42" t="s">
        <v>4170</v>
      </c>
      <c r="L472" s="42">
        <v>0</v>
      </c>
      <c r="M472" s="39" t="s">
        <v>104</v>
      </c>
      <c r="N472" s="39" t="b">
        <f t="shared" si="7"/>
        <v>0</v>
      </c>
      <c r="O472" s="49">
        <v>250</v>
      </c>
      <c r="P472" s="49">
        <v>125</v>
      </c>
      <c r="Q472" s="39">
        <v>0</v>
      </c>
      <c r="R472" s="39">
        <v>50</v>
      </c>
      <c r="S472" s="39"/>
    </row>
    <row r="473" spans="1:19" x14ac:dyDescent="0.25">
      <c r="A473" s="39" t="s">
        <v>15</v>
      </c>
      <c r="B473" s="39" t="s">
        <v>96</v>
      </c>
      <c r="C473" s="39" t="s">
        <v>49</v>
      </c>
      <c r="D473" s="39" t="s">
        <v>678</v>
      </c>
      <c r="E473" s="39" t="s">
        <v>139</v>
      </c>
      <c r="F473" s="48">
        <v>1</v>
      </c>
      <c r="G473" s="41">
        <v>14665</v>
      </c>
      <c r="H473" s="42">
        <v>2.3311079319663013</v>
      </c>
      <c r="I473" s="42">
        <v>6291</v>
      </c>
      <c r="J473" s="42" t="s">
        <v>4169</v>
      </c>
      <c r="K473" s="42" t="s">
        <v>4169</v>
      </c>
      <c r="L473" s="42">
        <v>0</v>
      </c>
      <c r="M473" s="39" t="s">
        <v>106</v>
      </c>
      <c r="N473" s="39" t="str">
        <f t="shared" si="7"/>
        <v>sim</v>
      </c>
      <c r="O473" s="49">
        <v>25</v>
      </c>
      <c r="P473" s="49">
        <v>19</v>
      </c>
      <c r="Q473" s="39">
        <v>2.5</v>
      </c>
      <c r="R473" s="39">
        <v>76</v>
      </c>
      <c r="S473" s="39">
        <v>10</v>
      </c>
    </row>
    <row r="474" spans="1:19" x14ac:dyDescent="0.25">
      <c r="A474" s="39" t="s">
        <v>15</v>
      </c>
      <c r="B474" s="39" t="s">
        <v>96</v>
      </c>
      <c r="C474" s="39" t="s">
        <v>49</v>
      </c>
      <c r="D474" s="39" t="s">
        <v>679</v>
      </c>
      <c r="E474" s="39" t="s">
        <v>127</v>
      </c>
      <c r="F474" s="48">
        <v>1</v>
      </c>
      <c r="G474" s="41">
        <v>7605</v>
      </c>
      <c r="H474" s="42">
        <v>2.5350000000000001</v>
      </c>
      <c r="I474" s="42">
        <v>3000</v>
      </c>
      <c r="J474" s="42" t="s">
        <v>4170</v>
      </c>
      <c r="K474" s="42" t="s">
        <v>4170</v>
      </c>
      <c r="L474" s="42">
        <v>50</v>
      </c>
      <c r="M474" s="39" t="s">
        <v>102</v>
      </c>
      <c r="N474" s="39" t="str">
        <f t="shared" si="7"/>
        <v>sim</v>
      </c>
      <c r="O474" s="49">
        <v>36</v>
      </c>
      <c r="P474" s="49">
        <v>36</v>
      </c>
      <c r="Q474" s="39">
        <v>9.6999999999999993</v>
      </c>
      <c r="R474" s="39">
        <v>100</v>
      </c>
      <c r="S474" s="39">
        <v>26.9</v>
      </c>
    </row>
    <row r="475" spans="1:19" x14ac:dyDescent="0.25">
      <c r="A475" s="39" t="s">
        <v>15</v>
      </c>
      <c r="B475" s="39" t="s">
        <v>96</v>
      </c>
      <c r="C475" s="39" t="s">
        <v>49</v>
      </c>
      <c r="D475" s="39" t="s">
        <v>680</v>
      </c>
      <c r="E475" s="39" t="s">
        <v>127</v>
      </c>
      <c r="F475" s="48">
        <v>2</v>
      </c>
      <c r="G475" s="41">
        <v>39186</v>
      </c>
      <c r="H475" s="42">
        <v>2.0825892857142856</v>
      </c>
      <c r="I475" s="42">
        <v>18816</v>
      </c>
      <c r="J475" s="42" t="s">
        <v>4170</v>
      </c>
      <c r="K475" s="42" t="s">
        <v>4170</v>
      </c>
      <c r="L475" s="42">
        <v>0</v>
      </c>
      <c r="M475" s="39" t="s">
        <v>104</v>
      </c>
      <c r="N475" s="39" t="b">
        <f t="shared" si="7"/>
        <v>0</v>
      </c>
      <c r="O475" s="49">
        <v>332.59</v>
      </c>
      <c r="P475" s="49">
        <v>135.81</v>
      </c>
      <c r="Q475" s="39">
        <v>0</v>
      </c>
      <c r="R475" s="39">
        <v>40.799999999999997</v>
      </c>
      <c r="S475" s="39"/>
    </row>
    <row r="476" spans="1:19" x14ac:dyDescent="0.25">
      <c r="A476" s="39" t="s">
        <v>15</v>
      </c>
      <c r="B476" s="39" t="s">
        <v>96</v>
      </c>
      <c r="C476" s="39" t="s">
        <v>49</v>
      </c>
      <c r="D476" s="39" t="s">
        <v>681</v>
      </c>
      <c r="E476" s="39" t="s">
        <v>139</v>
      </c>
      <c r="F476" s="48">
        <v>2</v>
      </c>
      <c r="G476" s="41">
        <v>26098</v>
      </c>
      <c r="H476" s="42">
        <v>3.0474077533862682</v>
      </c>
      <c r="I476" s="42">
        <v>8564</v>
      </c>
      <c r="J476" s="42" t="s">
        <v>4170</v>
      </c>
      <c r="K476" s="42" t="s">
        <v>4170</v>
      </c>
      <c r="L476" s="42">
        <v>0</v>
      </c>
      <c r="M476" s="39" t="s">
        <v>102</v>
      </c>
      <c r="N476" s="39" t="str">
        <f t="shared" si="7"/>
        <v>sim</v>
      </c>
      <c r="O476" s="49">
        <v>15.5</v>
      </c>
      <c r="P476" s="49">
        <v>5.5</v>
      </c>
      <c r="Q476" s="39">
        <v>2.5</v>
      </c>
      <c r="R476" s="39">
        <v>35.5</v>
      </c>
      <c r="S476" s="39">
        <v>16.100000000000001</v>
      </c>
    </row>
    <row r="477" spans="1:19" x14ac:dyDescent="0.25">
      <c r="A477" s="39" t="s">
        <v>15</v>
      </c>
      <c r="B477" s="39" t="s">
        <v>96</v>
      </c>
      <c r="C477" s="39" t="s">
        <v>49</v>
      </c>
      <c r="D477" s="39" t="s">
        <v>682</v>
      </c>
      <c r="E477" s="39" t="s">
        <v>127</v>
      </c>
      <c r="F477" s="48">
        <v>1</v>
      </c>
      <c r="G477" s="41">
        <v>13369</v>
      </c>
      <c r="H477" s="42">
        <v>2.4507791017415217</v>
      </c>
      <c r="I477" s="42">
        <v>5455</v>
      </c>
      <c r="J477" s="42" t="s">
        <v>4170</v>
      </c>
      <c r="K477" s="42" t="s">
        <v>4169</v>
      </c>
      <c r="L477" s="42">
        <v>70</v>
      </c>
      <c r="M477" s="39" t="s">
        <v>105</v>
      </c>
      <c r="N477" s="39" t="str">
        <f t="shared" si="7"/>
        <v>sim</v>
      </c>
      <c r="O477" s="49">
        <v>510.22</v>
      </c>
      <c r="P477" s="49">
        <v>505</v>
      </c>
      <c r="Q477" s="39">
        <v>218</v>
      </c>
      <c r="R477" s="39">
        <v>99</v>
      </c>
      <c r="S477" s="39">
        <v>42.7</v>
      </c>
    </row>
    <row r="478" spans="1:19" x14ac:dyDescent="0.25">
      <c r="A478" s="39" t="s">
        <v>15</v>
      </c>
      <c r="B478" s="39" t="s">
        <v>96</v>
      </c>
      <c r="C478" s="39" t="s">
        <v>49</v>
      </c>
      <c r="D478" s="39" t="s">
        <v>683</v>
      </c>
      <c r="E478" s="39" t="s">
        <v>127</v>
      </c>
      <c r="F478" s="48">
        <v>1</v>
      </c>
      <c r="G478" s="41">
        <v>1993</v>
      </c>
      <c r="H478" s="42">
        <v>2.2144444444444447</v>
      </c>
      <c r="I478" s="42">
        <v>900</v>
      </c>
      <c r="J478" s="42" t="s">
        <v>4170</v>
      </c>
      <c r="K478" s="42" t="s">
        <v>4170</v>
      </c>
      <c r="L478" s="42">
        <v>50</v>
      </c>
      <c r="M478" s="39" t="s">
        <v>103</v>
      </c>
      <c r="N478" s="39" t="str">
        <f t="shared" si="7"/>
        <v>sim</v>
      </c>
      <c r="O478" s="49">
        <v>3</v>
      </c>
      <c r="P478" s="49">
        <v>3</v>
      </c>
      <c r="Q478" s="39">
        <v>0</v>
      </c>
      <c r="R478" s="39">
        <v>100</v>
      </c>
      <c r="S478" s="39"/>
    </row>
    <row r="479" spans="1:19" x14ac:dyDescent="0.25">
      <c r="A479" s="39" t="s">
        <v>15</v>
      </c>
      <c r="B479" s="39" t="s">
        <v>96</v>
      </c>
      <c r="C479" s="39" t="s">
        <v>49</v>
      </c>
      <c r="D479" s="39" t="s">
        <v>684</v>
      </c>
      <c r="E479" s="39" t="s">
        <v>139</v>
      </c>
      <c r="F479" s="48">
        <v>1</v>
      </c>
      <c r="G479" s="41">
        <v>9439</v>
      </c>
      <c r="H479" s="42">
        <v>4.999470338983051</v>
      </c>
      <c r="I479" s="42">
        <v>1888</v>
      </c>
      <c r="J479" s="42" t="s">
        <v>4170</v>
      </c>
      <c r="K479" s="42" t="s">
        <v>4170</v>
      </c>
      <c r="L479" s="42">
        <v>0</v>
      </c>
      <c r="M479" s="39" t="s">
        <v>102</v>
      </c>
      <c r="N479" s="39" t="str">
        <f t="shared" si="7"/>
        <v>sim</v>
      </c>
      <c r="O479" s="49">
        <v>20</v>
      </c>
      <c r="P479" s="49">
        <v>9</v>
      </c>
      <c r="Q479" s="39">
        <v>0.5</v>
      </c>
      <c r="R479" s="39">
        <v>45</v>
      </c>
      <c r="S479" s="39">
        <v>2.5</v>
      </c>
    </row>
    <row r="480" spans="1:19" x14ac:dyDescent="0.25">
      <c r="A480" s="39" t="s">
        <v>15</v>
      </c>
      <c r="B480" s="39" t="s">
        <v>96</v>
      </c>
      <c r="C480" s="39" t="s">
        <v>49</v>
      </c>
      <c r="D480" s="39" t="s">
        <v>685</v>
      </c>
      <c r="E480" s="39" t="s">
        <v>127</v>
      </c>
      <c r="F480" s="48">
        <v>1</v>
      </c>
      <c r="G480" s="41">
        <v>2699</v>
      </c>
      <c r="H480" s="42">
        <v>2.0761538461538462</v>
      </c>
      <c r="I480" s="42">
        <v>1300</v>
      </c>
      <c r="J480" s="42" t="s">
        <v>4170</v>
      </c>
      <c r="K480" s="42" t="s">
        <v>4170</v>
      </c>
      <c r="L480" s="42">
        <v>0</v>
      </c>
      <c r="M480" s="39" t="s">
        <v>104</v>
      </c>
      <c r="N480" s="39" t="b">
        <f t="shared" si="7"/>
        <v>0</v>
      </c>
      <c r="O480" s="49">
        <v>11</v>
      </c>
      <c r="P480" s="49">
        <v>0.9</v>
      </c>
      <c r="Q480" s="39">
        <v>0</v>
      </c>
      <c r="R480" s="39">
        <v>8.1999999999999993</v>
      </c>
      <c r="S480" s="39"/>
    </row>
    <row r="481" spans="1:19" x14ac:dyDescent="0.25">
      <c r="A481" s="39" t="s">
        <v>15</v>
      </c>
      <c r="B481" s="39" t="s">
        <v>96</v>
      </c>
      <c r="C481" s="39" t="s">
        <v>49</v>
      </c>
      <c r="D481" s="39" t="s">
        <v>686</v>
      </c>
      <c r="E481" s="39" t="s">
        <v>127</v>
      </c>
      <c r="F481" s="48">
        <v>1</v>
      </c>
      <c r="G481" s="41">
        <v>6073</v>
      </c>
      <c r="H481" s="42">
        <v>4.3378571428571426</v>
      </c>
      <c r="I481" s="42">
        <v>1400</v>
      </c>
      <c r="J481" s="42" t="s">
        <v>4170</v>
      </c>
      <c r="K481" s="42" t="s">
        <v>4170</v>
      </c>
      <c r="L481" s="42">
        <v>42</v>
      </c>
      <c r="M481" s="39" t="s">
        <v>104</v>
      </c>
      <c r="N481" s="39" t="b">
        <f t="shared" si="7"/>
        <v>0</v>
      </c>
      <c r="O481" s="49">
        <v>47</v>
      </c>
      <c r="P481" s="49">
        <v>43</v>
      </c>
      <c r="Q481" s="39">
        <v>0.08</v>
      </c>
      <c r="R481" s="39">
        <v>91.5</v>
      </c>
      <c r="S481" s="39">
        <v>0.2</v>
      </c>
    </row>
    <row r="482" spans="1:19" x14ac:dyDescent="0.25">
      <c r="A482" s="39" t="s">
        <v>15</v>
      </c>
      <c r="B482" s="39" t="s">
        <v>96</v>
      </c>
      <c r="C482" s="39" t="s">
        <v>49</v>
      </c>
      <c r="D482" s="39" t="s">
        <v>687</v>
      </c>
      <c r="E482" s="39" t="s">
        <v>127</v>
      </c>
      <c r="F482" s="48">
        <v>1</v>
      </c>
      <c r="G482" s="41">
        <v>6486</v>
      </c>
      <c r="H482" s="42">
        <v>2.0396226415094341</v>
      </c>
      <c r="I482" s="42">
        <v>3180</v>
      </c>
      <c r="J482" s="42" t="s">
        <v>4169</v>
      </c>
      <c r="K482" s="42" t="s">
        <v>4170</v>
      </c>
      <c r="L482" s="42">
        <v>194</v>
      </c>
      <c r="M482" s="39" t="s">
        <v>103</v>
      </c>
      <c r="N482" s="39" t="str">
        <f t="shared" si="7"/>
        <v>sim</v>
      </c>
      <c r="O482" s="49">
        <v>33</v>
      </c>
      <c r="P482" s="49">
        <v>29</v>
      </c>
      <c r="Q482" s="39">
        <v>14</v>
      </c>
      <c r="R482" s="39">
        <v>87.9</v>
      </c>
      <c r="S482" s="39">
        <v>42.4</v>
      </c>
    </row>
    <row r="483" spans="1:19" x14ac:dyDescent="0.25">
      <c r="A483" s="39" t="s">
        <v>15</v>
      </c>
      <c r="B483" s="39" t="s">
        <v>96</v>
      </c>
      <c r="C483" s="39" t="s">
        <v>49</v>
      </c>
      <c r="D483" s="39" t="s">
        <v>688</v>
      </c>
      <c r="E483" s="39" t="s">
        <v>127</v>
      </c>
      <c r="F483" s="48">
        <v>2</v>
      </c>
      <c r="G483" s="41">
        <v>12984</v>
      </c>
      <c r="H483" s="42">
        <v>2.5369284876905041</v>
      </c>
      <c r="I483" s="42">
        <v>5118</v>
      </c>
      <c r="J483" s="42" t="s">
        <v>4169</v>
      </c>
      <c r="K483" s="42" t="s">
        <v>4169</v>
      </c>
      <c r="L483" s="42">
        <v>40</v>
      </c>
      <c r="M483" s="39" t="s">
        <v>106</v>
      </c>
      <c r="N483" s="39" t="str">
        <f t="shared" si="7"/>
        <v>sim</v>
      </c>
      <c r="O483" s="49">
        <v>51</v>
      </c>
      <c r="P483" s="49">
        <v>26</v>
      </c>
      <c r="Q483" s="39">
        <v>0.51</v>
      </c>
      <c r="R483" s="39">
        <v>51</v>
      </c>
      <c r="S483" s="39">
        <v>1</v>
      </c>
    </row>
    <row r="484" spans="1:19" x14ac:dyDescent="0.25">
      <c r="A484" s="39" t="s">
        <v>15</v>
      </c>
      <c r="B484" s="39" t="s">
        <v>96</v>
      </c>
      <c r="C484" s="39" t="s">
        <v>49</v>
      </c>
      <c r="D484" s="39" t="s">
        <v>689</v>
      </c>
      <c r="E484" s="39" t="s">
        <v>127</v>
      </c>
      <c r="F484" s="48">
        <v>1</v>
      </c>
      <c r="G484" s="41">
        <v>6713</v>
      </c>
      <c r="H484" s="42">
        <v>2.3762831858407081</v>
      </c>
      <c r="I484" s="42">
        <v>2825</v>
      </c>
      <c r="J484" s="42" t="s">
        <v>4170</v>
      </c>
      <c r="K484" s="42" t="s">
        <v>4170</v>
      </c>
      <c r="L484" s="42">
        <v>200</v>
      </c>
      <c r="M484" s="39" t="s">
        <v>104</v>
      </c>
      <c r="N484" s="39" t="b">
        <f t="shared" si="7"/>
        <v>0</v>
      </c>
      <c r="O484" s="49">
        <v>31</v>
      </c>
      <c r="P484" s="49">
        <v>14</v>
      </c>
      <c r="Q484" s="39">
        <v>0</v>
      </c>
      <c r="R484" s="39">
        <v>45.2</v>
      </c>
      <c r="S484" s="39"/>
    </row>
    <row r="485" spans="1:19" x14ac:dyDescent="0.25">
      <c r="A485" s="39" t="s">
        <v>15</v>
      </c>
      <c r="B485" s="39" t="s">
        <v>96</v>
      </c>
      <c r="C485" s="39" t="s">
        <v>49</v>
      </c>
      <c r="D485" s="39" t="s">
        <v>690</v>
      </c>
      <c r="E485" s="39" t="s">
        <v>127</v>
      </c>
      <c r="F485" s="48">
        <v>1</v>
      </c>
      <c r="G485" s="41">
        <v>3376</v>
      </c>
      <c r="H485" s="42">
        <v>2.3774647887323943</v>
      </c>
      <c r="I485" s="42">
        <v>1420</v>
      </c>
      <c r="J485" s="42" t="s">
        <v>4170</v>
      </c>
      <c r="K485" s="42" t="s">
        <v>4170</v>
      </c>
      <c r="L485" s="42">
        <v>30</v>
      </c>
      <c r="M485" s="39" t="s">
        <v>105</v>
      </c>
      <c r="N485" s="39" t="str">
        <f t="shared" si="7"/>
        <v>sim</v>
      </c>
      <c r="O485" s="49">
        <v>6</v>
      </c>
      <c r="P485" s="49">
        <v>3.9</v>
      </c>
      <c r="Q485" s="39">
        <v>0.6</v>
      </c>
      <c r="R485" s="39">
        <v>65</v>
      </c>
      <c r="S485" s="39">
        <v>10</v>
      </c>
    </row>
    <row r="486" spans="1:19" x14ac:dyDescent="0.25">
      <c r="A486" s="39" t="s">
        <v>15</v>
      </c>
      <c r="B486" s="39" t="s">
        <v>96</v>
      </c>
      <c r="C486" s="39" t="s">
        <v>49</v>
      </c>
      <c r="D486" s="39" t="s">
        <v>691</v>
      </c>
      <c r="E486" s="39" t="s">
        <v>127</v>
      </c>
      <c r="F486" s="48">
        <v>1</v>
      </c>
      <c r="G486" s="41">
        <v>3290</v>
      </c>
      <c r="H486" s="42">
        <v>2.6967213114754101</v>
      </c>
      <c r="I486" s="42">
        <v>1220</v>
      </c>
      <c r="J486" s="42" t="s">
        <v>4169</v>
      </c>
      <c r="K486" s="42" t="s">
        <v>4169</v>
      </c>
      <c r="L486" s="42">
        <v>0</v>
      </c>
      <c r="M486" s="39" t="s">
        <v>104</v>
      </c>
      <c r="N486" s="39" t="b">
        <f t="shared" si="7"/>
        <v>0</v>
      </c>
      <c r="O486" s="49">
        <v>18.559999999999999</v>
      </c>
      <c r="P486" s="49">
        <v>7.9</v>
      </c>
      <c r="Q486" s="39">
        <v>0</v>
      </c>
      <c r="R486" s="39">
        <v>42.6</v>
      </c>
      <c r="S486" s="39"/>
    </row>
    <row r="487" spans="1:19" x14ac:dyDescent="0.25">
      <c r="A487" s="39" t="s">
        <v>15</v>
      </c>
      <c r="B487" s="39" t="s">
        <v>96</v>
      </c>
      <c r="C487" s="39" t="s">
        <v>49</v>
      </c>
      <c r="D487" s="39" t="s">
        <v>692</v>
      </c>
      <c r="E487" s="39" t="s">
        <v>127</v>
      </c>
      <c r="F487" s="48">
        <v>2</v>
      </c>
      <c r="G487" s="41">
        <v>54128</v>
      </c>
      <c r="H487" s="42">
        <v>2.3533913043478263</v>
      </c>
      <c r="I487" s="42">
        <v>23000</v>
      </c>
      <c r="J487" s="42" t="s">
        <v>4169</v>
      </c>
      <c r="K487" s="42" t="s">
        <v>4169</v>
      </c>
      <c r="L487" s="42">
        <v>0</v>
      </c>
      <c r="M487" s="39" t="s">
        <v>106</v>
      </c>
      <c r="N487" s="39" t="str">
        <f t="shared" si="7"/>
        <v>sim</v>
      </c>
      <c r="O487" s="49">
        <v>2000</v>
      </c>
      <c r="P487" s="49">
        <v>1500</v>
      </c>
      <c r="Q487" s="39">
        <v>1000</v>
      </c>
      <c r="R487" s="39">
        <v>75</v>
      </c>
      <c r="S487" s="39">
        <v>50</v>
      </c>
    </row>
    <row r="488" spans="1:19" x14ac:dyDescent="0.25">
      <c r="A488" s="39" t="s">
        <v>15</v>
      </c>
      <c r="B488" s="39" t="s">
        <v>96</v>
      </c>
      <c r="C488" s="39" t="s">
        <v>49</v>
      </c>
      <c r="D488" s="39" t="s">
        <v>693</v>
      </c>
      <c r="E488" s="39" t="s">
        <v>141</v>
      </c>
      <c r="F488" s="48">
        <v>2</v>
      </c>
      <c r="G488" s="41">
        <v>14878</v>
      </c>
      <c r="H488" s="42">
        <v>2.5047138047138047</v>
      </c>
      <c r="I488" s="42">
        <v>5940</v>
      </c>
      <c r="J488" s="42" t="s">
        <v>4170</v>
      </c>
      <c r="K488" s="42" t="s">
        <v>4170</v>
      </c>
      <c r="L488" s="42">
        <v>280</v>
      </c>
      <c r="M488" s="39" t="s">
        <v>106</v>
      </c>
      <c r="N488" s="39" t="str">
        <f t="shared" si="7"/>
        <v>sim</v>
      </c>
      <c r="O488" s="49">
        <v>230</v>
      </c>
      <c r="P488" s="49">
        <v>91</v>
      </c>
      <c r="Q488" s="39">
        <v>10</v>
      </c>
      <c r="R488" s="39">
        <v>39.6</v>
      </c>
      <c r="S488" s="39">
        <v>4.3</v>
      </c>
    </row>
    <row r="489" spans="1:19" x14ac:dyDescent="0.25">
      <c r="A489" s="39" t="s">
        <v>15</v>
      </c>
      <c r="B489" s="39" t="s">
        <v>96</v>
      </c>
      <c r="C489" s="39" t="s">
        <v>49</v>
      </c>
      <c r="D489" s="39" t="s">
        <v>694</v>
      </c>
      <c r="E489" s="39" t="s">
        <v>140</v>
      </c>
      <c r="F489" s="48">
        <v>2</v>
      </c>
      <c r="G489" s="41">
        <v>77510</v>
      </c>
      <c r="H489" s="42">
        <v>3.805852892075027</v>
      </c>
      <c r="I489" s="42">
        <v>20366</v>
      </c>
      <c r="J489" s="42" t="s">
        <v>4169</v>
      </c>
      <c r="K489" s="42" t="s">
        <v>4170</v>
      </c>
      <c r="L489" s="42">
        <v>0</v>
      </c>
      <c r="M489" s="39" t="s">
        <v>102</v>
      </c>
      <c r="N489" s="39" t="str">
        <f t="shared" si="7"/>
        <v>sim</v>
      </c>
      <c r="O489" s="49">
        <v>102</v>
      </c>
      <c r="P489" s="49">
        <v>94.1</v>
      </c>
      <c r="Q489" s="39">
        <v>3</v>
      </c>
      <c r="R489" s="39">
        <v>92.3</v>
      </c>
      <c r="S489" s="39">
        <v>2.9</v>
      </c>
    </row>
    <row r="490" spans="1:19" x14ac:dyDescent="0.25">
      <c r="A490" s="39" t="s">
        <v>15</v>
      </c>
      <c r="B490" s="39" t="s">
        <v>96</v>
      </c>
      <c r="C490" s="39" t="s">
        <v>49</v>
      </c>
      <c r="D490" s="39" t="s">
        <v>695</v>
      </c>
      <c r="E490" s="39" t="s">
        <v>127</v>
      </c>
      <c r="F490" s="48">
        <v>1</v>
      </c>
      <c r="G490" s="41">
        <v>2416</v>
      </c>
      <c r="H490" s="42">
        <v>2.110043668122271</v>
      </c>
      <c r="I490" s="42">
        <v>1145</v>
      </c>
      <c r="J490" s="42" t="s">
        <v>4170</v>
      </c>
      <c r="K490" s="42" t="s">
        <v>4170</v>
      </c>
      <c r="L490" s="42">
        <v>0</v>
      </c>
      <c r="M490" s="39" t="s">
        <v>106</v>
      </c>
      <c r="N490" s="39" t="str">
        <f t="shared" si="7"/>
        <v>sim</v>
      </c>
      <c r="O490" s="49">
        <v>28.5</v>
      </c>
      <c r="P490" s="49">
        <v>14.5</v>
      </c>
      <c r="Q490" s="39">
        <v>10</v>
      </c>
      <c r="R490" s="39">
        <v>50.9</v>
      </c>
      <c r="S490" s="39">
        <v>35.1</v>
      </c>
    </row>
    <row r="491" spans="1:19" x14ac:dyDescent="0.25">
      <c r="A491" s="39" t="s">
        <v>15</v>
      </c>
      <c r="B491" s="39" t="s">
        <v>96</v>
      </c>
      <c r="C491" s="39" t="s">
        <v>49</v>
      </c>
      <c r="D491" s="39" t="s">
        <v>696</v>
      </c>
      <c r="E491" s="39" t="s">
        <v>127</v>
      </c>
      <c r="F491" s="48">
        <v>1</v>
      </c>
      <c r="G491" s="41">
        <v>3321</v>
      </c>
      <c r="H491" s="42">
        <v>2.214</v>
      </c>
      <c r="I491" s="42">
        <v>1500</v>
      </c>
      <c r="J491" s="42" t="s">
        <v>4170</v>
      </c>
      <c r="K491" s="42" t="s">
        <v>4170</v>
      </c>
      <c r="L491" s="42">
        <v>6</v>
      </c>
      <c r="M491" s="39" t="s">
        <v>102</v>
      </c>
      <c r="N491" s="39" t="str">
        <f t="shared" si="7"/>
        <v>sim</v>
      </c>
      <c r="O491" s="49">
        <v>12</v>
      </c>
      <c r="P491" s="49">
        <v>12</v>
      </c>
      <c r="Q491" s="39">
        <v>0.03</v>
      </c>
      <c r="R491" s="39">
        <v>100</v>
      </c>
      <c r="S491" s="39">
        <v>0.3</v>
      </c>
    </row>
    <row r="492" spans="1:19" x14ac:dyDescent="0.25">
      <c r="A492" s="39" t="s">
        <v>15</v>
      </c>
      <c r="B492" s="39" t="s">
        <v>96</v>
      </c>
      <c r="C492" s="39" t="s">
        <v>49</v>
      </c>
      <c r="D492" s="39" t="s">
        <v>697</v>
      </c>
      <c r="E492" s="39" t="s">
        <v>127</v>
      </c>
      <c r="F492" s="48">
        <v>1</v>
      </c>
      <c r="G492" s="41">
        <v>3550</v>
      </c>
      <c r="H492" s="42">
        <v>2.3666666666666667</v>
      </c>
      <c r="I492" s="42">
        <v>1500</v>
      </c>
      <c r="J492" s="42" t="s">
        <v>4170</v>
      </c>
      <c r="K492" s="42" t="s">
        <v>4170</v>
      </c>
      <c r="L492" s="42">
        <v>0</v>
      </c>
      <c r="M492" s="39" t="s">
        <v>104</v>
      </c>
      <c r="N492" s="39" t="b">
        <f t="shared" si="7"/>
        <v>0</v>
      </c>
      <c r="O492" s="49">
        <v>30</v>
      </c>
      <c r="P492" s="49">
        <v>30</v>
      </c>
      <c r="Q492" s="39">
        <v>0</v>
      </c>
      <c r="R492" s="39">
        <v>100</v>
      </c>
      <c r="S492" s="39"/>
    </row>
    <row r="493" spans="1:19" x14ac:dyDescent="0.25">
      <c r="A493" s="39" t="s">
        <v>15</v>
      </c>
      <c r="B493" s="39" t="s">
        <v>96</v>
      </c>
      <c r="C493" s="39" t="s">
        <v>49</v>
      </c>
      <c r="D493" s="39" t="s">
        <v>698</v>
      </c>
      <c r="E493" s="39" t="s">
        <v>127</v>
      </c>
      <c r="F493" s="48">
        <v>1</v>
      </c>
      <c r="G493" s="41">
        <v>1960</v>
      </c>
      <c r="H493" s="42">
        <v>2.8364688856729376</v>
      </c>
      <c r="I493" s="42">
        <v>691</v>
      </c>
      <c r="J493" s="42" t="s">
        <v>4170</v>
      </c>
      <c r="K493" s="42" t="s">
        <v>4170</v>
      </c>
      <c r="L493" s="42">
        <v>0</v>
      </c>
      <c r="M493" s="39" t="s">
        <v>104</v>
      </c>
      <c r="N493" s="39" t="b">
        <f t="shared" si="7"/>
        <v>0</v>
      </c>
      <c r="O493" s="49">
        <v>13.25</v>
      </c>
      <c r="P493" s="49">
        <v>10.199999999999999</v>
      </c>
      <c r="Q493" s="39">
        <v>0</v>
      </c>
      <c r="R493" s="39">
        <v>77</v>
      </c>
      <c r="S493" s="39"/>
    </row>
    <row r="494" spans="1:19" x14ac:dyDescent="0.25">
      <c r="A494" s="39" t="s">
        <v>15</v>
      </c>
      <c r="B494" s="39" t="s">
        <v>96</v>
      </c>
      <c r="C494" s="39" t="s">
        <v>49</v>
      </c>
      <c r="D494" s="39" t="s">
        <v>699</v>
      </c>
      <c r="E494" s="39" t="s">
        <v>127</v>
      </c>
      <c r="F494" s="48">
        <v>2</v>
      </c>
      <c r="G494" s="41">
        <v>23854</v>
      </c>
      <c r="H494" s="42">
        <v>4.2902877697841726</v>
      </c>
      <c r="I494" s="42">
        <v>5560</v>
      </c>
      <c r="J494" s="42" t="s">
        <v>4170</v>
      </c>
      <c r="K494" s="42" t="s">
        <v>4170</v>
      </c>
      <c r="L494" s="42">
        <v>0</v>
      </c>
      <c r="M494" s="39" t="s">
        <v>102</v>
      </c>
      <c r="N494" s="39" t="str">
        <f t="shared" si="7"/>
        <v>sim</v>
      </c>
      <c r="O494" s="49">
        <v>1</v>
      </c>
      <c r="P494" s="49">
        <v>0</v>
      </c>
      <c r="Q494" s="39">
        <v>0</v>
      </c>
      <c r="R494" s="39"/>
      <c r="S494" s="39"/>
    </row>
    <row r="495" spans="1:19" x14ac:dyDescent="0.25">
      <c r="A495" s="39" t="s">
        <v>15</v>
      </c>
      <c r="B495" s="39" t="s">
        <v>96</v>
      </c>
      <c r="C495" s="39" t="s">
        <v>49</v>
      </c>
      <c r="D495" s="39" t="s">
        <v>700</v>
      </c>
      <c r="E495" s="39" t="s">
        <v>127</v>
      </c>
      <c r="F495" s="48">
        <v>3</v>
      </c>
      <c r="G495" s="41">
        <v>106652</v>
      </c>
      <c r="H495" s="42">
        <v>2.1245418326693226</v>
      </c>
      <c r="I495" s="42">
        <v>50200</v>
      </c>
      <c r="J495" s="42" t="s">
        <v>4169</v>
      </c>
      <c r="K495" s="42" t="s">
        <v>4170</v>
      </c>
      <c r="L495" s="42">
        <v>1200</v>
      </c>
      <c r="M495" s="39" t="s">
        <v>102</v>
      </c>
      <c r="N495" s="39" t="str">
        <f t="shared" si="7"/>
        <v>sim</v>
      </c>
      <c r="O495" s="49">
        <v>425</v>
      </c>
      <c r="P495" s="49">
        <v>225</v>
      </c>
      <c r="Q495" s="39">
        <v>34.51</v>
      </c>
      <c r="R495" s="39">
        <v>52.9</v>
      </c>
      <c r="S495" s="39">
        <v>8.1</v>
      </c>
    </row>
    <row r="496" spans="1:19" x14ac:dyDescent="0.25">
      <c r="A496" s="39" t="s">
        <v>15</v>
      </c>
      <c r="B496" s="39" t="s">
        <v>96</v>
      </c>
      <c r="C496" s="39" t="s">
        <v>49</v>
      </c>
      <c r="D496" s="39" t="s">
        <v>701</v>
      </c>
      <c r="E496" s="39" t="s">
        <v>139</v>
      </c>
      <c r="F496" s="48">
        <v>4</v>
      </c>
      <c r="G496" s="41">
        <v>568398</v>
      </c>
      <c r="H496" s="42">
        <v>3.78932</v>
      </c>
      <c r="I496" s="42">
        <v>150000</v>
      </c>
      <c r="J496" s="42" t="s">
        <v>4169</v>
      </c>
      <c r="K496" s="42" t="s">
        <v>4170</v>
      </c>
      <c r="L496" s="42">
        <v>5000</v>
      </c>
      <c r="M496" s="39" t="s">
        <v>102</v>
      </c>
      <c r="N496" s="39" t="str">
        <f t="shared" si="7"/>
        <v>sim</v>
      </c>
      <c r="O496" s="49">
        <v>5000</v>
      </c>
      <c r="P496" s="49">
        <v>2000</v>
      </c>
      <c r="Q496" s="39">
        <v>300</v>
      </c>
      <c r="R496" s="39">
        <v>40</v>
      </c>
      <c r="S496" s="39">
        <v>6</v>
      </c>
    </row>
    <row r="497" spans="1:19" x14ac:dyDescent="0.25">
      <c r="A497" s="39" t="s">
        <v>15</v>
      </c>
      <c r="B497" s="39" t="s">
        <v>96</v>
      </c>
      <c r="C497" s="39" t="s">
        <v>49</v>
      </c>
      <c r="D497" s="39" t="s">
        <v>702</v>
      </c>
      <c r="E497" s="39" t="s">
        <v>127</v>
      </c>
      <c r="F497" s="48">
        <v>1</v>
      </c>
      <c r="G497" s="41">
        <v>7284</v>
      </c>
      <c r="H497" s="42">
        <v>2.4279999999999999</v>
      </c>
      <c r="I497" s="42">
        <v>3000</v>
      </c>
      <c r="J497" s="42" t="s">
        <v>4170</v>
      </c>
      <c r="K497" s="42" t="s">
        <v>4170</v>
      </c>
      <c r="L497" s="42">
        <v>60</v>
      </c>
      <c r="M497" s="39" t="s">
        <v>106</v>
      </c>
      <c r="N497" s="39" t="str">
        <f t="shared" si="7"/>
        <v>sim</v>
      </c>
      <c r="O497" s="49">
        <v>23</v>
      </c>
      <c r="P497" s="49">
        <v>20.6</v>
      </c>
      <c r="Q497" s="39">
        <v>17.899999999999999</v>
      </c>
      <c r="R497" s="39">
        <v>89.6</v>
      </c>
      <c r="S497" s="39">
        <v>77.8</v>
      </c>
    </row>
    <row r="498" spans="1:19" x14ac:dyDescent="0.25">
      <c r="A498" s="39" t="s">
        <v>15</v>
      </c>
      <c r="B498" s="39" t="s">
        <v>96</v>
      </c>
      <c r="C498" s="39" t="s">
        <v>49</v>
      </c>
      <c r="D498" s="39" t="s">
        <v>703</v>
      </c>
      <c r="E498" s="39" t="s">
        <v>127</v>
      </c>
      <c r="F498" s="48">
        <v>1</v>
      </c>
      <c r="G498" s="41">
        <v>15664</v>
      </c>
      <c r="H498" s="42">
        <v>4.503737780333525</v>
      </c>
      <c r="I498" s="42">
        <v>3478</v>
      </c>
      <c r="J498" s="42" t="s">
        <v>4170</v>
      </c>
      <c r="K498" s="42" t="s">
        <v>4170</v>
      </c>
      <c r="L498" s="42">
        <v>20</v>
      </c>
      <c r="M498" s="39" t="s">
        <v>102</v>
      </c>
      <c r="N498" s="39" t="str">
        <f t="shared" si="7"/>
        <v>sim</v>
      </c>
      <c r="O498" s="49">
        <v>87</v>
      </c>
      <c r="P498" s="49">
        <v>75</v>
      </c>
      <c r="Q498" s="39">
        <v>3.5</v>
      </c>
      <c r="R498" s="39">
        <v>86.2</v>
      </c>
      <c r="S498" s="39">
        <v>4</v>
      </c>
    </row>
    <row r="499" spans="1:19" x14ac:dyDescent="0.25">
      <c r="A499" s="39" t="s">
        <v>15</v>
      </c>
      <c r="B499" s="39" t="s">
        <v>96</v>
      </c>
      <c r="C499" s="39" t="s">
        <v>49</v>
      </c>
      <c r="D499" s="39" t="s">
        <v>704</v>
      </c>
      <c r="E499" s="39" t="s">
        <v>127</v>
      </c>
      <c r="F499" s="48">
        <v>2</v>
      </c>
      <c r="G499" s="41">
        <v>26699</v>
      </c>
      <c r="H499" s="42">
        <v>3.2559756097560975</v>
      </c>
      <c r="I499" s="42">
        <v>8200</v>
      </c>
      <c r="J499" s="42" t="s">
        <v>4170</v>
      </c>
      <c r="K499" s="42" t="s">
        <v>4170</v>
      </c>
      <c r="L499" s="42">
        <v>500</v>
      </c>
      <c r="M499" s="39" t="s">
        <v>103</v>
      </c>
      <c r="N499" s="39" t="str">
        <f t="shared" si="7"/>
        <v>sim</v>
      </c>
      <c r="O499" s="49">
        <v>60</v>
      </c>
      <c r="P499" s="49">
        <v>42</v>
      </c>
      <c r="Q499" s="39">
        <v>15</v>
      </c>
      <c r="R499" s="39">
        <v>70</v>
      </c>
      <c r="S499" s="39">
        <v>25</v>
      </c>
    </row>
    <row r="500" spans="1:19" x14ac:dyDescent="0.25">
      <c r="A500" s="39" t="s">
        <v>15</v>
      </c>
      <c r="B500" s="39" t="s">
        <v>96</v>
      </c>
      <c r="C500" s="39" t="s">
        <v>49</v>
      </c>
      <c r="D500" s="39" t="s">
        <v>705</v>
      </c>
      <c r="E500" s="39" t="s">
        <v>127</v>
      </c>
      <c r="F500" s="48">
        <v>1</v>
      </c>
      <c r="G500" s="41">
        <v>2471</v>
      </c>
      <c r="H500" s="42">
        <v>2.0056818181818183</v>
      </c>
      <c r="I500" s="42">
        <v>1232</v>
      </c>
      <c r="J500" s="42" t="s">
        <v>4170</v>
      </c>
      <c r="K500" s="42" t="s">
        <v>4170</v>
      </c>
      <c r="L500" s="42">
        <v>20</v>
      </c>
      <c r="M500" s="39" t="s">
        <v>106</v>
      </c>
      <c r="N500" s="39" t="str">
        <f t="shared" si="7"/>
        <v>sim</v>
      </c>
      <c r="O500" s="49">
        <v>27</v>
      </c>
      <c r="P500" s="49">
        <v>20</v>
      </c>
      <c r="Q500" s="39">
        <v>25</v>
      </c>
      <c r="R500" s="39">
        <v>74.099999999999994</v>
      </c>
      <c r="S500" s="39">
        <v>92.6</v>
      </c>
    </row>
    <row r="501" spans="1:19" x14ac:dyDescent="0.25">
      <c r="A501" s="39" t="s">
        <v>15</v>
      </c>
      <c r="B501" s="39" t="s">
        <v>96</v>
      </c>
      <c r="C501" s="39" t="s">
        <v>49</v>
      </c>
      <c r="D501" s="39" t="s">
        <v>706</v>
      </c>
      <c r="E501" s="39" t="s">
        <v>127</v>
      </c>
      <c r="F501" s="48">
        <v>1</v>
      </c>
      <c r="G501" s="41">
        <v>5671</v>
      </c>
      <c r="H501" s="42">
        <v>2.8355000000000001</v>
      </c>
      <c r="I501" s="42">
        <v>2000</v>
      </c>
      <c r="J501" s="42" t="s">
        <v>4170</v>
      </c>
      <c r="K501" s="42" t="s">
        <v>4170</v>
      </c>
      <c r="L501" s="42">
        <v>0</v>
      </c>
      <c r="M501" s="39" t="s">
        <v>104</v>
      </c>
      <c r="N501" s="39" t="b">
        <f t="shared" si="7"/>
        <v>0</v>
      </c>
      <c r="O501" s="49">
        <v>2000</v>
      </c>
      <c r="P501" s="49">
        <v>1000</v>
      </c>
      <c r="Q501" s="39">
        <v>0</v>
      </c>
      <c r="R501" s="39">
        <v>50</v>
      </c>
      <c r="S501" s="39"/>
    </row>
    <row r="502" spans="1:19" x14ac:dyDescent="0.25">
      <c r="A502" s="39" t="s">
        <v>15</v>
      </c>
      <c r="B502" s="39" t="s">
        <v>96</v>
      </c>
      <c r="C502" s="39" t="s">
        <v>49</v>
      </c>
      <c r="D502" s="39" t="s">
        <v>707</v>
      </c>
      <c r="E502" s="39" t="s">
        <v>127</v>
      </c>
      <c r="F502" s="48">
        <v>1</v>
      </c>
      <c r="G502" s="41">
        <v>2857</v>
      </c>
      <c r="H502" s="42">
        <v>2.5328014184397163</v>
      </c>
      <c r="I502" s="42">
        <v>1128</v>
      </c>
      <c r="J502" s="42" t="s">
        <v>4170</v>
      </c>
      <c r="K502" s="42" t="s">
        <v>4170</v>
      </c>
      <c r="L502" s="42">
        <v>0</v>
      </c>
      <c r="M502" s="39" t="s">
        <v>104</v>
      </c>
      <c r="N502" s="39" t="b">
        <f t="shared" si="7"/>
        <v>0</v>
      </c>
      <c r="O502" s="49">
        <v>5000</v>
      </c>
      <c r="P502" s="49">
        <v>4250</v>
      </c>
      <c r="Q502" s="39">
        <v>0</v>
      </c>
      <c r="R502" s="39">
        <v>85</v>
      </c>
      <c r="S502" s="39"/>
    </row>
    <row r="503" spans="1:19" x14ac:dyDescent="0.25">
      <c r="A503" s="39" t="s">
        <v>15</v>
      </c>
      <c r="B503" s="39" t="s">
        <v>96</v>
      </c>
      <c r="C503" s="39" t="s">
        <v>49</v>
      </c>
      <c r="D503" s="39" t="s">
        <v>708</v>
      </c>
      <c r="E503" s="39" t="s">
        <v>127</v>
      </c>
      <c r="F503" s="48">
        <v>1</v>
      </c>
      <c r="G503" s="41">
        <v>4478</v>
      </c>
      <c r="H503" s="42">
        <v>2.6341176470588237</v>
      </c>
      <c r="I503" s="42">
        <v>1700</v>
      </c>
      <c r="J503" s="42" t="s">
        <v>4170</v>
      </c>
      <c r="K503" s="42" t="s">
        <v>4170</v>
      </c>
      <c r="L503" s="42">
        <v>0</v>
      </c>
      <c r="M503" s="39" t="s">
        <v>106</v>
      </c>
      <c r="N503" s="39" t="str">
        <f t="shared" si="7"/>
        <v>sim</v>
      </c>
      <c r="O503" s="49">
        <v>40</v>
      </c>
      <c r="P503" s="49">
        <v>40</v>
      </c>
      <c r="Q503" s="39">
        <v>20</v>
      </c>
      <c r="R503" s="39">
        <v>100</v>
      </c>
      <c r="S503" s="39">
        <v>50</v>
      </c>
    </row>
    <row r="504" spans="1:19" x14ac:dyDescent="0.25">
      <c r="A504" s="39" t="s">
        <v>15</v>
      </c>
      <c r="B504" s="39" t="s">
        <v>96</v>
      </c>
      <c r="C504" s="39" t="s">
        <v>49</v>
      </c>
      <c r="D504" s="39" t="s">
        <v>709</v>
      </c>
      <c r="E504" s="39" t="s">
        <v>127</v>
      </c>
      <c r="F504" s="48">
        <v>1</v>
      </c>
      <c r="G504" s="41">
        <v>1326</v>
      </c>
      <c r="H504" s="42">
        <v>2.2398648648648649</v>
      </c>
      <c r="I504" s="42">
        <v>592</v>
      </c>
      <c r="J504" s="42" t="s">
        <v>4170</v>
      </c>
      <c r="K504" s="42" t="s">
        <v>4170</v>
      </c>
      <c r="L504" s="42">
        <v>0</v>
      </c>
      <c r="M504" s="39" t="s">
        <v>104</v>
      </c>
      <c r="N504" s="39" t="b">
        <f t="shared" si="7"/>
        <v>0</v>
      </c>
      <c r="O504" s="49">
        <v>332</v>
      </c>
      <c r="P504" s="49">
        <v>15</v>
      </c>
      <c r="Q504" s="39">
        <v>0</v>
      </c>
      <c r="R504" s="39">
        <v>4.5</v>
      </c>
      <c r="S504" s="39"/>
    </row>
    <row r="505" spans="1:19" x14ac:dyDescent="0.25">
      <c r="A505" s="39" t="s">
        <v>15</v>
      </c>
      <c r="B505" s="39" t="s">
        <v>96</v>
      </c>
      <c r="C505" s="39" t="s">
        <v>49</v>
      </c>
      <c r="D505" s="39" t="s">
        <v>710</v>
      </c>
      <c r="E505" s="39" t="s">
        <v>127</v>
      </c>
      <c r="F505" s="48">
        <v>2</v>
      </c>
      <c r="G505" s="41">
        <v>67402</v>
      </c>
      <c r="H505" s="42">
        <v>2.5972794882663481</v>
      </c>
      <c r="I505" s="42">
        <v>25951</v>
      </c>
      <c r="J505" s="42" t="s">
        <v>4170</v>
      </c>
      <c r="K505" s="42" t="s">
        <v>4170</v>
      </c>
      <c r="L505" s="42">
        <v>80</v>
      </c>
      <c r="M505" s="39" t="s">
        <v>103</v>
      </c>
      <c r="N505" s="39" t="str">
        <f t="shared" si="7"/>
        <v>sim</v>
      </c>
      <c r="O505" s="49">
        <v>704.74</v>
      </c>
      <c r="P505" s="49">
        <v>563.79</v>
      </c>
      <c r="Q505" s="39">
        <v>3</v>
      </c>
      <c r="R505" s="39">
        <v>80</v>
      </c>
      <c r="S505" s="39">
        <v>0.4</v>
      </c>
    </row>
    <row r="506" spans="1:19" x14ac:dyDescent="0.25">
      <c r="A506" s="39" t="s">
        <v>15</v>
      </c>
      <c r="B506" s="39" t="s">
        <v>96</v>
      </c>
      <c r="C506" s="39" t="s">
        <v>49</v>
      </c>
      <c r="D506" s="39" t="s">
        <v>711</v>
      </c>
      <c r="E506" s="39" t="s">
        <v>127</v>
      </c>
      <c r="F506" s="48">
        <v>1</v>
      </c>
      <c r="G506" s="41">
        <v>15753</v>
      </c>
      <c r="H506" s="42">
        <v>2.4235384615384614</v>
      </c>
      <c r="I506" s="42">
        <v>6500</v>
      </c>
      <c r="J506" s="42" t="s">
        <v>4170</v>
      </c>
      <c r="K506" s="42" t="s">
        <v>4170</v>
      </c>
      <c r="L506" s="42">
        <v>100</v>
      </c>
      <c r="M506" s="39" t="s">
        <v>103</v>
      </c>
      <c r="N506" s="39" t="str">
        <f t="shared" si="7"/>
        <v>sim</v>
      </c>
      <c r="O506" s="49">
        <v>20</v>
      </c>
      <c r="P506" s="49">
        <v>15</v>
      </c>
      <c r="Q506" s="39">
        <v>10</v>
      </c>
      <c r="R506" s="39">
        <v>75</v>
      </c>
      <c r="S506" s="39">
        <v>50</v>
      </c>
    </row>
    <row r="507" spans="1:19" x14ac:dyDescent="0.25">
      <c r="A507" s="39" t="s">
        <v>15</v>
      </c>
      <c r="B507" s="39" t="s">
        <v>96</v>
      </c>
      <c r="C507" s="39" t="s">
        <v>49</v>
      </c>
      <c r="D507" s="39" t="s">
        <v>712</v>
      </c>
      <c r="E507" s="39" t="s">
        <v>127</v>
      </c>
      <c r="F507" s="48">
        <v>1</v>
      </c>
      <c r="G507" s="41">
        <v>12549</v>
      </c>
      <c r="H507" s="42">
        <v>4.0092651757188502</v>
      </c>
      <c r="I507" s="42">
        <v>3130</v>
      </c>
      <c r="J507" s="42" t="s">
        <v>4170</v>
      </c>
      <c r="K507" s="42" t="s">
        <v>4170</v>
      </c>
      <c r="L507" s="42">
        <v>0</v>
      </c>
      <c r="M507" s="39" t="s">
        <v>106</v>
      </c>
      <c r="N507" s="39" t="str">
        <f t="shared" si="7"/>
        <v>sim</v>
      </c>
      <c r="O507" s="49">
        <v>50</v>
      </c>
      <c r="P507" s="49">
        <v>10</v>
      </c>
      <c r="Q507" s="39">
        <v>0</v>
      </c>
      <c r="R507" s="39">
        <v>20</v>
      </c>
      <c r="S507" s="39"/>
    </row>
    <row r="508" spans="1:19" x14ac:dyDescent="0.25">
      <c r="A508" s="39" t="s">
        <v>15</v>
      </c>
      <c r="B508" s="39" t="s">
        <v>96</v>
      </c>
      <c r="C508" s="39" t="s">
        <v>49</v>
      </c>
      <c r="D508" s="39" t="s">
        <v>713</v>
      </c>
      <c r="E508" s="39" t="s">
        <v>127</v>
      </c>
      <c r="F508" s="48">
        <v>1</v>
      </c>
      <c r="G508" s="41">
        <v>5437</v>
      </c>
      <c r="H508" s="42">
        <v>2.1057319907048799</v>
      </c>
      <c r="I508" s="42">
        <v>2582</v>
      </c>
      <c r="J508" s="42" t="s">
        <v>4170</v>
      </c>
      <c r="K508" s="42" t="s">
        <v>4170</v>
      </c>
      <c r="L508" s="42">
        <v>0</v>
      </c>
      <c r="M508" s="39" t="s">
        <v>104</v>
      </c>
      <c r="N508" s="39" t="b">
        <f t="shared" si="7"/>
        <v>0</v>
      </c>
      <c r="O508" s="49">
        <v>7000</v>
      </c>
      <c r="P508" s="49">
        <v>6000</v>
      </c>
      <c r="Q508" s="39">
        <v>0</v>
      </c>
      <c r="R508" s="39">
        <v>85.7</v>
      </c>
      <c r="S508" s="39"/>
    </row>
    <row r="509" spans="1:19" x14ac:dyDescent="0.25">
      <c r="A509" s="39" t="s">
        <v>15</v>
      </c>
      <c r="B509" s="39" t="s">
        <v>96</v>
      </c>
      <c r="C509" s="39" t="s">
        <v>49</v>
      </c>
      <c r="D509" s="39" t="s">
        <v>714</v>
      </c>
      <c r="E509" s="39" t="s">
        <v>127</v>
      </c>
      <c r="F509" s="48">
        <v>1</v>
      </c>
      <c r="G509" s="41">
        <v>6383</v>
      </c>
      <c r="H509" s="42">
        <v>2.1651967435549526</v>
      </c>
      <c r="I509" s="42">
        <v>2948</v>
      </c>
      <c r="J509" s="42" t="s">
        <v>4169</v>
      </c>
      <c r="K509" s="42" t="s">
        <v>4169</v>
      </c>
      <c r="L509" s="42">
        <v>200</v>
      </c>
      <c r="M509" s="39" t="s">
        <v>103</v>
      </c>
      <c r="N509" s="39" t="str">
        <f t="shared" si="7"/>
        <v>sim</v>
      </c>
      <c r="O509" s="49">
        <v>43</v>
      </c>
      <c r="P509" s="49">
        <v>40</v>
      </c>
      <c r="Q509" s="39">
        <v>1</v>
      </c>
      <c r="R509" s="39">
        <v>93</v>
      </c>
      <c r="S509" s="39">
        <v>2.2999999999999998</v>
      </c>
    </row>
    <row r="510" spans="1:19" x14ac:dyDescent="0.25">
      <c r="A510" s="39" t="s">
        <v>15</v>
      </c>
      <c r="B510" s="39" t="s">
        <v>96</v>
      </c>
      <c r="C510" s="39" t="s">
        <v>49</v>
      </c>
      <c r="D510" s="39" t="s">
        <v>715</v>
      </c>
      <c r="E510" s="39" t="s">
        <v>127</v>
      </c>
      <c r="F510" s="48">
        <v>1</v>
      </c>
      <c r="G510" s="41">
        <v>4950</v>
      </c>
      <c r="H510" s="42">
        <v>2.0496894409937889</v>
      </c>
      <c r="I510" s="42">
        <v>2415</v>
      </c>
      <c r="J510" s="42" t="s">
        <v>4169</v>
      </c>
      <c r="K510" s="42" t="s">
        <v>4170</v>
      </c>
      <c r="L510" s="42">
        <v>0</v>
      </c>
      <c r="M510" s="39" t="s">
        <v>104</v>
      </c>
      <c r="N510" s="39" t="b">
        <f t="shared" si="7"/>
        <v>0</v>
      </c>
      <c r="O510" s="49">
        <v>18.88</v>
      </c>
      <c r="P510" s="49">
        <v>12.14</v>
      </c>
      <c r="Q510" s="39">
        <v>0</v>
      </c>
      <c r="R510" s="39">
        <v>64.3</v>
      </c>
      <c r="S510" s="39"/>
    </row>
    <row r="511" spans="1:19" x14ac:dyDescent="0.25">
      <c r="A511" s="39" t="s">
        <v>15</v>
      </c>
      <c r="B511" s="39" t="s">
        <v>96</v>
      </c>
      <c r="C511" s="39" t="s">
        <v>49</v>
      </c>
      <c r="D511" s="39" t="s">
        <v>716</v>
      </c>
      <c r="E511" s="39" t="s">
        <v>127</v>
      </c>
      <c r="F511" s="48">
        <v>1</v>
      </c>
      <c r="G511" s="41">
        <v>12367</v>
      </c>
      <c r="H511" s="42">
        <v>2.4733999999999998</v>
      </c>
      <c r="I511" s="42">
        <v>5000</v>
      </c>
      <c r="J511" s="42" t="s">
        <v>4170</v>
      </c>
      <c r="K511" s="42" t="s">
        <v>4170</v>
      </c>
      <c r="L511" s="42">
        <v>700</v>
      </c>
      <c r="M511" s="39" t="s">
        <v>106</v>
      </c>
      <c r="N511" s="39" t="str">
        <f t="shared" si="7"/>
        <v>sim</v>
      </c>
      <c r="O511" s="49">
        <v>25</v>
      </c>
      <c r="P511" s="49">
        <v>12</v>
      </c>
      <c r="Q511" s="39">
        <v>0</v>
      </c>
      <c r="R511" s="39">
        <v>48</v>
      </c>
      <c r="S511" s="39"/>
    </row>
    <row r="512" spans="1:19" x14ac:dyDescent="0.25">
      <c r="A512" s="39" t="s">
        <v>15</v>
      </c>
      <c r="B512" s="39" t="s">
        <v>96</v>
      </c>
      <c r="C512" s="39" t="s">
        <v>49</v>
      </c>
      <c r="D512" s="39" t="s">
        <v>717</v>
      </c>
      <c r="E512" s="39" t="s">
        <v>127</v>
      </c>
      <c r="F512" s="48">
        <v>1</v>
      </c>
      <c r="G512" s="41">
        <v>3635</v>
      </c>
      <c r="H512" s="42">
        <v>3.5463414634146342</v>
      </c>
      <c r="I512" s="42">
        <v>1025</v>
      </c>
      <c r="J512" s="42" t="s">
        <v>4170</v>
      </c>
      <c r="K512" s="42" t="s">
        <v>4170</v>
      </c>
      <c r="L512" s="42">
        <v>0</v>
      </c>
      <c r="M512" s="39" t="s">
        <v>104</v>
      </c>
      <c r="N512" s="39" t="b">
        <f t="shared" si="7"/>
        <v>0</v>
      </c>
      <c r="O512" s="49">
        <v>20</v>
      </c>
      <c r="P512" s="49">
        <v>20</v>
      </c>
      <c r="Q512" s="39">
        <v>0</v>
      </c>
      <c r="R512" s="39">
        <v>100</v>
      </c>
      <c r="S512" s="39"/>
    </row>
    <row r="513" spans="1:19" x14ac:dyDescent="0.25">
      <c r="A513" s="39" t="s">
        <v>15</v>
      </c>
      <c r="B513" s="39" t="s">
        <v>96</v>
      </c>
      <c r="C513" s="39" t="s">
        <v>49</v>
      </c>
      <c r="D513" s="39" t="s">
        <v>718</v>
      </c>
      <c r="E513" s="39" t="s">
        <v>127</v>
      </c>
      <c r="F513" s="48">
        <v>1</v>
      </c>
      <c r="G513" s="41">
        <v>7983</v>
      </c>
      <c r="H513" s="42">
        <v>2.2743589743589743</v>
      </c>
      <c r="I513" s="42">
        <v>3510</v>
      </c>
      <c r="J513" s="42" t="s">
        <v>4170</v>
      </c>
      <c r="K513" s="42" t="s">
        <v>4170</v>
      </c>
      <c r="L513" s="42">
        <v>0</v>
      </c>
      <c r="M513" s="39" t="s">
        <v>104</v>
      </c>
      <c r="N513" s="39" t="b">
        <f t="shared" si="7"/>
        <v>0</v>
      </c>
      <c r="O513" s="49">
        <v>122.32</v>
      </c>
      <c r="P513" s="49">
        <v>80</v>
      </c>
      <c r="Q513" s="39">
        <v>0</v>
      </c>
      <c r="R513" s="39">
        <v>65.400000000000006</v>
      </c>
      <c r="S513" s="39"/>
    </row>
    <row r="514" spans="1:19" x14ac:dyDescent="0.25">
      <c r="A514" s="39" t="s">
        <v>15</v>
      </c>
      <c r="B514" s="39" t="s">
        <v>96</v>
      </c>
      <c r="C514" s="39" t="s">
        <v>49</v>
      </c>
      <c r="D514" s="39" t="s">
        <v>719</v>
      </c>
      <c r="E514" s="39" t="s">
        <v>127</v>
      </c>
      <c r="F514" s="48">
        <v>1</v>
      </c>
      <c r="G514" s="41">
        <v>20712</v>
      </c>
      <c r="H514" s="42">
        <v>2.6735510520201369</v>
      </c>
      <c r="I514" s="42">
        <v>7747</v>
      </c>
      <c r="J514" s="42" t="s">
        <v>4170</v>
      </c>
      <c r="K514" s="42" t="s">
        <v>4170</v>
      </c>
      <c r="L514" s="42">
        <v>500</v>
      </c>
      <c r="M514" s="39" t="s">
        <v>106</v>
      </c>
      <c r="N514" s="39" t="str">
        <f t="shared" si="7"/>
        <v>sim</v>
      </c>
      <c r="O514" s="49">
        <v>111.2</v>
      </c>
      <c r="P514" s="49">
        <v>47.48</v>
      </c>
      <c r="Q514" s="39">
        <v>36</v>
      </c>
      <c r="R514" s="39">
        <v>42.7</v>
      </c>
      <c r="S514" s="39">
        <v>32.4</v>
      </c>
    </row>
    <row r="515" spans="1:19" x14ac:dyDescent="0.25">
      <c r="A515" s="39" t="s">
        <v>15</v>
      </c>
      <c r="B515" s="39" t="s">
        <v>96</v>
      </c>
      <c r="C515" s="39" t="s">
        <v>49</v>
      </c>
      <c r="D515" s="39" t="s">
        <v>720</v>
      </c>
      <c r="E515" s="39" t="s">
        <v>127</v>
      </c>
      <c r="F515" s="48">
        <v>1</v>
      </c>
      <c r="G515" s="41">
        <v>4194</v>
      </c>
      <c r="H515" s="42">
        <v>4.66</v>
      </c>
      <c r="I515" s="42">
        <v>900</v>
      </c>
      <c r="J515" s="42" t="s">
        <v>4170</v>
      </c>
      <c r="K515" s="42" t="s">
        <v>4170</v>
      </c>
      <c r="L515" s="42">
        <v>0</v>
      </c>
      <c r="M515" s="39" t="s">
        <v>105</v>
      </c>
      <c r="N515" s="39" t="str">
        <f t="shared" ref="N515:N578" si="8">IF(M515&lt;&gt;"Não existe", "sim")</f>
        <v>sim</v>
      </c>
      <c r="O515" s="49">
        <v>1</v>
      </c>
      <c r="P515" s="49">
        <v>0.8</v>
      </c>
      <c r="Q515" s="39">
        <v>0</v>
      </c>
      <c r="R515" s="39">
        <v>80</v>
      </c>
      <c r="S515" s="39"/>
    </row>
    <row r="516" spans="1:19" x14ac:dyDescent="0.25">
      <c r="A516" s="39" t="s">
        <v>15</v>
      </c>
      <c r="B516" s="39" t="s">
        <v>96</v>
      </c>
      <c r="C516" s="39" t="s">
        <v>49</v>
      </c>
      <c r="D516" s="39" t="s">
        <v>721</v>
      </c>
      <c r="E516" s="39" t="s">
        <v>127</v>
      </c>
      <c r="F516" s="48">
        <v>3</v>
      </c>
      <c r="G516" s="41">
        <v>134789</v>
      </c>
      <c r="H516" s="42">
        <v>2.4507090909090907</v>
      </c>
      <c r="I516" s="42">
        <v>55000</v>
      </c>
      <c r="J516" s="42" t="s">
        <v>4169</v>
      </c>
      <c r="K516" s="42" t="s">
        <v>4170</v>
      </c>
      <c r="L516" s="42">
        <v>10000</v>
      </c>
      <c r="M516" s="39" t="s">
        <v>103</v>
      </c>
      <c r="N516" s="39" t="str">
        <f t="shared" si="8"/>
        <v>sim</v>
      </c>
      <c r="O516" s="49">
        <v>4000</v>
      </c>
      <c r="P516" s="49">
        <v>2000</v>
      </c>
      <c r="Q516" s="39">
        <v>1500</v>
      </c>
      <c r="R516" s="39">
        <v>50</v>
      </c>
      <c r="S516" s="39">
        <v>37.5</v>
      </c>
    </row>
    <row r="517" spans="1:19" x14ac:dyDescent="0.25">
      <c r="A517" s="39" t="s">
        <v>15</v>
      </c>
      <c r="B517" s="39" t="s">
        <v>96</v>
      </c>
      <c r="C517" s="39" t="s">
        <v>49</v>
      </c>
      <c r="D517" s="39" t="s">
        <v>722</v>
      </c>
      <c r="E517" s="39" t="s">
        <v>127</v>
      </c>
      <c r="F517" s="48">
        <v>2</v>
      </c>
      <c r="G517" s="41">
        <v>17369</v>
      </c>
      <c r="H517" s="42">
        <v>2.3289085545722714</v>
      </c>
      <c r="I517" s="42">
        <v>7458</v>
      </c>
      <c r="J517" s="42" t="s">
        <v>4170</v>
      </c>
      <c r="K517" s="42" t="s">
        <v>4170</v>
      </c>
      <c r="L517" s="42">
        <v>214</v>
      </c>
      <c r="M517" s="39" t="s">
        <v>104</v>
      </c>
      <c r="N517" s="39" t="b">
        <f t="shared" si="8"/>
        <v>0</v>
      </c>
      <c r="O517" s="49">
        <v>7214.62</v>
      </c>
      <c r="P517" s="49">
        <v>6548.54</v>
      </c>
      <c r="Q517" s="39">
        <v>0</v>
      </c>
      <c r="R517" s="39">
        <v>90.8</v>
      </c>
      <c r="S517" s="39"/>
    </row>
    <row r="518" spans="1:19" x14ac:dyDescent="0.25">
      <c r="A518" s="39" t="s">
        <v>15</v>
      </c>
      <c r="B518" s="39" t="s">
        <v>96</v>
      </c>
      <c r="C518" s="39" t="s">
        <v>49</v>
      </c>
      <c r="D518" s="39" t="s">
        <v>723</v>
      </c>
      <c r="E518" s="39" t="s">
        <v>127</v>
      </c>
      <c r="F518" s="48">
        <v>2</v>
      </c>
      <c r="G518" s="41">
        <v>41778</v>
      </c>
      <c r="H518" s="42">
        <v>3.3165039295070255</v>
      </c>
      <c r="I518" s="42">
        <v>12597</v>
      </c>
      <c r="J518" s="42" t="s">
        <v>4169</v>
      </c>
      <c r="K518" s="42" t="s">
        <v>4170</v>
      </c>
      <c r="L518" s="42">
        <v>41</v>
      </c>
      <c r="M518" s="39" t="s">
        <v>103</v>
      </c>
      <c r="N518" s="39" t="str">
        <f t="shared" si="8"/>
        <v>sim</v>
      </c>
      <c r="O518" s="49">
        <v>182</v>
      </c>
      <c r="P518" s="49">
        <v>70</v>
      </c>
      <c r="Q518" s="39">
        <v>0.5</v>
      </c>
      <c r="R518" s="39">
        <v>38.5</v>
      </c>
      <c r="S518" s="39">
        <v>0.3</v>
      </c>
    </row>
    <row r="519" spans="1:19" x14ac:dyDescent="0.25">
      <c r="A519" s="39" t="s">
        <v>15</v>
      </c>
      <c r="B519" s="39" t="s">
        <v>96</v>
      </c>
      <c r="C519" s="39" t="s">
        <v>49</v>
      </c>
      <c r="D519" s="39" t="s">
        <v>724</v>
      </c>
      <c r="E519" s="39" t="s">
        <v>127</v>
      </c>
      <c r="F519" s="48">
        <v>2</v>
      </c>
      <c r="G519" s="41">
        <v>29054</v>
      </c>
      <c r="H519" s="42">
        <v>2.0752857142857142</v>
      </c>
      <c r="I519" s="42">
        <v>14000</v>
      </c>
      <c r="J519" s="42" t="s">
        <v>4170</v>
      </c>
      <c r="K519" s="42" t="s">
        <v>4170</v>
      </c>
      <c r="L519" s="42">
        <v>70</v>
      </c>
      <c r="M519" s="39" t="s">
        <v>106</v>
      </c>
      <c r="N519" s="39" t="str">
        <f t="shared" si="8"/>
        <v>sim</v>
      </c>
      <c r="O519" s="49">
        <v>100</v>
      </c>
      <c r="P519" s="49">
        <v>80</v>
      </c>
      <c r="Q519" s="39">
        <v>30</v>
      </c>
      <c r="R519" s="39">
        <v>80</v>
      </c>
      <c r="S519" s="39">
        <v>30</v>
      </c>
    </row>
    <row r="520" spans="1:19" x14ac:dyDescent="0.25">
      <c r="A520" s="39" t="s">
        <v>15</v>
      </c>
      <c r="B520" s="39" t="s">
        <v>96</v>
      </c>
      <c r="C520" s="39" t="s">
        <v>49</v>
      </c>
      <c r="D520" s="39" t="s">
        <v>725</v>
      </c>
      <c r="E520" s="39" t="s">
        <v>127</v>
      </c>
      <c r="F520" s="48">
        <v>1</v>
      </c>
      <c r="G520" s="41">
        <v>6382</v>
      </c>
      <c r="H520" s="42">
        <v>2.5446570972886762</v>
      </c>
      <c r="I520" s="42">
        <v>2508</v>
      </c>
      <c r="J520" s="42" t="s">
        <v>4170</v>
      </c>
      <c r="K520" s="42" t="s">
        <v>4170</v>
      </c>
      <c r="L520" s="42">
        <v>0</v>
      </c>
      <c r="M520" s="39" t="s">
        <v>104</v>
      </c>
      <c r="N520" s="39" t="b">
        <f t="shared" si="8"/>
        <v>0</v>
      </c>
      <c r="O520" s="49">
        <v>6.5</v>
      </c>
      <c r="P520" s="49">
        <v>6.5</v>
      </c>
      <c r="Q520" s="39">
        <v>5</v>
      </c>
      <c r="R520" s="39">
        <v>100</v>
      </c>
      <c r="S520" s="39">
        <v>76.900000000000006</v>
      </c>
    </row>
    <row r="521" spans="1:19" x14ac:dyDescent="0.25">
      <c r="A521" s="39" t="s">
        <v>15</v>
      </c>
      <c r="B521" s="39" t="s">
        <v>96</v>
      </c>
      <c r="C521" s="39" t="s">
        <v>49</v>
      </c>
      <c r="D521" s="39" t="s">
        <v>726</v>
      </c>
      <c r="E521" s="39" t="s">
        <v>127</v>
      </c>
      <c r="F521" s="48">
        <v>1</v>
      </c>
      <c r="G521" s="41">
        <v>3402</v>
      </c>
      <c r="H521" s="42">
        <v>2.835</v>
      </c>
      <c r="I521" s="42">
        <v>1200</v>
      </c>
      <c r="J521" s="42" t="s">
        <v>4170</v>
      </c>
      <c r="K521" s="42" t="s">
        <v>4170</v>
      </c>
      <c r="L521" s="42">
        <v>0</v>
      </c>
      <c r="M521" s="39" t="s">
        <v>105</v>
      </c>
      <c r="N521" s="39" t="str">
        <f t="shared" si="8"/>
        <v>sim</v>
      </c>
      <c r="O521" s="49">
        <v>30</v>
      </c>
      <c r="P521" s="49">
        <v>16.73</v>
      </c>
      <c r="Q521" s="39">
        <v>0.2</v>
      </c>
      <c r="R521" s="39">
        <v>55.8</v>
      </c>
      <c r="S521" s="39">
        <v>0.7</v>
      </c>
    </row>
    <row r="522" spans="1:19" x14ac:dyDescent="0.25">
      <c r="A522" s="39" t="s">
        <v>15</v>
      </c>
      <c r="B522" s="39" t="s">
        <v>96</v>
      </c>
      <c r="C522" s="39" t="s">
        <v>49</v>
      </c>
      <c r="D522" s="39" t="s">
        <v>727</v>
      </c>
      <c r="E522" s="39" t="s">
        <v>127</v>
      </c>
      <c r="F522" s="48">
        <v>1</v>
      </c>
      <c r="G522" s="41">
        <v>3694</v>
      </c>
      <c r="H522" s="42">
        <v>2.4643095396931289</v>
      </c>
      <c r="I522" s="42">
        <v>1499</v>
      </c>
      <c r="J522" s="42" t="s">
        <v>4170</v>
      </c>
      <c r="K522" s="42" t="s">
        <v>4170</v>
      </c>
      <c r="L522" s="42">
        <v>0</v>
      </c>
      <c r="M522" s="39" t="s">
        <v>104</v>
      </c>
      <c r="N522" s="39" t="b">
        <f t="shared" si="8"/>
        <v>0</v>
      </c>
      <c r="O522" s="49">
        <v>20</v>
      </c>
      <c r="P522" s="49">
        <v>16</v>
      </c>
      <c r="Q522" s="39">
        <v>0</v>
      </c>
      <c r="R522" s="39">
        <v>80</v>
      </c>
      <c r="S522" s="39"/>
    </row>
    <row r="523" spans="1:19" x14ac:dyDescent="0.25">
      <c r="A523" s="39" t="s">
        <v>15</v>
      </c>
      <c r="B523" s="39" t="s">
        <v>96</v>
      </c>
      <c r="C523" s="39" t="s">
        <v>49</v>
      </c>
      <c r="D523" s="39" t="s">
        <v>728</v>
      </c>
      <c r="E523" s="39" t="s">
        <v>127</v>
      </c>
      <c r="F523" s="48">
        <v>1</v>
      </c>
      <c r="G523" s="41">
        <v>7617</v>
      </c>
      <c r="H523" s="42">
        <v>4.4284883720930228</v>
      </c>
      <c r="I523" s="42">
        <v>1720</v>
      </c>
      <c r="J523" s="42" t="s">
        <v>4170</v>
      </c>
      <c r="K523" s="42" t="s">
        <v>4170</v>
      </c>
      <c r="L523" s="42">
        <v>80</v>
      </c>
      <c r="M523" s="39" t="s">
        <v>104</v>
      </c>
      <c r="N523" s="39" t="b">
        <f t="shared" si="8"/>
        <v>0</v>
      </c>
      <c r="O523" s="49">
        <v>30</v>
      </c>
      <c r="P523" s="49">
        <v>26</v>
      </c>
      <c r="Q523" s="39">
        <v>0</v>
      </c>
      <c r="R523" s="39">
        <v>86.7</v>
      </c>
      <c r="S523" s="39"/>
    </row>
    <row r="524" spans="1:19" x14ac:dyDescent="0.25">
      <c r="A524" s="39" t="s">
        <v>15</v>
      </c>
      <c r="B524" s="39" t="s">
        <v>96</v>
      </c>
      <c r="C524" s="39" t="s">
        <v>49</v>
      </c>
      <c r="D524" s="39" t="s">
        <v>729</v>
      </c>
      <c r="E524" s="39" t="s">
        <v>139</v>
      </c>
      <c r="F524" s="48">
        <v>1</v>
      </c>
      <c r="G524" s="41">
        <v>11945</v>
      </c>
      <c r="H524" s="42">
        <v>4.0030160857908843</v>
      </c>
      <c r="I524" s="42">
        <v>2984</v>
      </c>
      <c r="J524" s="42" t="s">
        <v>4169</v>
      </c>
      <c r="K524" s="42" t="s">
        <v>4169</v>
      </c>
      <c r="L524" s="42">
        <v>0</v>
      </c>
      <c r="M524" s="39" t="s">
        <v>102</v>
      </c>
      <c r="N524" s="39" t="str">
        <f t="shared" si="8"/>
        <v>sim</v>
      </c>
      <c r="O524" s="49">
        <v>28.81</v>
      </c>
      <c r="P524" s="49">
        <v>19.52</v>
      </c>
      <c r="Q524" s="39">
        <v>2.86</v>
      </c>
      <c r="R524" s="39">
        <v>67.8</v>
      </c>
      <c r="S524" s="39">
        <v>9.9</v>
      </c>
    </row>
    <row r="525" spans="1:19" x14ac:dyDescent="0.25">
      <c r="A525" s="39" t="s">
        <v>15</v>
      </c>
      <c r="B525" s="39" t="s">
        <v>96</v>
      </c>
      <c r="C525" s="39" t="s">
        <v>49</v>
      </c>
      <c r="D525" s="39" t="s">
        <v>730</v>
      </c>
      <c r="E525" s="39" t="s">
        <v>127</v>
      </c>
      <c r="F525" s="48">
        <v>2</v>
      </c>
      <c r="G525" s="41">
        <v>67789</v>
      </c>
      <c r="H525" s="42">
        <v>3.2019743989419487</v>
      </c>
      <c r="I525" s="42">
        <v>21171</v>
      </c>
      <c r="J525" s="42" t="s">
        <v>4169</v>
      </c>
      <c r="K525" s="42" t="s">
        <v>4169</v>
      </c>
      <c r="L525" s="42">
        <v>100</v>
      </c>
      <c r="M525" s="39" t="s">
        <v>103</v>
      </c>
      <c r="N525" s="39" t="str">
        <f t="shared" si="8"/>
        <v>sim</v>
      </c>
      <c r="O525" s="49">
        <v>120</v>
      </c>
      <c r="P525" s="49">
        <v>96</v>
      </c>
      <c r="Q525" s="39">
        <v>20</v>
      </c>
      <c r="R525" s="39">
        <v>80</v>
      </c>
      <c r="S525" s="39">
        <v>16.7</v>
      </c>
    </row>
    <row r="526" spans="1:19" x14ac:dyDescent="0.25">
      <c r="A526" s="39" t="s">
        <v>15</v>
      </c>
      <c r="B526" s="39" t="s">
        <v>96</v>
      </c>
      <c r="C526" s="39" t="s">
        <v>49</v>
      </c>
      <c r="D526" s="39" t="s">
        <v>731</v>
      </c>
      <c r="E526" s="39" t="s">
        <v>127</v>
      </c>
      <c r="F526" s="48">
        <v>3</v>
      </c>
      <c r="G526" s="41">
        <v>208440</v>
      </c>
      <c r="H526" s="42">
        <v>3.5050194218836705</v>
      </c>
      <c r="I526" s="42">
        <v>59469</v>
      </c>
      <c r="J526" s="42" t="s">
        <v>4170</v>
      </c>
      <c r="K526" s="42" t="s">
        <v>4170</v>
      </c>
      <c r="L526" s="42">
        <v>3458</v>
      </c>
      <c r="M526" s="39" t="s">
        <v>103</v>
      </c>
      <c r="N526" s="39" t="str">
        <f t="shared" si="8"/>
        <v>sim</v>
      </c>
      <c r="O526" s="49">
        <v>410.3</v>
      </c>
      <c r="P526" s="49">
        <v>95</v>
      </c>
      <c r="Q526" s="39">
        <v>24.6</v>
      </c>
      <c r="R526" s="39">
        <v>23.2</v>
      </c>
      <c r="S526" s="39">
        <v>6</v>
      </c>
    </row>
    <row r="527" spans="1:19" x14ac:dyDescent="0.25">
      <c r="A527" s="39" t="s">
        <v>15</v>
      </c>
      <c r="B527" s="39" t="s">
        <v>96</v>
      </c>
      <c r="C527" s="39" t="s">
        <v>49</v>
      </c>
      <c r="D527" s="39" t="s">
        <v>732</v>
      </c>
      <c r="E527" s="39" t="s">
        <v>127</v>
      </c>
      <c r="F527" s="48">
        <v>1</v>
      </c>
      <c r="G527" s="41">
        <v>16091</v>
      </c>
      <c r="H527" s="42">
        <v>5.9662588060808304</v>
      </c>
      <c r="I527" s="42">
        <v>2697</v>
      </c>
      <c r="J527" s="42" t="s">
        <v>4170</v>
      </c>
      <c r="K527" s="42" t="s">
        <v>4170</v>
      </c>
      <c r="L527" s="42">
        <v>50</v>
      </c>
      <c r="M527" s="39" t="s">
        <v>103</v>
      </c>
      <c r="N527" s="39" t="str">
        <f t="shared" si="8"/>
        <v>sim</v>
      </c>
      <c r="O527" s="49">
        <v>45.57</v>
      </c>
      <c r="P527" s="49">
        <v>16.940000000000001</v>
      </c>
      <c r="Q527" s="39">
        <v>3.49</v>
      </c>
      <c r="R527" s="39">
        <v>37.200000000000003</v>
      </c>
      <c r="S527" s="39">
        <v>7.7</v>
      </c>
    </row>
    <row r="528" spans="1:19" x14ac:dyDescent="0.25">
      <c r="A528" s="39" t="s">
        <v>15</v>
      </c>
      <c r="B528" s="39" t="s">
        <v>96</v>
      </c>
      <c r="C528" s="39" t="s">
        <v>49</v>
      </c>
      <c r="D528" s="39" t="s">
        <v>733</v>
      </c>
      <c r="E528" s="39" t="s">
        <v>127</v>
      </c>
      <c r="F528" s="48">
        <v>1</v>
      </c>
      <c r="G528" s="41">
        <v>6702</v>
      </c>
      <c r="H528" s="42">
        <v>3.8319039451114922</v>
      </c>
      <c r="I528" s="42">
        <v>1749</v>
      </c>
      <c r="J528" s="42" t="s">
        <v>4170</v>
      </c>
      <c r="K528" s="42" t="s">
        <v>4170</v>
      </c>
      <c r="L528" s="42">
        <v>0</v>
      </c>
      <c r="M528" s="39" t="s">
        <v>106</v>
      </c>
      <c r="N528" s="39" t="str">
        <f t="shared" si="8"/>
        <v>sim</v>
      </c>
      <c r="O528" s="49">
        <v>10</v>
      </c>
      <c r="P528" s="49">
        <v>6</v>
      </c>
      <c r="Q528" s="39">
        <v>5</v>
      </c>
      <c r="R528" s="39">
        <v>60</v>
      </c>
      <c r="S528" s="39">
        <v>50</v>
      </c>
    </row>
    <row r="529" spans="1:19" x14ac:dyDescent="0.25">
      <c r="A529" s="39" t="s">
        <v>15</v>
      </c>
      <c r="B529" s="39" t="s">
        <v>96</v>
      </c>
      <c r="C529" s="39" t="s">
        <v>49</v>
      </c>
      <c r="D529" s="39" t="s">
        <v>734</v>
      </c>
      <c r="E529" s="39" t="s">
        <v>127</v>
      </c>
      <c r="F529" s="48">
        <v>1</v>
      </c>
      <c r="G529" s="41">
        <v>9577</v>
      </c>
      <c r="H529" s="42">
        <v>3.3603508771929826</v>
      </c>
      <c r="I529" s="42">
        <v>2850</v>
      </c>
      <c r="J529" s="42" t="s">
        <v>4170</v>
      </c>
      <c r="K529" s="42" t="s">
        <v>4170</v>
      </c>
      <c r="L529" s="42">
        <v>700</v>
      </c>
      <c r="M529" s="39" t="s">
        <v>102</v>
      </c>
      <c r="N529" s="39" t="str">
        <f t="shared" si="8"/>
        <v>sim</v>
      </c>
      <c r="O529" s="49">
        <v>20</v>
      </c>
      <c r="P529" s="49">
        <v>14</v>
      </c>
      <c r="Q529" s="39">
        <v>10</v>
      </c>
      <c r="R529" s="39">
        <v>70</v>
      </c>
      <c r="S529" s="39">
        <v>50</v>
      </c>
    </row>
    <row r="530" spans="1:19" x14ac:dyDescent="0.25">
      <c r="A530" s="39" t="s">
        <v>15</v>
      </c>
      <c r="B530" s="39" t="s">
        <v>96</v>
      </c>
      <c r="C530" s="39" t="s">
        <v>49</v>
      </c>
      <c r="D530" s="39" t="s">
        <v>735</v>
      </c>
      <c r="E530" s="39" t="s">
        <v>127</v>
      </c>
      <c r="F530" s="48">
        <v>1</v>
      </c>
      <c r="G530" s="41">
        <v>2860</v>
      </c>
      <c r="H530" s="42">
        <v>2.1732522796352582</v>
      </c>
      <c r="I530" s="42">
        <v>1316</v>
      </c>
      <c r="J530" s="42" t="s">
        <v>4170</v>
      </c>
      <c r="K530" s="42" t="s">
        <v>4169</v>
      </c>
      <c r="L530" s="42">
        <v>0</v>
      </c>
      <c r="M530" s="39" t="s">
        <v>106</v>
      </c>
      <c r="N530" s="39" t="str">
        <f t="shared" si="8"/>
        <v>sim</v>
      </c>
      <c r="O530" s="49">
        <v>3879</v>
      </c>
      <c r="P530" s="49">
        <v>1939.5</v>
      </c>
      <c r="Q530" s="39">
        <v>189</v>
      </c>
      <c r="R530" s="39">
        <v>50</v>
      </c>
      <c r="S530" s="39">
        <v>4.9000000000000004</v>
      </c>
    </row>
    <row r="531" spans="1:19" x14ac:dyDescent="0.25">
      <c r="A531" s="39" t="s">
        <v>15</v>
      </c>
      <c r="B531" s="39" t="s">
        <v>96</v>
      </c>
      <c r="C531" s="39" t="s">
        <v>49</v>
      </c>
      <c r="D531" s="39" t="s">
        <v>736</v>
      </c>
      <c r="E531" s="39" t="s">
        <v>127</v>
      </c>
      <c r="F531" s="48">
        <v>1</v>
      </c>
      <c r="G531" s="41">
        <v>16293</v>
      </c>
      <c r="H531" s="42">
        <v>2.0114814814814816</v>
      </c>
      <c r="I531" s="42">
        <v>8100</v>
      </c>
      <c r="J531" s="42" t="s">
        <v>4170</v>
      </c>
      <c r="K531" s="42" t="s">
        <v>4170</v>
      </c>
      <c r="L531" s="42">
        <v>100</v>
      </c>
      <c r="M531" s="39" t="s">
        <v>106</v>
      </c>
      <c r="N531" s="39" t="str">
        <f t="shared" si="8"/>
        <v>sim</v>
      </c>
      <c r="O531" s="49">
        <v>270.75</v>
      </c>
      <c r="P531" s="49">
        <v>30</v>
      </c>
      <c r="Q531" s="39">
        <v>25</v>
      </c>
      <c r="R531" s="39">
        <v>11.1</v>
      </c>
      <c r="S531" s="39">
        <v>9.1999999999999993</v>
      </c>
    </row>
    <row r="532" spans="1:19" x14ac:dyDescent="0.25">
      <c r="A532" s="39" t="s">
        <v>15</v>
      </c>
      <c r="B532" s="39" t="s">
        <v>96</v>
      </c>
      <c r="C532" s="39" t="s">
        <v>49</v>
      </c>
      <c r="D532" s="39" t="s">
        <v>737</v>
      </c>
      <c r="E532" s="39" t="s">
        <v>127</v>
      </c>
      <c r="F532" s="48">
        <v>2</v>
      </c>
      <c r="G532" s="41">
        <v>50879</v>
      </c>
      <c r="H532" s="42">
        <v>2.1184577590873133</v>
      </c>
      <c r="I532" s="42">
        <v>24017</v>
      </c>
      <c r="J532" s="42" t="s">
        <v>4170</v>
      </c>
      <c r="K532" s="42" t="s">
        <v>4170</v>
      </c>
      <c r="L532" s="42">
        <v>50</v>
      </c>
      <c r="M532" s="39" t="s">
        <v>103</v>
      </c>
      <c r="N532" s="39" t="str">
        <f t="shared" si="8"/>
        <v>sim</v>
      </c>
      <c r="O532" s="49">
        <v>60</v>
      </c>
      <c r="P532" s="49">
        <v>60</v>
      </c>
      <c r="Q532" s="39">
        <v>18</v>
      </c>
      <c r="R532" s="39">
        <v>100</v>
      </c>
      <c r="S532" s="39">
        <v>30</v>
      </c>
    </row>
    <row r="533" spans="1:19" x14ac:dyDescent="0.25">
      <c r="A533" s="39" t="s">
        <v>15</v>
      </c>
      <c r="B533" s="39" t="s">
        <v>96</v>
      </c>
      <c r="C533" s="39" t="s">
        <v>49</v>
      </c>
      <c r="D533" s="39" t="s">
        <v>738</v>
      </c>
      <c r="E533" s="39" t="s">
        <v>127</v>
      </c>
      <c r="F533" s="48">
        <v>1</v>
      </c>
      <c r="G533" s="41">
        <v>5913</v>
      </c>
      <c r="H533" s="42">
        <v>2.000338294993234</v>
      </c>
      <c r="I533" s="42">
        <v>2956</v>
      </c>
      <c r="J533" s="42" t="s">
        <v>4170</v>
      </c>
      <c r="K533" s="42" t="s">
        <v>4170</v>
      </c>
      <c r="L533" s="42">
        <v>150</v>
      </c>
      <c r="M533" s="39" t="s">
        <v>103</v>
      </c>
      <c r="N533" s="39" t="str">
        <f t="shared" si="8"/>
        <v>sim</v>
      </c>
      <c r="O533" s="49">
        <v>40.17</v>
      </c>
      <c r="P533" s="49">
        <v>30.13</v>
      </c>
      <c r="Q533" s="39">
        <v>2.2999999999999998</v>
      </c>
      <c r="R533" s="39">
        <v>75</v>
      </c>
      <c r="S533" s="39">
        <v>5.7</v>
      </c>
    </row>
    <row r="534" spans="1:19" x14ac:dyDescent="0.25">
      <c r="A534" s="39" t="s">
        <v>15</v>
      </c>
      <c r="B534" s="39" t="s">
        <v>96</v>
      </c>
      <c r="C534" s="39" t="s">
        <v>49</v>
      </c>
      <c r="D534" s="39" t="s">
        <v>739</v>
      </c>
      <c r="E534" s="39" t="s">
        <v>127</v>
      </c>
      <c r="F534" s="48">
        <v>1</v>
      </c>
      <c r="G534" s="41">
        <v>19412</v>
      </c>
      <c r="H534" s="42">
        <v>3.8792965627498002</v>
      </c>
      <c r="I534" s="42">
        <v>5004</v>
      </c>
      <c r="J534" s="42" t="s">
        <v>4170</v>
      </c>
      <c r="K534" s="42" t="s">
        <v>4170</v>
      </c>
      <c r="L534" s="42">
        <v>0</v>
      </c>
      <c r="M534" s="39" t="s">
        <v>106</v>
      </c>
      <c r="N534" s="39" t="str">
        <f t="shared" si="8"/>
        <v>sim</v>
      </c>
      <c r="O534" s="49">
        <v>200</v>
      </c>
      <c r="P534" s="49">
        <v>121.11</v>
      </c>
      <c r="Q534" s="39">
        <v>10.25</v>
      </c>
      <c r="R534" s="39">
        <v>60.6</v>
      </c>
      <c r="S534" s="39">
        <v>5.0999999999999996</v>
      </c>
    </row>
    <row r="535" spans="1:19" x14ac:dyDescent="0.25">
      <c r="A535" s="39" t="s">
        <v>15</v>
      </c>
      <c r="B535" s="39" t="s">
        <v>96</v>
      </c>
      <c r="C535" s="39" t="s">
        <v>49</v>
      </c>
      <c r="D535" s="39" t="s">
        <v>740</v>
      </c>
      <c r="E535" s="39" t="s">
        <v>127</v>
      </c>
      <c r="F535" s="48">
        <v>1</v>
      </c>
      <c r="G535" s="41">
        <v>13574</v>
      </c>
      <c r="H535" s="42">
        <v>2.2336679282540728</v>
      </c>
      <c r="I535" s="42">
        <v>6077</v>
      </c>
      <c r="J535" s="42" t="s">
        <v>4170</v>
      </c>
      <c r="K535" s="42" t="s">
        <v>4170</v>
      </c>
      <c r="L535" s="42">
        <v>0</v>
      </c>
      <c r="M535" s="39" t="s">
        <v>104</v>
      </c>
      <c r="N535" s="39" t="b">
        <f t="shared" si="8"/>
        <v>0</v>
      </c>
      <c r="O535" s="49">
        <v>36</v>
      </c>
      <c r="P535" s="49">
        <v>36</v>
      </c>
      <c r="Q535" s="39">
        <v>0</v>
      </c>
      <c r="R535" s="39">
        <v>100</v>
      </c>
      <c r="S535" s="39"/>
    </row>
    <row r="536" spans="1:19" x14ac:dyDescent="0.25">
      <c r="A536" s="39" t="s">
        <v>15</v>
      </c>
      <c r="B536" s="39" t="s">
        <v>96</v>
      </c>
      <c r="C536" s="39" t="s">
        <v>49</v>
      </c>
      <c r="D536" s="39" t="s">
        <v>741</v>
      </c>
      <c r="E536" s="39" t="s">
        <v>140</v>
      </c>
      <c r="F536" s="48">
        <v>1</v>
      </c>
      <c r="G536" s="41">
        <v>22337</v>
      </c>
      <c r="H536" s="42">
        <v>2.4938037289270962</v>
      </c>
      <c r="I536" s="42">
        <v>8957</v>
      </c>
      <c r="J536" s="42" t="s">
        <v>4169</v>
      </c>
      <c r="K536" s="42" t="s">
        <v>4170</v>
      </c>
      <c r="L536" s="42">
        <v>100</v>
      </c>
      <c r="M536" s="39" t="s">
        <v>103</v>
      </c>
      <c r="N536" s="39" t="str">
        <f t="shared" si="8"/>
        <v>sim</v>
      </c>
      <c r="O536" s="49">
        <v>150</v>
      </c>
      <c r="P536" s="49">
        <v>60</v>
      </c>
      <c r="Q536" s="39">
        <v>20</v>
      </c>
      <c r="R536" s="39">
        <v>40</v>
      </c>
      <c r="S536" s="39">
        <v>13.3</v>
      </c>
    </row>
    <row r="537" spans="1:19" x14ac:dyDescent="0.25">
      <c r="A537" s="39" t="s">
        <v>15</v>
      </c>
      <c r="B537" s="39" t="s">
        <v>96</v>
      </c>
      <c r="C537" s="39" t="s">
        <v>49</v>
      </c>
      <c r="D537" s="39" t="s">
        <v>742</v>
      </c>
      <c r="E537" s="39" t="s">
        <v>127</v>
      </c>
      <c r="F537" s="48">
        <v>1</v>
      </c>
      <c r="G537" s="41">
        <v>8047</v>
      </c>
      <c r="H537" s="42">
        <v>3.4330204778156999</v>
      </c>
      <c r="I537" s="42">
        <v>2344</v>
      </c>
      <c r="J537" s="42" t="s">
        <v>4169</v>
      </c>
      <c r="K537" s="42" t="s">
        <v>4170</v>
      </c>
      <c r="L537" s="42">
        <v>100</v>
      </c>
      <c r="M537" s="39" t="s">
        <v>102</v>
      </c>
      <c r="N537" s="39" t="str">
        <f t="shared" si="8"/>
        <v>sim</v>
      </c>
      <c r="O537" s="49">
        <v>19.3</v>
      </c>
      <c r="P537" s="49">
        <v>6.5</v>
      </c>
      <c r="Q537" s="39">
        <v>4</v>
      </c>
      <c r="R537" s="39">
        <v>33.700000000000003</v>
      </c>
      <c r="S537" s="39">
        <v>20.7</v>
      </c>
    </row>
    <row r="538" spans="1:19" x14ac:dyDescent="0.25">
      <c r="A538" s="39" t="s">
        <v>15</v>
      </c>
      <c r="B538" s="39" t="s">
        <v>96</v>
      </c>
      <c r="C538" s="39" t="s">
        <v>49</v>
      </c>
      <c r="D538" s="39" t="s">
        <v>743</v>
      </c>
      <c r="E538" s="39" t="s">
        <v>127</v>
      </c>
      <c r="F538" s="48">
        <v>2</v>
      </c>
      <c r="G538" s="41">
        <v>7424</v>
      </c>
      <c r="H538" s="42">
        <v>3.6535433070866143</v>
      </c>
      <c r="I538" s="42">
        <v>2032</v>
      </c>
      <c r="J538" s="42" t="s">
        <v>4170</v>
      </c>
      <c r="K538" s="42" t="s">
        <v>4170</v>
      </c>
      <c r="L538" s="42">
        <v>0</v>
      </c>
      <c r="M538" s="39" t="s">
        <v>103</v>
      </c>
      <c r="N538" s="39" t="str">
        <f t="shared" si="8"/>
        <v>sim</v>
      </c>
      <c r="O538" s="49">
        <v>24</v>
      </c>
      <c r="P538" s="49">
        <v>7</v>
      </c>
      <c r="Q538" s="39">
        <v>2</v>
      </c>
      <c r="R538" s="39">
        <v>29.2</v>
      </c>
      <c r="S538" s="39">
        <v>8.3000000000000007</v>
      </c>
    </row>
    <row r="539" spans="1:19" x14ac:dyDescent="0.25">
      <c r="A539" s="39" t="s">
        <v>15</v>
      </c>
      <c r="B539" s="39" t="s">
        <v>96</v>
      </c>
      <c r="C539" s="39" t="s">
        <v>49</v>
      </c>
      <c r="D539" s="39" t="s">
        <v>744</v>
      </c>
      <c r="E539" s="39" t="s">
        <v>127</v>
      </c>
      <c r="F539" s="48">
        <v>1</v>
      </c>
      <c r="G539" s="41">
        <v>7659</v>
      </c>
      <c r="H539" s="42">
        <v>3.33</v>
      </c>
      <c r="I539" s="42">
        <v>2300</v>
      </c>
      <c r="J539" s="42" t="s">
        <v>4170</v>
      </c>
      <c r="K539" s="42" t="s">
        <v>4170</v>
      </c>
      <c r="L539" s="42">
        <v>58</v>
      </c>
      <c r="M539" s="39" t="s">
        <v>106</v>
      </c>
      <c r="N539" s="39" t="str">
        <f t="shared" si="8"/>
        <v>sim</v>
      </c>
      <c r="O539" s="49">
        <v>7.2</v>
      </c>
      <c r="P539" s="49">
        <v>4.5</v>
      </c>
      <c r="Q539" s="39">
        <v>0</v>
      </c>
      <c r="R539" s="39">
        <v>62.5</v>
      </c>
      <c r="S539" s="39"/>
    </row>
    <row r="540" spans="1:19" x14ac:dyDescent="0.25">
      <c r="A540" s="39" t="s">
        <v>15</v>
      </c>
      <c r="B540" s="39" t="s">
        <v>96</v>
      </c>
      <c r="C540" s="39" t="s">
        <v>49</v>
      </c>
      <c r="D540" s="39" t="s">
        <v>745</v>
      </c>
      <c r="E540" s="39" t="s">
        <v>127</v>
      </c>
      <c r="F540" s="48">
        <v>1</v>
      </c>
      <c r="G540" s="41">
        <v>16378</v>
      </c>
      <c r="H540" s="42">
        <v>3.2887550200803215</v>
      </c>
      <c r="I540" s="42">
        <v>4980</v>
      </c>
      <c r="J540" s="42" t="s">
        <v>4170</v>
      </c>
      <c r="K540" s="42" t="s">
        <v>4170</v>
      </c>
      <c r="L540" s="42">
        <v>27</v>
      </c>
      <c r="M540" s="39" t="s">
        <v>106</v>
      </c>
      <c r="N540" s="39" t="str">
        <f t="shared" si="8"/>
        <v>sim</v>
      </c>
      <c r="O540" s="49">
        <v>6.72</v>
      </c>
      <c r="P540" s="49">
        <v>3.27</v>
      </c>
      <c r="Q540" s="39">
        <v>0.5</v>
      </c>
      <c r="R540" s="39">
        <v>48.7</v>
      </c>
      <c r="S540" s="39">
        <v>7.4</v>
      </c>
    </row>
    <row r="541" spans="1:19" x14ac:dyDescent="0.25">
      <c r="A541" s="39" t="s">
        <v>15</v>
      </c>
      <c r="B541" s="39" t="s">
        <v>96</v>
      </c>
      <c r="C541" s="39" t="s">
        <v>49</v>
      </c>
      <c r="D541" s="39" t="s">
        <v>746</v>
      </c>
      <c r="E541" s="39" t="s">
        <v>127</v>
      </c>
      <c r="F541" s="48">
        <v>1</v>
      </c>
      <c r="G541" s="41">
        <v>10124</v>
      </c>
      <c r="H541" s="42">
        <v>2.9344927536231884</v>
      </c>
      <c r="I541" s="42">
        <v>3450</v>
      </c>
      <c r="J541" s="42" t="s">
        <v>4170</v>
      </c>
      <c r="K541" s="42" t="s">
        <v>4170</v>
      </c>
      <c r="L541" s="42">
        <v>47</v>
      </c>
      <c r="M541" s="39" t="s">
        <v>105</v>
      </c>
      <c r="N541" s="39" t="str">
        <f t="shared" si="8"/>
        <v>sim</v>
      </c>
      <c r="O541" s="49">
        <v>73.12</v>
      </c>
      <c r="P541" s="49">
        <v>46.9</v>
      </c>
      <c r="Q541" s="39">
        <v>5</v>
      </c>
      <c r="R541" s="39">
        <v>64.099999999999994</v>
      </c>
      <c r="S541" s="39">
        <v>6.8</v>
      </c>
    </row>
    <row r="542" spans="1:19" x14ac:dyDescent="0.25">
      <c r="A542" s="39" t="s">
        <v>15</v>
      </c>
      <c r="B542" s="39" t="s">
        <v>96</v>
      </c>
      <c r="C542" s="39" t="s">
        <v>49</v>
      </c>
      <c r="D542" s="39" t="s">
        <v>747</v>
      </c>
      <c r="E542" s="39" t="s">
        <v>127</v>
      </c>
      <c r="F542" s="48">
        <v>1</v>
      </c>
      <c r="G542" s="41">
        <v>9402</v>
      </c>
      <c r="H542" s="42">
        <v>2.4696611505122141</v>
      </c>
      <c r="I542" s="42">
        <v>3807</v>
      </c>
      <c r="J542" s="42" t="s">
        <v>4170</v>
      </c>
      <c r="K542" s="42" t="s">
        <v>4170</v>
      </c>
      <c r="L542" s="42">
        <v>0</v>
      </c>
      <c r="M542" s="39" t="s">
        <v>103</v>
      </c>
      <c r="N542" s="39" t="str">
        <f t="shared" si="8"/>
        <v>sim</v>
      </c>
      <c r="O542" s="49">
        <v>38.590000000000003</v>
      </c>
      <c r="P542" s="49">
        <v>37.86</v>
      </c>
      <c r="Q542" s="39">
        <v>1.81</v>
      </c>
      <c r="R542" s="39">
        <v>98.1</v>
      </c>
      <c r="S542" s="39">
        <v>4.7</v>
      </c>
    </row>
    <row r="543" spans="1:19" x14ac:dyDescent="0.25">
      <c r="A543" s="39" t="s">
        <v>15</v>
      </c>
      <c r="B543" s="39" t="s">
        <v>96</v>
      </c>
      <c r="C543" s="39" t="s">
        <v>49</v>
      </c>
      <c r="D543" s="39" t="s">
        <v>748</v>
      </c>
      <c r="E543" s="39" t="s">
        <v>127</v>
      </c>
      <c r="F543" s="48">
        <v>2</v>
      </c>
      <c r="G543" s="41">
        <v>9700</v>
      </c>
      <c r="H543" s="42">
        <v>2.5129533678756477</v>
      </c>
      <c r="I543" s="42">
        <v>3860</v>
      </c>
      <c r="J543" s="42" t="s">
        <v>4170</v>
      </c>
      <c r="K543" s="42" t="s">
        <v>4170</v>
      </c>
      <c r="L543" s="42">
        <v>260</v>
      </c>
      <c r="M543" s="39" t="s">
        <v>102</v>
      </c>
      <c r="N543" s="39" t="str">
        <f t="shared" si="8"/>
        <v>sim</v>
      </c>
      <c r="O543" s="49">
        <v>224.5</v>
      </c>
      <c r="P543" s="49">
        <v>47.25</v>
      </c>
      <c r="Q543" s="39">
        <v>22.3</v>
      </c>
      <c r="R543" s="39">
        <v>21</v>
      </c>
      <c r="S543" s="39">
        <v>9.9</v>
      </c>
    </row>
    <row r="544" spans="1:19" x14ac:dyDescent="0.25">
      <c r="A544" s="39" t="s">
        <v>15</v>
      </c>
      <c r="B544" s="39" t="s">
        <v>96</v>
      </c>
      <c r="C544" s="39" t="s">
        <v>49</v>
      </c>
      <c r="D544" s="39" t="s">
        <v>749</v>
      </c>
      <c r="E544" s="39" t="s">
        <v>127</v>
      </c>
      <c r="F544" s="48">
        <v>1</v>
      </c>
      <c r="G544" s="41">
        <v>18531</v>
      </c>
      <c r="H544" s="42">
        <v>2.8274336283185839</v>
      </c>
      <c r="I544" s="42">
        <v>6554</v>
      </c>
      <c r="J544" s="42" t="s">
        <v>4170</v>
      </c>
      <c r="K544" s="42" t="s">
        <v>4170</v>
      </c>
      <c r="L544" s="42">
        <v>0</v>
      </c>
      <c r="M544" s="39" t="s">
        <v>106</v>
      </c>
      <c r="N544" s="39" t="str">
        <f t="shared" si="8"/>
        <v>sim</v>
      </c>
      <c r="O544" s="49">
        <v>39.82</v>
      </c>
      <c r="P544" s="49">
        <v>29.14</v>
      </c>
      <c r="Q544" s="39">
        <v>17.489999999999998</v>
      </c>
      <c r="R544" s="39">
        <v>73.2</v>
      </c>
      <c r="S544" s="39">
        <v>43.9</v>
      </c>
    </row>
    <row r="545" spans="1:19" x14ac:dyDescent="0.25">
      <c r="A545" s="39" t="s">
        <v>15</v>
      </c>
      <c r="B545" s="39" t="s">
        <v>96</v>
      </c>
      <c r="C545" s="39" t="s">
        <v>49</v>
      </c>
      <c r="D545" s="39" t="s">
        <v>750</v>
      </c>
      <c r="E545" s="39" t="s">
        <v>127</v>
      </c>
      <c r="F545" s="48">
        <v>1</v>
      </c>
      <c r="G545" s="41">
        <v>20808</v>
      </c>
      <c r="H545" s="42">
        <v>2.3015153191018691</v>
      </c>
      <c r="I545" s="42">
        <v>9041</v>
      </c>
      <c r="J545" s="42" t="s">
        <v>4170</v>
      </c>
      <c r="K545" s="42" t="s">
        <v>4170</v>
      </c>
      <c r="L545" s="42">
        <v>0</v>
      </c>
      <c r="M545" s="39" t="s">
        <v>104</v>
      </c>
      <c r="N545" s="39" t="b">
        <f t="shared" si="8"/>
        <v>0</v>
      </c>
      <c r="O545" s="49">
        <v>1</v>
      </c>
      <c r="P545" s="49">
        <v>0</v>
      </c>
      <c r="Q545" s="39">
        <v>0</v>
      </c>
      <c r="R545" s="39"/>
      <c r="S545" s="39"/>
    </row>
    <row r="546" spans="1:19" x14ac:dyDescent="0.25">
      <c r="A546" s="39" t="s">
        <v>15</v>
      </c>
      <c r="B546" s="39" t="s">
        <v>96</v>
      </c>
      <c r="C546" s="39" t="s">
        <v>49</v>
      </c>
      <c r="D546" s="39" t="s">
        <v>751</v>
      </c>
      <c r="E546" s="39" t="s">
        <v>127</v>
      </c>
      <c r="F546" s="48">
        <v>1</v>
      </c>
      <c r="G546" s="41">
        <v>2804</v>
      </c>
      <c r="H546" s="42">
        <v>2.2431999999999999</v>
      </c>
      <c r="I546" s="42">
        <v>1250</v>
      </c>
      <c r="J546" s="42" t="s">
        <v>4170</v>
      </c>
      <c r="K546" s="42" t="s">
        <v>4170</v>
      </c>
      <c r="L546" s="42">
        <v>0</v>
      </c>
      <c r="M546" s="39" t="s">
        <v>102</v>
      </c>
      <c r="N546" s="39" t="str">
        <f t="shared" si="8"/>
        <v>sim</v>
      </c>
      <c r="O546" s="49">
        <v>39.5</v>
      </c>
      <c r="P546" s="49">
        <v>28.48</v>
      </c>
      <c r="Q546" s="39">
        <v>0.6</v>
      </c>
      <c r="R546" s="39">
        <v>72.099999999999994</v>
      </c>
      <c r="S546" s="39">
        <v>1.5</v>
      </c>
    </row>
    <row r="547" spans="1:19" x14ac:dyDescent="0.25">
      <c r="A547" s="39" t="s">
        <v>15</v>
      </c>
      <c r="B547" s="39" t="s">
        <v>96</v>
      </c>
      <c r="C547" s="39" t="s">
        <v>49</v>
      </c>
      <c r="D547" s="39" t="s">
        <v>752</v>
      </c>
      <c r="E547" s="39" t="s">
        <v>127</v>
      </c>
      <c r="F547" s="48">
        <v>1</v>
      </c>
      <c r="G547" s="41">
        <v>5355</v>
      </c>
      <c r="H547" s="42">
        <v>2.9374657158529898</v>
      </c>
      <c r="I547" s="42">
        <v>1823</v>
      </c>
      <c r="J547" s="42" t="s">
        <v>4169</v>
      </c>
      <c r="K547" s="42" t="s">
        <v>4170</v>
      </c>
      <c r="L547" s="42">
        <v>0</v>
      </c>
      <c r="M547" s="39" t="s">
        <v>102</v>
      </c>
      <c r="N547" s="39" t="str">
        <f t="shared" si="8"/>
        <v>sim</v>
      </c>
      <c r="O547" s="49">
        <v>65.58</v>
      </c>
      <c r="P547" s="49">
        <v>38.15</v>
      </c>
      <c r="Q547" s="39">
        <v>1.23</v>
      </c>
      <c r="R547" s="39">
        <v>58.2</v>
      </c>
      <c r="S547" s="39">
        <v>1.9</v>
      </c>
    </row>
    <row r="548" spans="1:19" x14ac:dyDescent="0.25">
      <c r="A548" s="39" t="s">
        <v>15</v>
      </c>
      <c r="B548" s="39" t="s">
        <v>96</v>
      </c>
      <c r="C548" s="39" t="s">
        <v>49</v>
      </c>
      <c r="D548" s="39" t="s">
        <v>753</v>
      </c>
      <c r="E548" s="39" t="s">
        <v>127</v>
      </c>
      <c r="F548" s="48">
        <v>2</v>
      </c>
      <c r="G548" s="41">
        <v>56847</v>
      </c>
      <c r="H548" s="42">
        <v>3.0090514503493542</v>
      </c>
      <c r="I548" s="42">
        <v>18892</v>
      </c>
      <c r="J548" s="42" t="s">
        <v>4169</v>
      </c>
      <c r="K548" s="42" t="s">
        <v>4170</v>
      </c>
      <c r="L548" s="42">
        <v>2759</v>
      </c>
      <c r="M548" s="39" t="s">
        <v>103</v>
      </c>
      <c r="N548" s="39" t="str">
        <f t="shared" si="8"/>
        <v>sim</v>
      </c>
      <c r="O548" s="49">
        <v>416.68</v>
      </c>
      <c r="P548" s="49">
        <v>362.24</v>
      </c>
      <c r="Q548" s="39">
        <v>142.54</v>
      </c>
      <c r="R548" s="39">
        <v>86.9</v>
      </c>
      <c r="S548" s="39">
        <v>34.200000000000003</v>
      </c>
    </row>
    <row r="549" spans="1:19" x14ac:dyDescent="0.25">
      <c r="A549" s="39" t="s">
        <v>15</v>
      </c>
      <c r="B549" s="39" t="s">
        <v>96</v>
      </c>
      <c r="C549" s="39" t="s">
        <v>49</v>
      </c>
      <c r="D549" s="39" t="s">
        <v>754</v>
      </c>
      <c r="E549" s="39" t="s">
        <v>127</v>
      </c>
      <c r="F549" s="48">
        <v>2</v>
      </c>
      <c r="G549" s="41">
        <v>41639</v>
      </c>
      <c r="H549" s="42">
        <v>3.7767800453514737</v>
      </c>
      <c r="I549" s="42">
        <v>11025</v>
      </c>
      <c r="J549" s="42" t="s">
        <v>4170</v>
      </c>
      <c r="K549" s="42" t="s">
        <v>4170</v>
      </c>
      <c r="L549" s="42">
        <v>1500</v>
      </c>
      <c r="M549" s="39" t="s">
        <v>106</v>
      </c>
      <c r="N549" s="39" t="str">
        <f t="shared" si="8"/>
        <v>sim</v>
      </c>
      <c r="O549" s="49">
        <v>21.5</v>
      </c>
      <c r="P549" s="49">
        <v>16</v>
      </c>
      <c r="Q549" s="39">
        <v>0.96</v>
      </c>
      <c r="R549" s="39">
        <v>74.400000000000006</v>
      </c>
      <c r="S549" s="39">
        <v>4.5</v>
      </c>
    </row>
    <row r="550" spans="1:19" x14ac:dyDescent="0.25">
      <c r="A550" s="39" t="s">
        <v>15</v>
      </c>
      <c r="B550" s="39" t="s">
        <v>96</v>
      </c>
      <c r="C550" s="39" t="s">
        <v>49</v>
      </c>
      <c r="D550" s="39" t="s">
        <v>755</v>
      </c>
      <c r="E550" s="39" t="s">
        <v>127</v>
      </c>
      <c r="F550" s="48">
        <v>1</v>
      </c>
      <c r="G550" s="41">
        <v>6107</v>
      </c>
      <c r="H550" s="42">
        <v>2.655217391304348</v>
      </c>
      <c r="I550" s="42">
        <v>2300</v>
      </c>
      <c r="J550" s="42" t="s">
        <v>4169</v>
      </c>
      <c r="K550" s="42" t="s">
        <v>4170</v>
      </c>
      <c r="L550" s="42">
        <v>0</v>
      </c>
      <c r="M550" s="39" t="s">
        <v>103</v>
      </c>
      <c r="N550" s="39" t="str">
        <f t="shared" si="8"/>
        <v>sim</v>
      </c>
      <c r="O550" s="49">
        <v>60</v>
      </c>
      <c r="P550" s="49">
        <v>40</v>
      </c>
      <c r="Q550" s="39">
        <v>20</v>
      </c>
      <c r="R550" s="39">
        <v>66.7</v>
      </c>
      <c r="S550" s="39">
        <v>33.299999999999997</v>
      </c>
    </row>
    <row r="551" spans="1:19" x14ac:dyDescent="0.25">
      <c r="A551" s="39" t="s">
        <v>15</v>
      </c>
      <c r="B551" s="39" t="s">
        <v>96</v>
      </c>
      <c r="C551" s="39" t="s">
        <v>49</v>
      </c>
      <c r="D551" s="39" t="s">
        <v>756</v>
      </c>
      <c r="E551" s="39" t="s">
        <v>127</v>
      </c>
      <c r="F551" s="48">
        <v>1</v>
      </c>
      <c r="G551" s="41">
        <v>6382</v>
      </c>
      <c r="H551" s="42">
        <v>2.3637037037037039</v>
      </c>
      <c r="I551" s="42">
        <v>2700</v>
      </c>
      <c r="J551" s="42" t="s">
        <v>4170</v>
      </c>
      <c r="K551" s="42" t="s">
        <v>4170</v>
      </c>
      <c r="L551" s="42">
        <v>0</v>
      </c>
      <c r="M551" s="39" t="s">
        <v>102</v>
      </c>
      <c r="N551" s="39" t="str">
        <f t="shared" si="8"/>
        <v>sim</v>
      </c>
      <c r="O551" s="49">
        <v>100</v>
      </c>
      <c r="P551" s="49">
        <v>20</v>
      </c>
      <c r="Q551" s="39">
        <v>1</v>
      </c>
      <c r="R551" s="39">
        <v>20</v>
      </c>
      <c r="S551" s="39">
        <v>1</v>
      </c>
    </row>
    <row r="552" spans="1:19" x14ac:dyDescent="0.25">
      <c r="A552" s="39" t="s">
        <v>15</v>
      </c>
      <c r="B552" s="39" t="s">
        <v>96</v>
      </c>
      <c r="C552" s="39" t="s">
        <v>49</v>
      </c>
      <c r="D552" s="39" t="s">
        <v>757</v>
      </c>
      <c r="E552" s="39" t="s">
        <v>127</v>
      </c>
      <c r="F552" s="48">
        <v>2</v>
      </c>
      <c r="G552" s="41">
        <v>18812</v>
      </c>
      <c r="H552" s="42">
        <v>2.1943310393094597</v>
      </c>
      <c r="I552" s="42">
        <v>8573</v>
      </c>
      <c r="J552" s="42" t="s">
        <v>4170</v>
      </c>
      <c r="K552" s="42" t="s">
        <v>4170</v>
      </c>
      <c r="L552" s="42">
        <v>0</v>
      </c>
      <c r="M552" s="39" t="s">
        <v>106</v>
      </c>
      <c r="N552" s="39" t="str">
        <f t="shared" si="8"/>
        <v>sim</v>
      </c>
      <c r="O552" s="49">
        <v>78</v>
      </c>
      <c r="P552" s="49">
        <v>69</v>
      </c>
      <c r="Q552" s="39">
        <v>0</v>
      </c>
      <c r="R552" s="39">
        <v>88.5</v>
      </c>
      <c r="S552" s="39"/>
    </row>
    <row r="553" spans="1:19" x14ac:dyDescent="0.25">
      <c r="A553" s="39" t="s">
        <v>15</v>
      </c>
      <c r="B553" s="39" t="s">
        <v>96</v>
      </c>
      <c r="C553" s="39" t="s">
        <v>49</v>
      </c>
      <c r="D553" s="39" t="s">
        <v>758</v>
      </c>
      <c r="E553" s="39" t="s">
        <v>127</v>
      </c>
      <c r="F553" s="48">
        <v>1</v>
      </c>
      <c r="G553" s="41">
        <v>5755</v>
      </c>
      <c r="H553" s="42">
        <v>2.5010864841373315</v>
      </c>
      <c r="I553" s="42">
        <v>2301</v>
      </c>
      <c r="J553" s="42" t="s">
        <v>4170</v>
      </c>
      <c r="K553" s="42" t="s">
        <v>4170</v>
      </c>
      <c r="L553" s="42">
        <v>0</v>
      </c>
      <c r="M553" s="39" t="s">
        <v>102</v>
      </c>
      <c r="N553" s="39" t="str">
        <f t="shared" si="8"/>
        <v>sim</v>
      </c>
      <c r="O553" s="49">
        <v>21</v>
      </c>
      <c r="P553" s="49">
        <v>18</v>
      </c>
      <c r="Q553" s="39">
        <v>4.5</v>
      </c>
      <c r="R553" s="39">
        <v>85.7</v>
      </c>
      <c r="S553" s="39">
        <v>21.4</v>
      </c>
    </row>
    <row r="554" spans="1:19" x14ac:dyDescent="0.25">
      <c r="A554" s="39" t="s">
        <v>15</v>
      </c>
      <c r="B554" s="39" t="s">
        <v>96</v>
      </c>
      <c r="C554" s="39" t="s">
        <v>49</v>
      </c>
      <c r="D554" s="39" t="s">
        <v>759</v>
      </c>
      <c r="E554" s="39" t="s">
        <v>127</v>
      </c>
      <c r="F554" s="48">
        <v>1</v>
      </c>
      <c r="G554" s="41">
        <v>15286</v>
      </c>
      <c r="H554" s="42">
        <v>2.7792727272727271</v>
      </c>
      <c r="I554" s="42">
        <v>5500</v>
      </c>
      <c r="J554" s="42" t="s">
        <v>4169</v>
      </c>
      <c r="K554" s="42" t="s">
        <v>4170</v>
      </c>
      <c r="L554" s="42">
        <v>100</v>
      </c>
      <c r="M554" s="39" t="s">
        <v>102</v>
      </c>
      <c r="N554" s="39" t="str">
        <f t="shared" si="8"/>
        <v>sim</v>
      </c>
      <c r="O554" s="49">
        <v>29.26</v>
      </c>
      <c r="P554" s="49">
        <v>29.26</v>
      </c>
      <c r="Q554" s="39">
        <v>3</v>
      </c>
      <c r="R554" s="39">
        <v>100</v>
      </c>
      <c r="S554" s="39">
        <v>10.3</v>
      </c>
    </row>
    <row r="555" spans="1:19" x14ac:dyDescent="0.25">
      <c r="A555" s="39" t="s">
        <v>15</v>
      </c>
      <c r="B555" s="39" t="s">
        <v>96</v>
      </c>
      <c r="C555" s="39" t="s">
        <v>49</v>
      </c>
      <c r="D555" s="39" t="s">
        <v>760</v>
      </c>
      <c r="E555" s="39" t="s">
        <v>127</v>
      </c>
      <c r="F555" s="48">
        <v>1</v>
      </c>
      <c r="G555" s="41">
        <v>4344</v>
      </c>
      <c r="H555" s="42">
        <v>2.1558312655086849</v>
      </c>
      <c r="I555" s="42">
        <v>2015</v>
      </c>
      <c r="J555" s="42" t="s">
        <v>4169</v>
      </c>
      <c r="K555" s="42" t="s">
        <v>4170</v>
      </c>
      <c r="L555" s="42">
        <v>42</v>
      </c>
      <c r="M555" s="39" t="s">
        <v>106</v>
      </c>
      <c r="N555" s="39" t="str">
        <f t="shared" si="8"/>
        <v>sim</v>
      </c>
      <c r="O555" s="49">
        <v>4.4800000000000004</v>
      </c>
      <c r="P555" s="49">
        <v>3.13</v>
      </c>
      <c r="Q555" s="39">
        <v>2.75</v>
      </c>
      <c r="R555" s="39">
        <v>69.900000000000006</v>
      </c>
      <c r="S555" s="39">
        <v>61.4</v>
      </c>
    </row>
    <row r="556" spans="1:19" x14ac:dyDescent="0.25">
      <c r="A556" s="39" t="s">
        <v>15</v>
      </c>
      <c r="B556" s="39" t="s">
        <v>96</v>
      </c>
      <c r="C556" s="39" t="s">
        <v>49</v>
      </c>
      <c r="D556" s="39" t="s">
        <v>761</v>
      </c>
      <c r="E556" s="39" t="s">
        <v>127</v>
      </c>
      <c r="F556" s="48">
        <v>1</v>
      </c>
      <c r="G556" s="41">
        <v>2283</v>
      </c>
      <c r="H556" s="42">
        <v>2.9269230769230767</v>
      </c>
      <c r="I556" s="42">
        <v>780</v>
      </c>
      <c r="J556" s="42" t="s">
        <v>4170</v>
      </c>
      <c r="K556" s="42" t="s">
        <v>4170</v>
      </c>
      <c r="L556" s="42">
        <v>0</v>
      </c>
      <c r="M556" s="39" t="s">
        <v>103</v>
      </c>
      <c r="N556" s="39" t="str">
        <f t="shared" si="8"/>
        <v>sim</v>
      </c>
      <c r="O556" s="49">
        <v>8.9</v>
      </c>
      <c r="P556" s="49">
        <v>7.56</v>
      </c>
      <c r="Q556" s="39">
        <v>1.2</v>
      </c>
      <c r="R556" s="39">
        <v>84.9</v>
      </c>
      <c r="S556" s="39">
        <v>13.5</v>
      </c>
    </row>
    <row r="557" spans="1:19" x14ac:dyDescent="0.25">
      <c r="A557" s="39" t="s">
        <v>15</v>
      </c>
      <c r="B557" s="39" t="s">
        <v>96</v>
      </c>
      <c r="C557" s="39" t="s">
        <v>49</v>
      </c>
      <c r="D557" s="39" t="s">
        <v>762</v>
      </c>
      <c r="E557" s="39" t="s">
        <v>127</v>
      </c>
      <c r="F557" s="48">
        <v>1</v>
      </c>
      <c r="G557" s="41">
        <v>1992</v>
      </c>
      <c r="H557" s="42">
        <v>2.0326530612244897</v>
      </c>
      <c r="I557" s="42">
        <v>980</v>
      </c>
      <c r="J557" s="42" t="s">
        <v>4170</v>
      </c>
      <c r="K557" s="42" t="s">
        <v>4170</v>
      </c>
      <c r="L557" s="42">
        <v>0</v>
      </c>
      <c r="M557" s="39" t="s">
        <v>104</v>
      </c>
      <c r="N557" s="39" t="b">
        <f t="shared" si="8"/>
        <v>0</v>
      </c>
      <c r="O557" s="49">
        <v>21</v>
      </c>
      <c r="P557" s="49">
        <v>20</v>
      </c>
      <c r="Q557" s="39">
        <v>0</v>
      </c>
      <c r="R557" s="39">
        <v>95.2</v>
      </c>
      <c r="S557" s="39"/>
    </row>
    <row r="558" spans="1:19" x14ac:dyDescent="0.25">
      <c r="A558" s="39" t="s">
        <v>15</v>
      </c>
      <c r="B558" s="39" t="s">
        <v>96</v>
      </c>
      <c r="C558" s="39" t="s">
        <v>49</v>
      </c>
      <c r="D558" s="39" t="s">
        <v>763</v>
      </c>
      <c r="E558" s="39" t="s">
        <v>127</v>
      </c>
      <c r="F558" s="48">
        <v>1</v>
      </c>
      <c r="G558" s="41">
        <v>3178</v>
      </c>
      <c r="H558" s="42">
        <v>2.1502029769959403</v>
      </c>
      <c r="I558" s="42">
        <v>1478</v>
      </c>
      <c r="J558" s="42" t="s">
        <v>4170</v>
      </c>
      <c r="K558" s="42" t="s">
        <v>4170</v>
      </c>
      <c r="L558" s="42">
        <v>0</v>
      </c>
      <c r="M558" s="39" t="s">
        <v>104</v>
      </c>
      <c r="N558" s="39" t="b">
        <f t="shared" si="8"/>
        <v>0</v>
      </c>
      <c r="O558" s="49">
        <v>52</v>
      </c>
      <c r="P558" s="49">
        <v>52</v>
      </c>
      <c r="Q558" s="39">
        <v>0</v>
      </c>
      <c r="R558" s="39">
        <v>100</v>
      </c>
      <c r="S558" s="39"/>
    </row>
    <row r="559" spans="1:19" x14ac:dyDescent="0.25">
      <c r="A559" s="39" t="s">
        <v>15</v>
      </c>
      <c r="B559" s="39" t="s">
        <v>96</v>
      </c>
      <c r="C559" s="39" t="s">
        <v>49</v>
      </c>
      <c r="D559" s="39" t="s">
        <v>764</v>
      </c>
      <c r="E559" s="39" t="s">
        <v>127</v>
      </c>
      <c r="F559" s="48">
        <v>1</v>
      </c>
      <c r="G559" s="41">
        <v>2211</v>
      </c>
      <c r="H559" s="42">
        <v>2.0284403669724771</v>
      </c>
      <c r="I559" s="42">
        <v>1090</v>
      </c>
      <c r="J559" s="42" t="s">
        <v>4170</v>
      </c>
      <c r="K559" s="42" t="s">
        <v>4170</v>
      </c>
      <c r="L559" s="42">
        <v>0</v>
      </c>
      <c r="M559" s="39" t="s">
        <v>105</v>
      </c>
      <c r="N559" s="39" t="str">
        <f t="shared" si="8"/>
        <v>sim</v>
      </c>
      <c r="O559" s="49">
        <v>11.4</v>
      </c>
      <c r="P559" s="49">
        <v>11.4</v>
      </c>
      <c r="Q559" s="39">
        <v>1.7</v>
      </c>
      <c r="R559" s="39">
        <v>100</v>
      </c>
      <c r="S559" s="39">
        <v>14.9</v>
      </c>
    </row>
    <row r="560" spans="1:19" x14ac:dyDescent="0.25">
      <c r="A560" s="39" t="s">
        <v>15</v>
      </c>
      <c r="B560" s="39" t="s">
        <v>96</v>
      </c>
      <c r="C560" s="39" t="s">
        <v>49</v>
      </c>
      <c r="D560" s="39" t="s">
        <v>765</v>
      </c>
      <c r="E560" s="39" t="s">
        <v>127</v>
      </c>
      <c r="F560" s="48">
        <v>1</v>
      </c>
      <c r="G560" s="41">
        <v>1189</v>
      </c>
      <c r="H560" s="42">
        <v>2.2018518518518517</v>
      </c>
      <c r="I560" s="42">
        <v>540</v>
      </c>
      <c r="J560" s="42" t="s">
        <v>4169</v>
      </c>
      <c r="K560" s="42" t="s">
        <v>4170</v>
      </c>
      <c r="L560" s="42">
        <v>0</v>
      </c>
      <c r="M560" s="39" t="s">
        <v>103</v>
      </c>
      <c r="N560" s="39" t="str">
        <f t="shared" si="8"/>
        <v>sim</v>
      </c>
      <c r="O560" s="49">
        <v>20</v>
      </c>
      <c r="P560" s="49">
        <v>20</v>
      </c>
      <c r="Q560" s="39">
        <v>15</v>
      </c>
      <c r="R560" s="39">
        <v>100</v>
      </c>
      <c r="S560" s="39">
        <v>75</v>
      </c>
    </row>
    <row r="561" spans="1:19" x14ac:dyDescent="0.25">
      <c r="A561" s="39" t="s">
        <v>15</v>
      </c>
      <c r="B561" s="39" t="s">
        <v>96</v>
      </c>
      <c r="C561" s="39" t="s">
        <v>49</v>
      </c>
      <c r="D561" s="39" t="s">
        <v>766</v>
      </c>
      <c r="E561" s="39" t="s">
        <v>127</v>
      </c>
      <c r="F561" s="48">
        <v>1</v>
      </c>
      <c r="G561" s="41">
        <v>5318</v>
      </c>
      <c r="H561" s="42">
        <v>5.0647619047619044</v>
      </c>
      <c r="I561" s="42">
        <v>1050</v>
      </c>
      <c r="J561" s="42" t="s">
        <v>4170</v>
      </c>
      <c r="K561" s="42" t="s">
        <v>4170</v>
      </c>
      <c r="L561" s="42">
        <v>0</v>
      </c>
      <c r="M561" s="39" t="s">
        <v>103</v>
      </c>
      <c r="N561" s="39" t="str">
        <f t="shared" si="8"/>
        <v>sim</v>
      </c>
      <c r="O561" s="49">
        <v>5</v>
      </c>
      <c r="P561" s="49">
        <v>5</v>
      </c>
      <c r="Q561" s="39">
        <v>1</v>
      </c>
      <c r="R561" s="39">
        <v>100</v>
      </c>
      <c r="S561" s="39">
        <v>20</v>
      </c>
    </row>
    <row r="562" spans="1:19" x14ac:dyDescent="0.25">
      <c r="A562" s="39" t="s">
        <v>15</v>
      </c>
      <c r="B562" s="39" t="s">
        <v>96</v>
      </c>
      <c r="C562" s="39" t="s">
        <v>49</v>
      </c>
      <c r="D562" s="39" t="s">
        <v>767</v>
      </c>
      <c r="E562" s="39" t="s">
        <v>127</v>
      </c>
      <c r="F562" s="48">
        <v>1</v>
      </c>
      <c r="G562" s="41">
        <v>1786</v>
      </c>
      <c r="H562" s="42">
        <v>2.2324999999999999</v>
      </c>
      <c r="I562" s="42">
        <v>800</v>
      </c>
      <c r="J562" s="42" t="s">
        <v>4170</v>
      </c>
      <c r="K562" s="42" t="s">
        <v>4170</v>
      </c>
      <c r="L562" s="42">
        <v>0</v>
      </c>
      <c r="M562" s="39" t="s">
        <v>104</v>
      </c>
      <c r="N562" s="39" t="b">
        <f t="shared" si="8"/>
        <v>0</v>
      </c>
      <c r="O562" s="49">
        <v>12</v>
      </c>
      <c r="P562" s="49">
        <v>10</v>
      </c>
      <c r="Q562" s="39">
        <v>0</v>
      </c>
      <c r="R562" s="39">
        <v>83.3</v>
      </c>
      <c r="S562" s="39"/>
    </row>
    <row r="563" spans="1:19" x14ac:dyDescent="0.25">
      <c r="A563" s="39" t="s">
        <v>15</v>
      </c>
      <c r="B563" s="39" t="s">
        <v>96</v>
      </c>
      <c r="C563" s="39" t="s">
        <v>49</v>
      </c>
      <c r="D563" s="39" t="s">
        <v>768</v>
      </c>
      <c r="E563" s="39" t="s">
        <v>140</v>
      </c>
      <c r="F563" s="48">
        <v>3</v>
      </c>
      <c r="G563" s="41">
        <v>201635</v>
      </c>
      <c r="H563" s="42">
        <v>3.074782316970889</v>
      </c>
      <c r="I563" s="42">
        <v>65577</v>
      </c>
      <c r="J563" s="42" t="s">
        <v>4169</v>
      </c>
      <c r="K563" s="42" t="s">
        <v>4169</v>
      </c>
      <c r="L563" s="42">
        <v>10000</v>
      </c>
      <c r="M563" s="39" t="s">
        <v>106</v>
      </c>
      <c r="N563" s="39" t="str">
        <f t="shared" si="8"/>
        <v>sim</v>
      </c>
      <c r="O563" s="49">
        <v>328.5</v>
      </c>
      <c r="P563" s="49">
        <v>285.16000000000003</v>
      </c>
      <c r="Q563" s="39">
        <v>234.11</v>
      </c>
      <c r="R563" s="39">
        <v>86.8</v>
      </c>
      <c r="S563" s="39">
        <v>71.3</v>
      </c>
    </row>
    <row r="564" spans="1:19" x14ac:dyDescent="0.25">
      <c r="A564" s="39" t="s">
        <v>15</v>
      </c>
      <c r="B564" s="39" t="s">
        <v>96</v>
      </c>
      <c r="C564" s="39" t="s">
        <v>49</v>
      </c>
      <c r="D564" s="39" t="s">
        <v>769</v>
      </c>
      <c r="E564" s="39" t="s">
        <v>127</v>
      </c>
      <c r="F564" s="48">
        <v>1</v>
      </c>
      <c r="G564" s="41">
        <v>8914</v>
      </c>
      <c r="H564" s="42">
        <v>2.9713333333333334</v>
      </c>
      <c r="I564" s="42">
        <v>3000</v>
      </c>
      <c r="J564" s="42" t="s">
        <v>4169</v>
      </c>
      <c r="K564" s="42" t="s">
        <v>4170</v>
      </c>
      <c r="L564" s="42">
        <v>50</v>
      </c>
      <c r="M564" s="39" t="s">
        <v>103</v>
      </c>
      <c r="N564" s="39" t="str">
        <f t="shared" si="8"/>
        <v>sim</v>
      </c>
      <c r="O564" s="49">
        <v>30</v>
      </c>
      <c r="P564" s="49">
        <v>12</v>
      </c>
      <c r="Q564" s="39">
        <v>4</v>
      </c>
      <c r="R564" s="39">
        <v>40</v>
      </c>
      <c r="S564" s="39">
        <v>13.3</v>
      </c>
    </row>
    <row r="565" spans="1:19" x14ac:dyDescent="0.25">
      <c r="A565" s="39" t="s">
        <v>15</v>
      </c>
      <c r="B565" s="39" t="s">
        <v>96</v>
      </c>
      <c r="C565" s="39" t="s">
        <v>49</v>
      </c>
      <c r="D565" s="39" t="s">
        <v>770</v>
      </c>
      <c r="E565" s="39" t="s">
        <v>127</v>
      </c>
      <c r="F565" s="48">
        <v>1</v>
      </c>
      <c r="G565" s="41">
        <v>6284</v>
      </c>
      <c r="H565" s="42">
        <v>2.0946666666666665</v>
      </c>
      <c r="I565" s="42">
        <v>3000</v>
      </c>
      <c r="J565" s="42" t="s">
        <v>4169</v>
      </c>
      <c r="K565" s="42" t="s">
        <v>4170</v>
      </c>
      <c r="L565" s="42">
        <v>0</v>
      </c>
      <c r="M565" s="39" t="s">
        <v>102</v>
      </c>
      <c r="N565" s="39" t="str">
        <f t="shared" si="8"/>
        <v>sim</v>
      </c>
      <c r="O565" s="49">
        <v>15</v>
      </c>
      <c r="P565" s="49">
        <v>10</v>
      </c>
      <c r="Q565" s="39">
        <v>0.4</v>
      </c>
      <c r="R565" s="39">
        <v>66.7</v>
      </c>
      <c r="S565" s="39">
        <v>2.7</v>
      </c>
    </row>
    <row r="566" spans="1:19" x14ac:dyDescent="0.25">
      <c r="A566" s="39" t="s">
        <v>15</v>
      </c>
      <c r="B566" s="39" t="s">
        <v>96</v>
      </c>
      <c r="C566" s="39" t="s">
        <v>49</v>
      </c>
      <c r="D566" s="39" t="s">
        <v>771</v>
      </c>
      <c r="E566" s="39" t="s">
        <v>127</v>
      </c>
      <c r="F566" s="48">
        <v>2</v>
      </c>
      <c r="G566" s="41">
        <v>82326</v>
      </c>
      <c r="H566" s="42">
        <v>3.3316875758802103</v>
      </c>
      <c r="I566" s="42">
        <v>24710</v>
      </c>
      <c r="J566" s="42" t="s">
        <v>4169</v>
      </c>
      <c r="K566" s="42" t="s">
        <v>4170</v>
      </c>
      <c r="L566" s="42">
        <v>637</v>
      </c>
      <c r="M566" s="39" t="s">
        <v>102</v>
      </c>
      <c r="N566" s="39" t="str">
        <f t="shared" si="8"/>
        <v>sim</v>
      </c>
      <c r="O566" s="49">
        <v>696.88</v>
      </c>
      <c r="P566" s="49">
        <v>452.32</v>
      </c>
      <c r="Q566" s="39">
        <v>28.62</v>
      </c>
      <c r="R566" s="39">
        <v>64.900000000000006</v>
      </c>
      <c r="S566" s="39">
        <v>4.0999999999999996</v>
      </c>
    </row>
    <row r="567" spans="1:19" x14ac:dyDescent="0.25">
      <c r="A567" s="39" t="s">
        <v>15</v>
      </c>
      <c r="B567" s="39" t="s">
        <v>96</v>
      </c>
      <c r="C567" s="39" t="s">
        <v>49</v>
      </c>
      <c r="D567" s="39" t="s">
        <v>772</v>
      </c>
      <c r="E567" s="39" t="s">
        <v>127</v>
      </c>
      <c r="F567" s="48">
        <v>2</v>
      </c>
      <c r="G567" s="41">
        <v>16430</v>
      </c>
      <c r="H567" s="42">
        <v>3.9676406665056749</v>
      </c>
      <c r="I567" s="42">
        <v>4141</v>
      </c>
      <c r="J567" s="42" t="s">
        <v>4170</v>
      </c>
      <c r="K567" s="42" t="s">
        <v>4170</v>
      </c>
      <c r="L567" s="42">
        <v>0</v>
      </c>
      <c r="M567" s="39" t="s">
        <v>102</v>
      </c>
      <c r="N567" s="39" t="str">
        <f t="shared" si="8"/>
        <v>sim</v>
      </c>
      <c r="O567" s="49">
        <v>350</v>
      </c>
      <c r="P567" s="49">
        <v>244.85</v>
      </c>
      <c r="Q567" s="39">
        <v>5.7</v>
      </c>
      <c r="R567" s="39">
        <v>70</v>
      </c>
      <c r="S567" s="39">
        <v>1.6</v>
      </c>
    </row>
    <row r="568" spans="1:19" x14ac:dyDescent="0.25">
      <c r="A568" s="39" t="s">
        <v>15</v>
      </c>
      <c r="B568" s="39" t="s">
        <v>96</v>
      </c>
      <c r="C568" s="39" t="s">
        <v>49</v>
      </c>
      <c r="D568" s="39" t="s">
        <v>773</v>
      </c>
      <c r="E568" s="39" t="s">
        <v>127</v>
      </c>
      <c r="F568" s="48">
        <v>1</v>
      </c>
      <c r="G568" s="41">
        <v>2759</v>
      </c>
      <c r="H568" s="42">
        <v>2.1387596899224808</v>
      </c>
      <c r="I568" s="42">
        <v>1290</v>
      </c>
      <c r="J568" s="42" t="s">
        <v>4170</v>
      </c>
      <c r="K568" s="42" t="s">
        <v>4170</v>
      </c>
      <c r="L568" s="42">
        <v>0</v>
      </c>
      <c r="M568" s="39" t="s">
        <v>104</v>
      </c>
      <c r="N568" s="39" t="b">
        <f t="shared" si="8"/>
        <v>0</v>
      </c>
      <c r="O568" s="49">
        <v>12</v>
      </c>
      <c r="P568" s="49">
        <v>8</v>
      </c>
      <c r="Q568" s="39">
        <v>0</v>
      </c>
      <c r="R568" s="39">
        <v>66.7</v>
      </c>
      <c r="S568" s="39"/>
    </row>
    <row r="569" spans="1:19" x14ac:dyDescent="0.25">
      <c r="A569" s="39" t="s">
        <v>15</v>
      </c>
      <c r="B569" s="39" t="s">
        <v>96</v>
      </c>
      <c r="C569" s="39" t="s">
        <v>49</v>
      </c>
      <c r="D569" s="39" t="s">
        <v>774</v>
      </c>
      <c r="E569" s="39" t="s">
        <v>127</v>
      </c>
      <c r="F569" s="48">
        <v>1</v>
      </c>
      <c r="G569" s="41">
        <v>1106</v>
      </c>
      <c r="H569" s="42">
        <v>2.2120000000000002</v>
      </c>
      <c r="I569" s="42">
        <v>500</v>
      </c>
      <c r="J569" s="42" t="s">
        <v>4170</v>
      </c>
      <c r="K569" s="42" t="s">
        <v>4170</v>
      </c>
      <c r="L569" s="42">
        <v>20</v>
      </c>
      <c r="M569" s="39" t="s">
        <v>103</v>
      </c>
      <c r="N569" s="39" t="str">
        <f t="shared" si="8"/>
        <v>sim</v>
      </c>
      <c r="O569" s="49">
        <v>7.5</v>
      </c>
      <c r="P569" s="49">
        <v>7.5</v>
      </c>
      <c r="Q569" s="39">
        <v>1.5</v>
      </c>
      <c r="R569" s="39">
        <v>100</v>
      </c>
      <c r="S569" s="39">
        <v>20</v>
      </c>
    </row>
    <row r="570" spans="1:19" x14ac:dyDescent="0.25">
      <c r="A570" s="39" t="s">
        <v>15</v>
      </c>
      <c r="B570" s="39" t="s">
        <v>96</v>
      </c>
      <c r="C570" s="39" t="s">
        <v>49</v>
      </c>
      <c r="D570" s="39" t="s">
        <v>775</v>
      </c>
      <c r="E570" s="39" t="s">
        <v>127</v>
      </c>
      <c r="F570" s="48">
        <v>1</v>
      </c>
      <c r="G570" s="41">
        <v>6694</v>
      </c>
      <c r="H570" s="42">
        <v>2.2313333333333332</v>
      </c>
      <c r="I570" s="42">
        <v>3000</v>
      </c>
      <c r="J570" s="42" t="s">
        <v>4169</v>
      </c>
      <c r="K570" s="42" t="s">
        <v>4170</v>
      </c>
      <c r="L570" s="42">
        <v>400</v>
      </c>
      <c r="M570" s="39" t="s">
        <v>102</v>
      </c>
      <c r="N570" s="39" t="str">
        <f t="shared" si="8"/>
        <v>sim</v>
      </c>
      <c r="O570" s="49">
        <v>1500</v>
      </c>
      <c r="P570" s="49">
        <v>350</v>
      </c>
      <c r="Q570" s="39">
        <v>0.8</v>
      </c>
      <c r="R570" s="39">
        <v>23.3</v>
      </c>
      <c r="S570" s="39">
        <v>0.1</v>
      </c>
    </row>
    <row r="571" spans="1:19" x14ac:dyDescent="0.25">
      <c r="A571" s="39" t="s">
        <v>15</v>
      </c>
      <c r="B571" s="39" t="s">
        <v>96</v>
      </c>
      <c r="C571" s="39" t="s">
        <v>49</v>
      </c>
      <c r="D571" s="39" t="s">
        <v>776</v>
      </c>
      <c r="E571" s="39" t="s">
        <v>127</v>
      </c>
      <c r="F571" s="48">
        <v>1</v>
      </c>
      <c r="G571" s="41">
        <v>5216</v>
      </c>
      <c r="H571" s="42">
        <v>2.9839816933638446</v>
      </c>
      <c r="I571" s="42">
        <v>1748</v>
      </c>
      <c r="J571" s="42" t="s">
        <v>4170</v>
      </c>
      <c r="K571" s="42" t="s">
        <v>4170</v>
      </c>
      <c r="L571" s="42">
        <v>45</v>
      </c>
      <c r="M571" s="39" t="s">
        <v>104</v>
      </c>
      <c r="N571" s="39" t="b">
        <f t="shared" si="8"/>
        <v>0</v>
      </c>
      <c r="O571" s="49">
        <v>32.549999999999997</v>
      </c>
      <c r="P571" s="49">
        <v>13.22</v>
      </c>
      <c r="Q571" s="39">
        <v>0</v>
      </c>
      <c r="R571" s="39">
        <v>40.6</v>
      </c>
      <c r="S571" s="39"/>
    </row>
    <row r="572" spans="1:19" x14ac:dyDescent="0.25">
      <c r="A572" s="39" t="s">
        <v>15</v>
      </c>
      <c r="B572" s="39" t="s">
        <v>96</v>
      </c>
      <c r="C572" s="39" t="s">
        <v>49</v>
      </c>
      <c r="D572" s="39" t="s">
        <v>777</v>
      </c>
      <c r="E572" s="39" t="s">
        <v>127</v>
      </c>
      <c r="F572" s="48">
        <v>1</v>
      </c>
      <c r="G572" s="41">
        <v>14671</v>
      </c>
      <c r="H572" s="42">
        <v>1.2757391304347827</v>
      </c>
      <c r="I572" s="42">
        <v>11500</v>
      </c>
      <c r="J572" s="42" t="s">
        <v>4170</v>
      </c>
      <c r="K572" s="42" t="s">
        <v>4170</v>
      </c>
      <c r="L572" s="42">
        <v>0</v>
      </c>
      <c r="M572" s="39" t="s">
        <v>104</v>
      </c>
      <c r="N572" s="39" t="b">
        <f t="shared" si="8"/>
        <v>0</v>
      </c>
      <c r="O572" s="49">
        <v>80</v>
      </c>
      <c r="P572" s="49">
        <v>32</v>
      </c>
      <c r="Q572" s="39">
        <v>1</v>
      </c>
      <c r="R572" s="39">
        <v>40</v>
      </c>
      <c r="S572" s="39">
        <v>1.3</v>
      </c>
    </row>
    <row r="573" spans="1:19" x14ac:dyDescent="0.25">
      <c r="A573" s="39" t="s">
        <v>15</v>
      </c>
      <c r="B573" s="39" t="s">
        <v>96</v>
      </c>
      <c r="C573" s="39" t="s">
        <v>49</v>
      </c>
      <c r="D573" s="39" t="s">
        <v>778</v>
      </c>
      <c r="E573" s="39" t="s">
        <v>127</v>
      </c>
      <c r="F573" s="48">
        <v>2</v>
      </c>
      <c r="G573" s="41">
        <v>26252</v>
      </c>
      <c r="H573" s="42">
        <v>2.8600065366597667</v>
      </c>
      <c r="I573" s="42">
        <v>9179</v>
      </c>
      <c r="J573" s="42" t="s">
        <v>4169</v>
      </c>
      <c r="K573" s="42" t="s">
        <v>4169</v>
      </c>
      <c r="L573" s="42">
        <v>496</v>
      </c>
      <c r="M573" s="39" t="s">
        <v>103</v>
      </c>
      <c r="N573" s="39" t="str">
        <f t="shared" si="8"/>
        <v>sim</v>
      </c>
      <c r="O573" s="49">
        <v>26.85</v>
      </c>
      <c r="P573" s="49">
        <v>25.5</v>
      </c>
      <c r="Q573" s="39">
        <v>19</v>
      </c>
      <c r="R573" s="39">
        <v>95</v>
      </c>
      <c r="S573" s="39">
        <v>70.8</v>
      </c>
    </row>
    <row r="574" spans="1:19" x14ac:dyDescent="0.25">
      <c r="A574" s="39" t="s">
        <v>15</v>
      </c>
      <c r="B574" s="39" t="s">
        <v>96</v>
      </c>
      <c r="C574" s="39" t="s">
        <v>49</v>
      </c>
      <c r="D574" s="39" t="s">
        <v>779</v>
      </c>
      <c r="E574" s="39" t="s">
        <v>127</v>
      </c>
      <c r="F574" s="48">
        <v>1</v>
      </c>
      <c r="G574" s="41">
        <v>3844</v>
      </c>
      <c r="H574" s="42">
        <v>3.9224489795918367</v>
      </c>
      <c r="I574" s="42">
        <v>980</v>
      </c>
      <c r="J574" s="42" t="s">
        <v>4170</v>
      </c>
      <c r="K574" s="42" t="s">
        <v>4170</v>
      </c>
      <c r="L574" s="42">
        <v>0</v>
      </c>
      <c r="M574" s="39" t="s">
        <v>103</v>
      </c>
      <c r="N574" s="39" t="str">
        <f t="shared" si="8"/>
        <v>sim</v>
      </c>
      <c r="O574" s="49">
        <v>35</v>
      </c>
      <c r="P574" s="49">
        <v>35</v>
      </c>
      <c r="Q574" s="39">
        <v>25</v>
      </c>
      <c r="R574" s="39">
        <v>100</v>
      </c>
      <c r="S574" s="39">
        <v>71.400000000000006</v>
      </c>
    </row>
    <row r="575" spans="1:19" x14ac:dyDescent="0.25">
      <c r="A575" s="39" t="s">
        <v>15</v>
      </c>
      <c r="B575" s="39" t="s">
        <v>96</v>
      </c>
      <c r="C575" s="39" t="s">
        <v>49</v>
      </c>
      <c r="D575" s="39" t="s">
        <v>780</v>
      </c>
      <c r="E575" s="39" t="s">
        <v>127</v>
      </c>
      <c r="F575" s="48">
        <v>1</v>
      </c>
      <c r="G575" s="41">
        <v>5251</v>
      </c>
      <c r="H575" s="42">
        <v>2.5004761904761903</v>
      </c>
      <c r="I575" s="42">
        <v>2100</v>
      </c>
      <c r="J575" s="42" t="s">
        <v>4170</v>
      </c>
      <c r="K575" s="42" t="s">
        <v>4170</v>
      </c>
      <c r="L575" s="42">
        <v>0</v>
      </c>
      <c r="M575" s="39" t="s">
        <v>104</v>
      </c>
      <c r="N575" s="39" t="b">
        <f t="shared" si="8"/>
        <v>0</v>
      </c>
      <c r="O575" s="49">
        <v>26.34</v>
      </c>
      <c r="P575" s="49">
        <v>26.34</v>
      </c>
      <c r="Q575" s="39">
        <v>0</v>
      </c>
      <c r="R575" s="39">
        <v>100</v>
      </c>
      <c r="S575" s="39"/>
    </row>
    <row r="576" spans="1:19" x14ac:dyDescent="0.25">
      <c r="A576" s="39" t="s">
        <v>15</v>
      </c>
      <c r="B576" s="39" t="s">
        <v>96</v>
      </c>
      <c r="C576" s="39" t="s">
        <v>49</v>
      </c>
      <c r="D576" s="39" t="s">
        <v>781</v>
      </c>
      <c r="E576" s="39" t="s">
        <v>127</v>
      </c>
      <c r="F576" s="48">
        <v>1</v>
      </c>
      <c r="G576" s="41">
        <v>10943</v>
      </c>
      <c r="H576" s="42">
        <v>2.6092036242250836</v>
      </c>
      <c r="I576" s="42">
        <v>4194</v>
      </c>
      <c r="J576" s="42" t="s">
        <v>4170</v>
      </c>
      <c r="K576" s="42" t="s">
        <v>4170</v>
      </c>
      <c r="L576" s="42">
        <v>80</v>
      </c>
      <c r="M576" s="39" t="s">
        <v>103</v>
      </c>
      <c r="N576" s="39" t="str">
        <f t="shared" si="8"/>
        <v>sim</v>
      </c>
      <c r="O576" s="49">
        <v>24.5</v>
      </c>
      <c r="P576" s="49">
        <v>24.5</v>
      </c>
      <c r="Q576" s="39">
        <v>2</v>
      </c>
      <c r="R576" s="39">
        <v>100</v>
      </c>
      <c r="S576" s="39">
        <v>8.1999999999999993</v>
      </c>
    </row>
    <row r="577" spans="1:19" x14ac:dyDescent="0.25">
      <c r="A577" s="39" t="s">
        <v>15</v>
      </c>
      <c r="B577" s="39" t="s">
        <v>96</v>
      </c>
      <c r="C577" s="39" t="s">
        <v>49</v>
      </c>
      <c r="D577" s="39" t="s">
        <v>782</v>
      </c>
      <c r="E577" s="39" t="s">
        <v>140</v>
      </c>
      <c r="F577" s="48">
        <v>2</v>
      </c>
      <c r="G577" s="41">
        <v>34978</v>
      </c>
      <c r="H577" s="42">
        <v>2.5743725620078015</v>
      </c>
      <c r="I577" s="42">
        <v>13587</v>
      </c>
      <c r="J577" s="42" t="s">
        <v>4170</v>
      </c>
      <c r="K577" s="42" t="s">
        <v>4170</v>
      </c>
      <c r="L577" s="42">
        <v>30</v>
      </c>
      <c r="M577" s="39" t="s">
        <v>102</v>
      </c>
      <c r="N577" s="39" t="str">
        <f t="shared" si="8"/>
        <v>sim</v>
      </c>
      <c r="O577" s="49">
        <v>100</v>
      </c>
      <c r="P577" s="49">
        <v>93</v>
      </c>
      <c r="Q577" s="39">
        <v>21</v>
      </c>
      <c r="R577" s="39">
        <v>93</v>
      </c>
      <c r="S577" s="39">
        <v>21</v>
      </c>
    </row>
    <row r="578" spans="1:19" x14ac:dyDescent="0.25">
      <c r="A578" s="39" t="s">
        <v>15</v>
      </c>
      <c r="B578" s="39" t="s">
        <v>96</v>
      </c>
      <c r="C578" s="39" t="s">
        <v>49</v>
      </c>
      <c r="D578" s="39" t="s">
        <v>783</v>
      </c>
      <c r="E578" s="39" t="s">
        <v>127</v>
      </c>
      <c r="F578" s="48">
        <v>1</v>
      </c>
      <c r="G578" s="41">
        <v>17979</v>
      </c>
      <c r="H578" s="42">
        <v>2.0430681818181817</v>
      </c>
      <c r="I578" s="42">
        <v>8800</v>
      </c>
      <c r="J578" s="42" t="s">
        <v>4170</v>
      </c>
      <c r="K578" s="42" t="s">
        <v>4170</v>
      </c>
      <c r="L578" s="42">
        <v>150</v>
      </c>
      <c r="M578" s="39" t="s">
        <v>103</v>
      </c>
      <c r="N578" s="39" t="str">
        <f t="shared" si="8"/>
        <v>sim</v>
      </c>
      <c r="O578" s="49">
        <v>30</v>
      </c>
      <c r="P578" s="49">
        <v>25</v>
      </c>
      <c r="Q578" s="39">
        <v>23</v>
      </c>
      <c r="R578" s="39">
        <v>83.3</v>
      </c>
      <c r="S578" s="39">
        <v>76.7</v>
      </c>
    </row>
    <row r="579" spans="1:19" x14ac:dyDescent="0.25">
      <c r="A579" s="39" t="s">
        <v>15</v>
      </c>
      <c r="B579" s="39" t="s">
        <v>96</v>
      </c>
      <c r="C579" s="39" t="s">
        <v>49</v>
      </c>
      <c r="D579" s="39" t="s">
        <v>784</v>
      </c>
      <c r="E579" s="39" t="s">
        <v>127</v>
      </c>
      <c r="F579" s="48">
        <v>1</v>
      </c>
      <c r="G579" s="41">
        <v>15713</v>
      </c>
      <c r="H579" s="42">
        <v>2.2447142857142857</v>
      </c>
      <c r="I579" s="42">
        <v>7000</v>
      </c>
      <c r="J579" s="42" t="s">
        <v>4169</v>
      </c>
      <c r="K579" s="42" t="s">
        <v>4169</v>
      </c>
      <c r="L579" s="42">
        <v>50</v>
      </c>
      <c r="M579" s="39" t="s">
        <v>104</v>
      </c>
      <c r="N579" s="39" t="b">
        <f t="shared" ref="N579:N642" si="9">IF(M579&lt;&gt;"Não existe", "sim")</f>
        <v>0</v>
      </c>
      <c r="O579" s="49">
        <v>50</v>
      </c>
      <c r="P579" s="49">
        <v>45</v>
      </c>
      <c r="Q579" s="39">
        <v>0</v>
      </c>
      <c r="R579" s="39">
        <v>90</v>
      </c>
      <c r="S579" s="39"/>
    </row>
    <row r="580" spans="1:19" x14ac:dyDescent="0.25">
      <c r="A580" s="39" t="s">
        <v>15</v>
      </c>
      <c r="B580" s="39" t="s">
        <v>96</v>
      </c>
      <c r="C580" s="39" t="s">
        <v>49</v>
      </c>
      <c r="D580" s="39" t="s">
        <v>785</v>
      </c>
      <c r="E580" s="39" t="s">
        <v>127</v>
      </c>
      <c r="F580" s="48">
        <v>1</v>
      </c>
      <c r="G580" s="41">
        <v>8233</v>
      </c>
      <c r="H580" s="42">
        <v>2.7908474576271187</v>
      </c>
      <c r="I580" s="42">
        <v>2950</v>
      </c>
      <c r="J580" s="42" t="s">
        <v>4169</v>
      </c>
      <c r="K580" s="42" t="s">
        <v>4170</v>
      </c>
      <c r="L580" s="42">
        <v>0</v>
      </c>
      <c r="M580" s="39" t="s">
        <v>106</v>
      </c>
      <c r="N580" s="39" t="str">
        <f t="shared" si="9"/>
        <v>sim</v>
      </c>
      <c r="O580" s="49">
        <v>25</v>
      </c>
      <c r="P580" s="49">
        <v>20</v>
      </c>
      <c r="Q580" s="39">
        <v>20</v>
      </c>
      <c r="R580" s="39">
        <v>80</v>
      </c>
      <c r="S580" s="39">
        <v>80</v>
      </c>
    </row>
    <row r="581" spans="1:19" x14ac:dyDescent="0.25">
      <c r="A581" s="39" t="s">
        <v>15</v>
      </c>
      <c r="B581" s="39" t="s">
        <v>96</v>
      </c>
      <c r="C581" s="39" t="s">
        <v>49</v>
      </c>
      <c r="D581" s="39" t="s">
        <v>786</v>
      </c>
      <c r="E581" s="39" t="s">
        <v>127</v>
      </c>
      <c r="F581" s="48">
        <v>1</v>
      </c>
      <c r="G581" s="41">
        <v>8941</v>
      </c>
      <c r="H581" s="42">
        <v>6.5791022810890363</v>
      </c>
      <c r="I581" s="42">
        <v>1359</v>
      </c>
      <c r="J581" s="42" t="s">
        <v>4170</v>
      </c>
      <c r="K581" s="42" t="s">
        <v>4170</v>
      </c>
      <c r="L581" s="42">
        <v>0</v>
      </c>
      <c r="M581" s="39" t="s">
        <v>103</v>
      </c>
      <c r="N581" s="39" t="str">
        <f t="shared" si="9"/>
        <v>sim</v>
      </c>
      <c r="O581" s="49">
        <v>5.6</v>
      </c>
      <c r="P581" s="49">
        <v>0</v>
      </c>
      <c r="Q581" s="39">
        <v>4.5999999999999996</v>
      </c>
      <c r="R581" s="39"/>
      <c r="S581" s="39">
        <v>82.1</v>
      </c>
    </row>
    <row r="582" spans="1:19" x14ac:dyDescent="0.25">
      <c r="A582" s="39" t="s">
        <v>15</v>
      </c>
      <c r="B582" s="39" t="s">
        <v>96</v>
      </c>
      <c r="C582" s="39" t="s">
        <v>49</v>
      </c>
      <c r="D582" s="39" t="s">
        <v>787</v>
      </c>
      <c r="E582" s="39" t="s">
        <v>127</v>
      </c>
      <c r="F582" s="48">
        <v>1</v>
      </c>
      <c r="G582" s="41">
        <v>1454</v>
      </c>
      <c r="H582" s="42">
        <v>3.2311111111111113</v>
      </c>
      <c r="I582" s="42">
        <v>450</v>
      </c>
      <c r="J582" s="42" t="s">
        <v>4170</v>
      </c>
      <c r="K582" s="42" t="s">
        <v>4170</v>
      </c>
      <c r="L582" s="42">
        <v>5</v>
      </c>
      <c r="M582" s="39" t="s">
        <v>104</v>
      </c>
      <c r="N582" s="39" t="b">
        <f t="shared" si="9"/>
        <v>0</v>
      </c>
      <c r="O582" s="49">
        <v>46.3</v>
      </c>
      <c r="P582" s="49">
        <v>1</v>
      </c>
      <c r="Q582" s="39">
        <v>0</v>
      </c>
      <c r="R582" s="39">
        <v>2.2000000000000002</v>
      </c>
      <c r="S582" s="39"/>
    </row>
    <row r="583" spans="1:19" x14ac:dyDescent="0.25">
      <c r="A583" s="39" t="s">
        <v>15</v>
      </c>
      <c r="B583" s="39" t="s">
        <v>96</v>
      </c>
      <c r="C583" s="39" t="s">
        <v>49</v>
      </c>
      <c r="D583" s="39" t="s">
        <v>788</v>
      </c>
      <c r="E583" s="39" t="s">
        <v>127</v>
      </c>
      <c r="F583" s="48">
        <v>2</v>
      </c>
      <c r="G583" s="41">
        <v>8328</v>
      </c>
      <c r="H583" s="42">
        <v>2.0492125984251968</v>
      </c>
      <c r="I583" s="42">
        <v>4064</v>
      </c>
      <c r="J583" s="42" t="s">
        <v>4170</v>
      </c>
      <c r="K583" s="42" t="s">
        <v>4170</v>
      </c>
      <c r="L583" s="42">
        <v>0</v>
      </c>
      <c r="M583" s="39" t="s">
        <v>104</v>
      </c>
      <c r="N583" s="39" t="b">
        <f t="shared" si="9"/>
        <v>0</v>
      </c>
      <c r="O583" s="49">
        <v>80</v>
      </c>
      <c r="P583" s="49">
        <v>24</v>
      </c>
      <c r="Q583" s="39">
        <v>0</v>
      </c>
      <c r="R583" s="39">
        <v>30</v>
      </c>
      <c r="S583" s="39"/>
    </row>
    <row r="584" spans="1:19" x14ac:dyDescent="0.25">
      <c r="A584" s="39" t="s">
        <v>15</v>
      </c>
      <c r="B584" s="39" t="s">
        <v>96</v>
      </c>
      <c r="C584" s="39" t="s">
        <v>49</v>
      </c>
      <c r="D584" s="39" t="s">
        <v>789</v>
      </c>
      <c r="E584" s="39" t="s">
        <v>127</v>
      </c>
      <c r="F584" s="48">
        <v>2</v>
      </c>
      <c r="G584" s="41">
        <v>20426</v>
      </c>
      <c r="H584" s="42">
        <v>2.1637711864406781</v>
      </c>
      <c r="I584" s="42">
        <v>9440</v>
      </c>
      <c r="J584" s="42" t="s">
        <v>4170</v>
      </c>
      <c r="K584" s="42" t="s">
        <v>4170</v>
      </c>
      <c r="L584" s="42">
        <v>2000</v>
      </c>
      <c r="M584" s="39" t="s">
        <v>106</v>
      </c>
      <c r="N584" s="39" t="str">
        <f t="shared" si="9"/>
        <v>sim</v>
      </c>
      <c r="O584" s="49">
        <v>50</v>
      </c>
      <c r="P584" s="49">
        <v>40</v>
      </c>
      <c r="Q584" s="39">
        <v>5</v>
      </c>
      <c r="R584" s="39">
        <v>80</v>
      </c>
      <c r="S584" s="39">
        <v>10</v>
      </c>
    </row>
    <row r="585" spans="1:19" x14ac:dyDescent="0.25">
      <c r="A585" s="39" t="s">
        <v>15</v>
      </c>
      <c r="B585" s="39" t="s">
        <v>96</v>
      </c>
      <c r="C585" s="39" t="s">
        <v>49</v>
      </c>
      <c r="D585" s="39" t="s">
        <v>790</v>
      </c>
      <c r="E585" s="39" t="s">
        <v>127</v>
      </c>
      <c r="F585" s="48">
        <v>1</v>
      </c>
      <c r="G585" s="41">
        <v>5686</v>
      </c>
      <c r="H585" s="42">
        <v>2.6960644855381699</v>
      </c>
      <c r="I585" s="42">
        <v>2109</v>
      </c>
      <c r="J585" s="42" t="s">
        <v>4170</v>
      </c>
      <c r="K585" s="42" t="s">
        <v>4170</v>
      </c>
      <c r="L585" s="42">
        <v>0</v>
      </c>
      <c r="M585" s="39" t="s">
        <v>102</v>
      </c>
      <c r="N585" s="39" t="str">
        <f t="shared" si="9"/>
        <v>sim</v>
      </c>
      <c r="O585" s="49">
        <v>32</v>
      </c>
      <c r="P585" s="49">
        <v>19</v>
      </c>
      <c r="Q585" s="39">
        <v>0</v>
      </c>
      <c r="R585" s="39">
        <v>59.4</v>
      </c>
      <c r="S585" s="39"/>
    </row>
    <row r="586" spans="1:19" x14ac:dyDescent="0.25">
      <c r="A586" s="39" t="s">
        <v>15</v>
      </c>
      <c r="B586" s="39" t="s">
        <v>96</v>
      </c>
      <c r="C586" s="39" t="s">
        <v>49</v>
      </c>
      <c r="D586" s="39" t="s">
        <v>791</v>
      </c>
      <c r="E586" s="39" t="s">
        <v>127</v>
      </c>
      <c r="F586" s="48">
        <v>2</v>
      </c>
      <c r="G586" s="41">
        <v>32242</v>
      </c>
      <c r="H586" s="42">
        <v>2.2363875979746135</v>
      </c>
      <c r="I586" s="42">
        <v>14417</v>
      </c>
      <c r="J586" s="42" t="s">
        <v>4170</v>
      </c>
      <c r="K586" s="42" t="s">
        <v>4170</v>
      </c>
      <c r="L586" s="42">
        <v>0</v>
      </c>
      <c r="M586" s="39" t="s">
        <v>102</v>
      </c>
      <c r="N586" s="39" t="str">
        <f t="shared" si="9"/>
        <v>sim</v>
      </c>
      <c r="O586" s="49">
        <v>129.16999999999999</v>
      </c>
      <c r="P586" s="49">
        <v>129.16999999999999</v>
      </c>
      <c r="Q586" s="39">
        <v>15.47</v>
      </c>
      <c r="R586" s="39">
        <v>100</v>
      </c>
      <c r="S586" s="39">
        <v>12</v>
      </c>
    </row>
    <row r="587" spans="1:19" x14ac:dyDescent="0.25">
      <c r="A587" s="39" t="s">
        <v>15</v>
      </c>
      <c r="B587" s="39" t="s">
        <v>96</v>
      </c>
      <c r="C587" s="39" t="s">
        <v>49</v>
      </c>
      <c r="D587" s="39" t="s">
        <v>792</v>
      </c>
      <c r="E587" s="39" t="s">
        <v>127</v>
      </c>
      <c r="F587" s="48">
        <v>1</v>
      </c>
      <c r="G587" s="41">
        <v>5157</v>
      </c>
      <c r="H587" s="42">
        <v>3.0496747486694264</v>
      </c>
      <c r="I587" s="42">
        <v>1691</v>
      </c>
      <c r="J587" s="42" t="s">
        <v>4169</v>
      </c>
      <c r="K587" s="42" t="s">
        <v>4170</v>
      </c>
      <c r="L587" s="42">
        <v>0</v>
      </c>
      <c r="M587" s="39" t="s">
        <v>102</v>
      </c>
      <c r="N587" s="39" t="str">
        <f t="shared" si="9"/>
        <v>sim</v>
      </c>
      <c r="O587" s="49">
        <v>32.700000000000003</v>
      </c>
      <c r="P587" s="49">
        <v>32.700000000000003</v>
      </c>
      <c r="Q587" s="39">
        <v>1</v>
      </c>
      <c r="R587" s="39">
        <v>100</v>
      </c>
      <c r="S587" s="39">
        <v>3.1</v>
      </c>
    </row>
    <row r="588" spans="1:19" x14ac:dyDescent="0.25">
      <c r="A588" s="39" t="s">
        <v>15</v>
      </c>
      <c r="B588" s="39" t="s">
        <v>96</v>
      </c>
      <c r="C588" s="39" t="s">
        <v>49</v>
      </c>
      <c r="D588" s="39" t="s">
        <v>793</v>
      </c>
      <c r="E588" s="39" t="s">
        <v>127</v>
      </c>
      <c r="F588" s="48">
        <v>1</v>
      </c>
      <c r="G588" s="41">
        <v>3452</v>
      </c>
      <c r="H588" s="42">
        <v>2.9861591695501728</v>
      </c>
      <c r="I588" s="42">
        <v>1156</v>
      </c>
      <c r="J588" s="42" t="s">
        <v>4170</v>
      </c>
      <c r="K588" s="42" t="s">
        <v>4170</v>
      </c>
      <c r="L588" s="42">
        <v>0</v>
      </c>
      <c r="M588" s="39" t="s">
        <v>106</v>
      </c>
      <c r="N588" s="39" t="str">
        <f t="shared" si="9"/>
        <v>sim</v>
      </c>
      <c r="O588" s="49">
        <v>6</v>
      </c>
      <c r="P588" s="49">
        <v>4</v>
      </c>
      <c r="Q588" s="39">
        <v>1.2</v>
      </c>
      <c r="R588" s="39">
        <v>66.7</v>
      </c>
      <c r="S588" s="39">
        <v>20</v>
      </c>
    </row>
    <row r="589" spans="1:19" x14ac:dyDescent="0.25">
      <c r="A589" s="39" t="s">
        <v>15</v>
      </c>
      <c r="B589" s="39" t="s">
        <v>96</v>
      </c>
      <c r="C589" s="39" t="s">
        <v>49</v>
      </c>
      <c r="D589" s="39" t="s">
        <v>794</v>
      </c>
      <c r="E589" s="39" t="s">
        <v>127</v>
      </c>
      <c r="F589" s="48">
        <v>1</v>
      </c>
      <c r="G589" s="41">
        <v>18359</v>
      </c>
      <c r="H589" s="42">
        <v>2.718241042345277</v>
      </c>
      <c r="I589" s="42">
        <v>6754</v>
      </c>
      <c r="J589" s="42" t="s">
        <v>4170</v>
      </c>
      <c r="K589" s="42" t="s">
        <v>4170</v>
      </c>
      <c r="L589" s="42">
        <v>0</v>
      </c>
      <c r="M589" s="39" t="s">
        <v>103</v>
      </c>
      <c r="N589" s="39" t="str">
        <f t="shared" si="9"/>
        <v>sim</v>
      </c>
      <c r="O589" s="49">
        <v>57.5</v>
      </c>
      <c r="P589" s="49">
        <v>48.5</v>
      </c>
      <c r="Q589" s="39">
        <v>4</v>
      </c>
      <c r="R589" s="39">
        <v>84.3</v>
      </c>
      <c r="S589" s="39">
        <v>7</v>
      </c>
    </row>
    <row r="590" spans="1:19" x14ac:dyDescent="0.25">
      <c r="A590" s="39" t="s">
        <v>15</v>
      </c>
      <c r="B590" s="39" t="s">
        <v>96</v>
      </c>
      <c r="C590" s="39" t="s">
        <v>49</v>
      </c>
      <c r="D590" s="39" t="s">
        <v>795</v>
      </c>
      <c r="E590" s="39" t="s">
        <v>127</v>
      </c>
      <c r="F590" s="48">
        <v>1</v>
      </c>
      <c r="G590" s="41">
        <v>10034</v>
      </c>
      <c r="H590" s="42">
        <v>3.3446666666666665</v>
      </c>
      <c r="I590" s="42">
        <v>3000</v>
      </c>
      <c r="J590" s="42" t="s">
        <v>4170</v>
      </c>
      <c r="K590" s="42" t="s">
        <v>4170</v>
      </c>
      <c r="L590" s="42">
        <v>200</v>
      </c>
      <c r="M590" s="39" t="s">
        <v>105</v>
      </c>
      <c r="N590" s="39" t="str">
        <f t="shared" si="9"/>
        <v>sim</v>
      </c>
      <c r="O590" s="49">
        <v>28</v>
      </c>
      <c r="P590" s="49">
        <v>26</v>
      </c>
      <c r="Q590" s="39">
        <v>5</v>
      </c>
      <c r="R590" s="39">
        <v>92.9</v>
      </c>
      <c r="S590" s="39">
        <v>17.899999999999999</v>
      </c>
    </row>
    <row r="591" spans="1:19" x14ac:dyDescent="0.25">
      <c r="A591" s="39" t="s">
        <v>15</v>
      </c>
      <c r="B591" s="39" t="s">
        <v>96</v>
      </c>
      <c r="C591" s="39" t="s">
        <v>49</v>
      </c>
      <c r="D591" s="39" t="s">
        <v>796</v>
      </c>
      <c r="E591" s="39" t="s">
        <v>127</v>
      </c>
      <c r="F591" s="48">
        <v>1</v>
      </c>
      <c r="G591" s="41">
        <v>23971</v>
      </c>
      <c r="H591" s="42">
        <v>4.1144867833848267</v>
      </c>
      <c r="I591" s="42">
        <v>5826</v>
      </c>
      <c r="J591" s="42" t="s">
        <v>4169</v>
      </c>
      <c r="K591" s="42" t="s">
        <v>4170</v>
      </c>
      <c r="L591" s="42">
        <v>106</v>
      </c>
      <c r="M591" s="39" t="s">
        <v>102</v>
      </c>
      <c r="N591" s="39" t="str">
        <f t="shared" si="9"/>
        <v>sim</v>
      </c>
      <c r="O591" s="49">
        <v>14</v>
      </c>
      <c r="P591" s="49">
        <v>4.8</v>
      </c>
      <c r="Q591" s="39">
        <v>2.5</v>
      </c>
      <c r="R591" s="39">
        <v>34.299999999999997</v>
      </c>
      <c r="S591" s="39">
        <v>17.899999999999999</v>
      </c>
    </row>
    <row r="592" spans="1:19" x14ac:dyDescent="0.25">
      <c r="A592" s="39" t="s">
        <v>15</v>
      </c>
      <c r="B592" s="39" t="s">
        <v>96</v>
      </c>
      <c r="C592" s="39" t="s">
        <v>49</v>
      </c>
      <c r="D592" s="39" t="s">
        <v>797</v>
      </c>
      <c r="E592" s="39" t="s">
        <v>127</v>
      </c>
      <c r="F592" s="48">
        <v>1</v>
      </c>
      <c r="G592" s="41">
        <v>3489</v>
      </c>
      <c r="H592" s="42">
        <v>2.3260000000000001</v>
      </c>
      <c r="I592" s="42">
        <v>1500</v>
      </c>
      <c r="J592" s="42" t="s">
        <v>4170</v>
      </c>
      <c r="K592" s="42" t="s">
        <v>4170</v>
      </c>
      <c r="L592" s="42">
        <v>200</v>
      </c>
      <c r="M592" s="39" t="s">
        <v>106</v>
      </c>
      <c r="N592" s="39" t="str">
        <f t="shared" si="9"/>
        <v>sim</v>
      </c>
      <c r="O592" s="49">
        <v>9</v>
      </c>
      <c r="P592" s="49">
        <v>8</v>
      </c>
      <c r="Q592" s="39">
        <v>1.5</v>
      </c>
      <c r="R592" s="39">
        <v>88.9</v>
      </c>
      <c r="S592" s="39">
        <v>16.7</v>
      </c>
    </row>
    <row r="593" spans="1:19" x14ac:dyDescent="0.25">
      <c r="A593" s="39" t="s">
        <v>15</v>
      </c>
      <c r="B593" s="39" t="s">
        <v>96</v>
      </c>
      <c r="C593" s="39" t="s">
        <v>49</v>
      </c>
      <c r="D593" s="39" t="s">
        <v>798</v>
      </c>
      <c r="E593" s="39" t="s">
        <v>127</v>
      </c>
      <c r="F593" s="48">
        <v>1</v>
      </c>
      <c r="G593" s="41">
        <v>4172</v>
      </c>
      <c r="H593" s="42">
        <v>3.6436681222707423</v>
      </c>
      <c r="I593" s="42">
        <v>1145</v>
      </c>
      <c r="J593" s="42" t="s">
        <v>4170</v>
      </c>
      <c r="K593" s="42" t="s">
        <v>4170</v>
      </c>
      <c r="L593" s="42">
        <v>0</v>
      </c>
      <c r="M593" s="39" t="s">
        <v>104</v>
      </c>
      <c r="N593" s="39" t="b">
        <f t="shared" si="9"/>
        <v>0</v>
      </c>
      <c r="O593" s="49">
        <v>30</v>
      </c>
      <c r="P593" s="49">
        <v>30</v>
      </c>
      <c r="Q593" s="39">
        <v>0</v>
      </c>
      <c r="R593" s="39">
        <v>100</v>
      </c>
      <c r="S593" s="39"/>
    </row>
    <row r="594" spans="1:19" x14ac:dyDescent="0.25">
      <c r="A594" s="39" t="s">
        <v>15</v>
      </c>
      <c r="B594" s="39" t="s">
        <v>96</v>
      </c>
      <c r="C594" s="39" t="s">
        <v>49</v>
      </c>
      <c r="D594" s="39" t="s">
        <v>799</v>
      </c>
      <c r="E594" s="39" t="s">
        <v>127</v>
      </c>
      <c r="F594" s="48">
        <v>1</v>
      </c>
      <c r="G594" s="41">
        <v>6753</v>
      </c>
      <c r="H594" s="42">
        <v>2.9045161290322579</v>
      </c>
      <c r="I594" s="42">
        <v>2325</v>
      </c>
      <c r="J594" s="42" t="s">
        <v>4170</v>
      </c>
      <c r="K594" s="42" t="s">
        <v>4170</v>
      </c>
      <c r="L594" s="42">
        <v>6</v>
      </c>
      <c r="M594" s="39" t="s">
        <v>102</v>
      </c>
      <c r="N594" s="39" t="str">
        <f t="shared" si="9"/>
        <v>sim</v>
      </c>
      <c r="O594" s="49">
        <v>30</v>
      </c>
      <c r="P594" s="49">
        <v>30</v>
      </c>
      <c r="Q594" s="39">
        <v>10</v>
      </c>
      <c r="R594" s="39">
        <v>100</v>
      </c>
      <c r="S594" s="39">
        <v>33.299999999999997</v>
      </c>
    </row>
    <row r="595" spans="1:19" x14ac:dyDescent="0.25">
      <c r="A595" s="39" t="s">
        <v>15</v>
      </c>
      <c r="B595" s="39" t="s">
        <v>96</v>
      </c>
      <c r="C595" s="39" t="s">
        <v>49</v>
      </c>
      <c r="D595" s="39" t="s">
        <v>800</v>
      </c>
      <c r="E595" s="39" t="s">
        <v>127</v>
      </c>
      <c r="F595" s="48">
        <v>1</v>
      </c>
      <c r="G595" s="41">
        <v>2767</v>
      </c>
      <c r="H595" s="42">
        <v>2.0496296296296297</v>
      </c>
      <c r="I595" s="42">
        <v>1350</v>
      </c>
      <c r="J595" s="42" t="s">
        <v>4170</v>
      </c>
      <c r="K595" s="42" t="s">
        <v>4170</v>
      </c>
      <c r="L595" s="42">
        <v>0</v>
      </c>
      <c r="M595" s="39" t="s">
        <v>103</v>
      </c>
      <c r="N595" s="39" t="str">
        <f t="shared" si="9"/>
        <v>sim</v>
      </c>
      <c r="O595" s="49">
        <v>12.52</v>
      </c>
      <c r="P595" s="49">
        <v>10</v>
      </c>
      <c r="Q595" s="39">
        <v>3</v>
      </c>
      <c r="R595" s="39">
        <v>79.900000000000006</v>
      </c>
      <c r="S595" s="39">
        <v>24</v>
      </c>
    </row>
    <row r="596" spans="1:19" x14ac:dyDescent="0.25">
      <c r="A596" s="39" t="s">
        <v>15</v>
      </c>
      <c r="B596" s="39" t="s">
        <v>96</v>
      </c>
      <c r="C596" s="39" t="s">
        <v>49</v>
      </c>
      <c r="D596" s="39" t="s">
        <v>801</v>
      </c>
      <c r="E596" s="39" t="s">
        <v>127</v>
      </c>
      <c r="F596" s="48">
        <v>1</v>
      </c>
      <c r="G596" s="41">
        <v>3023</v>
      </c>
      <c r="H596" s="42">
        <v>2.2475836431226766</v>
      </c>
      <c r="I596" s="42">
        <v>1345</v>
      </c>
      <c r="J596" s="42" t="s">
        <v>4170</v>
      </c>
      <c r="K596" s="42" t="s">
        <v>4170</v>
      </c>
      <c r="L596" s="42">
        <v>20</v>
      </c>
      <c r="M596" s="39" t="s">
        <v>102</v>
      </c>
      <c r="N596" s="39" t="str">
        <f t="shared" si="9"/>
        <v>sim</v>
      </c>
      <c r="O596" s="49">
        <v>12</v>
      </c>
      <c r="P596" s="49">
        <v>10</v>
      </c>
      <c r="Q596" s="39">
        <v>2</v>
      </c>
      <c r="R596" s="39">
        <v>83.3</v>
      </c>
      <c r="S596" s="39">
        <v>16.7</v>
      </c>
    </row>
    <row r="597" spans="1:19" x14ac:dyDescent="0.25">
      <c r="A597" s="39" t="s">
        <v>15</v>
      </c>
      <c r="B597" s="39" t="s">
        <v>96</v>
      </c>
      <c r="C597" s="39" t="s">
        <v>49</v>
      </c>
      <c r="D597" s="39" t="s">
        <v>802</v>
      </c>
      <c r="E597" s="39" t="s">
        <v>127</v>
      </c>
      <c r="F597" s="48">
        <v>1</v>
      </c>
      <c r="G597" s="41">
        <v>5947</v>
      </c>
      <c r="H597" s="42">
        <v>2.9929542023150479</v>
      </c>
      <c r="I597" s="42">
        <v>1987</v>
      </c>
      <c r="J597" s="42" t="s">
        <v>4169</v>
      </c>
      <c r="K597" s="42" t="s">
        <v>4170</v>
      </c>
      <c r="L597" s="42">
        <v>100</v>
      </c>
      <c r="M597" s="39" t="s">
        <v>103</v>
      </c>
      <c r="N597" s="39" t="str">
        <f t="shared" si="9"/>
        <v>sim</v>
      </c>
      <c r="O597" s="49">
        <v>60</v>
      </c>
      <c r="P597" s="49">
        <v>40</v>
      </c>
      <c r="Q597" s="39">
        <v>5</v>
      </c>
      <c r="R597" s="39">
        <v>66.7</v>
      </c>
      <c r="S597" s="39">
        <v>8.3000000000000007</v>
      </c>
    </row>
    <row r="598" spans="1:19" x14ac:dyDescent="0.25">
      <c r="A598" s="39" t="s">
        <v>15</v>
      </c>
      <c r="B598" s="39" t="s">
        <v>96</v>
      </c>
      <c r="C598" s="39" t="s">
        <v>49</v>
      </c>
      <c r="D598" s="39" t="s">
        <v>803</v>
      </c>
      <c r="E598" s="39" t="s">
        <v>127</v>
      </c>
      <c r="F598" s="48">
        <v>2</v>
      </c>
      <c r="G598" s="41">
        <v>38071</v>
      </c>
      <c r="H598" s="42">
        <v>3.2483788395904436</v>
      </c>
      <c r="I598" s="42">
        <v>11720</v>
      </c>
      <c r="J598" s="42" t="s">
        <v>4170</v>
      </c>
      <c r="K598" s="42" t="s">
        <v>4170</v>
      </c>
      <c r="L598" s="42">
        <v>640</v>
      </c>
      <c r="M598" s="39" t="s">
        <v>106</v>
      </c>
      <c r="N598" s="39" t="str">
        <f t="shared" si="9"/>
        <v>sim</v>
      </c>
      <c r="O598" s="49">
        <v>180</v>
      </c>
      <c r="P598" s="49">
        <v>52</v>
      </c>
      <c r="Q598" s="39">
        <v>2</v>
      </c>
      <c r="R598" s="39">
        <v>28.9</v>
      </c>
      <c r="S598" s="39">
        <v>1.1000000000000001</v>
      </c>
    </row>
    <row r="599" spans="1:19" x14ac:dyDescent="0.25">
      <c r="A599" s="39" t="s">
        <v>15</v>
      </c>
      <c r="B599" s="39" t="s">
        <v>96</v>
      </c>
      <c r="C599" s="39" t="s">
        <v>49</v>
      </c>
      <c r="D599" s="39" t="s">
        <v>804</v>
      </c>
      <c r="E599" s="39" t="s">
        <v>127</v>
      </c>
      <c r="F599" s="48">
        <v>1</v>
      </c>
      <c r="G599" s="41">
        <v>4112</v>
      </c>
      <c r="H599" s="42">
        <v>3.0058479532163744</v>
      </c>
      <c r="I599" s="42">
        <v>1368</v>
      </c>
      <c r="J599" s="42" t="s">
        <v>4170</v>
      </c>
      <c r="K599" s="42" t="s">
        <v>4170</v>
      </c>
      <c r="L599" s="42">
        <v>0</v>
      </c>
      <c r="M599" s="39" t="s">
        <v>104</v>
      </c>
      <c r="N599" s="39" t="b">
        <f t="shared" si="9"/>
        <v>0</v>
      </c>
      <c r="O599" s="49">
        <v>64</v>
      </c>
      <c r="P599" s="49">
        <v>15</v>
      </c>
      <c r="Q599" s="39">
        <v>1</v>
      </c>
      <c r="R599" s="39">
        <v>23.4</v>
      </c>
      <c r="S599" s="39">
        <v>1.6</v>
      </c>
    </row>
    <row r="600" spans="1:19" x14ac:dyDescent="0.25">
      <c r="A600" s="39" t="s">
        <v>15</v>
      </c>
      <c r="B600" s="39" t="s">
        <v>96</v>
      </c>
      <c r="C600" s="39" t="s">
        <v>49</v>
      </c>
      <c r="D600" s="39" t="s">
        <v>805</v>
      </c>
      <c r="E600" s="39" t="s">
        <v>127</v>
      </c>
      <c r="F600" s="48">
        <v>1</v>
      </c>
      <c r="G600" s="41">
        <v>7698</v>
      </c>
      <c r="H600" s="42">
        <v>2.1672297297297298</v>
      </c>
      <c r="I600" s="42">
        <v>3552</v>
      </c>
      <c r="J600" s="42" t="s">
        <v>4170</v>
      </c>
      <c r="K600" s="42" t="s">
        <v>4170</v>
      </c>
      <c r="L600" s="42">
        <v>418</v>
      </c>
      <c r="M600" s="39" t="s">
        <v>104</v>
      </c>
      <c r="N600" s="39" t="b">
        <f t="shared" si="9"/>
        <v>0</v>
      </c>
      <c r="O600" s="49">
        <v>30</v>
      </c>
      <c r="P600" s="49">
        <v>16.350000000000001</v>
      </c>
      <c r="Q600" s="39">
        <v>0</v>
      </c>
      <c r="R600" s="39">
        <v>54.5</v>
      </c>
      <c r="S600" s="39"/>
    </row>
    <row r="601" spans="1:19" x14ac:dyDescent="0.25">
      <c r="A601" s="39" t="s">
        <v>15</v>
      </c>
      <c r="B601" s="39" t="s">
        <v>96</v>
      </c>
      <c r="C601" s="39" t="s">
        <v>49</v>
      </c>
      <c r="D601" s="39" t="s">
        <v>806</v>
      </c>
      <c r="E601" s="39" t="s">
        <v>127</v>
      </c>
      <c r="F601" s="48">
        <v>1</v>
      </c>
      <c r="G601" s="41">
        <v>14494</v>
      </c>
      <c r="H601" s="42">
        <v>2.2131623148572301</v>
      </c>
      <c r="I601" s="42">
        <v>6549</v>
      </c>
      <c r="J601" s="42" t="s">
        <v>4170</v>
      </c>
      <c r="K601" s="42" t="s">
        <v>4170</v>
      </c>
      <c r="L601" s="42">
        <v>0</v>
      </c>
      <c r="M601" s="39" t="s">
        <v>103</v>
      </c>
      <c r="N601" s="39" t="str">
        <f t="shared" si="9"/>
        <v>sim</v>
      </c>
      <c r="O601" s="49">
        <v>40</v>
      </c>
      <c r="P601" s="49">
        <v>30</v>
      </c>
      <c r="Q601" s="39">
        <v>5</v>
      </c>
      <c r="R601" s="39">
        <v>75</v>
      </c>
      <c r="S601" s="39">
        <v>12.5</v>
      </c>
    </row>
    <row r="602" spans="1:19" x14ac:dyDescent="0.25">
      <c r="A602" s="39" t="s">
        <v>15</v>
      </c>
      <c r="B602" s="39" t="s">
        <v>96</v>
      </c>
      <c r="C602" s="39" t="s">
        <v>49</v>
      </c>
      <c r="D602" s="39" t="s">
        <v>807</v>
      </c>
      <c r="E602" s="39" t="s">
        <v>127</v>
      </c>
      <c r="F602" s="48">
        <v>1</v>
      </c>
      <c r="G602" s="41">
        <v>6578</v>
      </c>
      <c r="H602" s="42">
        <v>7.7846153846153845</v>
      </c>
      <c r="I602" s="42">
        <v>845</v>
      </c>
      <c r="J602" s="42" t="s">
        <v>4170</v>
      </c>
      <c r="K602" s="42" t="s">
        <v>4170</v>
      </c>
      <c r="L602" s="42">
        <v>36</v>
      </c>
      <c r="M602" s="39" t="s">
        <v>103</v>
      </c>
      <c r="N602" s="39" t="str">
        <f t="shared" si="9"/>
        <v>sim</v>
      </c>
      <c r="O602" s="49">
        <v>80</v>
      </c>
      <c r="P602" s="49">
        <v>50.65</v>
      </c>
      <c r="Q602" s="39">
        <v>5</v>
      </c>
      <c r="R602" s="39">
        <v>63.3</v>
      </c>
      <c r="S602" s="39">
        <v>6.3</v>
      </c>
    </row>
    <row r="603" spans="1:19" x14ac:dyDescent="0.25">
      <c r="A603" s="39" t="s">
        <v>15</v>
      </c>
      <c r="B603" s="39" t="s">
        <v>96</v>
      </c>
      <c r="C603" s="39" t="s">
        <v>49</v>
      </c>
      <c r="D603" s="39" t="s">
        <v>808</v>
      </c>
      <c r="E603" s="39" t="s">
        <v>127</v>
      </c>
      <c r="F603" s="48">
        <v>1</v>
      </c>
      <c r="G603" s="41">
        <v>6760</v>
      </c>
      <c r="H603" s="42">
        <v>3.38</v>
      </c>
      <c r="I603" s="42">
        <v>2000</v>
      </c>
      <c r="J603" s="42" t="s">
        <v>4170</v>
      </c>
      <c r="K603" s="42" t="s">
        <v>4170</v>
      </c>
      <c r="L603" s="42">
        <v>0</v>
      </c>
      <c r="M603" s="39" t="s">
        <v>104</v>
      </c>
      <c r="N603" s="39" t="b">
        <f t="shared" si="9"/>
        <v>0</v>
      </c>
      <c r="O603" s="49">
        <v>10</v>
      </c>
      <c r="P603" s="49">
        <v>8</v>
      </c>
      <c r="Q603" s="39">
        <v>0</v>
      </c>
      <c r="R603" s="39">
        <v>80</v>
      </c>
      <c r="S603" s="39"/>
    </row>
    <row r="604" spans="1:19" x14ac:dyDescent="0.25">
      <c r="A604" s="39" t="s">
        <v>15</v>
      </c>
      <c r="B604" s="39" t="s">
        <v>96</v>
      </c>
      <c r="C604" s="39" t="s">
        <v>49</v>
      </c>
      <c r="D604" s="39" t="s">
        <v>809</v>
      </c>
      <c r="E604" s="39" t="s">
        <v>127</v>
      </c>
      <c r="F604" s="48">
        <v>1</v>
      </c>
      <c r="G604" s="41">
        <v>10315</v>
      </c>
      <c r="H604" s="42">
        <v>2.9395839270447421</v>
      </c>
      <c r="I604" s="42">
        <v>3509</v>
      </c>
      <c r="J604" s="42" t="s">
        <v>4170</v>
      </c>
      <c r="K604" s="42" t="s">
        <v>4170</v>
      </c>
      <c r="L604" s="42">
        <v>0</v>
      </c>
      <c r="M604" s="39" t="s">
        <v>104</v>
      </c>
      <c r="N604" s="39" t="b">
        <f t="shared" si="9"/>
        <v>0</v>
      </c>
      <c r="O604" s="49">
        <v>60</v>
      </c>
      <c r="P604" s="49">
        <v>42</v>
      </c>
      <c r="Q604" s="39">
        <v>0</v>
      </c>
      <c r="R604" s="39">
        <v>70</v>
      </c>
      <c r="S604" s="39"/>
    </row>
    <row r="605" spans="1:19" x14ac:dyDescent="0.25">
      <c r="A605" s="39" t="s">
        <v>15</v>
      </c>
      <c r="B605" s="39" t="s">
        <v>96</v>
      </c>
      <c r="C605" s="39" t="s">
        <v>49</v>
      </c>
      <c r="D605" s="39" t="s">
        <v>810</v>
      </c>
      <c r="E605" s="39" t="s">
        <v>127</v>
      </c>
      <c r="F605" s="48">
        <v>1</v>
      </c>
      <c r="G605" s="41">
        <v>1845</v>
      </c>
      <c r="H605" s="42">
        <v>2.46</v>
      </c>
      <c r="I605" s="42">
        <v>750</v>
      </c>
      <c r="J605" s="42" t="s">
        <v>4170</v>
      </c>
      <c r="K605" s="42" t="s">
        <v>4170</v>
      </c>
      <c r="L605" s="42">
        <v>0</v>
      </c>
      <c r="M605" s="39" t="s">
        <v>106</v>
      </c>
      <c r="N605" s="39" t="str">
        <f t="shared" si="9"/>
        <v>sim</v>
      </c>
      <c r="O605" s="49">
        <v>5</v>
      </c>
      <c r="P605" s="49">
        <v>3.3</v>
      </c>
      <c r="Q605" s="39">
        <v>2.6</v>
      </c>
      <c r="R605" s="39">
        <v>66</v>
      </c>
      <c r="S605" s="39">
        <v>52</v>
      </c>
    </row>
    <row r="606" spans="1:19" x14ac:dyDescent="0.25">
      <c r="A606" s="39" t="s">
        <v>15</v>
      </c>
      <c r="B606" s="39" t="s">
        <v>96</v>
      </c>
      <c r="C606" s="39" t="s">
        <v>49</v>
      </c>
      <c r="D606" s="39" t="s">
        <v>811</v>
      </c>
      <c r="E606" s="39" t="s">
        <v>127</v>
      </c>
      <c r="F606" s="48">
        <v>1</v>
      </c>
      <c r="G606" s="41">
        <v>2735</v>
      </c>
      <c r="H606" s="42">
        <v>2.7349999999999999</v>
      </c>
      <c r="I606" s="42">
        <v>1000</v>
      </c>
      <c r="J606" s="42" t="s">
        <v>4169</v>
      </c>
      <c r="K606" s="42" t="s">
        <v>4169</v>
      </c>
      <c r="L606" s="42">
        <v>20</v>
      </c>
      <c r="M606" s="39" t="s">
        <v>104</v>
      </c>
      <c r="N606" s="39" t="b">
        <f t="shared" si="9"/>
        <v>0</v>
      </c>
      <c r="O606" s="49">
        <v>1500</v>
      </c>
      <c r="P606" s="49">
        <v>500</v>
      </c>
      <c r="Q606" s="39">
        <v>0</v>
      </c>
      <c r="R606" s="39">
        <v>33.299999999999997</v>
      </c>
      <c r="S606" s="39"/>
    </row>
    <row r="607" spans="1:19" x14ac:dyDescent="0.25">
      <c r="A607" s="39" t="s">
        <v>15</v>
      </c>
      <c r="B607" s="39" t="s">
        <v>96</v>
      </c>
      <c r="C607" s="39" t="s">
        <v>49</v>
      </c>
      <c r="D607" s="39" t="s">
        <v>812</v>
      </c>
      <c r="E607" s="39" t="s">
        <v>127</v>
      </c>
      <c r="F607" s="48">
        <v>1</v>
      </c>
      <c r="G607" s="41">
        <v>7190</v>
      </c>
      <c r="H607" s="42">
        <v>3.9988876529477198</v>
      </c>
      <c r="I607" s="42">
        <v>1798</v>
      </c>
      <c r="J607" s="42" t="s">
        <v>4170</v>
      </c>
      <c r="K607" s="42" t="s">
        <v>4170</v>
      </c>
      <c r="L607" s="42">
        <v>0</v>
      </c>
      <c r="M607" s="39" t="s">
        <v>103</v>
      </c>
      <c r="N607" s="39" t="str">
        <f t="shared" si="9"/>
        <v>sim</v>
      </c>
      <c r="O607" s="49">
        <v>47.21</v>
      </c>
      <c r="P607" s="49">
        <v>16.850000000000001</v>
      </c>
      <c r="Q607" s="39">
        <v>14</v>
      </c>
      <c r="R607" s="39">
        <v>35.700000000000003</v>
      </c>
      <c r="S607" s="39">
        <v>29.7</v>
      </c>
    </row>
    <row r="608" spans="1:19" x14ac:dyDescent="0.25">
      <c r="A608" s="39" t="s">
        <v>15</v>
      </c>
      <c r="B608" s="39" t="s">
        <v>96</v>
      </c>
      <c r="C608" s="39" t="s">
        <v>49</v>
      </c>
      <c r="D608" s="39" t="s">
        <v>813</v>
      </c>
      <c r="E608" s="39" t="s">
        <v>127</v>
      </c>
      <c r="F608" s="48">
        <v>1</v>
      </c>
      <c r="G608" s="41">
        <v>4501</v>
      </c>
      <c r="H608" s="42">
        <v>3.7014802631578947</v>
      </c>
      <c r="I608" s="42">
        <v>1216</v>
      </c>
      <c r="J608" s="42" t="s">
        <v>4170</v>
      </c>
      <c r="K608" s="42" t="s">
        <v>4170</v>
      </c>
      <c r="L608" s="42">
        <v>0</v>
      </c>
      <c r="M608" s="39" t="s">
        <v>102</v>
      </c>
      <c r="N608" s="39" t="str">
        <f t="shared" si="9"/>
        <v>sim</v>
      </c>
      <c r="O608" s="49">
        <v>5.25</v>
      </c>
      <c r="P608" s="49">
        <v>4.13</v>
      </c>
      <c r="Q608" s="39">
        <v>1.5</v>
      </c>
      <c r="R608" s="39">
        <v>78.7</v>
      </c>
      <c r="S608" s="39">
        <v>28.6</v>
      </c>
    </row>
    <row r="609" spans="1:19" x14ac:dyDescent="0.25">
      <c r="A609" s="39" t="s">
        <v>15</v>
      </c>
      <c r="B609" s="39" t="s">
        <v>96</v>
      </c>
      <c r="C609" s="39" t="s">
        <v>49</v>
      </c>
      <c r="D609" s="39" t="s">
        <v>814</v>
      </c>
      <c r="E609" s="39" t="s">
        <v>127</v>
      </c>
      <c r="F609" s="48">
        <v>1</v>
      </c>
      <c r="G609" s="41">
        <v>5869</v>
      </c>
      <c r="H609" s="42">
        <v>2.8189241114313162</v>
      </c>
      <c r="I609" s="42">
        <v>2082</v>
      </c>
      <c r="J609" s="42" t="s">
        <v>4170</v>
      </c>
      <c r="K609" s="42" t="s">
        <v>4170</v>
      </c>
      <c r="L609" s="42">
        <v>20</v>
      </c>
      <c r="M609" s="39" t="s">
        <v>105</v>
      </c>
      <c r="N609" s="39" t="str">
        <f t="shared" si="9"/>
        <v>sim</v>
      </c>
      <c r="O609" s="49">
        <v>35</v>
      </c>
      <c r="P609" s="49">
        <v>22</v>
      </c>
      <c r="Q609" s="39">
        <v>0</v>
      </c>
      <c r="R609" s="39">
        <v>62.9</v>
      </c>
      <c r="S609" s="39"/>
    </row>
    <row r="610" spans="1:19" x14ac:dyDescent="0.25">
      <c r="A610" s="39" t="s">
        <v>15</v>
      </c>
      <c r="B610" s="39" t="s">
        <v>96</v>
      </c>
      <c r="C610" s="39" t="s">
        <v>49</v>
      </c>
      <c r="D610" s="39" t="s">
        <v>815</v>
      </c>
      <c r="E610" s="39" t="s">
        <v>127</v>
      </c>
      <c r="F610" s="48">
        <v>1</v>
      </c>
      <c r="G610" s="41">
        <v>5076</v>
      </c>
      <c r="H610" s="42">
        <v>3.1724999999999999</v>
      </c>
      <c r="I610" s="42">
        <v>1600</v>
      </c>
      <c r="J610" s="42" t="s">
        <v>4170</v>
      </c>
      <c r="K610" s="42" t="s">
        <v>4170</v>
      </c>
      <c r="L610" s="42">
        <v>0</v>
      </c>
      <c r="M610" s="39" t="s">
        <v>104</v>
      </c>
      <c r="N610" s="39" t="b">
        <f t="shared" si="9"/>
        <v>0</v>
      </c>
      <c r="O610" s="49">
        <v>185</v>
      </c>
      <c r="P610" s="49">
        <v>142</v>
      </c>
      <c r="Q610" s="39">
        <v>0</v>
      </c>
      <c r="R610" s="39">
        <v>76.8</v>
      </c>
      <c r="S610" s="39"/>
    </row>
    <row r="611" spans="1:19" x14ac:dyDescent="0.25">
      <c r="A611" s="39" t="s">
        <v>15</v>
      </c>
      <c r="B611" s="39" t="s">
        <v>96</v>
      </c>
      <c r="C611" s="39" t="s">
        <v>49</v>
      </c>
      <c r="D611" s="39" t="s">
        <v>816</v>
      </c>
      <c r="E611" s="39" t="s">
        <v>127</v>
      </c>
      <c r="F611" s="48">
        <v>1</v>
      </c>
      <c r="G611" s="41">
        <v>16898</v>
      </c>
      <c r="H611" s="42">
        <v>5.0426738287078487</v>
      </c>
      <c r="I611" s="42">
        <v>3351</v>
      </c>
      <c r="J611" s="42" t="s">
        <v>4170</v>
      </c>
      <c r="K611" s="42" t="s">
        <v>4170</v>
      </c>
      <c r="L611" s="42">
        <v>0</v>
      </c>
      <c r="M611" s="39" t="s">
        <v>103</v>
      </c>
      <c r="N611" s="39" t="str">
        <f t="shared" si="9"/>
        <v>sim</v>
      </c>
      <c r="O611" s="49">
        <v>35.4</v>
      </c>
      <c r="P611" s="49">
        <v>28.5</v>
      </c>
      <c r="Q611" s="39">
        <v>8</v>
      </c>
      <c r="R611" s="39">
        <v>80.5</v>
      </c>
      <c r="S611" s="39">
        <v>22.6</v>
      </c>
    </row>
    <row r="612" spans="1:19" x14ac:dyDescent="0.25">
      <c r="A612" s="39" t="s">
        <v>15</v>
      </c>
      <c r="B612" s="39" t="s">
        <v>96</v>
      </c>
      <c r="C612" s="39" t="s">
        <v>49</v>
      </c>
      <c r="D612" s="39" t="s">
        <v>817</v>
      </c>
      <c r="E612" s="39" t="s">
        <v>127</v>
      </c>
      <c r="F612" s="48">
        <v>1</v>
      </c>
      <c r="G612" s="41">
        <v>3866</v>
      </c>
      <c r="H612" s="42">
        <v>3.0203125000000002</v>
      </c>
      <c r="I612" s="42">
        <v>1280</v>
      </c>
      <c r="J612" s="42" t="s">
        <v>4170</v>
      </c>
      <c r="K612" s="42" t="s">
        <v>4170</v>
      </c>
      <c r="L612" s="42">
        <v>20</v>
      </c>
      <c r="M612" s="39" t="s">
        <v>105</v>
      </c>
      <c r="N612" s="39" t="str">
        <f t="shared" si="9"/>
        <v>sim</v>
      </c>
      <c r="O612" s="49">
        <v>12</v>
      </c>
      <c r="P612" s="49">
        <v>6</v>
      </c>
      <c r="Q612" s="39">
        <v>0</v>
      </c>
      <c r="R612" s="39">
        <v>50</v>
      </c>
      <c r="S612" s="39"/>
    </row>
    <row r="613" spans="1:19" x14ac:dyDescent="0.25">
      <c r="A613" s="39" t="s">
        <v>15</v>
      </c>
      <c r="B613" s="39" t="s">
        <v>96</v>
      </c>
      <c r="C613" s="39" t="s">
        <v>49</v>
      </c>
      <c r="D613" s="39" t="s">
        <v>818</v>
      </c>
      <c r="E613" s="39" t="s">
        <v>127</v>
      </c>
      <c r="F613" s="48">
        <v>1</v>
      </c>
      <c r="G613" s="41">
        <v>16050</v>
      </c>
      <c r="H613" s="42">
        <v>4.0125000000000002</v>
      </c>
      <c r="I613" s="42">
        <v>4000</v>
      </c>
      <c r="J613" s="42" t="s">
        <v>4170</v>
      </c>
      <c r="K613" s="42" t="s">
        <v>4170</v>
      </c>
      <c r="L613" s="42">
        <v>50</v>
      </c>
      <c r="M613" s="39" t="s">
        <v>104</v>
      </c>
      <c r="N613" s="39" t="b">
        <f t="shared" si="9"/>
        <v>0</v>
      </c>
      <c r="O613" s="49">
        <v>36</v>
      </c>
      <c r="P613" s="49">
        <v>26</v>
      </c>
      <c r="Q613" s="39">
        <v>0</v>
      </c>
      <c r="R613" s="39">
        <v>72.2</v>
      </c>
      <c r="S613" s="39"/>
    </row>
    <row r="614" spans="1:19" x14ac:dyDescent="0.25">
      <c r="A614" s="39" t="s">
        <v>15</v>
      </c>
      <c r="B614" s="39" t="s">
        <v>96</v>
      </c>
      <c r="C614" s="39" t="s">
        <v>49</v>
      </c>
      <c r="D614" s="39" t="s">
        <v>819</v>
      </c>
      <c r="E614" s="39" t="s">
        <v>140</v>
      </c>
      <c r="F614" s="48">
        <v>2</v>
      </c>
      <c r="G614" s="41">
        <v>34305</v>
      </c>
      <c r="H614" s="42">
        <v>4.288125</v>
      </c>
      <c r="I614" s="42">
        <v>8000</v>
      </c>
      <c r="J614" s="42" t="s">
        <v>4170</v>
      </c>
      <c r="K614" s="42" t="s">
        <v>4170</v>
      </c>
      <c r="L614" s="42">
        <v>0</v>
      </c>
      <c r="M614" s="39" t="s">
        <v>106</v>
      </c>
      <c r="N614" s="39" t="str">
        <f t="shared" si="9"/>
        <v>sim</v>
      </c>
      <c r="O614" s="49">
        <v>81.260000000000005</v>
      </c>
      <c r="P614" s="49">
        <v>81.260000000000005</v>
      </c>
      <c r="Q614" s="39">
        <v>67.72</v>
      </c>
      <c r="R614" s="39">
        <v>100</v>
      </c>
      <c r="S614" s="39">
        <v>83.3</v>
      </c>
    </row>
    <row r="615" spans="1:19" x14ac:dyDescent="0.25">
      <c r="A615" s="39" t="s">
        <v>15</v>
      </c>
      <c r="B615" s="39" t="s">
        <v>96</v>
      </c>
      <c r="C615" s="39" t="s">
        <v>49</v>
      </c>
      <c r="D615" s="39" t="s">
        <v>820</v>
      </c>
      <c r="E615" s="39" t="s">
        <v>127</v>
      </c>
      <c r="F615" s="48">
        <v>1</v>
      </c>
      <c r="G615" s="41">
        <v>15792</v>
      </c>
      <c r="H615" s="42">
        <v>2.1389678992279562</v>
      </c>
      <c r="I615" s="42">
        <v>7383</v>
      </c>
      <c r="J615" s="42" t="s">
        <v>4170</v>
      </c>
      <c r="K615" s="42" t="s">
        <v>4170</v>
      </c>
      <c r="L615" s="42">
        <v>0</v>
      </c>
      <c r="M615" s="39" t="s">
        <v>102</v>
      </c>
      <c r="N615" s="39" t="str">
        <f t="shared" si="9"/>
        <v>sim</v>
      </c>
      <c r="O615" s="49">
        <v>109.48</v>
      </c>
      <c r="P615" s="49">
        <v>19</v>
      </c>
      <c r="Q615" s="39">
        <v>11.65</v>
      </c>
      <c r="R615" s="39">
        <v>17.399999999999999</v>
      </c>
      <c r="S615" s="39">
        <v>10.6</v>
      </c>
    </row>
    <row r="616" spans="1:19" x14ac:dyDescent="0.25">
      <c r="A616" s="39" t="s">
        <v>15</v>
      </c>
      <c r="B616" s="39" t="s">
        <v>96</v>
      </c>
      <c r="C616" s="39" t="s">
        <v>49</v>
      </c>
      <c r="D616" s="39" t="s">
        <v>821</v>
      </c>
      <c r="E616" s="39" t="s">
        <v>127</v>
      </c>
      <c r="F616" s="48">
        <v>1</v>
      </c>
      <c r="G616" s="41">
        <v>9985</v>
      </c>
      <c r="H616" s="42">
        <v>2.4605717102020699</v>
      </c>
      <c r="I616" s="42">
        <v>4058</v>
      </c>
      <c r="J616" s="42" t="s">
        <v>4170</v>
      </c>
      <c r="K616" s="42" t="s">
        <v>4170</v>
      </c>
      <c r="L616" s="42">
        <v>0</v>
      </c>
      <c r="M616" s="39" t="s">
        <v>104</v>
      </c>
      <c r="N616" s="39" t="b">
        <f t="shared" si="9"/>
        <v>0</v>
      </c>
      <c r="O616" s="49">
        <v>26</v>
      </c>
      <c r="P616" s="49">
        <v>26</v>
      </c>
      <c r="Q616" s="39">
        <v>1.29</v>
      </c>
      <c r="R616" s="39">
        <v>100</v>
      </c>
      <c r="S616" s="39">
        <v>5</v>
      </c>
    </row>
    <row r="617" spans="1:19" x14ac:dyDescent="0.25">
      <c r="A617" s="39" t="s">
        <v>15</v>
      </c>
      <c r="B617" s="39" t="s">
        <v>96</v>
      </c>
      <c r="C617" s="39" t="s">
        <v>49</v>
      </c>
      <c r="D617" s="39" t="s">
        <v>822</v>
      </c>
      <c r="E617" s="39" t="s">
        <v>127</v>
      </c>
      <c r="F617" s="48">
        <v>1</v>
      </c>
      <c r="G617" s="41">
        <v>3745</v>
      </c>
      <c r="H617" s="42">
        <v>3.6643835616438358</v>
      </c>
      <c r="I617" s="42">
        <v>1022</v>
      </c>
      <c r="J617" s="42" t="s">
        <v>4169</v>
      </c>
      <c r="K617" s="42" t="s">
        <v>4170</v>
      </c>
      <c r="L617" s="42">
        <v>0</v>
      </c>
      <c r="M617" s="39" t="s">
        <v>103</v>
      </c>
      <c r="N617" s="39" t="str">
        <f t="shared" si="9"/>
        <v>sim</v>
      </c>
      <c r="O617" s="49">
        <v>7.9</v>
      </c>
      <c r="P617" s="49">
        <v>5.8</v>
      </c>
      <c r="Q617" s="39">
        <v>0.8</v>
      </c>
      <c r="R617" s="39">
        <v>73.400000000000006</v>
      </c>
      <c r="S617" s="39">
        <v>10.1</v>
      </c>
    </row>
    <row r="618" spans="1:19" x14ac:dyDescent="0.25">
      <c r="A618" s="39" t="s">
        <v>15</v>
      </c>
      <c r="B618" s="39" t="s">
        <v>96</v>
      </c>
      <c r="C618" s="39" t="s">
        <v>49</v>
      </c>
      <c r="D618" s="39" t="s">
        <v>823</v>
      </c>
      <c r="E618" s="39" t="s">
        <v>127</v>
      </c>
      <c r="F618" s="48">
        <v>1</v>
      </c>
      <c r="G618" s="41">
        <v>11238</v>
      </c>
      <c r="H618" s="42">
        <v>4.1377025036818855</v>
      </c>
      <c r="I618" s="42">
        <v>2716</v>
      </c>
      <c r="J618" s="42" t="s">
        <v>4170</v>
      </c>
      <c r="K618" s="42" t="s">
        <v>4170</v>
      </c>
      <c r="L618" s="42">
        <v>0</v>
      </c>
      <c r="M618" s="39" t="s">
        <v>106</v>
      </c>
      <c r="N618" s="39" t="str">
        <f t="shared" si="9"/>
        <v>sim</v>
      </c>
      <c r="O618" s="49">
        <v>46.07</v>
      </c>
      <c r="P618" s="49">
        <v>24.34</v>
      </c>
      <c r="Q618" s="39">
        <v>24.34</v>
      </c>
      <c r="R618" s="39">
        <v>52.8</v>
      </c>
      <c r="S618" s="39">
        <v>52.8</v>
      </c>
    </row>
    <row r="619" spans="1:19" x14ac:dyDescent="0.25">
      <c r="A619" s="39" t="s">
        <v>15</v>
      </c>
      <c r="B619" s="39" t="s">
        <v>96</v>
      </c>
      <c r="C619" s="39" t="s">
        <v>49</v>
      </c>
      <c r="D619" s="39" t="s">
        <v>824</v>
      </c>
      <c r="E619" s="39" t="s">
        <v>127</v>
      </c>
      <c r="F619" s="48">
        <v>1</v>
      </c>
      <c r="G619" s="41">
        <v>12914</v>
      </c>
      <c r="H619" s="42">
        <v>2.1888135593220337</v>
      </c>
      <c r="I619" s="42">
        <v>5900</v>
      </c>
      <c r="J619" s="42" t="s">
        <v>4170</v>
      </c>
      <c r="K619" s="42" t="s">
        <v>4170</v>
      </c>
      <c r="L619" s="42">
        <v>250</v>
      </c>
      <c r="M619" s="39" t="s">
        <v>104</v>
      </c>
      <c r="N619" s="39" t="b">
        <f t="shared" si="9"/>
        <v>0</v>
      </c>
      <c r="O619" s="49">
        <v>39</v>
      </c>
      <c r="P619" s="49">
        <v>19</v>
      </c>
      <c r="Q619" s="39">
        <v>0</v>
      </c>
      <c r="R619" s="39">
        <v>48.7</v>
      </c>
      <c r="S619" s="39"/>
    </row>
    <row r="620" spans="1:19" x14ac:dyDescent="0.25">
      <c r="A620" s="39" t="s">
        <v>15</v>
      </c>
      <c r="B620" s="39" t="s">
        <v>96</v>
      </c>
      <c r="C620" s="39" t="s">
        <v>49</v>
      </c>
      <c r="D620" s="39" t="s">
        <v>825</v>
      </c>
      <c r="E620" s="39" t="s">
        <v>127</v>
      </c>
      <c r="F620" s="48">
        <v>1</v>
      </c>
      <c r="G620" s="41">
        <v>3434</v>
      </c>
      <c r="H620" s="42">
        <v>2.406447091800981</v>
      </c>
      <c r="I620" s="42">
        <v>1427</v>
      </c>
      <c r="J620" s="42" t="s">
        <v>4170</v>
      </c>
      <c r="K620" s="42" t="s">
        <v>4170</v>
      </c>
      <c r="L620" s="42">
        <v>0</v>
      </c>
      <c r="M620" s="39" t="s">
        <v>102</v>
      </c>
      <c r="N620" s="39" t="str">
        <f t="shared" si="9"/>
        <v>sim</v>
      </c>
      <c r="O620" s="49">
        <v>41.12</v>
      </c>
      <c r="P620" s="49">
        <v>27</v>
      </c>
      <c r="Q620" s="39">
        <v>4.5</v>
      </c>
      <c r="R620" s="39">
        <v>65.7</v>
      </c>
      <c r="S620" s="39">
        <v>10.9</v>
      </c>
    </row>
    <row r="621" spans="1:19" x14ac:dyDescent="0.25">
      <c r="A621" s="39" t="s">
        <v>15</v>
      </c>
      <c r="B621" s="39" t="s">
        <v>96</v>
      </c>
      <c r="C621" s="39" t="s">
        <v>49</v>
      </c>
      <c r="D621" s="39" t="s">
        <v>826</v>
      </c>
      <c r="E621" s="39" t="s">
        <v>127</v>
      </c>
      <c r="F621" s="48">
        <v>1</v>
      </c>
      <c r="G621" s="41">
        <v>10938</v>
      </c>
      <c r="H621" s="42">
        <v>3.125142857142857</v>
      </c>
      <c r="I621" s="42">
        <v>3500</v>
      </c>
      <c r="J621" s="42" t="s">
        <v>4170</v>
      </c>
      <c r="K621" s="42" t="s">
        <v>4170</v>
      </c>
      <c r="L621" s="42">
        <v>50</v>
      </c>
      <c r="M621" s="39" t="s">
        <v>103</v>
      </c>
      <c r="N621" s="39" t="str">
        <f t="shared" si="9"/>
        <v>sim</v>
      </c>
      <c r="O621" s="49">
        <v>150</v>
      </c>
      <c r="P621" s="49">
        <v>80</v>
      </c>
      <c r="Q621" s="39">
        <v>0.25</v>
      </c>
      <c r="R621" s="39">
        <v>53.3</v>
      </c>
      <c r="S621" s="39">
        <v>0.2</v>
      </c>
    </row>
    <row r="622" spans="1:19" x14ac:dyDescent="0.25">
      <c r="A622" s="39" t="s">
        <v>15</v>
      </c>
      <c r="B622" s="39" t="s">
        <v>96</v>
      </c>
      <c r="C622" s="39" t="s">
        <v>49</v>
      </c>
      <c r="D622" s="39" t="s">
        <v>827</v>
      </c>
      <c r="E622" s="39" t="s">
        <v>139</v>
      </c>
      <c r="F622" s="48">
        <v>2</v>
      </c>
      <c r="G622" s="41">
        <v>20037</v>
      </c>
      <c r="H622" s="42">
        <v>2.5046249999999999</v>
      </c>
      <c r="I622" s="42">
        <v>8000</v>
      </c>
      <c r="J622" s="42" t="s">
        <v>4170</v>
      </c>
      <c r="K622" s="42" t="s">
        <v>4170</v>
      </c>
      <c r="L622" s="42">
        <v>100</v>
      </c>
      <c r="M622" s="39" t="s">
        <v>104</v>
      </c>
      <c r="N622" s="39" t="b">
        <f t="shared" si="9"/>
        <v>0</v>
      </c>
      <c r="O622" s="49">
        <v>100</v>
      </c>
      <c r="P622" s="49">
        <v>50</v>
      </c>
      <c r="Q622" s="39">
        <v>0</v>
      </c>
      <c r="R622" s="39">
        <v>50</v>
      </c>
      <c r="S622" s="39"/>
    </row>
    <row r="623" spans="1:19" x14ac:dyDescent="0.25">
      <c r="A623" s="39" t="s">
        <v>15</v>
      </c>
      <c r="B623" s="39" t="s">
        <v>96</v>
      </c>
      <c r="C623" s="39" t="s">
        <v>49</v>
      </c>
      <c r="D623" s="39" t="s">
        <v>828</v>
      </c>
      <c r="E623" s="39" t="s">
        <v>127</v>
      </c>
      <c r="F623" s="48">
        <v>2</v>
      </c>
      <c r="G623" s="41">
        <v>33788</v>
      </c>
      <c r="H623" s="42">
        <v>2.3506330875191317</v>
      </c>
      <c r="I623" s="42">
        <v>14374</v>
      </c>
      <c r="J623" s="42" t="s">
        <v>4170</v>
      </c>
      <c r="K623" s="42" t="s">
        <v>4170</v>
      </c>
      <c r="L623" s="42">
        <v>200</v>
      </c>
      <c r="M623" s="39" t="s">
        <v>102</v>
      </c>
      <c r="N623" s="39" t="str">
        <f t="shared" si="9"/>
        <v>sim</v>
      </c>
      <c r="O623" s="49">
        <v>95</v>
      </c>
      <c r="P623" s="49">
        <v>80.63</v>
      </c>
      <c r="Q623" s="39">
        <v>8.07</v>
      </c>
      <c r="R623" s="39">
        <v>84.9</v>
      </c>
      <c r="S623" s="39">
        <v>8.5</v>
      </c>
    </row>
    <row r="624" spans="1:19" x14ac:dyDescent="0.25">
      <c r="A624" s="39" t="s">
        <v>15</v>
      </c>
      <c r="B624" s="39" t="s">
        <v>96</v>
      </c>
      <c r="C624" s="39" t="s">
        <v>49</v>
      </c>
      <c r="D624" s="39" t="s">
        <v>829</v>
      </c>
      <c r="E624" s="39" t="s">
        <v>127</v>
      </c>
      <c r="F624" s="48">
        <v>1</v>
      </c>
      <c r="G624" s="41">
        <v>5154</v>
      </c>
      <c r="H624" s="42">
        <v>3.3316095669036847</v>
      </c>
      <c r="I624" s="42">
        <v>1547</v>
      </c>
      <c r="J624" s="42" t="s">
        <v>4170</v>
      </c>
      <c r="K624" s="42" t="s">
        <v>4170</v>
      </c>
      <c r="L624" s="42">
        <v>0</v>
      </c>
      <c r="M624" s="39" t="s">
        <v>104</v>
      </c>
      <c r="N624" s="39" t="b">
        <f t="shared" si="9"/>
        <v>0</v>
      </c>
      <c r="O624" s="49">
        <v>6</v>
      </c>
      <c r="P624" s="49">
        <v>1</v>
      </c>
      <c r="Q624" s="39">
        <v>0</v>
      </c>
      <c r="R624" s="39">
        <v>16.7</v>
      </c>
      <c r="S624" s="39"/>
    </row>
    <row r="625" spans="1:19" x14ac:dyDescent="0.25">
      <c r="A625" s="39" t="s">
        <v>15</v>
      </c>
      <c r="B625" s="39" t="s">
        <v>96</v>
      </c>
      <c r="C625" s="39" t="s">
        <v>49</v>
      </c>
      <c r="D625" s="39" t="s">
        <v>830</v>
      </c>
      <c r="E625" s="39" t="s">
        <v>127</v>
      </c>
      <c r="F625" s="48">
        <v>2</v>
      </c>
      <c r="G625" s="41">
        <v>25701</v>
      </c>
      <c r="H625" s="42">
        <v>2.08612012987013</v>
      </c>
      <c r="I625" s="42">
        <v>12320</v>
      </c>
      <c r="J625" s="42" t="s">
        <v>4170</v>
      </c>
      <c r="K625" s="42" t="s">
        <v>4170</v>
      </c>
      <c r="L625" s="42">
        <v>0</v>
      </c>
      <c r="M625" s="39" t="s">
        <v>104</v>
      </c>
      <c r="N625" s="39" t="b">
        <f t="shared" si="9"/>
        <v>0</v>
      </c>
      <c r="O625" s="49">
        <v>75</v>
      </c>
      <c r="P625" s="49">
        <v>1.03</v>
      </c>
      <c r="Q625" s="39">
        <v>0</v>
      </c>
      <c r="R625" s="39">
        <v>1.4</v>
      </c>
      <c r="S625" s="39"/>
    </row>
    <row r="626" spans="1:19" x14ac:dyDescent="0.25">
      <c r="A626" s="39" t="s">
        <v>15</v>
      </c>
      <c r="B626" s="39" t="s">
        <v>96</v>
      </c>
      <c r="C626" s="39" t="s">
        <v>49</v>
      </c>
      <c r="D626" s="39" t="s">
        <v>831</v>
      </c>
      <c r="E626" s="39" t="s">
        <v>127</v>
      </c>
      <c r="F626" s="48">
        <v>1</v>
      </c>
      <c r="G626" s="41">
        <v>7942</v>
      </c>
      <c r="H626" s="42">
        <v>4.5934065934065931</v>
      </c>
      <c r="I626" s="42">
        <v>1729</v>
      </c>
      <c r="J626" s="42" t="s">
        <v>4170</v>
      </c>
      <c r="K626" s="42" t="s">
        <v>4170</v>
      </c>
      <c r="L626" s="42">
        <v>0</v>
      </c>
      <c r="M626" s="39" t="s">
        <v>104</v>
      </c>
      <c r="N626" s="39" t="b">
        <f t="shared" si="9"/>
        <v>0</v>
      </c>
      <c r="O626" s="49">
        <v>27.8</v>
      </c>
      <c r="P626" s="49">
        <v>17.14</v>
      </c>
      <c r="Q626" s="39">
        <v>27.8</v>
      </c>
      <c r="R626" s="39">
        <v>61.7</v>
      </c>
      <c r="S626" s="39">
        <v>100</v>
      </c>
    </row>
    <row r="627" spans="1:19" x14ac:dyDescent="0.25">
      <c r="A627" s="39" t="s">
        <v>15</v>
      </c>
      <c r="B627" s="39" t="s">
        <v>96</v>
      </c>
      <c r="C627" s="39" t="s">
        <v>49</v>
      </c>
      <c r="D627" s="39" t="s">
        <v>832</v>
      </c>
      <c r="E627" s="39" t="s">
        <v>140</v>
      </c>
      <c r="F627" s="48">
        <v>5</v>
      </c>
      <c r="G627" s="41">
        <v>2885907</v>
      </c>
      <c r="H627" s="42">
        <v>2.9578811213252063</v>
      </c>
      <c r="I627" s="42">
        <v>975667</v>
      </c>
      <c r="J627" s="42" t="s">
        <v>4170</v>
      </c>
      <c r="K627" s="42" t="s">
        <v>4170</v>
      </c>
      <c r="L627" s="42">
        <v>3400</v>
      </c>
      <c r="M627" s="39" t="s">
        <v>102</v>
      </c>
      <c r="N627" s="39" t="str">
        <f t="shared" si="9"/>
        <v>sim</v>
      </c>
      <c r="O627" s="49">
        <v>3526.31</v>
      </c>
      <c r="P627" s="49">
        <v>1870.32</v>
      </c>
      <c r="Q627" s="39">
        <v>13.05</v>
      </c>
      <c r="R627" s="39">
        <v>53</v>
      </c>
      <c r="S627" s="39">
        <v>0.4</v>
      </c>
    </row>
    <row r="628" spans="1:19" x14ac:dyDescent="0.25">
      <c r="A628" s="39" t="s">
        <v>15</v>
      </c>
      <c r="B628" s="39" t="s">
        <v>96</v>
      </c>
      <c r="C628" s="39" t="s">
        <v>49</v>
      </c>
      <c r="D628" s="39" t="s">
        <v>833</v>
      </c>
      <c r="E628" s="39" t="s">
        <v>139</v>
      </c>
      <c r="F628" s="48">
        <v>1</v>
      </c>
      <c r="G628" s="41">
        <v>9496</v>
      </c>
      <c r="H628" s="42">
        <v>2.637777777777778</v>
      </c>
      <c r="I628" s="42">
        <v>3600</v>
      </c>
      <c r="J628" s="42" t="s">
        <v>4170</v>
      </c>
      <c r="K628" s="42" t="s">
        <v>4170</v>
      </c>
      <c r="L628" s="42">
        <v>0</v>
      </c>
      <c r="M628" s="39" t="s">
        <v>105</v>
      </c>
      <c r="N628" s="39" t="str">
        <f t="shared" si="9"/>
        <v>sim</v>
      </c>
      <c r="O628" s="49">
        <v>50</v>
      </c>
      <c r="P628" s="49">
        <v>34</v>
      </c>
      <c r="Q628" s="39">
        <v>7.0000000000000007E-2</v>
      </c>
      <c r="R628" s="39">
        <v>68</v>
      </c>
      <c r="S628" s="39">
        <v>0.1</v>
      </c>
    </row>
    <row r="629" spans="1:19" x14ac:dyDescent="0.25">
      <c r="A629" s="39" t="s">
        <v>15</v>
      </c>
      <c r="B629" s="39" t="s">
        <v>96</v>
      </c>
      <c r="C629" s="39" t="s">
        <v>49</v>
      </c>
      <c r="D629" s="39" t="s">
        <v>834</v>
      </c>
      <c r="E629" s="39" t="s">
        <v>127</v>
      </c>
      <c r="F629" s="48">
        <v>1</v>
      </c>
      <c r="G629" s="41">
        <v>5240</v>
      </c>
      <c r="H629" s="42">
        <v>2.1778886118038239</v>
      </c>
      <c r="I629" s="42">
        <v>2406</v>
      </c>
      <c r="J629" s="42" t="s">
        <v>4170</v>
      </c>
      <c r="K629" s="42" t="s">
        <v>4170</v>
      </c>
      <c r="L629" s="42">
        <v>0</v>
      </c>
      <c r="M629" s="39" t="s">
        <v>105</v>
      </c>
      <c r="N629" s="39" t="str">
        <f t="shared" si="9"/>
        <v>sim</v>
      </c>
      <c r="O629" s="49">
        <v>0.12</v>
      </c>
      <c r="P629" s="49">
        <v>0.06</v>
      </c>
      <c r="Q629" s="39">
        <v>0.03</v>
      </c>
      <c r="R629" s="39"/>
      <c r="S629" s="39"/>
    </row>
    <row r="630" spans="1:19" x14ac:dyDescent="0.25">
      <c r="A630" s="39" t="s">
        <v>15</v>
      </c>
      <c r="B630" s="39" t="s">
        <v>96</v>
      </c>
      <c r="C630" s="39" t="s">
        <v>49</v>
      </c>
      <c r="D630" s="39" t="s">
        <v>835</v>
      </c>
      <c r="E630" s="39" t="s">
        <v>127</v>
      </c>
      <c r="F630" s="48">
        <v>1</v>
      </c>
      <c r="G630" s="41">
        <v>4776</v>
      </c>
      <c r="H630" s="42">
        <v>2.165986394557823</v>
      </c>
      <c r="I630" s="42">
        <v>2205</v>
      </c>
      <c r="J630" s="42" t="s">
        <v>4170</v>
      </c>
      <c r="K630" s="42" t="s">
        <v>4170</v>
      </c>
      <c r="L630" s="42">
        <v>0</v>
      </c>
      <c r="M630" s="39" t="s">
        <v>103</v>
      </c>
      <c r="N630" s="39" t="str">
        <f t="shared" si="9"/>
        <v>sim</v>
      </c>
      <c r="O630" s="49">
        <v>3.69</v>
      </c>
      <c r="P630" s="49">
        <v>1.84</v>
      </c>
      <c r="Q630" s="39">
        <v>0</v>
      </c>
      <c r="R630" s="39">
        <v>49.9</v>
      </c>
      <c r="S630" s="39"/>
    </row>
    <row r="631" spans="1:19" x14ac:dyDescent="0.25">
      <c r="A631" s="39" t="s">
        <v>15</v>
      </c>
      <c r="B631" s="39" t="s">
        <v>96</v>
      </c>
      <c r="C631" s="39" t="s">
        <v>49</v>
      </c>
      <c r="D631" s="39" t="s">
        <v>836</v>
      </c>
      <c r="E631" s="39" t="s">
        <v>127</v>
      </c>
      <c r="F631" s="48">
        <v>1</v>
      </c>
      <c r="G631" s="41">
        <v>9737</v>
      </c>
      <c r="H631" s="42">
        <v>2.4330334832583707</v>
      </c>
      <c r="I631" s="42">
        <v>4002</v>
      </c>
      <c r="J631" s="42" t="s">
        <v>4170</v>
      </c>
      <c r="K631" s="42" t="s">
        <v>4170</v>
      </c>
      <c r="L631" s="42">
        <v>131</v>
      </c>
      <c r="M631" s="39" t="s">
        <v>102</v>
      </c>
      <c r="N631" s="39" t="str">
        <f t="shared" si="9"/>
        <v>sim</v>
      </c>
      <c r="O631" s="49">
        <v>25</v>
      </c>
      <c r="P631" s="49">
        <v>22.5</v>
      </c>
      <c r="Q631" s="39">
        <v>0.5</v>
      </c>
      <c r="R631" s="39">
        <v>90</v>
      </c>
      <c r="S631" s="39">
        <v>2</v>
      </c>
    </row>
    <row r="632" spans="1:19" x14ac:dyDescent="0.25">
      <c r="A632" s="39" t="s">
        <v>15</v>
      </c>
      <c r="B632" s="39" t="s">
        <v>96</v>
      </c>
      <c r="C632" s="39" t="s">
        <v>49</v>
      </c>
      <c r="D632" s="39" t="s">
        <v>837</v>
      </c>
      <c r="E632" s="39" t="s">
        <v>127</v>
      </c>
      <c r="F632" s="48">
        <v>1</v>
      </c>
      <c r="G632" s="41">
        <v>7531</v>
      </c>
      <c r="H632" s="42">
        <v>2.0414746543778803</v>
      </c>
      <c r="I632" s="42">
        <v>3689</v>
      </c>
      <c r="J632" s="42" t="s">
        <v>4170</v>
      </c>
      <c r="K632" s="42" t="s">
        <v>4170</v>
      </c>
      <c r="L632" s="42">
        <v>100</v>
      </c>
      <c r="M632" s="39" t="s">
        <v>105</v>
      </c>
      <c r="N632" s="39" t="str">
        <f t="shared" si="9"/>
        <v>sim</v>
      </c>
      <c r="O632" s="49">
        <v>17.05</v>
      </c>
      <c r="P632" s="49">
        <v>16</v>
      </c>
      <c r="Q632" s="39">
        <v>0</v>
      </c>
      <c r="R632" s="39">
        <v>93.8</v>
      </c>
      <c r="S632" s="39"/>
    </row>
    <row r="633" spans="1:19" x14ac:dyDescent="0.25">
      <c r="A633" s="39" t="s">
        <v>15</v>
      </c>
      <c r="B633" s="39" t="s">
        <v>96</v>
      </c>
      <c r="C633" s="39" t="s">
        <v>49</v>
      </c>
      <c r="D633" s="39" t="s">
        <v>838</v>
      </c>
      <c r="E633" s="39" t="s">
        <v>127</v>
      </c>
      <c r="F633" s="48">
        <v>2</v>
      </c>
      <c r="G633" s="41">
        <v>23500</v>
      </c>
      <c r="H633" s="42">
        <v>2.2067799793407832</v>
      </c>
      <c r="I633" s="42">
        <v>10649</v>
      </c>
      <c r="J633" s="42" t="s">
        <v>4170</v>
      </c>
      <c r="K633" s="42" t="s">
        <v>4169</v>
      </c>
      <c r="L633" s="42">
        <v>572</v>
      </c>
      <c r="M633" s="39" t="s">
        <v>102</v>
      </c>
      <c r="N633" s="39" t="str">
        <f t="shared" si="9"/>
        <v>sim</v>
      </c>
      <c r="O633" s="49">
        <v>130.16999999999999</v>
      </c>
      <c r="P633" s="49">
        <v>63.65</v>
      </c>
      <c r="Q633" s="39">
        <v>2.87</v>
      </c>
      <c r="R633" s="39">
        <v>48.9</v>
      </c>
      <c r="S633" s="39">
        <v>2.2000000000000002</v>
      </c>
    </row>
    <row r="634" spans="1:19" x14ac:dyDescent="0.25">
      <c r="A634" s="39" t="s">
        <v>15</v>
      </c>
      <c r="B634" s="39" t="s">
        <v>96</v>
      </c>
      <c r="C634" s="39" t="s">
        <v>49</v>
      </c>
      <c r="D634" s="39" t="s">
        <v>839</v>
      </c>
      <c r="E634" s="39" t="s">
        <v>127</v>
      </c>
      <c r="F634" s="48">
        <v>1</v>
      </c>
      <c r="G634" s="41">
        <v>2531</v>
      </c>
      <c r="H634" s="42">
        <v>2.5879345603271982</v>
      </c>
      <c r="I634" s="42">
        <v>978</v>
      </c>
      <c r="J634" s="42" t="s">
        <v>4170</v>
      </c>
      <c r="K634" s="42" t="s">
        <v>4170</v>
      </c>
      <c r="L634" s="42">
        <v>30</v>
      </c>
      <c r="M634" s="39" t="s">
        <v>104</v>
      </c>
      <c r="N634" s="39" t="b">
        <f t="shared" si="9"/>
        <v>0</v>
      </c>
      <c r="O634" s="49">
        <v>10.35</v>
      </c>
      <c r="P634" s="49">
        <v>4.5199999999999996</v>
      </c>
      <c r="Q634" s="39">
        <v>0</v>
      </c>
      <c r="R634" s="39">
        <v>43.7</v>
      </c>
      <c r="S634" s="39"/>
    </row>
    <row r="635" spans="1:19" x14ac:dyDescent="0.25">
      <c r="A635" s="39" t="s">
        <v>15</v>
      </c>
      <c r="B635" s="39" t="s">
        <v>96</v>
      </c>
      <c r="C635" s="39" t="s">
        <v>49</v>
      </c>
      <c r="D635" s="39" t="s">
        <v>840</v>
      </c>
      <c r="E635" s="39" t="s">
        <v>127</v>
      </c>
      <c r="F635" s="48">
        <v>1</v>
      </c>
      <c r="G635" s="41">
        <v>14548</v>
      </c>
      <c r="H635" s="42">
        <v>2.0211169769380382</v>
      </c>
      <c r="I635" s="42">
        <v>7198</v>
      </c>
      <c r="J635" s="42" t="s">
        <v>4170</v>
      </c>
      <c r="K635" s="42" t="s">
        <v>4170</v>
      </c>
      <c r="L635" s="42">
        <v>0</v>
      </c>
      <c r="M635" s="39" t="s">
        <v>104</v>
      </c>
      <c r="N635" s="39" t="b">
        <f t="shared" si="9"/>
        <v>0</v>
      </c>
      <c r="O635" s="49">
        <v>14</v>
      </c>
      <c r="P635" s="49">
        <v>8</v>
      </c>
      <c r="Q635" s="39">
        <v>0</v>
      </c>
      <c r="R635" s="39">
        <v>57.1</v>
      </c>
      <c r="S635" s="39"/>
    </row>
    <row r="636" spans="1:19" x14ac:dyDescent="0.25">
      <c r="A636" s="39" t="s">
        <v>15</v>
      </c>
      <c r="B636" s="39" t="s">
        <v>96</v>
      </c>
      <c r="C636" s="39" t="s">
        <v>49</v>
      </c>
      <c r="D636" s="39" t="s">
        <v>841</v>
      </c>
      <c r="E636" s="39" t="s">
        <v>139</v>
      </c>
      <c r="F636" s="48">
        <v>1</v>
      </c>
      <c r="G636" s="41">
        <v>1720</v>
      </c>
      <c r="H636" s="42">
        <v>2</v>
      </c>
      <c r="I636" s="42">
        <v>860</v>
      </c>
      <c r="J636" s="42" t="s">
        <v>4170</v>
      </c>
      <c r="K636" s="42" t="s">
        <v>4170</v>
      </c>
      <c r="L636" s="42">
        <v>15</v>
      </c>
      <c r="M636" s="39" t="s">
        <v>104</v>
      </c>
      <c r="N636" s="39" t="b">
        <f t="shared" si="9"/>
        <v>0</v>
      </c>
      <c r="O636" s="49">
        <v>20</v>
      </c>
      <c r="P636" s="49">
        <v>10</v>
      </c>
      <c r="Q636" s="39">
        <v>7</v>
      </c>
      <c r="R636" s="39">
        <v>50</v>
      </c>
      <c r="S636" s="39">
        <v>35</v>
      </c>
    </row>
    <row r="637" spans="1:19" x14ac:dyDescent="0.25">
      <c r="A637" s="39" t="s">
        <v>15</v>
      </c>
      <c r="B637" s="39" t="s">
        <v>96</v>
      </c>
      <c r="C637" s="39" t="s">
        <v>49</v>
      </c>
      <c r="D637" s="39" t="s">
        <v>842</v>
      </c>
      <c r="E637" s="39" t="s">
        <v>127</v>
      </c>
      <c r="F637" s="48">
        <v>2</v>
      </c>
      <c r="G637" s="41">
        <v>46571</v>
      </c>
      <c r="H637" s="42">
        <v>2.7394705882352941</v>
      </c>
      <c r="I637" s="42">
        <v>17000</v>
      </c>
      <c r="J637" s="42" t="s">
        <v>4169</v>
      </c>
      <c r="K637" s="42" t="s">
        <v>4169</v>
      </c>
      <c r="L637" s="42">
        <v>6000</v>
      </c>
      <c r="M637" s="39" t="s">
        <v>103</v>
      </c>
      <c r="N637" s="39" t="str">
        <f t="shared" si="9"/>
        <v>sim</v>
      </c>
      <c r="O637" s="49">
        <v>6000</v>
      </c>
      <c r="P637" s="49">
        <v>6000</v>
      </c>
      <c r="Q637" s="39">
        <v>2500</v>
      </c>
      <c r="R637" s="39">
        <v>100</v>
      </c>
      <c r="S637" s="39">
        <v>41.7</v>
      </c>
    </row>
    <row r="638" spans="1:19" x14ac:dyDescent="0.25">
      <c r="A638" s="39" t="s">
        <v>15</v>
      </c>
      <c r="B638" s="39" t="s">
        <v>96</v>
      </c>
      <c r="C638" s="39" t="s">
        <v>49</v>
      </c>
      <c r="D638" s="39" t="s">
        <v>843</v>
      </c>
      <c r="E638" s="39" t="s">
        <v>127</v>
      </c>
      <c r="F638" s="48">
        <v>2</v>
      </c>
      <c r="G638" s="41">
        <v>10695</v>
      </c>
      <c r="H638" s="42">
        <v>3.8402154398563733</v>
      </c>
      <c r="I638" s="42">
        <v>2785</v>
      </c>
      <c r="J638" s="42" t="s">
        <v>4169</v>
      </c>
      <c r="K638" s="42" t="s">
        <v>4170</v>
      </c>
      <c r="L638" s="42">
        <v>200</v>
      </c>
      <c r="M638" s="39" t="s">
        <v>102</v>
      </c>
      <c r="N638" s="39" t="str">
        <f t="shared" si="9"/>
        <v>sim</v>
      </c>
      <c r="O638" s="49">
        <v>49.4</v>
      </c>
      <c r="P638" s="49">
        <v>46.9</v>
      </c>
      <c r="Q638" s="39">
        <v>2.85</v>
      </c>
      <c r="R638" s="39">
        <v>94.9</v>
      </c>
      <c r="S638" s="39">
        <v>5.8</v>
      </c>
    </row>
    <row r="639" spans="1:19" x14ac:dyDescent="0.25">
      <c r="A639" s="39" t="s">
        <v>15</v>
      </c>
      <c r="B639" s="39" t="s">
        <v>96</v>
      </c>
      <c r="C639" s="39" t="s">
        <v>49</v>
      </c>
      <c r="D639" s="39" t="s">
        <v>844</v>
      </c>
      <c r="E639" s="39" t="s">
        <v>127</v>
      </c>
      <c r="F639" s="48">
        <v>1</v>
      </c>
      <c r="G639" s="41">
        <v>10195</v>
      </c>
      <c r="H639" s="42">
        <v>2.2655555555555558</v>
      </c>
      <c r="I639" s="42">
        <v>4500</v>
      </c>
      <c r="J639" s="42" t="s">
        <v>4170</v>
      </c>
      <c r="K639" s="42" t="s">
        <v>4170</v>
      </c>
      <c r="L639" s="42">
        <v>100</v>
      </c>
      <c r="M639" s="39" t="s">
        <v>106</v>
      </c>
      <c r="N639" s="39" t="str">
        <f t="shared" si="9"/>
        <v>sim</v>
      </c>
      <c r="O639" s="49">
        <v>44</v>
      </c>
      <c r="P639" s="49">
        <v>30.8</v>
      </c>
      <c r="Q639" s="39">
        <v>22</v>
      </c>
      <c r="R639" s="39">
        <v>70</v>
      </c>
      <c r="S639" s="39">
        <v>50</v>
      </c>
    </row>
    <row r="640" spans="1:19" x14ac:dyDescent="0.25">
      <c r="A640" s="39" t="s">
        <v>15</v>
      </c>
      <c r="B640" s="39" t="s">
        <v>96</v>
      </c>
      <c r="C640" s="39" t="s">
        <v>49</v>
      </c>
      <c r="D640" s="39" t="s">
        <v>845</v>
      </c>
      <c r="E640" s="39" t="s">
        <v>127</v>
      </c>
      <c r="F640" s="48">
        <v>1</v>
      </c>
      <c r="G640" s="41">
        <v>9701</v>
      </c>
      <c r="H640" s="42">
        <v>2.8324087591240876</v>
      </c>
      <c r="I640" s="42">
        <v>3425</v>
      </c>
      <c r="J640" s="42" t="s">
        <v>4169</v>
      </c>
      <c r="K640" s="42" t="s">
        <v>4169</v>
      </c>
      <c r="L640" s="42">
        <v>800</v>
      </c>
      <c r="M640" s="39" t="s">
        <v>102</v>
      </c>
      <c r="N640" s="39" t="str">
        <f t="shared" si="9"/>
        <v>sim</v>
      </c>
      <c r="O640" s="49">
        <v>30</v>
      </c>
      <c r="P640" s="49">
        <v>18</v>
      </c>
      <c r="Q640" s="39">
        <v>10</v>
      </c>
      <c r="R640" s="39">
        <v>60</v>
      </c>
      <c r="S640" s="39">
        <v>33.299999999999997</v>
      </c>
    </row>
    <row r="641" spans="1:19" x14ac:dyDescent="0.25">
      <c r="A641" s="39" t="s">
        <v>15</v>
      </c>
      <c r="B641" s="39" t="s">
        <v>96</v>
      </c>
      <c r="C641" s="39" t="s">
        <v>49</v>
      </c>
      <c r="D641" s="39" t="s">
        <v>846</v>
      </c>
      <c r="E641" s="39" t="s">
        <v>127</v>
      </c>
      <c r="F641" s="48">
        <v>1</v>
      </c>
      <c r="G641" s="41">
        <v>12551</v>
      </c>
      <c r="H641" s="42">
        <v>3.6379710144927535</v>
      </c>
      <c r="I641" s="42">
        <v>3450</v>
      </c>
      <c r="J641" s="42" t="s">
        <v>4170</v>
      </c>
      <c r="K641" s="42" t="s">
        <v>4170</v>
      </c>
      <c r="L641" s="42">
        <v>50</v>
      </c>
      <c r="M641" s="39" t="s">
        <v>102</v>
      </c>
      <c r="N641" s="39" t="str">
        <f t="shared" si="9"/>
        <v>sim</v>
      </c>
      <c r="O641" s="49">
        <v>1537.17</v>
      </c>
      <c r="P641" s="49">
        <v>26.82</v>
      </c>
      <c r="Q641" s="39">
        <v>3.5</v>
      </c>
      <c r="R641" s="39">
        <v>1.7</v>
      </c>
      <c r="S641" s="39">
        <v>0.2</v>
      </c>
    </row>
    <row r="642" spans="1:19" x14ac:dyDescent="0.25">
      <c r="A642" s="39" t="s">
        <v>15</v>
      </c>
      <c r="B642" s="39" t="s">
        <v>96</v>
      </c>
      <c r="C642" s="39" t="s">
        <v>49</v>
      </c>
      <c r="D642" s="39" t="s">
        <v>847</v>
      </c>
      <c r="E642" s="39" t="s">
        <v>139</v>
      </c>
      <c r="F642" s="48">
        <v>2</v>
      </c>
      <c r="G642" s="41">
        <v>18815</v>
      </c>
      <c r="H642" s="42">
        <v>2.8946153846153848</v>
      </c>
      <c r="I642" s="42">
        <v>6500</v>
      </c>
      <c r="J642" s="42" t="s">
        <v>4170</v>
      </c>
      <c r="K642" s="42" t="s">
        <v>4170</v>
      </c>
      <c r="L642" s="42">
        <v>0</v>
      </c>
      <c r="M642" s="39" t="s">
        <v>104</v>
      </c>
      <c r="N642" s="39" t="b">
        <f t="shared" si="9"/>
        <v>0</v>
      </c>
      <c r="O642" s="49">
        <v>120</v>
      </c>
      <c r="P642" s="49">
        <v>80</v>
      </c>
      <c r="Q642" s="39">
        <v>0</v>
      </c>
      <c r="R642" s="39">
        <v>66.7</v>
      </c>
      <c r="S642" s="39"/>
    </row>
    <row r="643" spans="1:19" x14ac:dyDescent="0.25">
      <c r="A643" s="39" t="s">
        <v>15</v>
      </c>
      <c r="B643" s="39" t="s">
        <v>96</v>
      </c>
      <c r="C643" s="39" t="s">
        <v>49</v>
      </c>
      <c r="D643" s="39" t="s">
        <v>848</v>
      </c>
      <c r="E643" s="39" t="s">
        <v>127</v>
      </c>
      <c r="F643" s="48">
        <v>1</v>
      </c>
      <c r="G643" s="41">
        <v>5065</v>
      </c>
      <c r="H643" s="42">
        <v>2.8680634201585504</v>
      </c>
      <c r="I643" s="42">
        <v>1766</v>
      </c>
      <c r="J643" s="42" t="s">
        <v>4170</v>
      </c>
      <c r="K643" s="42" t="s">
        <v>4170</v>
      </c>
      <c r="L643" s="42">
        <v>100</v>
      </c>
      <c r="M643" s="39" t="s">
        <v>106</v>
      </c>
      <c r="N643" s="39" t="str">
        <f t="shared" ref="N643:N706" si="10">IF(M643&lt;&gt;"Não existe", "sim")</f>
        <v>sim</v>
      </c>
      <c r="O643" s="49">
        <v>17</v>
      </c>
      <c r="P643" s="49">
        <v>12.5</v>
      </c>
      <c r="Q643" s="39">
        <v>11.5</v>
      </c>
      <c r="R643" s="39">
        <v>73.5</v>
      </c>
      <c r="S643" s="39">
        <v>67.599999999999994</v>
      </c>
    </row>
    <row r="644" spans="1:19" x14ac:dyDescent="0.25">
      <c r="A644" s="39" t="s">
        <v>15</v>
      </c>
      <c r="B644" s="39" t="s">
        <v>96</v>
      </c>
      <c r="C644" s="39" t="s">
        <v>49</v>
      </c>
      <c r="D644" s="39" t="s">
        <v>849</v>
      </c>
      <c r="E644" s="39" t="s">
        <v>127</v>
      </c>
      <c r="F644" s="48">
        <v>1</v>
      </c>
      <c r="G644" s="41">
        <v>7214</v>
      </c>
      <c r="H644" s="42">
        <v>2.8856000000000002</v>
      </c>
      <c r="I644" s="42">
        <v>2500</v>
      </c>
      <c r="J644" s="42" t="s">
        <v>4170</v>
      </c>
      <c r="K644" s="42" t="s">
        <v>4170</v>
      </c>
      <c r="L644" s="42">
        <v>0</v>
      </c>
      <c r="M644" s="39" t="s">
        <v>103</v>
      </c>
      <c r="N644" s="39" t="str">
        <f t="shared" si="10"/>
        <v>sim</v>
      </c>
      <c r="O644" s="49">
        <v>30</v>
      </c>
      <c r="P644" s="49">
        <v>30</v>
      </c>
      <c r="Q644" s="39">
        <v>0</v>
      </c>
      <c r="R644" s="39">
        <v>100</v>
      </c>
      <c r="S644" s="39"/>
    </row>
    <row r="645" spans="1:19" x14ac:dyDescent="0.25">
      <c r="A645" s="39" t="s">
        <v>15</v>
      </c>
      <c r="B645" s="39" t="s">
        <v>96</v>
      </c>
      <c r="C645" s="39" t="s">
        <v>49</v>
      </c>
      <c r="D645" s="39" t="s">
        <v>850</v>
      </c>
      <c r="E645" s="39" t="s">
        <v>140</v>
      </c>
      <c r="F645" s="48">
        <v>2</v>
      </c>
      <c r="G645" s="41">
        <v>34901</v>
      </c>
      <c r="H645" s="42">
        <v>2.9358176312247646</v>
      </c>
      <c r="I645" s="42">
        <v>11888</v>
      </c>
      <c r="J645" s="42" t="s">
        <v>4170</v>
      </c>
      <c r="K645" s="42" t="s">
        <v>4170</v>
      </c>
      <c r="L645" s="42">
        <v>0</v>
      </c>
      <c r="M645" s="39" t="s">
        <v>105</v>
      </c>
      <c r="N645" s="39" t="str">
        <f t="shared" si="10"/>
        <v>sim</v>
      </c>
      <c r="O645" s="49">
        <v>259.39999999999998</v>
      </c>
      <c r="P645" s="49">
        <v>181.58</v>
      </c>
      <c r="Q645" s="39">
        <v>130</v>
      </c>
      <c r="R645" s="39">
        <v>70</v>
      </c>
      <c r="S645" s="39">
        <v>50.1</v>
      </c>
    </row>
    <row r="646" spans="1:19" x14ac:dyDescent="0.25">
      <c r="A646" s="39" t="s">
        <v>15</v>
      </c>
      <c r="B646" s="39" t="s">
        <v>96</v>
      </c>
      <c r="C646" s="39" t="s">
        <v>49</v>
      </c>
      <c r="D646" s="39" t="s">
        <v>851</v>
      </c>
      <c r="E646" s="39" t="s">
        <v>127</v>
      </c>
      <c r="F646" s="48">
        <v>1</v>
      </c>
      <c r="G646" s="41">
        <v>8486</v>
      </c>
      <c r="H646" s="42">
        <v>3.3944000000000001</v>
      </c>
      <c r="I646" s="42">
        <v>2500</v>
      </c>
      <c r="J646" s="42" t="s">
        <v>4170</v>
      </c>
      <c r="K646" s="42" t="s">
        <v>4170</v>
      </c>
      <c r="L646" s="42">
        <v>0</v>
      </c>
      <c r="M646" s="39" t="s">
        <v>102</v>
      </c>
      <c r="N646" s="39" t="str">
        <f t="shared" si="10"/>
        <v>sim</v>
      </c>
      <c r="O646" s="49">
        <v>10</v>
      </c>
      <c r="P646" s="49">
        <v>10</v>
      </c>
      <c r="Q646" s="39">
        <v>2</v>
      </c>
      <c r="R646" s="39">
        <v>100</v>
      </c>
      <c r="S646" s="39">
        <v>20</v>
      </c>
    </row>
    <row r="647" spans="1:19" x14ac:dyDescent="0.25">
      <c r="A647" s="39" t="s">
        <v>15</v>
      </c>
      <c r="B647" s="39" t="s">
        <v>96</v>
      </c>
      <c r="C647" s="39" t="s">
        <v>49</v>
      </c>
      <c r="D647" s="39" t="s">
        <v>852</v>
      </c>
      <c r="E647" s="39" t="s">
        <v>127</v>
      </c>
      <c r="F647" s="48">
        <v>2</v>
      </c>
      <c r="G647" s="41">
        <v>21459</v>
      </c>
      <c r="H647" s="42">
        <v>3.9856983655274889</v>
      </c>
      <c r="I647" s="42">
        <v>5384</v>
      </c>
      <c r="J647" s="42" t="s">
        <v>4170</v>
      </c>
      <c r="K647" s="42" t="s">
        <v>4170</v>
      </c>
      <c r="L647" s="42">
        <v>1180</v>
      </c>
      <c r="M647" s="39" t="s">
        <v>105</v>
      </c>
      <c r="N647" s="39" t="str">
        <f t="shared" si="10"/>
        <v>sim</v>
      </c>
      <c r="O647" s="49">
        <v>52.9</v>
      </c>
      <c r="P647" s="49">
        <v>15.87</v>
      </c>
      <c r="Q647" s="39">
        <v>0</v>
      </c>
      <c r="R647" s="39">
        <v>30</v>
      </c>
      <c r="S647" s="39"/>
    </row>
    <row r="648" spans="1:19" x14ac:dyDescent="0.25">
      <c r="A648" s="39" t="s">
        <v>15</v>
      </c>
      <c r="B648" s="39" t="s">
        <v>96</v>
      </c>
      <c r="C648" s="39" t="s">
        <v>49</v>
      </c>
      <c r="D648" s="39" t="s">
        <v>853</v>
      </c>
      <c r="E648" s="39" t="s">
        <v>127</v>
      </c>
      <c r="F648" s="48">
        <v>1</v>
      </c>
      <c r="G648" s="41">
        <v>4533</v>
      </c>
      <c r="H648" s="42">
        <v>2.5902857142857143</v>
      </c>
      <c r="I648" s="42">
        <v>1750</v>
      </c>
      <c r="J648" s="42" t="s">
        <v>4170</v>
      </c>
      <c r="K648" s="42" t="s">
        <v>4170</v>
      </c>
      <c r="L648" s="42">
        <v>0</v>
      </c>
      <c r="M648" s="39" t="s">
        <v>102</v>
      </c>
      <c r="N648" s="39" t="str">
        <f t="shared" si="10"/>
        <v>sim</v>
      </c>
      <c r="O648" s="49">
        <v>48.5</v>
      </c>
      <c r="P648" s="49">
        <v>31.5</v>
      </c>
      <c r="Q648" s="39">
        <v>4</v>
      </c>
      <c r="R648" s="39">
        <v>64.900000000000006</v>
      </c>
      <c r="S648" s="39">
        <v>8.1999999999999993</v>
      </c>
    </row>
    <row r="649" spans="1:19" x14ac:dyDescent="0.25">
      <c r="A649" s="39" t="s">
        <v>15</v>
      </c>
      <c r="B649" s="39" t="s">
        <v>96</v>
      </c>
      <c r="C649" s="39" t="s">
        <v>49</v>
      </c>
      <c r="D649" s="39" t="s">
        <v>854</v>
      </c>
      <c r="E649" s="39" t="s">
        <v>127</v>
      </c>
      <c r="F649" s="48">
        <v>2</v>
      </c>
      <c r="G649" s="41">
        <v>61438</v>
      </c>
      <c r="H649" s="42">
        <v>3.2838740713025816</v>
      </c>
      <c r="I649" s="42">
        <v>18709</v>
      </c>
      <c r="J649" s="42" t="s">
        <v>4170</v>
      </c>
      <c r="K649" s="42" t="s">
        <v>4170</v>
      </c>
      <c r="L649" s="42">
        <v>100</v>
      </c>
      <c r="M649" s="39" t="s">
        <v>104</v>
      </c>
      <c r="N649" s="39" t="b">
        <f t="shared" si="10"/>
        <v>0</v>
      </c>
      <c r="O649" s="49">
        <v>197.02</v>
      </c>
      <c r="P649" s="49">
        <v>164.78</v>
      </c>
      <c r="Q649" s="39">
        <v>0</v>
      </c>
      <c r="R649" s="39">
        <v>83.6</v>
      </c>
      <c r="S649" s="39"/>
    </row>
    <row r="650" spans="1:19" x14ac:dyDescent="0.25">
      <c r="A650" s="39" t="s">
        <v>15</v>
      </c>
      <c r="B650" s="39" t="s">
        <v>96</v>
      </c>
      <c r="C650" s="39" t="s">
        <v>49</v>
      </c>
      <c r="D650" s="39" t="s">
        <v>855</v>
      </c>
      <c r="E650" s="39" t="s">
        <v>127</v>
      </c>
      <c r="F650" s="48">
        <v>2</v>
      </c>
      <c r="G650" s="41">
        <v>23740</v>
      </c>
      <c r="H650" s="42">
        <v>2.1581818181818182</v>
      </c>
      <c r="I650" s="42">
        <v>11000</v>
      </c>
      <c r="J650" s="42" t="s">
        <v>4169</v>
      </c>
      <c r="K650" s="42" t="s">
        <v>4169</v>
      </c>
      <c r="L650" s="42">
        <v>0</v>
      </c>
      <c r="M650" s="39" t="s">
        <v>104</v>
      </c>
      <c r="N650" s="39" t="b">
        <f t="shared" si="10"/>
        <v>0</v>
      </c>
      <c r="O650" s="49">
        <v>47</v>
      </c>
      <c r="P650" s="49">
        <v>18</v>
      </c>
      <c r="Q650" s="39">
        <v>0</v>
      </c>
      <c r="R650" s="39">
        <v>38.299999999999997</v>
      </c>
      <c r="S650" s="39"/>
    </row>
    <row r="651" spans="1:19" x14ac:dyDescent="0.25">
      <c r="A651" s="39" t="s">
        <v>15</v>
      </c>
      <c r="B651" s="39" t="s">
        <v>96</v>
      </c>
      <c r="C651" s="39" t="s">
        <v>49</v>
      </c>
      <c r="D651" s="39" t="s">
        <v>856</v>
      </c>
      <c r="E651" s="39" t="s">
        <v>127</v>
      </c>
      <c r="F651" s="48">
        <v>1</v>
      </c>
      <c r="G651" s="41">
        <v>5740</v>
      </c>
      <c r="H651" s="42">
        <v>2.7596153846153846</v>
      </c>
      <c r="I651" s="42">
        <v>2080</v>
      </c>
      <c r="J651" s="42" t="s">
        <v>4170</v>
      </c>
      <c r="K651" s="42" t="s">
        <v>4170</v>
      </c>
      <c r="L651" s="42">
        <v>0</v>
      </c>
      <c r="M651" s="39" t="s">
        <v>104</v>
      </c>
      <c r="N651" s="39" t="b">
        <f t="shared" si="10"/>
        <v>0</v>
      </c>
      <c r="O651" s="49">
        <v>72</v>
      </c>
      <c r="P651" s="49">
        <v>40.6</v>
      </c>
      <c r="Q651" s="39">
        <v>0</v>
      </c>
      <c r="R651" s="39">
        <v>56.4</v>
      </c>
      <c r="S651" s="39"/>
    </row>
    <row r="652" spans="1:19" x14ac:dyDescent="0.25">
      <c r="A652" s="39" t="s">
        <v>15</v>
      </c>
      <c r="B652" s="39" t="s">
        <v>96</v>
      </c>
      <c r="C652" s="39" t="s">
        <v>49</v>
      </c>
      <c r="D652" s="39" t="s">
        <v>857</v>
      </c>
      <c r="E652" s="39" t="s">
        <v>127</v>
      </c>
      <c r="F652" s="48">
        <v>2</v>
      </c>
      <c r="G652" s="41">
        <v>49969</v>
      </c>
      <c r="H652" s="42">
        <v>4.9969000000000001</v>
      </c>
      <c r="I652" s="42">
        <v>10000</v>
      </c>
      <c r="J652" s="42" t="s">
        <v>4170</v>
      </c>
      <c r="K652" s="42" t="s">
        <v>4170</v>
      </c>
      <c r="L652" s="42">
        <v>0</v>
      </c>
      <c r="M652" s="39" t="s">
        <v>103</v>
      </c>
      <c r="N652" s="39" t="str">
        <f t="shared" si="10"/>
        <v>sim</v>
      </c>
      <c r="O652" s="49">
        <v>3000</v>
      </c>
      <c r="P652" s="49">
        <v>2500</v>
      </c>
      <c r="Q652" s="39">
        <v>0</v>
      </c>
      <c r="R652" s="39">
        <v>83.3</v>
      </c>
      <c r="S652" s="39"/>
    </row>
    <row r="653" spans="1:19" x14ac:dyDescent="0.25">
      <c r="A653" s="39" t="s">
        <v>15</v>
      </c>
      <c r="B653" s="39" t="s">
        <v>96</v>
      </c>
      <c r="C653" s="39" t="s">
        <v>49</v>
      </c>
      <c r="D653" s="39" t="s">
        <v>858</v>
      </c>
      <c r="E653" s="39" t="s">
        <v>127</v>
      </c>
      <c r="F653" s="48">
        <v>1</v>
      </c>
      <c r="G653" s="41">
        <v>7929</v>
      </c>
      <c r="H653" s="42">
        <v>2.7407535430349119</v>
      </c>
      <c r="I653" s="42">
        <v>2893</v>
      </c>
      <c r="J653" s="42" t="s">
        <v>4170</v>
      </c>
      <c r="K653" s="42" t="s">
        <v>4170</v>
      </c>
      <c r="L653" s="42">
        <v>0</v>
      </c>
      <c r="M653" s="39" t="s">
        <v>102</v>
      </c>
      <c r="N653" s="39" t="str">
        <f t="shared" si="10"/>
        <v>sim</v>
      </c>
      <c r="O653" s="49">
        <v>45</v>
      </c>
      <c r="P653" s="49">
        <v>25</v>
      </c>
      <c r="Q653" s="39">
        <v>1.2</v>
      </c>
      <c r="R653" s="39">
        <v>55.6</v>
      </c>
      <c r="S653" s="39">
        <v>2.7</v>
      </c>
    </row>
    <row r="654" spans="1:19" x14ac:dyDescent="0.25">
      <c r="A654" s="39" t="s">
        <v>15</v>
      </c>
      <c r="B654" s="39" t="s">
        <v>96</v>
      </c>
      <c r="C654" s="39" t="s">
        <v>49</v>
      </c>
      <c r="D654" s="39" t="s">
        <v>859</v>
      </c>
      <c r="E654" s="39" t="s">
        <v>141</v>
      </c>
      <c r="F654" s="48">
        <v>1</v>
      </c>
      <c r="G654" s="41">
        <v>21123</v>
      </c>
      <c r="H654" s="42">
        <v>2.6583186508935315</v>
      </c>
      <c r="I654" s="42">
        <v>7946</v>
      </c>
      <c r="J654" s="42" t="s">
        <v>4170</v>
      </c>
      <c r="K654" s="42" t="s">
        <v>4170</v>
      </c>
      <c r="L654" s="42">
        <v>0</v>
      </c>
      <c r="M654" s="39" t="s">
        <v>105</v>
      </c>
      <c r="N654" s="39" t="str">
        <f t="shared" si="10"/>
        <v>sim</v>
      </c>
      <c r="O654" s="49">
        <v>54.14</v>
      </c>
      <c r="P654" s="49">
        <v>47.62</v>
      </c>
      <c r="Q654" s="39">
        <v>0</v>
      </c>
      <c r="R654" s="39">
        <v>88</v>
      </c>
      <c r="S654" s="39"/>
    </row>
    <row r="655" spans="1:19" x14ac:dyDescent="0.25">
      <c r="A655" s="39" t="s">
        <v>15</v>
      </c>
      <c r="B655" s="39" t="s">
        <v>96</v>
      </c>
      <c r="C655" s="39" t="s">
        <v>49</v>
      </c>
      <c r="D655" s="39" t="s">
        <v>860</v>
      </c>
      <c r="E655" s="39" t="s">
        <v>127</v>
      </c>
      <c r="F655" s="48">
        <v>1</v>
      </c>
      <c r="G655" s="41">
        <v>8447</v>
      </c>
      <c r="H655" s="42">
        <v>7.0509181969949912</v>
      </c>
      <c r="I655" s="42">
        <v>1198</v>
      </c>
      <c r="J655" s="42" t="s">
        <v>4170</v>
      </c>
      <c r="K655" s="42" t="s">
        <v>4170</v>
      </c>
      <c r="L655" s="42">
        <v>0</v>
      </c>
      <c r="M655" s="39" t="s">
        <v>105</v>
      </c>
      <c r="N655" s="39" t="str">
        <f t="shared" si="10"/>
        <v>sim</v>
      </c>
      <c r="O655" s="49">
        <v>12.9</v>
      </c>
      <c r="P655" s="49">
        <v>8.4</v>
      </c>
      <c r="Q655" s="39">
        <v>0.2</v>
      </c>
      <c r="R655" s="39">
        <v>65.099999999999994</v>
      </c>
      <c r="S655" s="39">
        <v>1.6</v>
      </c>
    </row>
    <row r="656" spans="1:19" x14ac:dyDescent="0.25">
      <c r="A656" s="39" t="s">
        <v>15</v>
      </c>
      <c r="B656" s="39" t="s">
        <v>96</v>
      </c>
      <c r="C656" s="39" t="s">
        <v>49</v>
      </c>
      <c r="D656" s="39" t="s">
        <v>861</v>
      </c>
      <c r="E656" s="39" t="s">
        <v>139</v>
      </c>
      <c r="F656" s="48">
        <v>1</v>
      </c>
      <c r="G656" s="41">
        <v>5654</v>
      </c>
      <c r="H656" s="42">
        <v>3.7693333333333334</v>
      </c>
      <c r="I656" s="42">
        <v>1500</v>
      </c>
      <c r="J656" s="42" t="s">
        <v>4170</v>
      </c>
      <c r="K656" s="42" t="s">
        <v>4170</v>
      </c>
      <c r="L656" s="42">
        <v>0</v>
      </c>
      <c r="M656" s="39" t="s">
        <v>104</v>
      </c>
      <c r="N656" s="39" t="b">
        <f t="shared" si="10"/>
        <v>0</v>
      </c>
      <c r="O656" s="49">
        <v>216</v>
      </c>
      <c r="P656" s="49">
        <v>120</v>
      </c>
      <c r="Q656" s="39">
        <v>0</v>
      </c>
      <c r="R656" s="39">
        <v>55.6</v>
      </c>
      <c r="S656" s="39"/>
    </row>
    <row r="657" spans="1:19" x14ac:dyDescent="0.25">
      <c r="A657" s="39" t="s">
        <v>15</v>
      </c>
      <c r="B657" s="39" t="s">
        <v>96</v>
      </c>
      <c r="C657" s="39" t="s">
        <v>49</v>
      </c>
      <c r="D657" s="39" t="s">
        <v>862</v>
      </c>
      <c r="E657" s="39" t="s">
        <v>127</v>
      </c>
      <c r="F657" s="48">
        <v>1</v>
      </c>
      <c r="G657" s="41">
        <v>13139</v>
      </c>
      <c r="H657" s="42">
        <v>3.9936170212765956</v>
      </c>
      <c r="I657" s="42">
        <v>3290</v>
      </c>
      <c r="J657" s="42" t="s">
        <v>4170</v>
      </c>
      <c r="K657" s="42" t="s">
        <v>4170</v>
      </c>
      <c r="L657" s="42">
        <v>50</v>
      </c>
      <c r="M657" s="39" t="s">
        <v>102</v>
      </c>
      <c r="N657" s="39" t="str">
        <f t="shared" si="10"/>
        <v>sim</v>
      </c>
      <c r="O657" s="49">
        <v>15.8</v>
      </c>
      <c r="P657" s="49">
        <v>14.6</v>
      </c>
      <c r="Q657" s="39">
        <v>0.1</v>
      </c>
      <c r="R657" s="39">
        <v>92.4</v>
      </c>
      <c r="S657" s="39">
        <v>0.6</v>
      </c>
    </row>
    <row r="658" spans="1:19" x14ac:dyDescent="0.25">
      <c r="A658" s="39" t="s">
        <v>15</v>
      </c>
      <c r="B658" s="39" t="s">
        <v>96</v>
      </c>
      <c r="C658" s="39" t="s">
        <v>49</v>
      </c>
      <c r="D658" s="39" t="s">
        <v>863</v>
      </c>
      <c r="E658" s="39" t="s">
        <v>127</v>
      </c>
      <c r="F658" s="48">
        <v>3</v>
      </c>
      <c r="G658" s="41">
        <v>151779</v>
      </c>
      <c r="H658" s="42">
        <v>3.0896488549618319</v>
      </c>
      <c r="I658" s="42">
        <v>49125</v>
      </c>
      <c r="J658" s="42" t="s">
        <v>4170</v>
      </c>
      <c r="K658" s="42" t="s">
        <v>4170</v>
      </c>
      <c r="L658" s="42">
        <v>441</v>
      </c>
      <c r="M658" s="39" t="s">
        <v>103</v>
      </c>
      <c r="N658" s="39" t="str">
        <f t="shared" si="10"/>
        <v>sim</v>
      </c>
      <c r="O658" s="49">
        <v>412</v>
      </c>
      <c r="P658" s="49">
        <v>162</v>
      </c>
      <c r="Q658" s="39">
        <v>49.5</v>
      </c>
      <c r="R658" s="39">
        <v>39.299999999999997</v>
      </c>
      <c r="S658" s="39">
        <v>12</v>
      </c>
    </row>
    <row r="659" spans="1:19" x14ac:dyDescent="0.25">
      <c r="A659" s="39" t="s">
        <v>15</v>
      </c>
      <c r="B659" s="39" t="s">
        <v>96</v>
      </c>
      <c r="C659" s="39" t="s">
        <v>49</v>
      </c>
      <c r="D659" s="39" t="s">
        <v>864</v>
      </c>
      <c r="E659" s="39" t="s">
        <v>127</v>
      </c>
      <c r="F659" s="48">
        <v>1</v>
      </c>
      <c r="G659" s="41">
        <v>5911</v>
      </c>
      <c r="H659" s="42">
        <v>2.4077393075356417</v>
      </c>
      <c r="I659" s="42">
        <v>2455</v>
      </c>
      <c r="J659" s="42" t="s">
        <v>4170</v>
      </c>
      <c r="K659" s="42" t="s">
        <v>4170</v>
      </c>
      <c r="L659" s="42">
        <v>10</v>
      </c>
      <c r="M659" s="39" t="s">
        <v>106</v>
      </c>
      <c r="N659" s="39" t="str">
        <f t="shared" si="10"/>
        <v>sim</v>
      </c>
      <c r="O659" s="49">
        <v>11</v>
      </c>
      <c r="P659" s="49">
        <v>9.0500000000000007</v>
      </c>
      <c r="Q659" s="39">
        <v>0.12</v>
      </c>
      <c r="R659" s="39">
        <v>82.3</v>
      </c>
      <c r="S659" s="39">
        <v>1.1000000000000001</v>
      </c>
    </row>
    <row r="660" spans="1:19" x14ac:dyDescent="0.25">
      <c r="A660" s="39" t="s">
        <v>15</v>
      </c>
      <c r="B660" s="39" t="s">
        <v>96</v>
      </c>
      <c r="C660" s="39" t="s">
        <v>49</v>
      </c>
      <c r="D660" s="39" t="s">
        <v>865</v>
      </c>
      <c r="E660" s="39" t="s">
        <v>127</v>
      </c>
      <c r="F660" s="48">
        <v>1</v>
      </c>
      <c r="G660" s="41">
        <v>7026</v>
      </c>
      <c r="H660" s="42">
        <v>2.8677551020408165</v>
      </c>
      <c r="I660" s="42">
        <v>2450</v>
      </c>
      <c r="J660" s="42" t="s">
        <v>4170</v>
      </c>
      <c r="K660" s="42" t="s">
        <v>4170</v>
      </c>
      <c r="L660" s="42">
        <v>0</v>
      </c>
      <c r="M660" s="39" t="s">
        <v>105</v>
      </c>
      <c r="N660" s="39" t="str">
        <f t="shared" si="10"/>
        <v>sim</v>
      </c>
      <c r="O660" s="49">
        <v>34.56</v>
      </c>
      <c r="P660" s="49">
        <v>23.85</v>
      </c>
      <c r="Q660" s="39">
        <v>0.3</v>
      </c>
      <c r="R660" s="39">
        <v>69</v>
      </c>
      <c r="S660" s="39">
        <v>0.9</v>
      </c>
    </row>
    <row r="661" spans="1:19" x14ac:dyDescent="0.25">
      <c r="A661" s="39" t="s">
        <v>15</v>
      </c>
      <c r="B661" s="39" t="s">
        <v>96</v>
      </c>
      <c r="C661" s="39" t="s">
        <v>49</v>
      </c>
      <c r="D661" s="39" t="s">
        <v>866</v>
      </c>
      <c r="E661" s="39" t="s">
        <v>127</v>
      </c>
      <c r="F661" s="48">
        <v>1</v>
      </c>
      <c r="G661" s="41">
        <v>5132</v>
      </c>
      <c r="H661" s="42">
        <v>2.0794165316045379</v>
      </c>
      <c r="I661" s="42">
        <v>2468</v>
      </c>
      <c r="J661" s="42" t="s">
        <v>4170</v>
      </c>
      <c r="K661" s="42" t="s">
        <v>4170</v>
      </c>
      <c r="L661" s="42">
        <v>20</v>
      </c>
      <c r="M661" s="39" t="s">
        <v>105</v>
      </c>
      <c r="N661" s="39" t="str">
        <f t="shared" si="10"/>
        <v>sim</v>
      </c>
      <c r="O661" s="49">
        <v>18</v>
      </c>
      <c r="P661" s="49">
        <v>18</v>
      </c>
      <c r="Q661" s="39">
        <v>8</v>
      </c>
      <c r="R661" s="39">
        <v>100</v>
      </c>
      <c r="S661" s="39">
        <v>44.4</v>
      </c>
    </row>
    <row r="662" spans="1:19" x14ac:dyDescent="0.25">
      <c r="A662" s="39" t="s">
        <v>15</v>
      </c>
      <c r="B662" s="39" t="s">
        <v>96</v>
      </c>
      <c r="C662" s="39" t="s">
        <v>49</v>
      </c>
      <c r="D662" s="39" t="s">
        <v>867</v>
      </c>
      <c r="E662" s="39" t="s">
        <v>127</v>
      </c>
      <c r="F662" s="48">
        <v>1</v>
      </c>
      <c r="G662" s="41">
        <v>3745</v>
      </c>
      <c r="H662" s="42">
        <v>3.8136456211812626</v>
      </c>
      <c r="I662" s="42">
        <v>982</v>
      </c>
      <c r="J662" s="42" t="s">
        <v>4170</v>
      </c>
      <c r="K662" s="42" t="s">
        <v>4170</v>
      </c>
      <c r="L662" s="42">
        <v>0</v>
      </c>
      <c r="M662" s="39" t="s">
        <v>104</v>
      </c>
      <c r="N662" s="39" t="b">
        <f t="shared" si="10"/>
        <v>0</v>
      </c>
      <c r="O662" s="49">
        <v>3</v>
      </c>
      <c r="P662" s="49">
        <v>1.5</v>
      </c>
      <c r="Q662" s="39">
        <v>0</v>
      </c>
      <c r="R662" s="39">
        <v>50</v>
      </c>
      <c r="S662" s="39"/>
    </row>
    <row r="663" spans="1:19" x14ac:dyDescent="0.25">
      <c r="A663" s="39" t="s">
        <v>15</v>
      </c>
      <c r="B663" s="39" t="s">
        <v>96</v>
      </c>
      <c r="C663" s="39" t="s">
        <v>49</v>
      </c>
      <c r="D663" s="39" t="s">
        <v>868</v>
      </c>
      <c r="E663" s="39" t="s">
        <v>127</v>
      </c>
      <c r="F663" s="48">
        <v>2</v>
      </c>
      <c r="G663" s="41">
        <v>21279</v>
      </c>
      <c r="H663" s="42">
        <v>2.1278999999999999</v>
      </c>
      <c r="I663" s="42">
        <v>10000</v>
      </c>
      <c r="J663" s="42" t="s">
        <v>4169</v>
      </c>
      <c r="K663" s="42" t="s">
        <v>4169</v>
      </c>
      <c r="L663" s="42">
        <v>1</v>
      </c>
      <c r="M663" s="39" t="s">
        <v>104</v>
      </c>
      <c r="N663" s="39" t="b">
        <f t="shared" si="10"/>
        <v>0</v>
      </c>
      <c r="O663" s="49">
        <v>30</v>
      </c>
      <c r="P663" s="49">
        <v>22</v>
      </c>
      <c r="Q663" s="39">
        <v>0</v>
      </c>
      <c r="R663" s="39">
        <v>73.3</v>
      </c>
      <c r="S663" s="39"/>
    </row>
    <row r="664" spans="1:19" x14ac:dyDescent="0.25">
      <c r="A664" s="39" t="s">
        <v>15</v>
      </c>
      <c r="B664" s="39" t="s">
        <v>96</v>
      </c>
      <c r="C664" s="39" t="s">
        <v>49</v>
      </c>
      <c r="D664" s="39" t="s">
        <v>869</v>
      </c>
      <c r="E664" s="39" t="s">
        <v>127</v>
      </c>
      <c r="F664" s="48">
        <v>1</v>
      </c>
      <c r="G664" s="41">
        <v>10681</v>
      </c>
      <c r="H664" s="42">
        <v>2.6702499999999998</v>
      </c>
      <c r="I664" s="42">
        <v>4000</v>
      </c>
      <c r="J664" s="42" t="s">
        <v>4169</v>
      </c>
      <c r="K664" s="42" t="s">
        <v>4169</v>
      </c>
      <c r="L664" s="42">
        <v>100</v>
      </c>
      <c r="M664" s="39" t="s">
        <v>103</v>
      </c>
      <c r="N664" s="39" t="str">
        <f t="shared" si="10"/>
        <v>sim</v>
      </c>
      <c r="O664" s="49">
        <v>20.51</v>
      </c>
      <c r="P664" s="49">
        <v>14</v>
      </c>
      <c r="Q664" s="39">
        <v>2.5</v>
      </c>
      <c r="R664" s="39">
        <v>68.3</v>
      </c>
      <c r="S664" s="39">
        <v>12.2</v>
      </c>
    </row>
    <row r="665" spans="1:19" x14ac:dyDescent="0.25">
      <c r="A665" s="39" t="s">
        <v>15</v>
      </c>
      <c r="B665" s="39" t="s">
        <v>96</v>
      </c>
      <c r="C665" s="39" t="s">
        <v>49</v>
      </c>
      <c r="D665" s="39" t="s">
        <v>870</v>
      </c>
      <c r="E665" s="39" t="s">
        <v>127</v>
      </c>
      <c r="F665" s="48">
        <v>1</v>
      </c>
      <c r="G665" s="41">
        <v>8879</v>
      </c>
      <c r="H665" s="42">
        <v>2.0327380952380953</v>
      </c>
      <c r="I665" s="42">
        <v>4368</v>
      </c>
      <c r="J665" s="42" t="s">
        <v>4170</v>
      </c>
      <c r="K665" s="42" t="s">
        <v>4170</v>
      </c>
      <c r="L665" s="42">
        <v>400</v>
      </c>
      <c r="M665" s="39" t="s">
        <v>103</v>
      </c>
      <c r="N665" s="39" t="str">
        <f t="shared" si="10"/>
        <v>sim</v>
      </c>
      <c r="O665" s="49">
        <v>27.2</v>
      </c>
      <c r="P665" s="49">
        <v>27.2</v>
      </c>
      <c r="Q665" s="39">
        <v>0.6</v>
      </c>
      <c r="R665" s="39">
        <v>100</v>
      </c>
      <c r="S665" s="39">
        <v>2.2000000000000002</v>
      </c>
    </row>
    <row r="666" spans="1:19" x14ac:dyDescent="0.25">
      <c r="A666" s="39" t="s">
        <v>15</v>
      </c>
      <c r="B666" s="39" t="s">
        <v>96</v>
      </c>
      <c r="C666" s="39" t="s">
        <v>49</v>
      </c>
      <c r="D666" s="39" t="s">
        <v>871</v>
      </c>
      <c r="E666" s="39" t="s">
        <v>127</v>
      </c>
      <c r="F666" s="48">
        <v>1</v>
      </c>
      <c r="G666" s="41">
        <v>16030</v>
      </c>
      <c r="H666" s="42">
        <v>5.3433333333333337</v>
      </c>
      <c r="I666" s="42">
        <v>3000</v>
      </c>
      <c r="J666" s="42" t="s">
        <v>4170</v>
      </c>
      <c r="K666" s="42" t="s">
        <v>4170</v>
      </c>
      <c r="L666" s="42">
        <v>50</v>
      </c>
      <c r="M666" s="39" t="s">
        <v>106</v>
      </c>
      <c r="N666" s="39" t="str">
        <f t="shared" si="10"/>
        <v>sim</v>
      </c>
      <c r="O666" s="49">
        <v>30</v>
      </c>
      <c r="P666" s="49">
        <v>20</v>
      </c>
      <c r="Q666" s="39">
        <v>5</v>
      </c>
      <c r="R666" s="39">
        <v>66.7</v>
      </c>
      <c r="S666" s="39">
        <v>16.7</v>
      </c>
    </row>
    <row r="667" spans="1:19" x14ac:dyDescent="0.25">
      <c r="A667" s="39" t="s">
        <v>15</v>
      </c>
      <c r="B667" s="39" t="s">
        <v>96</v>
      </c>
      <c r="C667" s="39" t="s">
        <v>49</v>
      </c>
      <c r="D667" s="39" t="s">
        <v>872</v>
      </c>
      <c r="E667" s="39" t="s">
        <v>127</v>
      </c>
      <c r="F667" s="48">
        <v>1</v>
      </c>
      <c r="G667" s="41">
        <v>8473</v>
      </c>
      <c r="H667" s="42">
        <v>3.2943234836702957</v>
      </c>
      <c r="I667" s="42">
        <v>2572</v>
      </c>
      <c r="J667" s="42" t="s">
        <v>4170</v>
      </c>
      <c r="K667" s="42" t="s">
        <v>4170</v>
      </c>
      <c r="L667" s="42">
        <v>0</v>
      </c>
      <c r="M667" s="39" t="s">
        <v>104</v>
      </c>
      <c r="N667" s="39" t="b">
        <f t="shared" si="10"/>
        <v>0</v>
      </c>
      <c r="O667" s="49">
        <v>35.6</v>
      </c>
      <c r="P667" s="49">
        <v>28.48</v>
      </c>
      <c r="Q667" s="39">
        <v>0</v>
      </c>
      <c r="R667" s="39">
        <v>80</v>
      </c>
      <c r="S667" s="39"/>
    </row>
    <row r="668" spans="1:19" x14ac:dyDescent="0.25">
      <c r="A668" s="39" t="s">
        <v>15</v>
      </c>
      <c r="B668" s="39" t="s">
        <v>96</v>
      </c>
      <c r="C668" s="39" t="s">
        <v>49</v>
      </c>
      <c r="D668" s="39" t="s">
        <v>873</v>
      </c>
      <c r="E668" s="39" t="s">
        <v>127</v>
      </c>
      <c r="F668" s="48">
        <v>1</v>
      </c>
      <c r="G668" s="41">
        <v>11560</v>
      </c>
      <c r="H668" s="42">
        <v>2.0104347826086957</v>
      </c>
      <c r="I668" s="42">
        <v>5750</v>
      </c>
      <c r="J668" s="42" t="s">
        <v>4170</v>
      </c>
      <c r="K668" s="42" t="s">
        <v>4170</v>
      </c>
      <c r="L668" s="42">
        <v>200</v>
      </c>
      <c r="M668" s="39" t="s">
        <v>102</v>
      </c>
      <c r="N668" s="39" t="str">
        <f t="shared" si="10"/>
        <v>sim</v>
      </c>
      <c r="O668" s="49">
        <v>46.13</v>
      </c>
      <c r="P668" s="49">
        <v>35.4</v>
      </c>
      <c r="Q668" s="39">
        <v>1.5</v>
      </c>
      <c r="R668" s="39">
        <v>76.7</v>
      </c>
      <c r="S668" s="39">
        <v>3.3</v>
      </c>
    </row>
    <row r="669" spans="1:19" x14ac:dyDescent="0.25">
      <c r="A669" s="39" t="s">
        <v>15</v>
      </c>
      <c r="B669" s="39" t="s">
        <v>96</v>
      </c>
      <c r="C669" s="39" t="s">
        <v>49</v>
      </c>
      <c r="D669" s="39" t="s">
        <v>874</v>
      </c>
      <c r="E669" s="39" t="s">
        <v>127</v>
      </c>
      <c r="F669" s="48">
        <v>1</v>
      </c>
      <c r="G669" s="41">
        <v>6011</v>
      </c>
      <c r="H669" s="42">
        <v>2.2942748091603051</v>
      </c>
      <c r="I669" s="42">
        <v>2620</v>
      </c>
      <c r="J669" s="42" t="s">
        <v>4170</v>
      </c>
      <c r="K669" s="42" t="s">
        <v>4170</v>
      </c>
      <c r="L669" s="42">
        <v>15</v>
      </c>
      <c r="M669" s="39" t="s">
        <v>104</v>
      </c>
      <c r="N669" s="39" t="b">
        <f t="shared" si="10"/>
        <v>0</v>
      </c>
      <c r="O669" s="49">
        <v>29</v>
      </c>
      <c r="P669" s="49">
        <v>13</v>
      </c>
      <c r="Q669" s="39">
        <v>0</v>
      </c>
      <c r="R669" s="39">
        <v>44.8</v>
      </c>
      <c r="S669" s="39"/>
    </row>
    <row r="670" spans="1:19" x14ac:dyDescent="0.25">
      <c r="A670" s="39" t="s">
        <v>15</v>
      </c>
      <c r="B670" s="39" t="s">
        <v>96</v>
      </c>
      <c r="C670" s="39" t="s">
        <v>49</v>
      </c>
      <c r="D670" s="39" t="s">
        <v>875</v>
      </c>
      <c r="E670" s="39" t="s">
        <v>127</v>
      </c>
      <c r="F670" s="48">
        <v>1</v>
      </c>
      <c r="G670" s="41">
        <v>16237</v>
      </c>
      <c r="H670" s="42">
        <v>2.4350629874025196</v>
      </c>
      <c r="I670" s="42">
        <v>6668</v>
      </c>
      <c r="J670" s="42" t="s">
        <v>4170</v>
      </c>
      <c r="K670" s="42" t="s">
        <v>4170</v>
      </c>
      <c r="L670" s="42">
        <v>0</v>
      </c>
      <c r="M670" s="39" t="s">
        <v>103</v>
      </c>
      <c r="N670" s="39" t="str">
        <f t="shared" si="10"/>
        <v>sim</v>
      </c>
      <c r="O670" s="49">
        <v>50</v>
      </c>
      <c r="P670" s="49">
        <v>48</v>
      </c>
      <c r="Q670" s="39">
        <v>40</v>
      </c>
      <c r="R670" s="39">
        <v>96</v>
      </c>
      <c r="S670" s="39">
        <v>80</v>
      </c>
    </row>
    <row r="671" spans="1:19" x14ac:dyDescent="0.25">
      <c r="A671" s="39" t="s">
        <v>15</v>
      </c>
      <c r="B671" s="39" t="s">
        <v>96</v>
      </c>
      <c r="C671" s="39" t="s">
        <v>49</v>
      </c>
      <c r="D671" s="39" t="s">
        <v>876</v>
      </c>
      <c r="E671" s="39" t="s">
        <v>127</v>
      </c>
      <c r="F671" s="48">
        <v>1</v>
      </c>
      <c r="G671" s="41">
        <v>13573</v>
      </c>
      <c r="H671" s="42">
        <v>3.1565116279069767</v>
      </c>
      <c r="I671" s="42">
        <v>4300</v>
      </c>
      <c r="J671" s="42" t="s">
        <v>4170</v>
      </c>
      <c r="K671" s="42" t="s">
        <v>4170</v>
      </c>
      <c r="L671" s="42">
        <v>0</v>
      </c>
      <c r="M671" s="39" t="s">
        <v>104</v>
      </c>
      <c r="N671" s="39" t="b">
        <f t="shared" si="10"/>
        <v>0</v>
      </c>
      <c r="O671" s="49">
        <v>35</v>
      </c>
      <c r="P671" s="49">
        <v>29</v>
      </c>
      <c r="Q671" s="39">
        <v>0</v>
      </c>
      <c r="R671" s="39">
        <v>82.9</v>
      </c>
      <c r="S671" s="39"/>
    </row>
    <row r="672" spans="1:19" x14ac:dyDescent="0.25">
      <c r="A672" s="39" t="s">
        <v>15</v>
      </c>
      <c r="B672" s="39" t="s">
        <v>96</v>
      </c>
      <c r="C672" s="39" t="s">
        <v>49</v>
      </c>
      <c r="D672" s="39" t="s">
        <v>877</v>
      </c>
      <c r="E672" s="39" t="s">
        <v>127</v>
      </c>
      <c r="F672" s="48">
        <v>1</v>
      </c>
      <c r="G672" s="41">
        <v>15815</v>
      </c>
      <c r="H672" s="42">
        <v>3.2662123089632384</v>
      </c>
      <c r="I672" s="42">
        <v>4842</v>
      </c>
      <c r="J672" s="42" t="s">
        <v>4170</v>
      </c>
      <c r="K672" s="42" t="s">
        <v>4170</v>
      </c>
      <c r="L672" s="42">
        <v>68</v>
      </c>
      <c r="M672" s="39" t="s">
        <v>106</v>
      </c>
      <c r="N672" s="39" t="str">
        <f t="shared" si="10"/>
        <v>sim</v>
      </c>
      <c r="O672" s="49">
        <v>204.32</v>
      </c>
      <c r="P672" s="49">
        <v>54.8</v>
      </c>
      <c r="Q672" s="39">
        <v>35.9</v>
      </c>
      <c r="R672" s="39">
        <v>26.8</v>
      </c>
      <c r="S672" s="39">
        <v>17.600000000000001</v>
      </c>
    </row>
    <row r="673" spans="1:19" x14ac:dyDescent="0.25">
      <c r="A673" s="39" t="s">
        <v>15</v>
      </c>
      <c r="B673" s="39" t="s">
        <v>96</v>
      </c>
      <c r="C673" s="39" t="s">
        <v>49</v>
      </c>
      <c r="D673" s="39" t="s">
        <v>878</v>
      </c>
      <c r="E673" s="39" t="s">
        <v>127</v>
      </c>
      <c r="F673" s="48">
        <v>1</v>
      </c>
      <c r="G673" s="41">
        <v>8260</v>
      </c>
      <c r="H673" s="42">
        <v>2.1007121057985758</v>
      </c>
      <c r="I673" s="42">
        <v>3932</v>
      </c>
      <c r="J673" s="42" t="s">
        <v>4170</v>
      </c>
      <c r="K673" s="42" t="s">
        <v>4170</v>
      </c>
      <c r="L673" s="42">
        <v>200</v>
      </c>
      <c r="M673" s="39" t="s">
        <v>103</v>
      </c>
      <c r="N673" s="39" t="str">
        <f t="shared" si="10"/>
        <v>sim</v>
      </c>
      <c r="O673" s="49">
        <v>10</v>
      </c>
      <c r="P673" s="49">
        <v>9.1999999999999993</v>
      </c>
      <c r="Q673" s="39">
        <v>0.8</v>
      </c>
      <c r="R673" s="39">
        <v>92</v>
      </c>
      <c r="S673" s="39">
        <v>8</v>
      </c>
    </row>
    <row r="674" spans="1:19" x14ac:dyDescent="0.25">
      <c r="A674" s="39" t="s">
        <v>15</v>
      </c>
      <c r="B674" s="39" t="s">
        <v>96</v>
      </c>
      <c r="C674" s="39" t="s">
        <v>49</v>
      </c>
      <c r="D674" s="39" t="s">
        <v>879</v>
      </c>
      <c r="E674" s="39" t="s">
        <v>127</v>
      </c>
      <c r="F674" s="48">
        <v>4</v>
      </c>
      <c r="G674" s="41">
        <v>305414</v>
      </c>
      <c r="H674" s="42">
        <v>3.5766951633680759</v>
      </c>
      <c r="I674" s="42">
        <v>85390</v>
      </c>
      <c r="J674" s="42" t="s">
        <v>4169</v>
      </c>
      <c r="K674" s="42" t="s">
        <v>4170</v>
      </c>
      <c r="L674" s="42">
        <v>600</v>
      </c>
      <c r="M674" s="39" t="s">
        <v>102</v>
      </c>
      <c r="N674" s="39" t="str">
        <f t="shared" si="10"/>
        <v>sim</v>
      </c>
      <c r="O674" s="49">
        <v>744</v>
      </c>
      <c r="P674" s="49">
        <v>557</v>
      </c>
      <c r="Q674" s="39">
        <v>9.14</v>
      </c>
      <c r="R674" s="39">
        <v>74.900000000000006</v>
      </c>
      <c r="S674" s="39">
        <v>1.2</v>
      </c>
    </row>
    <row r="675" spans="1:19" x14ac:dyDescent="0.25">
      <c r="A675" s="39" t="s">
        <v>15</v>
      </c>
      <c r="B675" s="39" t="s">
        <v>96</v>
      </c>
      <c r="C675" s="39" t="s">
        <v>49</v>
      </c>
      <c r="D675" s="39" t="s">
        <v>880</v>
      </c>
      <c r="E675" s="39" t="s">
        <v>127</v>
      </c>
      <c r="F675" s="48">
        <v>1</v>
      </c>
      <c r="G675" s="41">
        <v>6742</v>
      </c>
      <c r="H675" s="42">
        <v>2.1403174603174602</v>
      </c>
      <c r="I675" s="42">
        <v>3150</v>
      </c>
      <c r="J675" s="42" t="s">
        <v>4170</v>
      </c>
      <c r="K675" s="42" t="s">
        <v>4170</v>
      </c>
      <c r="L675" s="42">
        <v>0</v>
      </c>
      <c r="M675" s="39" t="s">
        <v>102</v>
      </c>
      <c r="N675" s="39" t="str">
        <f t="shared" si="10"/>
        <v>sim</v>
      </c>
      <c r="O675" s="49">
        <v>100</v>
      </c>
      <c r="P675" s="49">
        <v>75</v>
      </c>
      <c r="Q675" s="39">
        <v>0</v>
      </c>
      <c r="R675" s="39">
        <v>75</v>
      </c>
      <c r="S675" s="39"/>
    </row>
    <row r="676" spans="1:19" x14ac:dyDescent="0.25">
      <c r="A676" s="39" t="s">
        <v>15</v>
      </c>
      <c r="B676" s="39" t="s">
        <v>96</v>
      </c>
      <c r="C676" s="39" t="s">
        <v>49</v>
      </c>
      <c r="D676" s="39" t="s">
        <v>881</v>
      </c>
      <c r="E676" s="39" t="s">
        <v>127</v>
      </c>
      <c r="F676" s="48">
        <v>1</v>
      </c>
      <c r="G676" s="41">
        <v>5734</v>
      </c>
      <c r="H676" s="42">
        <v>2.5945701357466064</v>
      </c>
      <c r="I676" s="42">
        <v>2210</v>
      </c>
      <c r="J676" s="42" t="s">
        <v>4170</v>
      </c>
      <c r="K676" s="42" t="s">
        <v>4170</v>
      </c>
      <c r="L676" s="42">
        <v>90</v>
      </c>
      <c r="M676" s="39" t="s">
        <v>103</v>
      </c>
      <c r="N676" s="39" t="str">
        <f t="shared" si="10"/>
        <v>sim</v>
      </c>
      <c r="O676" s="49">
        <v>40</v>
      </c>
      <c r="P676" s="49">
        <v>40</v>
      </c>
      <c r="Q676" s="39">
        <v>0.3</v>
      </c>
      <c r="R676" s="39">
        <v>100</v>
      </c>
      <c r="S676" s="39">
        <v>0.8</v>
      </c>
    </row>
    <row r="677" spans="1:19" x14ac:dyDescent="0.25">
      <c r="A677" s="39" t="s">
        <v>15</v>
      </c>
      <c r="B677" s="39" t="s">
        <v>97</v>
      </c>
      <c r="C677" s="39" t="s">
        <v>50</v>
      </c>
      <c r="D677" s="39" t="s">
        <v>882</v>
      </c>
      <c r="E677" s="39" t="s">
        <v>127</v>
      </c>
      <c r="F677" s="48">
        <v>1</v>
      </c>
      <c r="G677" s="41">
        <v>7825</v>
      </c>
      <c r="H677" s="42">
        <v>3.5089686098654709</v>
      </c>
      <c r="I677" s="42">
        <v>2230</v>
      </c>
      <c r="J677" s="42" t="s">
        <v>4170</v>
      </c>
      <c r="K677" s="42" t="s">
        <v>4170</v>
      </c>
      <c r="L677" s="42">
        <v>0</v>
      </c>
      <c r="M677" s="39" t="s">
        <v>103</v>
      </c>
      <c r="N677" s="39" t="str">
        <f t="shared" si="10"/>
        <v>sim</v>
      </c>
      <c r="O677" s="49">
        <v>130.02000000000001</v>
      </c>
      <c r="P677" s="49">
        <v>14.52</v>
      </c>
      <c r="Q677" s="39">
        <v>10.02</v>
      </c>
      <c r="R677" s="39">
        <v>11.2</v>
      </c>
      <c r="S677" s="39">
        <v>7.7</v>
      </c>
    </row>
    <row r="678" spans="1:19" x14ac:dyDescent="0.25">
      <c r="A678" s="39" t="s">
        <v>15</v>
      </c>
      <c r="B678" s="39" t="s">
        <v>97</v>
      </c>
      <c r="C678" s="39" t="s">
        <v>50</v>
      </c>
      <c r="D678" s="39" t="s">
        <v>883</v>
      </c>
      <c r="E678" s="39" t="s">
        <v>127</v>
      </c>
      <c r="F678" s="48">
        <v>2</v>
      </c>
      <c r="G678" s="41">
        <v>30967</v>
      </c>
      <c r="H678" s="42">
        <v>2.9145411764705882</v>
      </c>
      <c r="I678" s="42">
        <v>10625</v>
      </c>
      <c r="J678" s="42" t="s">
        <v>4170</v>
      </c>
      <c r="K678" s="42" t="s">
        <v>4170</v>
      </c>
      <c r="L678" s="42">
        <v>0</v>
      </c>
      <c r="M678" s="39" t="s">
        <v>103</v>
      </c>
      <c r="N678" s="39" t="str">
        <f t="shared" si="10"/>
        <v>sim</v>
      </c>
      <c r="O678" s="49">
        <v>620</v>
      </c>
      <c r="P678" s="49">
        <v>40</v>
      </c>
      <c r="Q678" s="39">
        <v>3.5</v>
      </c>
      <c r="R678" s="39">
        <v>6.5</v>
      </c>
      <c r="S678" s="39">
        <v>0.6</v>
      </c>
    </row>
    <row r="679" spans="1:19" x14ac:dyDescent="0.25">
      <c r="A679" s="39" t="s">
        <v>15</v>
      </c>
      <c r="B679" s="39" t="s">
        <v>97</v>
      </c>
      <c r="C679" s="39" t="s">
        <v>50</v>
      </c>
      <c r="D679" s="39" t="s">
        <v>884</v>
      </c>
      <c r="E679" s="39" t="s">
        <v>127</v>
      </c>
      <c r="F679" s="48">
        <v>1</v>
      </c>
      <c r="G679" s="41">
        <v>4266</v>
      </c>
      <c r="H679" s="42">
        <v>2.0401721664275465</v>
      </c>
      <c r="I679" s="42">
        <v>2091</v>
      </c>
      <c r="J679" s="42" t="s">
        <v>4170</v>
      </c>
      <c r="K679" s="42" t="s">
        <v>4170</v>
      </c>
      <c r="L679" s="42">
        <v>0</v>
      </c>
      <c r="M679" s="39" t="s">
        <v>106</v>
      </c>
      <c r="N679" s="39" t="str">
        <f t="shared" si="10"/>
        <v>sim</v>
      </c>
      <c r="O679" s="49">
        <v>26.79</v>
      </c>
      <c r="P679" s="49">
        <v>17.64</v>
      </c>
      <c r="Q679" s="39">
        <v>0</v>
      </c>
      <c r="R679" s="39">
        <v>65.8</v>
      </c>
      <c r="S679" s="39"/>
    </row>
    <row r="680" spans="1:19" x14ac:dyDescent="0.25">
      <c r="A680" s="39" t="s">
        <v>15</v>
      </c>
      <c r="B680" s="39" t="s">
        <v>97</v>
      </c>
      <c r="C680" s="39" t="s">
        <v>50</v>
      </c>
      <c r="D680" s="39" t="s">
        <v>885</v>
      </c>
      <c r="E680" s="39" t="s">
        <v>142</v>
      </c>
      <c r="F680" s="48">
        <v>1</v>
      </c>
      <c r="G680" s="41">
        <v>3771</v>
      </c>
      <c r="H680" s="42">
        <v>2.6006896551724137</v>
      </c>
      <c r="I680" s="42">
        <v>1450</v>
      </c>
      <c r="J680" s="42" t="s">
        <v>4169</v>
      </c>
      <c r="K680" s="42" t="s">
        <v>4170</v>
      </c>
      <c r="L680" s="42">
        <v>0</v>
      </c>
      <c r="M680" s="39" t="s">
        <v>102</v>
      </c>
      <c r="N680" s="39" t="str">
        <f t="shared" si="10"/>
        <v>sim</v>
      </c>
      <c r="O680" s="49">
        <v>14.2</v>
      </c>
      <c r="P680" s="49">
        <v>14.2</v>
      </c>
      <c r="Q680" s="39">
        <v>0.57999999999999996</v>
      </c>
      <c r="R680" s="39">
        <v>100</v>
      </c>
      <c r="S680" s="39">
        <v>4.0999999999999996</v>
      </c>
    </row>
    <row r="681" spans="1:19" x14ac:dyDescent="0.25">
      <c r="A681" s="39" t="s">
        <v>15</v>
      </c>
      <c r="B681" s="39" t="s">
        <v>97</v>
      </c>
      <c r="C681" s="39" t="s">
        <v>50</v>
      </c>
      <c r="D681" s="39" t="s">
        <v>886</v>
      </c>
      <c r="E681" s="39" t="s">
        <v>127</v>
      </c>
      <c r="F681" s="48">
        <v>1</v>
      </c>
      <c r="G681" s="41">
        <v>5531</v>
      </c>
      <c r="H681" s="42">
        <v>2.1647749510763208</v>
      </c>
      <c r="I681" s="42">
        <v>2555</v>
      </c>
      <c r="J681" s="42" t="s">
        <v>4170</v>
      </c>
      <c r="K681" s="42" t="s">
        <v>4170</v>
      </c>
      <c r="L681" s="42">
        <v>0</v>
      </c>
      <c r="M681" s="39" t="s">
        <v>104</v>
      </c>
      <c r="N681" s="39" t="b">
        <f t="shared" si="10"/>
        <v>0</v>
      </c>
      <c r="O681" s="49">
        <v>20</v>
      </c>
      <c r="P681" s="49">
        <v>15</v>
      </c>
      <c r="Q681" s="39">
        <v>3.33</v>
      </c>
      <c r="R681" s="39">
        <v>75</v>
      </c>
      <c r="S681" s="39">
        <v>16.7</v>
      </c>
    </row>
    <row r="682" spans="1:19" x14ac:dyDescent="0.25">
      <c r="A682" s="39" t="s">
        <v>15</v>
      </c>
      <c r="B682" s="39" t="s">
        <v>97</v>
      </c>
      <c r="C682" s="39" t="s">
        <v>50</v>
      </c>
      <c r="D682" s="39" t="s">
        <v>887</v>
      </c>
      <c r="E682" s="39" t="s">
        <v>127</v>
      </c>
      <c r="F682" s="48">
        <v>1</v>
      </c>
      <c r="G682" s="41">
        <v>8452</v>
      </c>
      <c r="H682" s="42">
        <v>2.5862913096695226</v>
      </c>
      <c r="I682" s="42">
        <v>3268</v>
      </c>
      <c r="J682" s="42" t="s">
        <v>4170</v>
      </c>
      <c r="K682" s="42" t="s">
        <v>4170</v>
      </c>
      <c r="L682" s="42">
        <v>150</v>
      </c>
      <c r="M682" s="39" t="s">
        <v>104</v>
      </c>
      <c r="N682" s="39" t="b">
        <f t="shared" si="10"/>
        <v>0</v>
      </c>
      <c r="O682" s="49">
        <v>20.3</v>
      </c>
      <c r="P682" s="49">
        <v>16.399999999999999</v>
      </c>
      <c r="Q682" s="39">
        <v>0</v>
      </c>
      <c r="R682" s="39">
        <v>80.8</v>
      </c>
      <c r="S682" s="39"/>
    </row>
    <row r="683" spans="1:19" x14ac:dyDescent="0.25">
      <c r="A683" s="39" t="s">
        <v>15</v>
      </c>
      <c r="B683" s="39" t="s">
        <v>97</v>
      </c>
      <c r="C683" s="39" t="s">
        <v>50</v>
      </c>
      <c r="D683" s="39" t="s">
        <v>888</v>
      </c>
      <c r="E683" s="39" t="s">
        <v>127</v>
      </c>
      <c r="F683" s="48">
        <v>2</v>
      </c>
      <c r="G683" s="41">
        <v>47738</v>
      </c>
      <c r="H683" s="42">
        <v>3.3032106282867422</v>
      </c>
      <c r="I683" s="42">
        <v>14452</v>
      </c>
      <c r="J683" s="42" t="s">
        <v>4169</v>
      </c>
      <c r="K683" s="42" t="s">
        <v>4170</v>
      </c>
      <c r="L683" s="42">
        <v>365</v>
      </c>
      <c r="M683" s="39" t="s">
        <v>102</v>
      </c>
      <c r="N683" s="39" t="str">
        <f t="shared" si="10"/>
        <v>sim</v>
      </c>
      <c r="O683" s="49">
        <v>80</v>
      </c>
      <c r="P683" s="49">
        <v>30</v>
      </c>
      <c r="Q683" s="39">
        <v>6.2</v>
      </c>
      <c r="R683" s="39">
        <v>37.5</v>
      </c>
      <c r="S683" s="39">
        <v>7.8</v>
      </c>
    </row>
    <row r="684" spans="1:19" x14ac:dyDescent="0.25">
      <c r="A684" s="39" t="s">
        <v>15</v>
      </c>
      <c r="B684" s="39" t="s">
        <v>97</v>
      </c>
      <c r="C684" s="39" t="s">
        <v>50</v>
      </c>
      <c r="D684" s="39" t="s">
        <v>889</v>
      </c>
      <c r="E684" s="39" t="s">
        <v>127</v>
      </c>
      <c r="F684" s="48">
        <v>1</v>
      </c>
      <c r="G684" s="41">
        <v>14356</v>
      </c>
      <c r="H684" s="42">
        <v>2.5490056818181817</v>
      </c>
      <c r="I684" s="42">
        <v>5632</v>
      </c>
      <c r="J684" s="42" t="s">
        <v>4169</v>
      </c>
      <c r="K684" s="42" t="s">
        <v>4170</v>
      </c>
      <c r="L684" s="42">
        <v>0</v>
      </c>
      <c r="M684" s="39" t="s">
        <v>105</v>
      </c>
      <c r="N684" s="39" t="str">
        <f t="shared" si="10"/>
        <v>sim</v>
      </c>
      <c r="O684" s="49">
        <v>35</v>
      </c>
      <c r="P684" s="49">
        <v>25</v>
      </c>
      <c r="Q684" s="39">
        <v>15</v>
      </c>
      <c r="R684" s="39">
        <v>71.400000000000006</v>
      </c>
      <c r="S684" s="39">
        <v>42.9</v>
      </c>
    </row>
    <row r="685" spans="1:19" x14ac:dyDescent="0.25">
      <c r="A685" s="39" t="s">
        <v>15</v>
      </c>
      <c r="B685" s="39" t="s">
        <v>97</v>
      </c>
      <c r="C685" s="39" t="s">
        <v>50</v>
      </c>
      <c r="D685" s="39" t="s">
        <v>890</v>
      </c>
      <c r="E685" s="39" t="s">
        <v>127</v>
      </c>
      <c r="F685" s="48">
        <v>1</v>
      </c>
      <c r="G685" s="41">
        <v>5125</v>
      </c>
      <c r="H685" s="42">
        <v>3.4166666666666665</v>
      </c>
      <c r="I685" s="42">
        <v>1500</v>
      </c>
      <c r="J685" s="42" t="s">
        <v>4169</v>
      </c>
      <c r="K685" s="42" t="s">
        <v>4170</v>
      </c>
      <c r="L685" s="42">
        <v>0</v>
      </c>
      <c r="M685" s="39" t="s">
        <v>102</v>
      </c>
      <c r="N685" s="39" t="str">
        <f t="shared" si="10"/>
        <v>sim</v>
      </c>
      <c r="O685" s="49">
        <v>29.76</v>
      </c>
      <c r="P685" s="49">
        <v>27.92</v>
      </c>
      <c r="Q685" s="39">
        <v>0.7</v>
      </c>
      <c r="R685" s="39">
        <v>93.8</v>
      </c>
      <c r="S685" s="39">
        <v>2.4</v>
      </c>
    </row>
    <row r="686" spans="1:19" x14ac:dyDescent="0.25">
      <c r="A686" s="39" t="s">
        <v>15</v>
      </c>
      <c r="B686" s="39" t="s">
        <v>97</v>
      </c>
      <c r="C686" s="39" t="s">
        <v>50</v>
      </c>
      <c r="D686" s="39" t="s">
        <v>891</v>
      </c>
      <c r="E686" s="39" t="s">
        <v>127</v>
      </c>
      <c r="F686" s="48">
        <v>1</v>
      </c>
      <c r="G686" s="41">
        <v>13329</v>
      </c>
      <c r="H686" s="42">
        <v>2.98521836506159</v>
      </c>
      <c r="I686" s="42">
        <v>4465</v>
      </c>
      <c r="J686" s="42" t="s">
        <v>4170</v>
      </c>
      <c r="K686" s="42" t="s">
        <v>4170</v>
      </c>
      <c r="L686" s="42">
        <v>200</v>
      </c>
      <c r="M686" s="39" t="s">
        <v>106</v>
      </c>
      <c r="N686" s="39" t="str">
        <f t="shared" si="10"/>
        <v>sim</v>
      </c>
      <c r="O686" s="49">
        <v>56.6</v>
      </c>
      <c r="P686" s="49">
        <v>29.16</v>
      </c>
      <c r="Q686" s="39">
        <v>0.1</v>
      </c>
      <c r="R686" s="39">
        <v>51.5</v>
      </c>
      <c r="S686" s="39">
        <v>0.2</v>
      </c>
    </row>
    <row r="687" spans="1:19" x14ac:dyDescent="0.25">
      <c r="A687" s="39" t="s">
        <v>15</v>
      </c>
      <c r="B687" s="39" t="s">
        <v>97</v>
      </c>
      <c r="C687" s="39" t="s">
        <v>50</v>
      </c>
      <c r="D687" s="39" t="s">
        <v>892</v>
      </c>
      <c r="E687" s="39" t="s">
        <v>127</v>
      </c>
      <c r="F687" s="48">
        <v>1</v>
      </c>
      <c r="G687" s="41">
        <v>11846</v>
      </c>
      <c r="H687" s="42">
        <v>2.4981020666385492</v>
      </c>
      <c r="I687" s="42">
        <v>4742</v>
      </c>
      <c r="J687" s="42" t="s">
        <v>4170</v>
      </c>
      <c r="K687" s="42" t="s">
        <v>4170</v>
      </c>
      <c r="L687" s="42">
        <v>100</v>
      </c>
      <c r="M687" s="39" t="s">
        <v>106</v>
      </c>
      <c r="N687" s="39" t="str">
        <f t="shared" si="10"/>
        <v>sim</v>
      </c>
      <c r="O687" s="49">
        <v>36</v>
      </c>
      <c r="P687" s="49">
        <v>18</v>
      </c>
      <c r="Q687" s="39">
        <v>2</v>
      </c>
      <c r="R687" s="39">
        <v>50</v>
      </c>
      <c r="S687" s="39">
        <v>5.6</v>
      </c>
    </row>
    <row r="688" spans="1:19" x14ac:dyDescent="0.25">
      <c r="A688" s="39" t="s">
        <v>15</v>
      </c>
      <c r="B688" s="39" t="s">
        <v>97</v>
      </c>
      <c r="C688" s="39" t="s">
        <v>50</v>
      </c>
      <c r="D688" s="39" t="s">
        <v>893</v>
      </c>
      <c r="E688" s="39" t="s">
        <v>127</v>
      </c>
      <c r="F688" s="48">
        <v>1</v>
      </c>
      <c r="G688" s="41">
        <v>13921</v>
      </c>
      <c r="H688" s="42">
        <v>3.6233732431025509</v>
      </c>
      <c r="I688" s="42">
        <v>3842</v>
      </c>
      <c r="J688" s="42" t="s">
        <v>4170</v>
      </c>
      <c r="K688" s="42" t="s">
        <v>4170</v>
      </c>
      <c r="L688" s="42">
        <v>0</v>
      </c>
      <c r="M688" s="39" t="s">
        <v>104</v>
      </c>
      <c r="N688" s="39" t="b">
        <f t="shared" si="10"/>
        <v>0</v>
      </c>
      <c r="O688" s="49">
        <v>0.02</v>
      </c>
      <c r="P688" s="49">
        <v>0.01</v>
      </c>
      <c r="Q688" s="39">
        <v>0</v>
      </c>
      <c r="R688" s="39"/>
      <c r="S688" s="39"/>
    </row>
    <row r="689" spans="1:19" x14ac:dyDescent="0.25">
      <c r="A689" s="39" t="s">
        <v>15</v>
      </c>
      <c r="B689" s="39" t="s">
        <v>97</v>
      </c>
      <c r="C689" s="39" t="s">
        <v>50</v>
      </c>
      <c r="D689" s="39" t="s">
        <v>894</v>
      </c>
      <c r="E689" s="39" t="s">
        <v>127</v>
      </c>
      <c r="F689" s="48">
        <v>2</v>
      </c>
      <c r="G689" s="41">
        <v>26358</v>
      </c>
      <c r="H689" s="42">
        <v>2.9911484339536996</v>
      </c>
      <c r="I689" s="42">
        <v>8812</v>
      </c>
      <c r="J689" s="42" t="s">
        <v>4169</v>
      </c>
      <c r="K689" s="42" t="s">
        <v>4169</v>
      </c>
      <c r="L689" s="42">
        <v>1316</v>
      </c>
      <c r="M689" s="39" t="s">
        <v>103</v>
      </c>
      <c r="N689" s="39" t="str">
        <f t="shared" si="10"/>
        <v>sim</v>
      </c>
      <c r="O689" s="49">
        <v>35.229999999999997</v>
      </c>
      <c r="P689" s="49">
        <v>22.89</v>
      </c>
      <c r="Q689" s="39">
        <v>0.36</v>
      </c>
      <c r="R689" s="39">
        <v>65</v>
      </c>
      <c r="S689" s="39">
        <v>1</v>
      </c>
    </row>
    <row r="690" spans="1:19" x14ac:dyDescent="0.25">
      <c r="A690" s="39" t="s">
        <v>15</v>
      </c>
      <c r="B690" s="39" t="s">
        <v>97</v>
      </c>
      <c r="C690" s="39" t="s">
        <v>50</v>
      </c>
      <c r="D690" s="39" t="s">
        <v>895</v>
      </c>
      <c r="E690" s="39" t="s">
        <v>127</v>
      </c>
      <c r="F690" s="48">
        <v>2</v>
      </c>
      <c r="G690" s="41">
        <v>23644</v>
      </c>
      <c r="H690" s="42">
        <v>2.9733400402414487</v>
      </c>
      <c r="I690" s="42">
        <v>7952</v>
      </c>
      <c r="J690" s="42" t="s">
        <v>4169</v>
      </c>
      <c r="K690" s="42" t="s">
        <v>4169</v>
      </c>
      <c r="L690" s="42">
        <v>0</v>
      </c>
      <c r="M690" s="39" t="s">
        <v>103</v>
      </c>
      <c r="N690" s="39" t="str">
        <f t="shared" si="10"/>
        <v>sim</v>
      </c>
      <c r="O690" s="49">
        <v>250</v>
      </c>
      <c r="P690" s="49">
        <v>100</v>
      </c>
      <c r="Q690" s="39">
        <v>70</v>
      </c>
      <c r="R690" s="39">
        <v>40</v>
      </c>
      <c r="S690" s="39">
        <v>28</v>
      </c>
    </row>
    <row r="691" spans="1:19" x14ac:dyDescent="0.25">
      <c r="A691" s="39" t="s">
        <v>15</v>
      </c>
      <c r="B691" s="39" t="s">
        <v>97</v>
      </c>
      <c r="C691" s="39" t="s">
        <v>50</v>
      </c>
      <c r="D691" s="39" t="s">
        <v>896</v>
      </c>
      <c r="E691" s="39" t="s">
        <v>127</v>
      </c>
      <c r="F691" s="48">
        <v>2</v>
      </c>
      <c r="G691" s="41">
        <v>13773</v>
      </c>
      <c r="H691" s="42">
        <v>3.4432499999999999</v>
      </c>
      <c r="I691" s="42">
        <v>4000</v>
      </c>
      <c r="J691" s="42" t="s">
        <v>4170</v>
      </c>
      <c r="K691" s="42" t="s">
        <v>4170</v>
      </c>
      <c r="L691" s="42">
        <v>0</v>
      </c>
      <c r="M691" s="39" t="s">
        <v>102</v>
      </c>
      <c r="N691" s="39" t="str">
        <f t="shared" si="10"/>
        <v>sim</v>
      </c>
      <c r="O691" s="49">
        <v>250</v>
      </c>
      <c r="P691" s="49">
        <v>100</v>
      </c>
      <c r="Q691" s="39">
        <v>7</v>
      </c>
      <c r="R691" s="39">
        <v>40</v>
      </c>
      <c r="S691" s="39">
        <v>2.8</v>
      </c>
    </row>
    <row r="692" spans="1:19" x14ac:dyDescent="0.25">
      <c r="A692" s="39" t="s">
        <v>15</v>
      </c>
      <c r="B692" s="39" t="s">
        <v>97</v>
      </c>
      <c r="C692" s="39" t="s">
        <v>50</v>
      </c>
      <c r="D692" s="39" t="s">
        <v>897</v>
      </c>
      <c r="E692" s="39" t="s">
        <v>127</v>
      </c>
      <c r="F692" s="48">
        <v>2</v>
      </c>
      <c r="G692" s="41">
        <v>27658</v>
      </c>
      <c r="H692" s="42">
        <v>2.7780233025311372</v>
      </c>
      <c r="I692" s="42">
        <v>9956</v>
      </c>
      <c r="J692" s="42" t="s">
        <v>4170</v>
      </c>
      <c r="K692" s="42" t="s">
        <v>4170</v>
      </c>
      <c r="L692" s="42">
        <v>0</v>
      </c>
      <c r="M692" s="39" t="s">
        <v>102</v>
      </c>
      <c r="N692" s="39" t="str">
        <f t="shared" si="10"/>
        <v>sim</v>
      </c>
      <c r="O692" s="49">
        <v>115</v>
      </c>
      <c r="P692" s="49">
        <v>75</v>
      </c>
      <c r="Q692" s="39">
        <v>0.01</v>
      </c>
      <c r="R692" s="39">
        <v>65.2</v>
      </c>
      <c r="S692" s="39">
        <v>0</v>
      </c>
    </row>
    <row r="693" spans="1:19" x14ac:dyDescent="0.25">
      <c r="A693" s="39" t="s">
        <v>15</v>
      </c>
      <c r="B693" s="39" t="s">
        <v>97</v>
      </c>
      <c r="C693" s="39" t="s">
        <v>50</v>
      </c>
      <c r="D693" s="39" t="s">
        <v>898</v>
      </c>
      <c r="E693" s="39" t="s">
        <v>127</v>
      </c>
      <c r="F693" s="48">
        <v>2</v>
      </c>
      <c r="G693" s="41">
        <v>30941</v>
      </c>
      <c r="H693" s="42">
        <v>2.550993486684805</v>
      </c>
      <c r="I693" s="42">
        <v>12129</v>
      </c>
      <c r="J693" s="42" t="s">
        <v>4169</v>
      </c>
      <c r="K693" s="42" t="s">
        <v>4169</v>
      </c>
      <c r="L693" s="42">
        <v>0</v>
      </c>
      <c r="M693" s="39" t="s">
        <v>103</v>
      </c>
      <c r="N693" s="39" t="str">
        <f t="shared" si="10"/>
        <v>sim</v>
      </c>
      <c r="O693" s="49">
        <v>60</v>
      </c>
      <c r="P693" s="49">
        <v>45</v>
      </c>
      <c r="Q693" s="39">
        <v>2</v>
      </c>
      <c r="R693" s="39">
        <v>75</v>
      </c>
      <c r="S693" s="39">
        <v>3.3</v>
      </c>
    </row>
    <row r="694" spans="1:19" x14ac:dyDescent="0.25">
      <c r="A694" s="39" t="s">
        <v>15</v>
      </c>
      <c r="B694" s="39" t="s">
        <v>97</v>
      </c>
      <c r="C694" s="39" t="s">
        <v>50</v>
      </c>
      <c r="D694" s="39" t="s">
        <v>899</v>
      </c>
      <c r="E694" s="39" t="s">
        <v>127</v>
      </c>
      <c r="F694" s="48">
        <v>2</v>
      </c>
      <c r="G694" s="41">
        <v>47440</v>
      </c>
      <c r="H694" s="42">
        <v>2.6355555555555554</v>
      </c>
      <c r="I694" s="42">
        <v>18000</v>
      </c>
      <c r="J694" s="42" t="s">
        <v>4170</v>
      </c>
      <c r="K694" s="42" t="s">
        <v>4170</v>
      </c>
      <c r="L694" s="42">
        <v>0</v>
      </c>
      <c r="M694" s="39" t="s">
        <v>104</v>
      </c>
      <c r="N694" s="39" t="b">
        <f t="shared" si="10"/>
        <v>0</v>
      </c>
      <c r="O694" s="49">
        <v>60</v>
      </c>
      <c r="P694" s="49">
        <v>48</v>
      </c>
      <c r="Q694" s="39">
        <v>1</v>
      </c>
      <c r="R694" s="39">
        <v>80</v>
      </c>
      <c r="S694" s="39">
        <v>1.7</v>
      </c>
    </row>
    <row r="695" spans="1:19" x14ac:dyDescent="0.25">
      <c r="A695" s="39" t="s">
        <v>15</v>
      </c>
      <c r="B695" s="39" t="s">
        <v>97</v>
      </c>
      <c r="C695" s="39" t="s">
        <v>50</v>
      </c>
      <c r="D695" s="39" t="s">
        <v>900</v>
      </c>
      <c r="E695" s="39" t="s">
        <v>127</v>
      </c>
      <c r="F695" s="48">
        <v>2</v>
      </c>
      <c r="G695" s="41">
        <v>48619</v>
      </c>
      <c r="H695" s="42">
        <v>3.3330362651676149</v>
      </c>
      <c r="I695" s="42">
        <v>14587</v>
      </c>
      <c r="J695" s="42" t="s">
        <v>4170</v>
      </c>
      <c r="K695" s="42" t="s">
        <v>4170</v>
      </c>
      <c r="L695" s="42">
        <v>120</v>
      </c>
      <c r="M695" s="39" t="s">
        <v>102</v>
      </c>
      <c r="N695" s="39" t="str">
        <f t="shared" si="10"/>
        <v>sim</v>
      </c>
      <c r="O695" s="49">
        <v>120</v>
      </c>
      <c r="P695" s="49">
        <v>100</v>
      </c>
      <c r="Q695" s="39">
        <v>3.2</v>
      </c>
      <c r="R695" s="39">
        <v>83.3</v>
      </c>
      <c r="S695" s="39">
        <v>2.7</v>
      </c>
    </row>
    <row r="696" spans="1:19" x14ac:dyDescent="0.25">
      <c r="A696" s="39" t="s">
        <v>15</v>
      </c>
      <c r="B696" s="39" t="s">
        <v>97</v>
      </c>
      <c r="C696" s="39" t="s">
        <v>50</v>
      </c>
      <c r="D696" s="39" t="s">
        <v>901</v>
      </c>
      <c r="E696" s="39" t="s">
        <v>142</v>
      </c>
      <c r="F696" s="48">
        <v>1</v>
      </c>
      <c r="G696" s="41">
        <v>8352</v>
      </c>
      <c r="H696" s="42">
        <v>3.9564187588820463</v>
      </c>
      <c r="I696" s="42">
        <v>2111</v>
      </c>
      <c r="J696" s="42" t="s">
        <v>4170</v>
      </c>
      <c r="K696" s="42" t="s">
        <v>4170</v>
      </c>
      <c r="L696" s="42">
        <v>0</v>
      </c>
      <c r="M696" s="39" t="s">
        <v>103</v>
      </c>
      <c r="N696" s="39" t="str">
        <f t="shared" si="10"/>
        <v>sim</v>
      </c>
      <c r="O696" s="49">
        <v>37.340000000000003</v>
      </c>
      <c r="P696" s="49">
        <v>35.200000000000003</v>
      </c>
      <c r="Q696" s="39">
        <v>0.96</v>
      </c>
      <c r="R696" s="39">
        <v>94.3</v>
      </c>
      <c r="S696" s="39">
        <v>2.6</v>
      </c>
    </row>
    <row r="697" spans="1:19" x14ac:dyDescent="0.25">
      <c r="A697" s="39" t="s">
        <v>15</v>
      </c>
      <c r="B697" s="39" t="s">
        <v>97</v>
      </c>
      <c r="C697" s="39" t="s">
        <v>50</v>
      </c>
      <c r="D697" s="39" t="s">
        <v>902</v>
      </c>
      <c r="E697" s="39" t="s">
        <v>127</v>
      </c>
      <c r="F697" s="48">
        <v>1</v>
      </c>
      <c r="G697" s="41">
        <v>8406</v>
      </c>
      <c r="H697" s="42">
        <v>3.2733644859813085</v>
      </c>
      <c r="I697" s="42">
        <v>2568</v>
      </c>
      <c r="J697" s="42" t="s">
        <v>4170</v>
      </c>
      <c r="K697" s="42" t="s">
        <v>4170</v>
      </c>
      <c r="L697" s="42">
        <v>0</v>
      </c>
      <c r="M697" s="39" t="s">
        <v>103</v>
      </c>
      <c r="N697" s="39" t="str">
        <f t="shared" si="10"/>
        <v>sim</v>
      </c>
      <c r="O697" s="49">
        <v>360</v>
      </c>
      <c r="P697" s="49">
        <v>150</v>
      </c>
      <c r="Q697" s="39">
        <v>1</v>
      </c>
      <c r="R697" s="39">
        <v>41.7</v>
      </c>
      <c r="S697" s="39">
        <v>0.3</v>
      </c>
    </row>
    <row r="698" spans="1:19" x14ac:dyDescent="0.25">
      <c r="A698" s="39" t="s">
        <v>15</v>
      </c>
      <c r="B698" s="39" t="s">
        <v>97</v>
      </c>
      <c r="C698" s="39" t="s">
        <v>50</v>
      </c>
      <c r="D698" s="39" t="s">
        <v>903</v>
      </c>
      <c r="E698" s="39" t="s">
        <v>143</v>
      </c>
      <c r="F698" s="48">
        <v>2</v>
      </c>
      <c r="G698" s="41">
        <v>61328</v>
      </c>
      <c r="H698" s="42">
        <v>3.2359645420008443</v>
      </c>
      <c r="I698" s="42">
        <v>18952</v>
      </c>
      <c r="J698" s="42" t="s">
        <v>4169</v>
      </c>
      <c r="K698" s="42" t="s">
        <v>4170</v>
      </c>
      <c r="L698" s="42">
        <v>45</v>
      </c>
      <c r="M698" s="39" t="s">
        <v>102</v>
      </c>
      <c r="N698" s="39" t="str">
        <f t="shared" si="10"/>
        <v>sim</v>
      </c>
      <c r="O698" s="49">
        <v>20</v>
      </c>
      <c r="P698" s="49">
        <v>5.7</v>
      </c>
      <c r="Q698" s="39">
        <v>15</v>
      </c>
      <c r="R698" s="39">
        <v>28.5</v>
      </c>
      <c r="S698" s="39">
        <v>75</v>
      </c>
    </row>
    <row r="699" spans="1:19" x14ac:dyDescent="0.25">
      <c r="A699" s="39" t="s">
        <v>15</v>
      </c>
      <c r="B699" s="39" t="s">
        <v>97</v>
      </c>
      <c r="C699" s="39" t="s">
        <v>50</v>
      </c>
      <c r="D699" s="39" t="s">
        <v>904</v>
      </c>
      <c r="E699" s="39" t="s">
        <v>127</v>
      </c>
      <c r="F699" s="48">
        <v>1</v>
      </c>
      <c r="G699" s="41">
        <v>9718</v>
      </c>
      <c r="H699" s="42">
        <v>3.9360064803564194</v>
      </c>
      <c r="I699" s="42">
        <v>2469</v>
      </c>
      <c r="J699" s="42" t="s">
        <v>4170</v>
      </c>
      <c r="K699" s="42" t="s">
        <v>4170</v>
      </c>
      <c r="L699" s="42">
        <v>0</v>
      </c>
      <c r="M699" s="39" t="s">
        <v>104</v>
      </c>
      <c r="N699" s="39" t="b">
        <f t="shared" si="10"/>
        <v>0</v>
      </c>
      <c r="O699" s="49">
        <v>27</v>
      </c>
      <c r="P699" s="49">
        <v>20</v>
      </c>
      <c r="Q699" s="39">
        <v>0</v>
      </c>
      <c r="R699" s="39">
        <v>74.099999999999994</v>
      </c>
      <c r="S699" s="39"/>
    </row>
    <row r="700" spans="1:19" x14ac:dyDescent="0.25">
      <c r="A700" s="39" t="s">
        <v>15</v>
      </c>
      <c r="B700" s="39" t="s">
        <v>97</v>
      </c>
      <c r="C700" s="39" t="s">
        <v>50</v>
      </c>
      <c r="D700" s="39" t="s">
        <v>905</v>
      </c>
      <c r="E700" s="39" t="s">
        <v>127</v>
      </c>
      <c r="F700" s="48">
        <v>1</v>
      </c>
      <c r="G700" s="41">
        <v>5625</v>
      </c>
      <c r="H700" s="42">
        <v>2.2782503037667072</v>
      </c>
      <c r="I700" s="42">
        <v>2469</v>
      </c>
      <c r="J700" s="42" t="s">
        <v>4170</v>
      </c>
      <c r="K700" s="42" t="s">
        <v>4170</v>
      </c>
      <c r="L700" s="42">
        <v>0</v>
      </c>
      <c r="M700" s="39" t="s">
        <v>104</v>
      </c>
      <c r="N700" s="39" t="b">
        <f t="shared" si="10"/>
        <v>0</v>
      </c>
      <c r="O700" s="49">
        <v>124</v>
      </c>
      <c r="P700" s="49">
        <v>78</v>
      </c>
      <c r="Q700" s="39">
        <v>0</v>
      </c>
      <c r="R700" s="39">
        <v>62.9</v>
      </c>
      <c r="S700" s="39"/>
    </row>
    <row r="701" spans="1:19" x14ac:dyDescent="0.25">
      <c r="A701" s="39" t="s">
        <v>15</v>
      </c>
      <c r="B701" s="39" t="s">
        <v>97</v>
      </c>
      <c r="C701" s="39" t="s">
        <v>50</v>
      </c>
      <c r="D701" s="39" t="s">
        <v>906</v>
      </c>
      <c r="E701" s="39" t="s">
        <v>143</v>
      </c>
      <c r="F701" s="48">
        <v>4</v>
      </c>
      <c r="G701" s="41">
        <v>325687</v>
      </c>
      <c r="H701" s="42">
        <v>4.8964444110351053</v>
      </c>
      <c r="I701" s="42">
        <v>66515</v>
      </c>
      <c r="J701" s="42" t="s">
        <v>4169</v>
      </c>
      <c r="K701" s="42" t="s">
        <v>4169</v>
      </c>
      <c r="L701" s="42">
        <v>3150</v>
      </c>
      <c r="M701" s="39" t="s">
        <v>102</v>
      </c>
      <c r="N701" s="39" t="str">
        <f t="shared" si="10"/>
        <v>sim</v>
      </c>
      <c r="O701" s="49">
        <v>73.97</v>
      </c>
      <c r="P701" s="49">
        <v>66.27</v>
      </c>
      <c r="Q701" s="39">
        <v>17</v>
      </c>
      <c r="R701" s="39">
        <v>89.6</v>
      </c>
      <c r="S701" s="39">
        <v>23</v>
      </c>
    </row>
    <row r="702" spans="1:19" x14ac:dyDescent="0.25">
      <c r="A702" s="39" t="s">
        <v>15</v>
      </c>
      <c r="B702" s="39" t="s">
        <v>97</v>
      </c>
      <c r="C702" s="39" t="s">
        <v>50</v>
      </c>
      <c r="D702" s="39" t="s">
        <v>907</v>
      </c>
      <c r="E702" s="39" t="s">
        <v>127</v>
      </c>
      <c r="F702" s="48">
        <v>1</v>
      </c>
      <c r="G702" s="41">
        <v>9514</v>
      </c>
      <c r="H702" s="42">
        <v>2.0896112453327476</v>
      </c>
      <c r="I702" s="42">
        <v>4553</v>
      </c>
      <c r="J702" s="42" t="s">
        <v>4170</v>
      </c>
      <c r="K702" s="42" t="s">
        <v>4170</v>
      </c>
      <c r="L702" s="42">
        <v>0</v>
      </c>
      <c r="M702" s="39" t="s">
        <v>104</v>
      </c>
      <c r="N702" s="39" t="b">
        <f t="shared" si="10"/>
        <v>0</v>
      </c>
      <c r="O702" s="49">
        <v>38.090000000000003</v>
      </c>
      <c r="P702" s="49">
        <v>26.24</v>
      </c>
      <c r="Q702" s="39">
        <v>0</v>
      </c>
      <c r="R702" s="39">
        <v>68.900000000000006</v>
      </c>
      <c r="S702" s="39"/>
    </row>
    <row r="703" spans="1:19" x14ac:dyDescent="0.25">
      <c r="A703" s="39" t="s">
        <v>15</v>
      </c>
      <c r="B703" s="39" t="s">
        <v>97</v>
      </c>
      <c r="C703" s="39" t="s">
        <v>50</v>
      </c>
      <c r="D703" s="39" t="s">
        <v>908</v>
      </c>
      <c r="E703" s="39" t="s">
        <v>127</v>
      </c>
      <c r="F703" s="48">
        <v>1</v>
      </c>
      <c r="G703" s="41">
        <v>4004</v>
      </c>
      <c r="H703" s="42">
        <v>3.5622775800711746</v>
      </c>
      <c r="I703" s="42">
        <v>1124</v>
      </c>
      <c r="J703" s="42" t="s">
        <v>4170</v>
      </c>
      <c r="K703" s="42" t="s">
        <v>4170</v>
      </c>
      <c r="L703" s="42">
        <v>320</v>
      </c>
      <c r="M703" s="39" t="s">
        <v>105</v>
      </c>
      <c r="N703" s="39" t="str">
        <f t="shared" si="10"/>
        <v>sim</v>
      </c>
      <c r="O703" s="49">
        <v>18</v>
      </c>
      <c r="P703" s="49">
        <v>15</v>
      </c>
      <c r="Q703" s="39">
        <v>0</v>
      </c>
      <c r="R703" s="39">
        <v>83.3</v>
      </c>
      <c r="S703" s="39"/>
    </row>
    <row r="704" spans="1:19" x14ac:dyDescent="0.25">
      <c r="A704" s="39" t="s">
        <v>15</v>
      </c>
      <c r="B704" s="39" t="s">
        <v>97</v>
      </c>
      <c r="C704" s="39" t="s">
        <v>50</v>
      </c>
      <c r="D704" s="39" t="s">
        <v>909</v>
      </c>
      <c r="E704" s="39" t="s">
        <v>143</v>
      </c>
      <c r="F704" s="48">
        <v>1</v>
      </c>
      <c r="G704" s="41">
        <v>12247</v>
      </c>
      <c r="H704" s="42">
        <v>2.5810326659641727</v>
      </c>
      <c r="I704" s="42">
        <v>4745</v>
      </c>
      <c r="J704" s="42" t="s">
        <v>4170</v>
      </c>
      <c r="K704" s="42" t="s">
        <v>4170</v>
      </c>
      <c r="L704" s="42">
        <v>105</v>
      </c>
      <c r="M704" s="39" t="s">
        <v>105</v>
      </c>
      <c r="N704" s="39" t="str">
        <f t="shared" si="10"/>
        <v>sim</v>
      </c>
      <c r="O704" s="49">
        <v>41.9</v>
      </c>
      <c r="P704" s="49">
        <v>35.6</v>
      </c>
      <c r="Q704" s="39">
        <v>0</v>
      </c>
      <c r="R704" s="39">
        <v>85</v>
      </c>
      <c r="S704" s="39"/>
    </row>
    <row r="705" spans="1:19" x14ac:dyDescent="0.25">
      <c r="A705" s="39" t="s">
        <v>15</v>
      </c>
      <c r="B705" s="39" t="s">
        <v>97</v>
      </c>
      <c r="C705" s="39" t="s">
        <v>50</v>
      </c>
      <c r="D705" s="39" t="s">
        <v>910</v>
      </c>
      <c r="E705" s="39" t="s">
        <v>127</v>
      </c>
      <c r="F705" s="48">
        <v>2</v>
      </c>
      <c r="G705" s="41">
        <v>54341</v>
      </c>
      <c r="H705" s="42">
        <v>3.1392836510687463</v>
      </c>
      <c r="I705" s="42">
        <v>17310</v>
      </c>
      <c r="J705" s="42" t="s">
        <v>4170</v>
      </c>
      <c r="K705" s="42" t="s">
        <v>4170</v>
      </c>
      <c r="L705" s="42">
        <v>2000</v>
      </c>
      <c r="M705" s="39" t="s">
        <v>103</v>
      </c>
      <c r="N705" s="39" t="str">
        <f t="shared" si="10"/>
        <v>sim</v>
      </c>
      <c r="O705" s="49">
        <v>6070</v>
      </c>
      <c r="P705" s="49">
        <v>5820</v>
      </c>
      <c r="Q705" s="39">
        <v>5404.9</v>
      </c>
      <c r="R705" s="39">
        <v>95.9</v>
      </c>
      <c r="S705" s="39">
        <v>89</v>
      </c>
    </row>
    <row r="706" spans="1:19" x14ac:dyDescent="0.25">
      <c r="A706" s="39" t="s">
        <v>15</v>
      </c>
      <c r="B706" s="39" t="s">
        <v>97</v>
      </c>
      <c r="C706" s="39" t="s">
        <v>50</v>
      </c>
      <c r="D706" s="39" t="s">
        <v>911</v>
      </c>
      <c r="E706" s="39" t="s">
        <v>144</v>
      </c>
      <c r="F706" s="48">
        <v>3</v>
      </c>
      <c r="G706" s="41">
        <v>110559</v>
      </c>
      <c r="H706" s="42">
        <v>2.9405553486887599</v>
      </c>
      <c r="I706" s="42">
        <v>37598</v>
      </c>
      <c r="J706" s="42" t="s">
        <v>4169</v>
      </c>
      <c r="K706" s="42" t="s">
        <v>4170</v>
      </c>
      <c r="L706" s="42">
        <v>190</v>
      </c>
      <c r="M706" s="39" t="s">
        <v>106</v>
      </c>
      <c r="N706" s="39" t="str">
        <f t="shared" si="10"/>
        <v>sim</v>
      </c>
      <c r="O706" s="49">
        <v>428</v>
      </c>
      <c r="P706" s="49">
        <v>207.55</v>
      </c>
      <c r="Q706" s="39">
        <v>1.3</v>
      </c>
      <c r="R706" s="39">
        <v>48.5</v>
      </c>
      <c r="S706" s="39">
        <v>0.3</v>
      </c>
    </row>
    <row r="707" spans="1:19" x14ac:dyDescent="0.25">
      <c r="A707" s="39" t="s">
        <v>15</v>
      </c>
      <c r="B707" s="39" t="s">
        <v>97</v>
      </c>
      <c r="C707" s="39" t="s">
        <v>50</v>
      </c>
      <c r="D707" s="39" t="s">
        <v>912</v>
      </c>
      <c r="E707" s="39" t="s">
        <v>127</v>
      </c>
      <c r="F707" s="48">
        <v>1</v>
      </c>
      <c r="G707" s="41">
        <v>10632</v>
      </c>
      <c r="H707" s="42">
        <v>2.9459684123025771</v>
      </c>
      <c r="I707" s="42">
        <v>3609</v>
      </c>
      <c r="J707" s="42" t="s">
        <v>4170</v>
      </c>
      <c r="K707" s="42" t="s">
        <v>4170</v>
      </c>
      <c r="L707" s="42">
        <v>252</v>
      </c>
      <c r="M707" s="39" t="s">
        <v>102</v>
      </c>
      <c r="N707" s="39" t="str">
        <f t="shared" ref="N707:N770" si="11">IF(M707&lt;&gt;"Não existe", "sim")</f>
        <v>sim</v>
      </c>
      <c r="O707" s="49">
        <v>84.98</v>
      </c>
      <c r="P707" s="49">
        <v>42.72</v>
      </c>
      <c r="Q707" s="39">
        <v>0.3</v>
      </c>
      <c r="R707" s="39">
        <v>50.3</v>
      </c>
      <c r="S707" s="39">
        <v>0.4</v>
      </c>
    </row>
    <row r="708" spans="1:19" x14ac:dyDescent="0.25">
      <c r="A708" s="39" t="s">
        <v>15</v>
      </c>
      <c r="B708" s="39" t="s">
        <v>97</v>
      </c>
      <c r="C708" s="39" t="s">
        <v>50</v>
      </c>
      <c r="D708" s="39" t="s">
        <v>913</v>
      </c>
      <c r="E708" s="39" t="s">
        <v>127</v>
      </c>
      <c r="F708" s="48">
        <v>1</v>
      </c>
      <c r="G708" s="41">
        <v>4391</v>
      </c>
      <c r="H708" s="42">
        <v>2.2109768378650552</v>
      </c>
      <c r="I708" s="42">
        <v>1986</v>
      </c>
      <c r="J708" s="42" t="s">
        <v>4169</v>
      </c>
      <c r="K708" s="42" t="s">
        <v>4169</v>
      </c>
      <c r="L708" s="42">
        <v>0</v>
      </c>
      <c r="M708" s="39" t="s">
        <v>102</v>
      </c>
      <c r="N708" s="39" t="str">
        <f t="shared" si="11"/>
        <v>sim</v>
      </c>
      <c r="O708" s="49">
        <v>42.1</v>
      </c>
      <c r="P708" s="49">
        <v>17.03</v>
      </c>
      <c r="Q708" s="39">
        <v>2.23</v>
      </c>
      <c r="R708" s="39">
        <v>40.5</v>
      </c>
      <c r="S708" s="39">
        <v>5.3</v>
      </c>
    </row>
    <row r="709" spans="1:19" x14ac:dyDescent="0.25">
      <c r="A709" s="39" t="s">
        <v>15</v>
      </c>
      <c r="B709" s="39" t="s">
        <v>97</v>
      </c>
      <c r="C709" s="39" t="s">
        <v>50</v>
      </c>
      <c r="D709" s="39" t="s">
        <v>914</v>
      </c>
      <c r="E709" s="39" t="s">
        <v>127</v>
      </c>
      <c r="F709" s="48">
        <v>1</v>
      </c>
      <c r="G709" s="41">
        <v>3653</v>
      </c>
      <c r="H709" s="42">
        <v>2.7322363500373972</v>
      </c>
      <c r="I709" s="42">
        <v>1337</v>
      </c>
      <c r="J709" s="42" t="s">
        <v>4170</v>
      </c>
      <c r="K709" s="42" t="s">
        <v>4170</v>
      </c>
      <c r="L709" s="42">
        <v>0</v>
      </c>
      <c r="M709" s="39" t="s">
        <v>102</v>
      </c>
      <c r="N709" s="39" t="str">
        <f t="shared" si="11"/>
        <v>sim</v>
      </c>
      <c r="O709" s="49">
        <v>10</v>
      </c>
      <c r="P709" s="49">
        <v>8</v>
      </c>
      <c r="Q709" s="39">
        <v>0.2</v>
      </c>
      <c r="R709" s="39">
        <v>80</v>
      </c>
      <c r="S709" s="39">
        <v>2</v>
      </c>
    </row>
    <row r="710" spans="1:19" x14ac:dyDescent="0.25">
      <c r="A710" s="39" t="s">
        <v>15</v>
      </c>
      <c r="B710" s="39" t="s">
        <v>97</v>
      </c>
      <c r="C710" s="39" t="s">
        <v>50</v>
      </c>
      <c r="D710" s="39" t="s">
        <v>915</v>
      </c>
      <c r="E710" s="39" t="s">
        <v>143</v>
      </c>
      <c r="F710" s="48">
        <v>2</v>
      </c>
      <c r="G710" s="41">
        <v>54337</v>
      </c>
      <c r="H710" s="42">
        <v>4.1189357186173439</v>
      </c>
      <c r="I710" s="42">
        <v>13192</v>
      </c>
      <c r="J710" s="42" t="s">
        <v>4169</v>
      </c>
      <c r="K710" s="42" t="s">
        <v>4170</v>
      </c>
      <c r="L710" s="42">
        <v>0</v>
      </c>
      <c r="M710" s="39" t="s">
        <v>106</v>
      </c>
      <c r="N710" s="39" t="str">
        <f t="shared" si="11"/>
        <v>sim</v>
      </c>
      <c r="O710" s="49">
        <v>72.28</v>
      </c>
      <c r="P710" s="49">
        <v>62.26</v>
      </c>
      <c r="Q710" s="39">
        <v>12.45</v>
      </c>
      <c r="R710" s="39">
        <v>86.1</v>
      </c>
      <c r="S710" s="39">
        <v>17.2</v>
      </c>
    </row>
    <row r="711" spans="1:19" x14ac:dyDescent="0.25">
      <c r="A711" s="39" t="s">
        <v>15</v>
      </c>
      <c r="B711" s="39" t="s">
        <v>97</v>
      </c>
      <c r="C711" s="39" t="s">
        <v>50</v>
      </c>
      <c r="D711" s="39" t="s">
        <v>916</v>
      </c>
      <c r="E711" s="39" t="s">
        <v>144</v>
      </c>
      <c r="F711" s="48">
        <v>1</v>
      </c>
      <c r="G711" s="41">
        <v>9049</v>
      </c>
      <c r="H711" s="42">
        <v>4.3483901970206631</v>
      </c>
      <c r="I711" s="42">
        <v>2081</v>
      </c>
      <c r="J711" s="42" t="s">
        <v>4170</v>
      </c>
      <c r="K711" s="42" t="s">
        <v>4169</v>
      </c>
      <c r="L711" s="42">
        <v>75</v>
      </c>
      <c r="M711" s="39" t="s">
        <v>103</v>
      </c>
      <c r="N711" s="39" t="str">
        <f t="shared" si="11"/>
        <v>sim</v>
      </c>
      <c r="O711" s="49">
        <v>34.020000000000003</v>
      </c>
      <c r="P711" s="49">
        <v>33.17</v>
      </c>
      <c r="Q711" s="39">
        <v>0.93</v>
      </c>
      <c r="R711" s="39">
        <v>97.5</v>
      </c>
      <c r="S711" s="39">
        <v>2.7</v>
      </c>
    </row>
    <row r="712" spans="1:19" x14ac:dyDescent="0.25">
      <c r="A712" s="39" t="s">
        <v>15</v>
      </c>
      <c r="B712" s="39" t="s">
        <v>97</v>
      </c>
      <c r="C712" s="39" t="s">
        <v>50</v>
      </c>
      <c r="D712" s="39" t="s">
        <v>917</v>
      </c>
      <c r="E712" s="39" t="s">
        <v>142</v>
      </c>
      <c r="F712" s="48">
        <v>1</v>
      </c>
      <c r="G712" s="41">
        <v>17366</v>
      </c>
      <c r="H712" s="42">
        <v>2.7134374999999999</v>
      </c>
      <c r="I712" s="42">
        <v>6400</v>
      </c>
      <c r="J712" s="42" t="s">
        <v>4169</v>
      </c>
      <c r="K712" s="42" t="s">
        <v>4170</v>
      </c>
      <c r="L712" s="42">
        <v>22</v>
      </c>
      <c r="M712" s="39" t="s">
        <v>102</v>
      </c>
      <c r="N712" s="39" t="str">
        <f t="shared" si="11"/>
        <v>sim</v>
      </c>
      <c r="O712" s="49">
        <v>48</v>
      </c>
      <c r="P712" s="49">
        <v>45</v>
      </c>
      <c r="Q712" s="39">
        <v>3.5</v>
      </c>
      <c r="R712" s="39">
        <v>93.8</v>
      </c>
      <c r="S712" s="39">
        <v>7.3</v>
      </c>
    </row>
    <row r="713" spans="1:19" x14ac:dyDescent="0.25">
      <c r="A713" s="39" t="s">
        <v>15</v>
      </c>
      <c r="B713" s="39" t="s">
        <v>97</v>
      </c>
      <c r="C713" s="39" t="s">
        <v>50</v>
      </c>
      <c r="D713" s="39" t="s">
        <v>918</v>
      </c>
      <c r="E713" s="39" t="s">
        <v>143</v>
      </c>
      <c r="F713" s="48">
        <v>5</v>
      </c>
      <c r="G713" s="41">
        <v>2686612</v>
      </c>
      <c r="H713" s="42">
        <v>3.7021023868022418</v>
      </c>
      <c r="I713" s="42">
        <v>725699</v>
      </c>
      <c r="J713" s="42" t="s">
        <v>4169</v>
      </c>
      <c r="K713" s="42" t="s">
        <v>4169</v>
      </c>
      <c r="L713" s="42">
        <v>15000</v>
      </c>
      <c r="M713" s="39" t="s">
        <v>102</v>
      </c>
      <c r="N713" s="39" t="str">
        <f t="shared" si="11"/>
        <v>sim</v>
      </c>
      <c r="O713" s="49">
        <v>10392.219999999999</v>
      </c>
      <c r="P713" s="49">
        <v>8833.3799999999992</v>
      </c>
      <c r="Q713" s="39">
        <v>322</v>
      </c>
      <c r="R713" s="39">
        <v>85</v>
      </c>
      <c r="S713" s="39">
        <v>3.1</v>
      </c>
    </row>
    <row r="714" spans="1:19" x14ac:dyDescent="0.25">
      <c r="A714" s="39" t="s">
        <v>15</v>
      </c>
      <c r="B714" s="39" t="s">
        <v>97</v>
      </c>
      <c r="C714" s="39" t="s">
        <v>50</v>
      </c>
      <c r="D714" s="39" t="s">
        <v>919</v>
      </c>
      <c r="E714" s="39" t="s">
        <v>127</v>
      </c>
      <c r="F714" s="48">
        <v>1</v>
      </c>
      <c r="G714" s="41">
        <v>10784</v>
      </c>
      <c r="H714" s="42">
        <v>3.8931407942238265</v>
      </c>
      <c r="I714" s="42">
        <v>2770</v>
      </c>
      <c r="J714" s="42" t="s">
        <v>4170</v>
      </c>
      <c r="K714" s="42" t="s">
        <v>4170</v>
      </c>
      <c r="L714" s="42">
        <v>20</v>
      </c>
      <c r="M714" s="39" t="s">
        <v>106</v>
      </c>
      <c r="N714" s="39" t="str">
        <f t="shared" si="11"/>
        <v>sim</v>
      </c>
      <c r="O714" s="49">
        <v>750</v>
      </c>
      <c r="P714" s="49">
        <v>15</v>
      </c>
      <c r="Q714" s="39">
        <v>5</v>
      </c>
      <c r="R714" s="39">
        <v>2</v>
      </c>
      <c r="S714" s="39">
        <v>0.7</v>
      </c>
    </row>
    <row r="715" spans="1:19" x14ac:dyDescent="0.25">
      <c r="A715" s="39" t="s">
        <v>15</v>
      </c>
      <c r="B715" s="39" t="s">
        <v>97</v>
      </c>
      <c r="C715" s="39" t="s">
        <v>50</v>
      </c>
      <c r="D715" s="39" t="s">
        <v>920</v>
      </c>
      <c r="E715" s="39" t="s">
        <v>127</v>
      </c>
      <c r="F715" s="48">
        <v>1</v>
      </c>
      <c r="G715" s="41">
        <v>4514</v>
      </c>
      <c r="H715" s="42">
        <v>4.7168234064785786</v>
      </c>
      <c r="I715" s="42">
        <v>957</v>
      </c>
      <c r="J715" s="42" t="s">
        <v>4170</v>
      </c>
      <c r="K715" s="42" t="s">
        <v>4170</v>
      </c>
      <c r="L715" s="42">
        <v>0</v>
      </c>
      <c r="M715" s="39" t="s">
        <v>103</v>
      </c>
      <c r="N715" s="39" t="str">
        <f t="shared" si="11"/>
        <v>sim</v>
      </c>
      <c r="O715" s="49">
        <v>11.7</v>
      </c>
      <c r="P715" s="49">
        <v>9.5</v>
      </c>
      <c r="Q715" s="39">
        <v>2.2999999999999998</v>
      </c>
      <c r="R715" s="39">
        <v>81.2</v>
      </c>
      <c r="S715" s="39">
        <v>19.7</v>
      </c>
    </row>
    <row r="716" spans="1:19" x14ac:dyDescent="0.25">
      <c r="A716" s="39" t="s">
        <v>15</v>
      </c>
      <c r="B716" s="39" t="s">
        <v>97</v>
      </c>
      <c r="C716" s="39" t="s">
        <v>50</v>
      </c>
      <c r="D716" s="39" t="s">
        <v>921</v>
      </c>
      <c r="E716" s="39" t="s">
        <v>142</v>
      </c>
      <c r="F716" s="48">
        <v>1</v>
      </c>
      <c r="G716" s="41">
        <v>5567</v>
      </c>
      <c r="H716" s="42">
        <v>3.1135346756152127</v>
      </c>
      <c r="I716" s="42">
        <v>1788</v>
      </c>
      <c r="J716" s="42" t="s">
        <v>4170</v>
      </c>
      <c r="K716" s="42" t="s">
        <v>4170</v>
      </c>
      <c r="L716" s="42">
        <v>0</v>
      </c>
      <c r="M716" s="39" t="s">
        <v>104</v>
      </c>
      <c r="N716" s="39" t="b">
        <f t="shared" si="11"/>
        <v>0</v>
      </c>
      <c r="O716" s="49">
        <v>22.6</v>
      </c>
      <c r="P716" s="49">
        <v>22.6</v>
      </c>
      <c r="Q716" s="39">
        <v>0</v>
      </c>
      <c r="R716" s="39">
        <v>100</v>
      </c>
      <c r="S716" s="39"/>
    </row>
    <row r="717" spans="1:19" x14ac:dyDescent="0.25">
      <c r="A717" s="39" t="s">
        <v>15</v>
      </c>
      <c r="B717" s="39" t="s">
        <v>97</v>
      </c>
      <c r="C717" s="39" t="s">
        <v>50</v>
      </c>
      <c r="D717" s="39" t="s">
        <v>922</v>
      </c>
      <c r="E717" s="39" t="s">
        <v>127</v>
      </c>
      <c r="F717" s="48">
        <v>2</v>
      </c>
      <c r="G717" s="41">
        <v>27032</v>
      </c>
      <c r="H717" s="42">
        <v>4.4680991735537194</v>
      </c>
      <c r="I717" s="42">
        <v>6050</v>
      </c>
      <c r="J717" s="42" t="s">
        <v>4170</v>
      </c>
      <c r="K717" s="42" t="s">
        <v>4170</v>
      </c>
      <c r="L717" s="42">
        <v>60</v>
      </c>
      <c r="M717" s="39" t="s">
        <v>103</v>
      </c>
      <c r="N717" s="39" t="str">
        <f t="shared" si="11"/>
        <v>sim</v>
      </c>
      <c r="O717" s="49">
        <v>50</v>
      </c>
      <c r="P717" s="49">
        <v>40</v>
      </c>
      <c r="Q717" s="39">
        <v>2</v>
      </c>
      <c r="R717" s="39">
        <v>80</v>
      </c>
      <c r="S717" s="39">
        <v>4</v>
      </c>
    </row>
    <row r="718" spans="1:19" x14ac:dyDescent="0.25">
      <c r="A718" s="39" t="s">
        <v>15</v>
      </c>
      <c r="B718" s="39" t="s">
        <v>97</v>
      </c>
      <c r="C718" s="39" t="s">
        <v>50</v>
      </c>
      <c r="D718" s="39" t="s">
        <v>923</v>
      </c>
      <c r="E718" s="39" t="s">
        <v>127</v>
      </c>
      <c r="F718" s="48">
        <v>1</v>
      </c>
      <c r="G718" s="41">
        <v>1425</v>
      </c>
      <c r="H718" s="42">
        <v>2.5446428571428572</v>
      </c>
      <c r="I718" s="42">
        <v>560</v>
      </c>
      <c r="J718" s="42" t="s">
        <v>4170</v>
      </c>
      <c r="K718" s="42" t="s">
        <v>4170</v>
      </c>
      <c r="L718" s="42">
        <v>0</v>
      </c>
      <c r="M718" s="39" t="s">
        <v>103</v>
      </c>
      <c r="N718" s="39" t="str">
        <f t="shared" si="11"/>
        <v>sim</v>
      </c>
      <c r="O718" s="49">
        <v>22</v>
      </c>
      <c r="P718" s="49">
        <v>6</v>
      </c>
      <c r="Q718" s="39">
        <v>0</v>
      </c>
      <c r="R718" s="39">
        <v>27.3</v>
      </c>
      <c r="S718" s="39"/>
    </row>
    <row r="719" spans="1:19" x14ac:dyDescent="0.25">
      <c r="A719" s="39" t="s">
        <v>15</v>
      </c>
      <c r="B719" s="39" t="s">
        <v>97</v>
      </c>
      <c r="C719" s="39" t="s">
        <v>50</v>
      </c>
      <c r="D719" s="39" t="s">
        <v>924</v>
      </c>
      <c r="E719" s="39" t="s">
        <v>142</v>
      </c>
      <c r="F719" s="48">
        <v>1</v>
      </c>
      <c r="G719" s="41">
        <v>7710</v>
      </c>
      <c r="H719" s="42">
        <v>2.249124854142357</v>
      </c>
      <c r="I719" s="42">
        <v>3428</v>
      </c>
      <c r="J719" s="42" t="s">
        <v>4170</v>
      </c>
      <c r="K719" s="42" t="s">
        <v>4170</v>
      </c>
      <c r="L719" s="42">
        <v>500</v>
      </c>
      <c r="M719" s="39" t="s">
        <v>102</v>
      </c>
      <c r="N719" s="39" t="str">
        <f t="shared" si="11"/>
        <v>sim</v>
      </c>
      <c r="O719" s="49">
        <v>11.7</v>
      </c>
      <c r="P719" s="49">
        <v>8</v>
      </c>
      <c r="Q719" s="39">
        <v>2</v>
      </c>
      <c r="R719" s="39">
        <v>68.400000000000006</v>
      </c>
      <c r="S719" s="39">
        <v>17.100000000000001</v>
      </c>
    </row>
    <row r="720" spans="1:19" x14ac:dyDescent="0.25">
      <c r="A720" s="39" t="s">
        <v>15</v>
      </c>
      <c r="B720" s="39" t="s">
        <v>97</v>
      </c>
      <c r="C720" s="39" t="s">
        <v>50</v>
      </c>
      <c r="D720" s="39" t="s">
        <v>281</v>
      </c>
      <c r="E720" s="39" t="s">
        <v>127</v>
      </c>
      <c r="F720" s="48">
        <v>1</v>
      </c>
      <c r="G720" s="41">
        <v>11470</v>
      </c>
      <c r="H720" s="42">
        <v>3.8645552560646901</v>
      </c>
      <c r="I720" s="42">
        <v>2968</v>
      </c>
      <c r="J720" s="42" t="s">
        <v>4170</v>
      </c>
      <c r="K720" s="42" t="s">
        <v>4170</v>
      </c>
      <c r="L720" s="42">
        <v>500</v>
      </c>
      <c r="M720" s="39" t="s">
        <v>102</v>
      </c>
      <c r="N720" s="39" t="str">
        <f t="shared" si="11"/>
        <v>sim</v>
      </c>
      <c r="O720" s="49">
        <v>27</v>
      </c>
      <c r="P720" s="49">
        <v>22</v>
      </c>
      <c r="Q720" s="39">
        <v>2</v>
      </c>
      <c r="R720" s="39">
        <v>81.5</v>
      </c>
      <c r="S720" s="39">
        <v>7.4</v>
      </c>
    </row>
    <row r="721" spans="1:19" x14ac:dyDescent="0.25">
      <c r="A721" s="39" t="s">
        <v>15</v>
      </c>
      <c r="B721" s="39" t="s">
        <v>97</v>
      </c>
      <c r="C721" s="39" t="s">
        <v>50</v>
      </c>
      <c r="D721" s="39" t="s">
        <v>925</v>
      </c>
      <c r="E721" s="39" t="s">
        <v>127</v>
      </c>
      <c r="F721" s="48">
        <v>1</v>
      </c>
      <c r="G721" s="41">
        <v>11318</v>
      </c>
      <c r="H721" s="42">
        <v>2.8725888324873097</v>
      </c>
      <c r="I721" s="42">
        <v>3940</v>
      </c>
      <c r="J721" s="42" t="s">
        <v>4170</v>
      </c>
      <c r="K721" s="42" t="s">
        <v>4170</v>
      </c>
      <c r="L721" s="42">
        <v>10</v>
      </c>
      <c r="M721" s="39" t="s">
        <v>104</v>
      </c>
      <c r="N721" s="39" t="b">
        <f t="shared" si="11"/>
        <v>0</v>
      </c>
      <c r="O721" s="49">
        <v>65.5</v>
      </c>
      <c r="P721" s="49">
        <v>42.5</v>
      </c>
      <c r="Q721" s="39">
        <v>0</v>
      </c>
      <c r="R721" s="39">
        <v>64.900000000000006</v>
      </c>
      <c r="S721" s="39"/>
    </row>
    <row r="722" spans="1:19" x14ac:dyDescent="0.25">
      <c r="A722" s="39" t="s">
        <v>15</v>
      </c>
      <c r="B722" s="39" t="s">
        <v>97</v>
      </c>
      <c r="C722" s="39" t="s">
        <v>50</v>
      </c>
      <c r="D722" s="39" t="s">
        <v>926</v>
      </c>
      <c r="E722" s="39" t="s">
        <v>127</v>
      </c>
      <c r="F722" s="48">
        <v>1</v>
      </c>
      <c r="G722" s="41">
        <v>6398</v>
      </c>
      <c r="H722" s="42">
        <v>3.7240977881257278</v>
      </c>
      <c r="I722" s="42">
        <v>1718</v>
      </c>
      <c r="J722" s="42" t="s">
        <v>4170</v>
      </c>
      <c r="K722" s="42" t="s">
        <v>4170</v>
      </c>
      <c r="L722" s="42">
        <v>32</v>
      </c>
      <c r="M722" s="39" t="s">
        <v>102</v>
      </c>
      <c r="N722" s="39" t="str">
        <f t="shared" si="11"/>
        <v>sim</v>
      </c>
      <c r="O722" s="49">
        <v>18.5</v>
      </c>
      <c r="P722" s="49">
        <v>10</v>
      </c>
      <c r="Q722" s="39">
        <v>2</v>
      </c>
      <c r="R722" s="39">
        <v>54.1</v>
      </c>
      <c r="S722" s="39">
        <v>10.8</v>
      </c>
    </row>
    <row r="723" spans="1:19" x14ac:dyDescent="0.25">
      <c r="A723" s="39" t="s">
        <v>15</v>
      </c>
      <c r="B723" s="39" t="s">
        <v>97</v>
      </c>
      <c r="C723" s="39" t="s">
        <v>50</v>
      </c>
      <c r="D723" s="39" t="s">
        <v>927</v>
      </c>
      <c r="E723" s="39" t="s">
        <v>127</v>
      </c>
      <c r="F723" s="48">
        <v>1</v>
      </c>
      <c r="G723" s="41">
        <v>6312</v>
      </c>
      <c r="H723" s="42">
        <v>3.6783216783216783</v>
      </c>
      <c r="I723" s="42">
        <v>1716</v>
      </c>
      <c r="J723" s="42" t="s">
        <v>4170</v>
      </c>
      <c r="K723" s="42" t="s">
        <v>4170</v>
      </c>
      <c r="L723" s="42">
        <v>0</v>
      </c>
      <c r="M723" s="39" t="s">
        <v>104</v>
      </c>
      <c r="N723" s="39" t="b">
        <f t="shared" si="11"/>
        <v>0</v>
      </c>
      <c r="O723" s="49">
        <v>65</v>
      </c>
      <c r="P723" s="49">
        <v>38</v>
      </c>
      <c r="Q723" s="39">
        <v>0</v>
      </c>
      <c r="R723" s="39">
        <v>58.5</v>
      </c>
      <c r="S723" s="39"/>
    </row>
    <row r="724" spans="1:19" x14ac:dyDescent="0.25">
      <c r="A724" s="39" t="s">
        <v>15</v>
      </c>
      <c r="B724" s="39" t="s">
        <v>97</v>
      </c>
      <c r="C724" s="39" t="s">
        <v>50</v>
      </c>
      <c r="D724" s="39" t="s">
        <v>928</v>
      </c>
      <c r="E724" s="39" t="s">
        <v>127</v>
      </c>
      <c r="F724" s="48">
        <v>2</v>
      </c>
      <c r="G724" s="41">
        <v>31722</v>
      </c>
      <c r="H724" s="42">
        <v>3.0678916827852998</v>
      </c>
      <c r="I724" s="42">
        <v>10340</v>
      </c>
      <c r="J724" s="42" t="s">
        <v>4169</v>
      </c>
      <c r="K724" s="42" t="s">
        <v>4170</v>
      </c>
      <c r="L724" s="42">
        <v>500</v>
      </c>
      <c r="M724" s="39" t="s">
        <v>102</v>
      </c>
      <c r="N724" s="39" t="str">
        <f t="shared" si="11"/>
        <v>sim</v>
      </c>
      <c r="O724" s="49">
        <v>68</v>
      </c>
      <c r="P724" s="49">
        <v>49.78</v>
      </c>
      <c r="Q724" s="39">
        <v>4.41</v>
      </c>
      <c r="R724" s="39">
        <v>73.2</v>
      </c>
      <c r="S724" s="39">
        <v>6.5</v>
      </c>
    </row>
    <row r="725" spans="1:19" x14ac:dyDescent="0.25">
      <c r="A725" s="39" t="s">
        <v>15</v>
      </c>
      <c r="B725" s="39" t="s">
        <v>97</v>
      </c>
      <c r="C725" s="39" t="s">
        <v>50</v>
      </c>
      <c r="D725" s="39" t="s">
        <v>929</v>
      </c>
      <c r="E725" s="39" t="s">
        <v>127</v>
      </c>
      <c r="F725" s="48">
        <v>3</v>
      </c>
      <c r="G725" s="41">
        <v>79715</v>
      </c>
      <c r="H725" s="42">
        <v>2.7568735950198859</v>
      </c>
      <c r="I725" s="42">
        <v>28915</v>
      </c>
      <c r="J725" s="42" t="s">
        <v>4169</v>
      </c>
      <c r="K725" s="42" t="s">
        <v>4170</v>
      </c>
      <c r="L725" s="42">
        <v>8000</v>
      </c>
      <c r="M725" s="39" t="s">
        <v>106</v>
      </c>
      <c r="N725" s="39" t="str">
        <f t="shared" si="11"/>
        <v>sim</v>
      </c>
      <c r="O725" s="49">
        <v>55.8</v>
      </c>
      <c r="P725" s="49">
        <v>52.2</v>
      </c>
      <c r="Q725" s="39">
        <v>12.8</v>
      </c>
      <c r="R725" s="39">
        <v>93.5</v>
      </c>
      <c r="S725" s="39">
        <v>22.9</v>
      </c>
    </row>
    <row r="726" spans="1:19" x14ac:dyDescent="0.25">
      <c r="A726" s="39" t="s">
        <v>15</v>
      </c>
      <c r="B726" s="39" t="s">
        <v>97</v>
      </c>
      <c r="C726" s="39" t="s">
        <v>50</v>
      </c>
      <c r="D726" s="39" t="s">
        <v>930</v>
      </c>
      <c r="E726" s="39" t="s">
        <v>127</v>
      </c>
      <c r="F726" s="48">
        <v>1</v>
      </c>
      <c r="G726" s="41">
        <v>11748</v>
      </c>
      <c r="H726" s="42">
        <v>2.0781885724394127</v>
      </c>
      <c r="I726" s="42">
        <v>5653</v>
      </c>
      <c r="J726" s="42" t="s">
        <v>4170</v>
      </c>
      <c r="K726" s="42" t="s">
        <v>4170</v>
      </c>
      <c r="L726" s="42">
        <v>0</v>
      </c>
      <c r="M726" s="39" t="s">
        <v>106</v>
      </c>
      <c r="N726" s="39" t="str">
        <f t="shared" si="11"/>
        <v>sim</v>
      </c>
      <c r="O726" s="49">
        <v>46.8</v>
      </c>
      <c r="P726" s="49">
        <v>27.59</v>
      </c>
      <c r="Q726" s="39">
        <v>12.97</v>
      </c>
      <c r="R726" s="39">
        <v>59</v>
      </c>
      <c r="S726" s="39">
        <v>27.7</v>
      </c>
    </row>
    <row r="727" spans="1:19" x14ac:dyDescent="0.25">
      <c r="A727" s="39" t="s">
        <v>15</v>
      </c>
      <c r="B727" s="39" t="s">
        <v>97</v>
      </c>
      <c r="C727" s="39" t="s">
        <v>50</v>
      </c>
      <c r="D727" s="39" t="s">
        <v>931</v>
      </c>
      <c r="E727" s="39" t="s">
        <v>127</v>
      </c>
      <c r="F727" s="48">
        <v>1</v>
      </c>
      <c r="G727" s="41">
        <v>4228</v>
      </c>
      <c r="H727" s="42">
        <v>3.7382847038019453</v>
      </c>
      <c r="I727" s="42">
        <v>1131</v>
      </c>
      <c r="J727" s="42" t="s">
        <v>4170</v>
      </c>
      <c r="K727" s="42" t="s">
        <v>4170</v>
      </c>
      <c r="L727" s="42">
        <v>0</v>
      </c>
      <c r="M727" s="39" t="s">
        <v>103</v>
      </c>
      <c r="N727" s="39" t="str">
        <f t="shared" si="11"/>
        <v>sim</v>
      </c>
      <c r="O727" s="49">
        <v>35</v>
      </c>
      <c r="P727" s="49">
        <v>32</v>
      </c>
      <c r="Q727" s="39">
        <v>30</v>
      </c>
      <c r="R727" s="39">
        <v>91.4</v>
      </c>
      <c r="S727" s="39">
        <v>85.7</v>
      </c>
    </row>
    <row r="728" spans="1:19" x14ac:dyDescent="0.25">
      <c r="A728" s="39" t="s">
        <v>15</v>
      </c>
      <c r="B728" s="39" t="s">
        <v>97</v>
      </c>
      <c r="C728" s="39" t="s">
        <v>50</v>
      </c>
      <c r="D728" s="39" t="s">
        <v>932</v>
      </c>
      <c r="E728" s="39" t="s">
        <v>127</v>
      </c>
      <c r="F728" s="48">
        <v>2</v>
      </c>
      <c r="G728" s="41">
        <v>26700</v>
      </c>
      <c r="H728" s="42">
        <v>3.6331473669887058</v>
      </c>
      <c r="I728" s="42">
        <v>7349</v>
      </c>
      <c r="J728" s="42" t="s">
        <v>4170</v>
      </c>
      <c r="K728" s="42" t="s">
        <v>4170</v>
      </c>
      <c r="L728" s="42">
        <v>0</v>
      </c>
      <c r="M728" s="39" t="s">
        <v>104</v>
      </c>
      <c r="N728" s="39" t="b">
        <f t="shared" si="11"/>
        <v>0</v>
      </c>
      <c r="O728" s="49">
        <v>135</v>
      </c>
      <c r="P728" s="49">
        <v>135</v>
      </c>
      <c r="Q728" s="39">
        <v>0</v>
      </c>
      <c r="R728" s="39">
        <v>100</v>
      </c>
      <c r="S728" s="39"/>
    </row>
    <row r="729" spans="1:19" x14ac:dyDescent="0.25">
      <c r="A729" s="39" t="s">
        <v>15</v>
      </c>
      <c r="B729" s="39" t="s">
        <v>97</v>
      </c>
      <c r="C729" s="39" t="s">
        <v>50</v>
      </c>
      <c r="D729" s="39" t="s">
        <v>933</v>
      </c>
      <c r="E729" s="39" t="s">
        <v>127</v>
      </c>
      <c r="F729" s="48">
        <v>2</v>
      </c>
      <c r="G729" s="41">
        <v>18480</v>
      </c>
      <c r="H729" s="42">
        <v>4.62</v>
      </c>
      <c r="I729" s="42">
        <v>4000</v>
      </c>
      <c r="J729" s="42" t="s">
        <v>4169</v>
      </c>
      <c r="K729" s="42" t="s">
        <v>4170</v>
      </c>
      <c r="L729" s="42">
        <v>0</v>
      </c>
      <c r="M729" s="39" t="s">
        <v>103</v>
      </c>
      <c r="N729" s="39" t="str">
        <f t="shared" si="11"/>
        <v>sim</v>
      </c>
      <c r="O729" s="49">
        <v>500</v>
      </c>
      <c r="P729" s="49">
        <v>100</v>
      </c>
      <c r="Q729" s="39">
        <v>50</v>
      </c>
      <c r="R729" s="39">
        <v>20</v>
      </c>
      <c r="S729" s="39">
        <v>10</v>
      </c>
    </row>
    <row r="730" spans="1:19" x14ac:dyDescent="0.25">
      <c r="A730" s="39" t="s">
        <v>15</v>
      </c>
      <c r="B730" s="39" t="s">
        <v>97</v>
      </c>
      <c r="C730" s="39" t="s">
        <v>50</v>
      </c>
      <c r="D730" s="39" t="s">
        <v>934</v>
      </c>
      <c r="E730" s="39" t="s">
        <v>127</v>
      </c>
      <c r="F730" s="48">
        <v>1</v>
      </c>
      <c r="G730" s="41">
        <v>10251</v>
      </c>
      <c r="H730" s="42">
        <v>2.7705405405405403</v>
      </c>
      <c r="I730" s="42">
        <v>3700</v>
      </c>
      <c r="J730" s="42" t="s">
        <v>4170</v>
      </c>
      <c r="K730" s="42" t="s">
        <v>4170</v>
      </c>
      <c r="L730" s="42">
        <v>10</v>
      </c>
      <c r="M730" s="39" t="s">
        <v>106</v>
      </c>
      <c r="N730" s="39" t="str">
        <f t="shared" si="11"/>
        <v>sim</v>
      </c>
      <c r="O730" s="49">
        <v>90</v>
      </c>
      <c r="P730" s="49">
        <v>54</v>
      </c>
      <c r="Q730" s="39">
        <v>8.9499999999999993</v>
      </c>
      <c r="R730" s="39">
        <v>60</v>
      </c>
      <c r="S730" s="39">
        <v>9.9</v>
      </c>
    </row>
    <row r="731" spans="1:19" x14ac:dyDescent="0.25">
      <c r="A731" s="39" t="s">
        <v>15</v>
      </c>
      <c r="B731" s="39" t="s">
        <v>97</v>
      </c>
      <c r="C731" s="39" t="s">
        <v>50</v>
      </c>
      <c r="D731" s="39" t="s">
        <v>935</v>
      </c>
      <c r="E731" s="39" t="s">
        <v>127</v>
      </c>
      <c r="F731" s="48">
        <v>1</v>
      </c>
      <c r="G731" s="41">
        <v>15616</v>
      </c>
      <c r="H731" s="42">
        <v>2.2144072603516731</v>
      </c>
      <c r="I731" s="42">
        <v>7052</v>
      </c>
      <c r="J731" s="42" t="s">
        <v>4169</v>
      </c>
      <c r="K731" s="42" t="s">
        <v>4169</v>
      </c>
      <c r="L731" s="42">
        <v>62</v>
      </c>
      <c r="M731" s="39" t="s">
        <v>106</v>
      </c>
      <c r="N731" s="39" t="str">
        <f t="shared" si="11"/>
        <v>sim</v>
      </c>
      <c r="O731" s="49">
        <v>15</v>
      </c>
      <c r="P731" s="49">
        <v>7</v>
      </c>
      <c r="Q731" s="39">
        <v>3</v>
      </c>
      <c r="R731" s="39">
        <v>46.7</v>
      </c>
      <c r="S731" s="39">
        <v>20</v>
      </c>
    </row>
    <row r="732" spans="1:19" x14ac:dyDescent="0.25">
      <c r="A732" s="39" t="s">
        <v>15</v>
      </c>
      <c r="B732" s="39" t="s">
        <v>97</v>
      </c>
      <c r="C732" s="39" t="s">
        <v>50</v>
      </c>
      <c r="D732" s="39" t="s">
        <v>936</v>
      </c>
      <c r="E732" s="39" t="s">
        <v>127</v>
      </c>
      <c r="F732" s="48">
        <v>1</v>
      </c>
      <c r="G732" s="41">
        <v>4601</v>
      </c>
      <c r="H732" s="42">
        <v>2.791868932038835</v>
      </c>
      <c r="I732" s="42">
        <v>1648</v>
      </c>
      <c r="J732" s="42" t="s">
        <v>4170</v>
      </c>
      <c r="K732" s="42" t="s">
        <v>4170</v>
      </c>
      <c r="L732" s="42">
        <v>1100</v>
      </c>
      <c r="M732" s="39" t="s">
        <v>105</v>
      </c>
      <c r="N732" s="39" t="str">
        <f t="shared" si="11"/>
        <v>sim</v>
      </c>
      <c r="O732" s="49">
        <v>24.93</v>
      </c>
      <c r="P732" s="49">
        <v>18.88</v>
      </c>
      <c r="Q732" s="39">
        <v>0.35</v>
      </c>
      <c r="R732" s="39">
        <v>75.7</v>
      </c>
      <c r="S732" s="39">
        <v>1.4</v>
      </c>
    </row>
    <row r="733" spans="1:19" x14ac:dyDescent="0.25">
      <c r="A733" s="39" t="s">
        <v>15</v>
      </c>
      <c r="B733" s="39" t="s">
        <v>97</v>
      </c>
      <c r="C733" s="39" t="s">
        <v>50</v>
      </c>
      <c r="D733" s="39" t="s">
        <v>937</v>
      </c>
      <c r="E733" s="39" t="s">
        <v>143</v>
      </c>
      <c r="F733" s="48">
        <v>2</v>
      </c>
      <c r="G733" s="41">
        <v>38055</v>
      </c>
      <c r="H733" s="42">
        <v>2.5369999999999999</v>
      </c>
      <c r="I733" s="42">
        <v>15000</v>
      </c>
      <c r="J733" s="42" t="s">
        <v>4169</v>
      </c>
      <c r="K733" s="42" t="s">
        <v>4169</v>
      </c>
      <c r="L733" s="42">
        <v>0</v>
      </c>
      <c r="M733" s="39" t="s">
        <v>105</v>
      </c>
      <c r="N733" s="39" t="str">
        <f t="shared" si="11"/>
        <v>sim</v>
      </c>
      <c r="O733" s="49">
        <v>135</v>
      </c>
      <c r="P733" s="49">
        <v>70</v>
      </c>
      <c r="Q733" s="39">
        <v>8</v>
      </c>
      <c r="R733" s="39">
        <v>51.9</v>
      </c>
      <c r="S733" s="39">
        <v>5.9</v>
      </c>
    </row>
    <row r="734" spans="1:19" x14ac:dyDescent="0.25">
      <c r="A734" s="39" t="s">
        <v>15</v>
      </c>
      <c r="B734" s="39" t="s">
        <v>97</v>
      </c>
      <c r="C734" s="39" t="s">
        <v>50</v>
      </c>
      <c r="D734" s="39" t="s">
        <v>938</v>
      </c>
      <c r="E734" s="39" t="s">
        <v>127</v>
      </c>
      <c r="F734" s="48">
        <v>3</v>
      </c>
      <c r="G734" s="41">
        <v>75253</v>
      </c>
      <c r="H734" s="42">
        <v>2.1499628592651847</v>
      </c>
      <c r="I734" s="42">
        <v>35002</v>
      </c>
      <c r="J734" s="42" t="s">
        <v>4169</v>
      </c>
      <c r="K734" s="42" t="s">
        <v>4170</v>
      </c>
      <c r="L734" s="42">
        <v>252</v>
      </c>
      <c r="M734" s="39" t="s">
        <v>103</v>
      </c>
      <c r="N734" s="39" t="str">
        <f t="shared" si="11"/>
        <v>sim</v>
      </c>
      <c r="O734" s="49">
        <v>26000</v>
      </c>
      <c r="P734" s="49">
        <v>23000</v>
      </c>
      <c r="Q734" s="39">
        <v>80</v>
      </c>
      <c r="R734" s="39">
        <v>88.5</v>
      </c>
      <c r="S734" s="39">
        <v>0.3</v>
      </c>
    </row>
    <row r="735" spans="1:19" x14ac:dyDescent="0.25">
      <c r="A735" s="39" t="s">
        <v>15</v>
      </c>
      <c r="B735" s="39" t="s">
        <v>97</v>
      </c>
      <c r="C735" s="39" t="s">
        <v>50</v>
      </c>
      <c r="D735" s="39" t="s">
        <v>939</v>
      </c>
      <c r="E735" s="39" t="s">
        <v>127</v>
      </c>
      <c r="F735" s="48">
        <v>2</v>
      </c>
      <c r="G735" s="41">
        <v>17956</v>
      </c>
      <c r="H735" s="42">
        <v>2.7226686884003031</v>
      </c>
      <c r="I735" s="42">
        <v>6595</v>
      </c>
      <c r="J735" s="42" t="s">
        <v>4170</v>
      </c>
      <c r="K735" s="42" t="s">
        <v>4170</v>
      </c>
      <c r="L735" s="42">
        <v>1500</v>
      </c>
      <c r="M735" s="39" t="s">
        <v>103</v>
      </c>
      <c r="N735" s="39" t="str">
        <f t="shared" si="11"/>
        <v>sim</v>
      </c>
      <c r="O735" s="49">
        <v>6</v>
      </c>
      <c r="P735" s="49">
        <v>6</v>
      </c>
      <c r="Q735" s="39">
        <v>5</v>
      </c>
      <c r="R735" s="39">
        <v>100</v>
      </c>
      <c r="S735" s="39">
        <v>83.3</v>
      </c>
    </row>
    <row r="736" spans="1:19" x14ac:dyDescent="0.25">
      <c r="A736" s="39" t="s">
        <v>15</v>
      </c>
      <c r="B736" s="39" t="s">
        <v>97</v>
      </c>
      <c r="C736" s="39" t="s">
        <v>50</v>
      </c>
      <c r="D736" s="39" t="s">
        <v>940</v>
      </c>
      <c r="E736" s="39" t="s">
        <v>127</v>
      </c>
      <c r="F736" s="48">
        <v>1</v>
      </c>
      <c r="G736" s="41">
        <v>11005</v>
      </c>
      <c r="H736" s="42">
        <v>3.5329052969502408</v>
      </c>
      <c r="I736" s="42">
        <v>3115</v>
      </c>
      <c r="J736" s="42" t="s">
        <v>4170</v>
      </c>
      <c r="K736" s="42" t="s">
        <v>4170</v>
      </c>
      <c r="L736" s="42">
        <v>0</v>
      </c>
      <c r="M736" s="39" t="s">
        <v>106</v>
      </c>
      <c r="N736" s="39" t="str">
        <f t="shared" si="11"/>
        <v>sim</v>
      </c>
      <c r="O736" s="49">
        <v>42</v>
      </c>
      <c r="P736" s="49">
        <v>33</v>
      </c>
      <c r="Q736" s="39">
        <v>7</v>
      </c>
      <c r="R736" s="39">
        <v>78.599999999999994</v>
      </c>
      <c r="S736" s="39">
        <v>16.7</v>
      </c>
    </row>
    <row r="737" spans="1:19" x14ac:dyDescent="0.25">
      <c r="A737" s="39" t="s">
        <v>15</v>
      </c>
      <c r="B737" s="39" t="s">
        <v>97</v>
      </c>
      <c r="C737" s="39" t="s">
        <v>50</v>
      </c>
      <c r="D737" s="39" t="s">
        <v>941</v>
      </c>
      <c r="E737" s="39" t="s">
        <v>127</v>
      </c>
      <c r="F737" s="48">
        <v>1</v>
      </c>
      <c r="G737" s="41">
        <v>8604</v>
      </c>
      <c r="H737" s="42">
        <v>2.1509999999999998</v>
      </c>
      <c r="I737" s="42">
        <v>4000</v>
      </c>
      <c r="J737" s="42" t="s">
        <v>4170</v>
      </c>
      <c r="K737" s="42" t="s">
        <v>4170</v>
      </c>
      <c r="L737" s="42">
        <v>0</v>
      </c>
      <c r="M737" s="39" t="s">
        <v>105</v>
      </c>
      <c r="N737" s="39" t="str">
        <f t="shared" si="11"/>
        <v>sim</v>
      </c>
      <c r="O737" s="49">
        <v>130.08000000000001</v>
      </c>
      <c r="P737" s="49">
        <v>8</v>
      </c>
      <c r="Q737" s="39">
        <v>0</v>
      </c>
      <c r="R737" s="39">
        <v>6.2</v>
      </c>
      <c r="S737" s="39"/>
    </row>
    <row r="738" spans="1:19" x14ac:dyDescent="0.25">
      <c r="A738" s="39" t="s">
        <v>15</v>
      </c>
      <c r="B738" s="39" t="s">
        <v>97</v>
      </c>
      <c r="C738" s="39" t="s">
        <v>50</v>
      </c>
      <c r="D738" s="39" t="s">
        <v>942</v>
      </c>
      <c r="E738" s="39" t="s">
        <v>127</v>
      </c>
      <c r="F738" s="48">
        <v>1</v>
      </c>
      <c r="G738" s="41">
        <v>7970</v>
      </c>
      <c r="H738" s="42">
        <v>3.705253370525337</v>
      </c>
      <c r="I738" s="42">
        <v>2151</v>
      </c>
      <c r="J738" s="42" t="s">
        <v>4169</v>
      </c>
      <c r="K738" s="42" t="s">
        <v>4169</v>
      </c>
      <c r="L738" s="42">
        <v>5</v>
      </c>
      <c r="M738" s="39" t="s">
        <v>102</v>
      </c>
      <c r="N738" s="39" t="str">
        <f t="shared" si="11"/>
        <v>sim</v>
      </c>
      <c r="O738" s="49">
        <v>151.47999999999999</v>
      </c>
      <c r="P738" s="49">
        <v>110.91</v>
      </c>
      <c r="Q738" s="39">
        <v>97</v>
      </c>
      <c r="R738" s="39">
        <v>73.2</v>
      </c>
      <c r="S738" s="39">
        <v>64</v>
      </c>
    </row>
    <row r="739" spans="1:19" x14ac:dyDescent="0.25">
      <c r="A739" s="39" t="s">
        <v>15</v>
      </c>
      <c r="B739" s="39" t="s">
        <v>97</v>
      </c>
      <c r="C739" s="39" t="s">
        <v>50</v>
      </c>
      <c r="D739" s="39" t="s">
        <v>943</v>
      </c>
      <c r="E739" s="39" t="s">
        <v>127</v>
      </c>
      <c r="F739" s="48">
        <v>2</v>
      </c>
      <c r="G739" s="41">
        <v>23422</v>
      </c>
      <c r="H739" s="42">
        <v>2.0018803418803417</v>
      </c>
      <c r="I739" s="42">
        <v>11700</v>
      </c>
      <c r="J739" s="42" t="s">
        <v>4169</v>
      </c>
      <c r="K739" s="42" t="s">
        <v>4170</v>
      </c>
      <c r="L739" s="42">
        <v>420</v>
      </c>
      <c r="M739" s="39" t="s">
        <v>103</v>
      </c>
      <c r="N739" s="39" t="str">
        <f t="shared" si="11"/>
        <v>sim</v>
      </c>
      <c r="O739" s="49">
        <v>107.87</v>
      </c>
      <c r="P739" s="49">
        <v>84.56</v>
      </c>
      <c r="Q739" s="39">
        <v>12</v>
      </c>
      <c r="R739" s="39">
        <v>78.400000000000006</v>
      </c>
      <c r="S739" s="39">
        <v>11.1</v>
      </c>
    </row>
    <row r="740" spans="1:19" x14ac:dyDescent="0.25">
      <c r="A740" s="39" t="s">
        <v>15</v>
      </c>
      <c r="B740" s="39" t="s">
        <v>97</v>
      </c>
      <c r="C740" s="39" t="s">
        <v>50</v>
      </c>
      <c r="D740" s="39" t="s">
        <v>944</v>
      </c>
      <c r="E740" s="39" t="s">
        <v>127</v>
      </c>
      <c r="F740" s="48">
        <v>2</v>
      </c>
      <c r="G740" s="41">
        <v>20084</v>
      </c>
      <c r="H740" s="42">
        <v>2.5105</v>
      </c>
      <c r="I740" s="42">
        <v>8000</v>
      </c>
      <c r="J740" s="42" t="s">
        <v>4170</v>
      </c>
      <c r="K740" s="42" t="s">
        <v>4170</v>
      </c>
      <c r="L740" s="42">
        <v>1000</v>
      </c>
      <c r="M740" s="39" t="s">
        <v>103</v>
      </c>
      <c r="N740" s="39" t="str">
        <f t="shared" si="11"/>
        <v>sim</v>
      </c>
      <c r="O740" s="49">
        <v>150</v>
      </c>
      <c r="P740" s="49">
        <v>12</v>
      </c>
      <c r="Q740" s="39">
        <v>10.77</v>
      </c>
      <c r="R740" s="39">
        <v>8</v>
      </c>
      <c r="S740" s="39">
        <v>7.2</v>
      </c>
    </row>
    <row r="741" spans="1:19" x14ac:dyDescent="0.25">
      <c r="A741" s="39" t="s">
        <v>15</v>
      </c>
      <c r="B741" s="39" t="s">
        <v>97</v>
      </c>
      <c r="C741" s="39" t="s">
        <v>50</v>
      </c>
      <c r="D741" s="39" t="s">
        <v>532</v>
      </c>
      <c r="E741" s="39" t="s">
        <v>144</v>
      </c>
      <c r="F741" s="48">
        <v>1</v>
      </c>
      <c r="G741" s="41">
        <v>9160</v>
      </c>
      <c r="H741" s="42">
        <v>2.1228273464658169</v>
      </c>
      <c r="I741" s="42">
        <v>4315</v>
      </c>
      <c r="J741" s="42" t="s">
        <v>4170</v>
      </c>
      <c r="K741" s="42" t="s">
        <v>4170</v>
      </c>
      <c r="L741" s="42">
        <v>100</v>
      </c>
      <c r="M741" s="39" t="s">
        <v>106</v>
      </c>
      <c r="N741" s="39" t="str">
        <f t="shared" si="11"/>
        <v>sim</v>
      </c>
      <c r="O741" s="49">
        <v>30</v>
      </c>
      <c r="P741" s="49">
        <v>16</v>
      </c>
      <c r="Q741" s="39">
        <v>12</v>
      </c>
      <c r="R741" s="39">
        <v>53.3</v>
      </c>
      <c r="S741" s="39">
        <v>40</v>
      </c>
    </row>
    <row r="742" spans="1:19" x14ac:dyDescent="0.25">
      <c r="A742" s="39" t="s">
        <v>15</v>
      </c>
      <c r="B742" s="39" t="s">
        <v>97</v>
      </c>
      <c r="C742" s="39" t="s">
        <v>50</v>
      </c>
      <c r="D742" s="39" t="s">
        <v>945</v>
      </c>
      <c r="E742" s="39" t="s">
        <v>127</v>
      </c>
      <c r="F742" s="48">
        <v>1</v>
      </c>
      <c r="G742" s="41">
        <v>4764</v>
      </c>
      <c r="H742" s="42">
        <v>2.3630952380952381</v>
      </c>
      <c r="I742" s="42">
        <v>2016</v>
      </c>
      <c r="J742" s="42" t="s">
        <v>4170</v>
      </c>
      <c r="K742" s="42" t="s">
        <v>4170</v>
      </c>
      <c r="L742" s="42">
        <v>0</v>
      </c>
      <c r="M742" s="39" t="s">
        <v>106</v>
      </c>
      <c r="N742" s="39" t="str">
        <f t="shared" si="11"/>
        <v>sim</v>
      </c>
      <c r="O742" s="49">
        <v>37.5</v>
      </c>
      <c r="P742" s="49">
        <v>36.5</v>
      </c>
      <c r="Q742" s="39">
        <v>15.5</v>
      </c>
      <c r="R742" s="39">
        <v>97.3</v>
      </c>
      <c r="S742" s="39">
        <v>41.3</v>
      </c>
    </row>
    <row r="743" spans="1:19" x14ac:dyDescent="0.25">
      <c r="A743" s="39" t="s">
        <v>15</v>
      </c>
      <c r="B743" s="39" t="s">
        <v>97</v>
      </c>
      <c r="C743" s="39" t="s">
        <v>50</v>
      </c>
      <c r="D743" s="39" t="s">
        <v>946</v>
      </c>
      <c r="E743" s="39" t="s">
        <v>127</v>
      </c>
      <c r="F743" s="48">
        <v>1</v>
      </c>
      <c r="G743" s="41">
        <v>6564</v>
      </c>
      <c r="H743" s="42">
        <v>3.1123755334281649</v>
      </c>
      <c r="I743" s="42">
        <v>2109</v>
      </c>
      <c r="J743" s="42" t="s">
        <v>4169</v>
      </c>
      <c r="K743" s="42" t="s">
        <v>4169</v>
      </c>
      <c r="L743" s="42">
        <v>0</v>
      </c>
      <c r="M743" s="39" t="s">
        <v>102</v>
      </c>
      <c r="N743" s="39" t="str">
        <f t="shared" si="11"/>
        <v>sim</v>
      </c>
      <c r="O743" s="49">
        <v>49.1</v>
      </c>
      <c r="P743" s="49">
        <v>20.170000000000002</v>
      </c>
      <c r="Q743" s="39">
        <v>0.09</v>
      </c>
      <c r="R743" s="39">
        <v>41.1</v>
      </c>
      <c r="S743" s="39">
        <v>0.2</v>
      </c>
    </row>
    <row r="744" spans="1:19" x14ac:dyDescent="0.25">
      <c r="A744" s="39" t="s">
        <v>15</v>
      </c>
      <c r="B744" s="39" t="s">
        <v>97</v>
      </c>
      <c r="C744" s="39" t="s">
        <v>50</v>
      </c>
      <c r="D744" s="39" t="s">
        <v>947</v>
      </c>
      <c r="E744" s="39" t="s">
        <v>144</v>
      </c>
      <c r="F744" s="48">
        <v>4</v>
      </c>
      <c r="G744" s="41">
        <v>265420</v>
      </c>
      <c r="H744" s="42">
        <v>3.2748090661204952</v>
      </c>
      <c r="I744" s="42">
        <v>81049</v>
      </c>
      <c r="J744" s="42" t="s">
        <v>4170</v>
      </c>
      <c r="K744" s="42" t="s">
        <v>4170</v>
      </c>
      <c r="L744" s="42">
        <v>257</v>
      </c>
      <c r="M744" s="39" t="s">
        <v>103</v>
      </c>
      <c r="N744" s="39" t="str">
        <f t="shared" si="11"/>
        <v>sim</v>
      </c>
      <c r="O744" s="49">
        <v>1190.1300000000001</v>
      </c>
      <c r="P744" s="49">
        <v>756.78</v>
      </c>
      <c r="Q744" s="39">
        <v>48.47</v>
      </c>
      <c r="R744" s="39">
        <v>63.6</v>
      </c>
      <c r="S744" s="39">
        <v>4.0999999999999996</v>
      </c>
    </row>
    <row r="745" spans="1:19" x14ac:dyDescent="0.25">
      <c r="A745" s="39" t="s">
        <v>15</v>
      </c>
      <c r="B745" s="39" t="s">
        <v>97</v>
      </c>
      <c r="C745" s="39" t="s">
        <v>50</v>
      </c>
      <c r="D745" s="39" t="s">
        <v>948</v>
      </c>
      <c r="E745" s="39" t="s">
        <v>127</v>
      </c>
      <c r="F745" s="48">
        <v>1</v>
      </c>
      <c r="G745" s="41">
        <v>14795</v>
      </c>
      <c r="H745" s="42">
        <v>2.9221805253802096</v>
      </c>
      <c r="I745" s="42">
        <v>5063</v>
      </c>
      <c r="J745" s="42" t="s">
        <v>4170</v>
      </c>
      <c r="K745" s="42" t="s">
        <v>4170</v>
      </c>
      <c r="L745" s="42">
        <v>0</v>
      </c>
      <c r="M745" s="39" t="s">
        <v>104</v>
      </c>
      <c r="N745" s="39" t="b">
        <f t="shared" si="11"/>
        <v>0</v>
      </c>
      <c r="O745" s="49">
        <v>72</v>
      </c>
      <c r="P745" s="49">
        <v>68</v>
      </c>
      <c r="Q745" s="39">
        <v>3</v>
      </c>
      <c r="R745" s="39">
        <v>94.4</v>
      </c>
      <c r="S745" s="39">
        <v>4.2</v>
      </c>
    </row>
    <row r="746" spans="1:19" x14ac:dyDescent="0.25">
      <c r="A746" s="39" t="s">
        <v>15</v>
      </c>
      <c r="B746" s="39" t="s">
        <v>97</v>
      </c>
      <c r="C746" s="39" t="s">
        <v>50</v>
      </c>
      <c r="D746" s="39" t="s">
        <v>949</v>
      </c>
      <c r="E746" s="39" t="s">
        <v>127</v>
      </c>
      <c r="F746" s="48">
        <v>2</v>
      </c>
      <c r="G746" s="41">
        <v>18366</v>
      </c>
      <c r="H746" s="42">
        <v>12.244</v>
      </c>
      <c r="I746" s="42">
        <v>1500</v>
      </c>
      <c r="J746" s="42" t="s">
        <v>4170</v>
      </c>
      <c r="K746" s="42" t="s">
        <v>4170</v>
      </c>
      <c r="L746" s="42">
        <v>50</v>
      </c>
      <c r="M746" s="39" t="s">
        <v>103</v>
      </c>
      <c r="N746" s="39" t="str">
        <f t="shared" si="11"/>
        <v>sim</v>
      </c>
      <c r="O746" s="49">
        <v>20</v>
      </c>
      <c r="P746" s="49">
        <v>5</v>
      </c>
      <c r="Q746" s="39">
        <v>10</v>
      </c>
      <c r="R746" s="39">
        <v>25</v>
      </c>
      <c r="S746" s="39">
        <v>50</v>
      </c>
    </row>
    <row r="747" spans="1:19" x14ac:dyDescent="0.25">
      <c r="A747" s="39" t="s">
        <v>15</v>
      </c>
      <c r="B747" s="39" t="s">
        <v>97</v>
      </c>
      <c r="C747" s="39" t="s">
        <v>50</v>
      </c>
      <c r="D747" s="39" t="s">
        <v>950</v>
      </c>
      <c r="E747" s="39" t="s">
        <v>127</v>
      </c>
      <c r="F747" s="48">
        <v>2</v>
      </c>
      <c r="G747" s="41">
        <v>34576</v>
      </c>
      <c r="H747" s="42">
        <v>3.5397215397215396</v>
      </c>
      <c r="I747" s="42">
        <v>9768</v>
      </c>
      <c r="J747" s="42" t="s">
        <v>4169</v>
      </c>
      <c r="K747" s="42" t="s">
        <v>4170</v>
      </c>
      <c r="L747" s="42">
        <v>550</v>
      </c>
      <c r="M747" s="39" t="s">
        <v>104</v>
      </c>
      <c r="N747" s="39" t="b">
        <f t="shared" si="11"/>
        <v>0</v>
      </c>
      <c r="O747" s="49">
        <v>550</v>
      </c>
      <c r="P747" s="49">
        <v>290</v>
      </c>
      <c r="Q747" s="39">
        <v>0.5</v>
      </c>
      <c r="R747" s="39">
        <v>52.7</v>
      </c>
      <c r="S747" s="39">
        <v>0.1</v>
      </c>
    </row>
    <row r="748" spans="1:19" x14ac:dyDescent="0.25">
      <c r="A748" s="39" t="s">
        <v>15</v>
      </c>
      <c r="B748" s="39" t="s">
        <v>97</v>
      </c>
      <c r="C748" s="39" t="s">
        <v>50</v>
      </c>
      <c r="D748" s="39" t="s">
        <v>951</v>
      </c>
      <c r="E748" s="39" t="s">
        <v>127</v>
      </c>
      <c r="F748" s="48">
        <v>1</v>
      </c>
      <c r="G748" s="41">
        <v>9790</v>
      </c>
      <c r="H748" s="42">
        <v>3.2633333333333332</v>
      </c>
      <c r="I748" s="42">
        <v>3000</v>
      </c>
      <c r="J748" s="42" t="s">
        <v>4170</v>
      </c>
      <c r="K748" s="42" t="s">
        <v>4170</v>
      </c>
      <c r="L748" s="42">
        <v>0</v>
      </c>
      <c r="M748" s="39" t="s">
        <v>106</v>
      </c>
      <c r="N748" s="39" t="str">
        <f t="shared" si="11"/>
        <v>sim</v>
      </c>
      <c r="O748" s="49">
        <v>32.43</v>
      </c>
      <c r="P748" s="49">
        <v>30</v>
      </c>
      <c r="Q748" s="39">
        <v>1</v>
      </c>
      <c r="R748" s="39">
        <v>92.5</v>
      </c>
      <c r="S748" s="39">
        <v>3.1</v>
      </c>
    </row>
    <row r="749" spans="1:19" x14ac:dyDescent="0.25">
      <c r="A749" s="39" t="s">
        <v>15</v>
      </c>
      <c r="B749" s="39" t="s">
        <v>97</v>
      </c>
      <c r="C749" s="39" t="s">
        <v>50</v>
      </c>
      <c r="D749" s="39" t="s">
        <v>952</v>
      </c>
      <c r="E749" s="39" t="s">
        <v>143</v>
      </c>
      <c r="F749" s="48">
        <v>3</v>
      </c>
      <c r="G749" s="41">
        <v>227884</v>
      </c>
      <c r="H749" s="42">
        <v>3.1676512697905226</v>
      </c>
      <c r="I749" s="42">
        <v>71941</v>
      </c>
      <c r="J749" s="42" t="s">
        <v>4169</v>
      </c>
      <c r="K749" s="42" t="s">
        <v>4170</v>
      </c>
      <c r="L749" s="42">
        <v>200</v>
      </c>
      <c r="M749" s="39" t="s">
        <v>102</v>
      </c>
      <c r="N749" s="39" t="str">
        <f t="shared" si="11"/>
        <v>sim</v>
      </c>
      <c r="O749" s="49">
        <v>735.5</v>
      </c>
      <c r="P749" s="49">
        <v>735.5</v>
      </c>
      <c r="Q749" s="39">
        <v>33.21</v>
      </c>
      <c r="R749" s="39">
        <v>100</v>
      </c>
      <c r="S749" s="39">
        <v>4.5</v>
      </c>
    </row>
    <row r="750" spans="1:19" x14ac:dyDescent="0.25">
      <c r="A750" s="39" t="s">
        <v>15</v>
      </c>
      <c r="B750" s="39" t="s">
        <v>97</v>
      </c>
      <c r="C750" s="39" t="s">
        <v>50</v>
      </c>
      <c r="D750" s="39" t="s">
        <v>953</v>
      </c>
      <c r="E750" s="39" t="s">
        <v>127</v>
      </c>
      <c r="F750" s="48">
        <v>1</v>
      </c>
      <c r="G750" s="41">
        <v>17242</v>
      </c>
      <c r="H750" s="42">
        <v>3.3583950136345928</v>
      </c>
      <c r="I750" s="42">
        <v>5134</v>
      </c>
      <c r="J750" s="42" t="s">
        <v>4170</v>
      </c>
      <c r="K750" s="42" t="s">
        <v>4170</v>
      </c>
      <c r="L750" s="42">
        <v>54</v>
      </c>
      <c r="M750" s="39" t="s">
        <v>106</v>
      </c>
      <c r="N750" s="39" t="str">
        <f t="shared" si="11"/>
        <v>sim</v>
      </c>
      <c r="O750" s="49">
        <v>42.15</v>
      </c>
      <c r="P750" s="49">
        <v>39.99</v>
      </c>
      <c r="Q750" s="39">
        <v>0.81</v>
      </c>
      <c r="R750" s="39">
        <v>94.9</v>
      </c>
      <c r="S750" s="39">
        <v>1.9</v>
      </c>
    </row>
    <row r="751" spans="1:19" x14ac:dyDescent="0.25">
      <c r="A751" s="39" t="s">
        <v>15</v>
      </c>
      <c r="B751" s="39" t="s">
        <v>97</v>
      </c>
      <c r="C751" s="39" t="s">
        <v>50</v>
      </c>
      <c r="D751" s="39" t="s">
        <v>954</v>
      </c>
      <c r="E751" s="39" t="s">
        <v>127</v>
      </c>
      <c r="F751" s="48">
        <v>2</v>
      </c>
      <c r="G751" s="41">
        <v>25352</v>
      </c>
      <c r="H751" s="42">
        <v>3.9842841426999844</v>
      </c>
      <c r="I751" s="42">
        <v>6363</v>
      </c>
      <c r="J751" s="42" t="s">
        <v>4170</v>
      </c>
      <c r="K751" s="42" t="s">
        <v>4170</v>
      </c>
      <c r="L751" s="42">
        <v>0</v>
      </c>
      <c r="M751" s="39" t="s">
        <v>103</v>
      </c>
      <c r="N751" s="39" t="str">
        <f t="shared" si="11"/>
        <v>sim</v>
      </c>
      <c r="O751" s="49">
        <v>135.52000000000001</v>
      </c>
      <c r="P751" s="49">
        <v>45</v>
      </c>
      <c r="Q751" s="39">
        <v>15</v>
      </c>
      <c r="R751" s="39">
        <v>33.200000000000003</v>
      </c>
      <c r="S751" s="39">
        <v>11.1</v>
      </c>
    </row>
    <row r="752" spans="1:19" x14ac:dyDescent="0.25">
      <c r="A752" s="39" t="s">
        <v>15</v>
      </c>
      <c r="B752" s="39" t="s">
        <v>97</v>
      </c>
      <c r="C752" s="39" t="s">
        <v>50</v>
      </c>
      <c r="D752" s="39" t="s">
        <v>955</v>
      </c>
      <c r="E752" s="39" t="s">
        <v>142</v>
      </c>
      <c r="F752" s="48">
        <v>1</v>
      </c>
      <c r="G752" s="41">
        <v>8228</v>
      </c>
      <c r="H752" s="42">
        <v>2.3099382369455363</v>
      </c>
      <c r="I752" s="42">
        <v>3562</v>
      </c>
      <c r="J752" s="42" t="s">
        <v>4170</v>
      </c>
      <c r="K752" s="42" t="s">
        <v>4170</v>
      </c>
      <c r="L752" s="42">
        <v>52</v>
      </c>
      <c r="M752" s="39" t="s">
        <v>104</v>
      </c>
      <c r="N752" s="39" t="b">
        <f t="shared" si="11"/>
        <v>0</v>
      </c>
      <c r="O752" s="49">
        <v>1456.52</v>
      </c>
      <c r="P752" s="49">
        <v>500</v>
      </c>
      <c r="Q752" s="39">
        <v>0</v>
      </c>
      <c r="R752" s="39">
        <v>34.299999999999997</v>
      </c>
      <c r="S752" s="39"/>
    </row>
    <row r="753" spans="1:19" x14ac:dyDescent="0.25">
      <c r="A753" s="39" t="s">
        <v>15</v>
      </c>
      <c r="B753" s="39" t="s">
        <v>97</v>
      </c>
      <c r="C753" s="39" t="s">
        <v>50</v>
      </c>
      <c r="D753" s="39" t="s">
        <v>785</v>
      </c>
      <c r="E753" s="39" t="s">
        <v>127</v>
      </c>
      <c r="F753" s="48">
        <v>1</v>
      </c>
      <c r="G753" s="41">
        <v>13147</v>
      </c>
      <c r="H753" s="42">
        <v>3.2785536159600999</v>
      </c>
      <c r="I753" s="42">
        <v>4010</v>
      </c>
      <c r="J753" s="42" t="s">
        <v>4170</v>
      </c>
      <c r="K753" s="42" t="s">
        <v>4170</v>
      </c>
      <c r="L753" s="42">
        <v>0</v>
      </c>
      <c r="M753" s="39" t="s">
        <v>106</v>
      </c>
      <c r="N753" s="39" t="str">
        <f t="shared" si="11"/>
        <v>sim</v>
      </c>
      <c r="O753" s="49">
        <v>54.34</v>
      </c>
      <c r="P753" s="49">
        <v>18</v>
      </c>
      <c r="Q753" s="39">
        <v>4</v>
      </c>
      <c r="R753" s="39">
        <v>33.1</v>
      </c>
      <c r="S753" s="39">
        <v>7.4</v>
      </c>
    </row>
    <row r="754" spans="1:19" x14ac:dyDescent="0.25">
      <c r="A754" s="39" t="s">
        <v>15</v>
      </c>
      <c r="B754" s="39" t="s">
        <v>97</v>
      </c>
      <c r="C754" s="39" t="s">
        <v>50</v>
      </c>
      <c r="D754" s="39" t="s">
        <v>956</v>
      </c>
      <c r="E754" s="39" t="s">
        <v>127</v>
      </c>
      <c r="F754" s="48">
        <v>1</v>
      </c>
      <c r="G754" s="41">
        <v>5995</v>
      </c>
      <c r="H754" s="42">
        <v>2.2352721849366146</v>
      </c>
      <c r="I754" s="42">
        <v>2682</v>
      </c>
      <c r="J754" s="42" t="s">
        <v>4170</v>
      </c>
      <c r="K754" s="42" t="s">
        <v>4170</v>
      </c>
      <c r="L754" s="42">
        <v>0</v>
      </c>
      <c r="M754" s="39" t="s">
        <v>104</v>
      </c>
      <c r="N754" s="39" t="b">
        <f t="shared" si="11"/>
        <v>0</v>
      </c>
      <c r="O754" s="49">
        <v>25</v>
      </c>
      <c r="P754" s="49">
        <v>20</v>
      </c>
      <c r="Q754" s="39">
        <v>0</v>
      </c>
      <c r="R754" s="39">
        <v>80</v>
      </c>
      <c r="S754" s="39"/>
    </row>
    <row r="755" spans="1:19" x14ac:dyDescent="0.25">
      <c r="A755" s="39" t="s">
        <v>15</v>
      </c>
      <c r="B755" s="39" t="s">
        <v>97</v>
      </c>
      <c r="C755" s="39" t="s">
        <v>50</v>
      </c>
      <c r="D755" s="39" t="s">
        <v>957</v>
      </c>
      <c r="E755" s="39" t="s">
        <v>127</v>
      </c>
      <c r="F755" s="48">
        <v>2</v>
      </c>
      <c r="G755" s="41">
        <v>19331</v>
      </c>
      <c r="H755" s="42">
        <v>3.6750950570342207</v>
      </c>
      <c r="I755" s="42">
        <v>5260</v>
      </c>
      <c r="J755" s="42" t="s">
        <v>4170</v>
      </c>
      <c r="K755" s="42" t="s">
        <v>4170</v>
      </c>
      <c r="L755" s="42">
        <v>0</v>
      </c>
      <c r="M755" s="39" t="s">
        <v>103</v>
      </c>
      <c r="N755" s="39" t="str">
        <f t="shared" si="11"/>
        <v>sim</v>
      </c>
      <c r="O755" s="49">
        <v>224</v>
      </c>
      <c r="P755" s="49">
        <v>195</v>
      </c>
      <c r="Q755" s="39">
        <v>0</v>
      </c>
      <c r="R755" s="39">
        <v>87.1</v>
      </c>
      <c r="S755" s="39"/>
    </row>
    <row r="756" spans="1:19" x14ac:dyDescent="0.25">
      <c r="A756" s="39" t="s">
        <v>15</v>
      </c>
      <c r="B756" s="39" t="s">
        <v>97</v>
      </c>
      <c r="C756" s="39" t="s">
        <v>50</v>
      </c>
      <c r="D756" s="39" t="s">
        <v>958</v>
      </c>
      <c r="E756" s="39" t="s">
        <v>142</v>
      </c>
      <c r="F756" s="48">
        <v>1</v>
      </c>
      <c r="G756" s="41">
        <v>9353</v>
      </c>
      <c r="H756" s="42">
        <v>3.0806982872200264</v>
      </c>
      <c r="I756" s="42">
        <v>3036</v>
      </c>
      <c r="J756" s="42" t="s">
        <v>4169</v>
      </c>
      <c r="K756" s="42" t="s">
        <v>4170</v>
      </c>
      <c r="L756" s="42">
        <v>0</v>
      </c>
      <c r="M756" s="39" t="s">
        <v>102</v>
      </c>
      <c r="N756" s="39" t="str">
        <f t="shared" si="11"/>
        <v>sim</v>
      </c>
      <c r="O756" s="49">
        <v>58.73</v>
      </c>
      <c r="P756" s="49">
        <v>46.77</v>
      </c>
      <c r="Q756" s="39">
        <v>1</v>
      </c>
      <c r="R756" s="39">
        <v>79.599999999999994</v>
      </c>
      <c r="S756" s="39">
        <v>1.7</v>
      </c>
    </row>
    <row r="757" spans="1:19" x14ac:dyDescent="0.25">
      <c r="A757" s="39" t="s">
        <v>15</v>
      </c>
      <c r="B757" s="39" t="s">
        <v>97</v>
      </c>
      <c r="C757" s="39" t="s">
        <v>50</v>
      </c>
      <c r="D757" s="39" t="s">
        <v>959</v>
      </c>
      <c r="E757" s="39" t="s">
        <v>127</v>
      </c>
      <c r="F757" s="48">
        <v>1</v>
      </c>
      <c r="G757" s="41">
        <v>3999</v>
      </c>
      <c r="H757" s="42">
        <v>2.1047368421052632</v>
      </c>
      <c r="I757" s="42">
        <v>1900</v>
      </c>
      <c r="J757" s="42" t="s">
        <v>4170</v>
      </c>
      <c r="K757" s="42" t="s">
        <v>4170</v>
      </c>
      <c r="L757" s="42">
        <v>0</v>
      </c>
      <c r="M757" s="39" t="s">
        <v>106</v>
      </c>
      <c r="N757" s="39" t="str">
        <f t="shared" si="11"/>
        <v>sim</v>
      </c>
      <c r="O757" s="49">
        <v>32</v>
      </c>
      <c r="P757" s="49">
        <v>28</v>
      </c>
      <c r="Q757" s="39">
        <v>25</v>
      </c>
      <c r="R757" s="39">
        <v>87.5</v>
      </c>
      <c r="S757" s="39">
        <v>78.099999999999994</v>
      </c>
    </row>
    <row r="758" spans="1:19" x14ac:dyDescent="0.25">
      <c r="A758" s="39" t="s">
        <v>15</v>
      </c>
      <c r="B758" s="39" t="s">
        <v>97</v>
      </c>
      <c r="C758" s="39" t="s">
        <v>50</v>
      </c>
      <c r="D758" s="39" t="s">
        <v>960</v>
      </c>
      <c r="E758" s="39" t="s">
        <v>144</v>
      </c>
      <c r="F758" s="48">
        <v>1</v>
      </c>
      <c r="G758" s="41">
        <v>10667</v>
      </c>
      <c r="H758" s="42">
        <v>2.5397619047619049</v>
      </c>
      <c r="I758" s="42">
        <v>4200</v>
      </c>
      <c r="J758" s="42" t="s">
        <v>4170</v>
      </c>
      <c r="K758" s="42" t="s">
        <v>4170</v>
      </c>
      <c r="L758" s="42">
        <v>0</v>
      </c>
      <c r="M758" s="39" t="s">
        <v>106</v>
      </c>
      <c r="N758" s="39" t="str">
        <f t="shared" si="11"/>
        <v>sim</v>
      </c>
      <c r="O758" s="49">
        <v>52</v>
      </c>
      <c r="P758" s="49">
        <v>48</v>
      </c>
      <c r="Q758" s="39">
        <v>20</v>
      </c>
      <c r="R758" s="39">
        <v>92.3</v>
      </c>
      <c r="S758" s="39">
        <v>38.5</v>
      </c>
    </row>
    <row r="759" spans="1:19" x14ac:dyDescent="0.25">
      <c r="A759" s="39" t="s">
        <v>15</v>
      </c>
      <c r="B759" s="39" t="s">
        <v>97</v>
      </c>
      <c r="C759" s="39" t="s">
        <v>50</v>
      </c>
      <c r="D759" s="39" t="s">
        <v>961</v>
      </c>
      <c r="E759" s="39" t="s">
        <v>127</v>
      </c>
      <c r="F759" s="48">
        <v>1</v>
      </c>
      <c r="G759" s="41">
        <v>8183</v>
      </c>
      <c r="H759" s="42">
        <v>2.5468409586056646</v>
      </c>
      <c r="I759" s="42">
        <v>3213</v>
      </c>
      <c r="J759" s="42" t="s">
        <v>4170</v>
      </c>
      <c r="K759" s="42" t="s">
        <v>4170</v>
      </c>
      <c r="L759" s="42">
        <v>0</v>
      </c>
      <c r="M759" s="39" t="s">
        <v>104</v>
      </c>
      <c r="N759" s="39" t="b">
        <f t="shared" si="11"/>
        <v>0</v>
      </c>
      <c r="O759" s="49">
        <v>80.459999999999994</v>
      </c>
      <c r="P759" s="49">
        <v>21.48</v>
      </c>
      <c r="Q759" s="39">
        <v>0</v>
      </c>
      <c r="R759" s="39">
        <v>26.7</v>
      </c>
      <c r="S759" s="39"/>
    </row>
    <row r="760" spans="1:19" x14ac:dyDescent="0.25">
      <c r="A760" s="39" t="s">
        <v>15</v>
      </c>
      <c r="B760" s="39" t="s">
        <v>97</v>
      </c>
      <c r="C760" s="39" t="s">
        <v>50</v>
      </c>
      <c r="D760" s="39" t="s">
        <v>962</v>
      </c>
      <c r="E760" s="39" t="s">
        <v>143</v>
      </c>
      <c r="F760" s="48">
        <v>2</v>
      </c>
      <c r="G760" s="41">
        <v>59976</v>
      </c>
      <c r="H760" s="42">
        <v>3.3932673267326732</v>
      </c>
      <c r="I760" s="42">
        <v>17675</v>
      </c>
      <c r="J760" s="42" t="s">
        <v>4169</v>
      </c>
      <c r="K760" s="42" t="s">
        <v>4170</v>
      </c>
      <c r="L760" s="42">
        <v>0</v>
      </c>
      <c r="M760" s="39" t="s">
        <v>104</v>
      </c>
      <c r="N760" s="39" t="b">
        <f t="shared" si="11"/>
        <v>0</v>
      </c>
      <c r="O760" s="49">
        <v>307.85000000000002</v>
      </c>
      <c r="P760" s="49">
        <v>127.85</v>
      </c>
      <c r="Q760" s="39">
        <v>0</v>
      </c>
      <c r="R760" s="39">
        <v>41.5</v>
      </c>
      <c r="S760" s="39"/>
    </row>
    <row r="761" spans="1:19" x14ac:dyDescent="0.25">
      <c r="A761" s="39" t="s">
        <v>15</v>
      </c>
      <c r="B761" s="39" t="s">
        <v>97</v>
      </c>
      <c r="C761" s="39" t="s">
        <v>50</v>
      </c>
      <c r="D761" s="39" t="s">
        <v>963</v>
      </c>
      <c r="E761" s="39" t="s">
        <v>143</v>
      </c>
      <c r="F761" s="48">
        <v>2</v>
      </c>
      <c r="G761" s="41">
        <v>72620</v>
      </c>
      <c r="H761" s="42">
        <v>4.2945002956830276</v>
      </c>
      <c r="I761" s="42">
        <v>16910</v>
      </c>
      <c r="J761" s="42" t="s">
        <v>4170</v>
      </c>
      <c r="K761" s="42" t="s">
        <v>4170</v>
      </c>
      <c r="L761" s="42">
        <v>1019</v>
      </c>
      <c r="M761" s="39" t="s">
        <v>102</v>
      </c>
      <c r="N761" s="39" t="str">
        <f t="shared" si="11"/>
        <v>sim</v>
      </c>
      <c r="O761" s="49">
        <v>249</v>
      </c>
      <c r="P761" s="49">
        <v>174.64</v>
      </c>
      <c r="Q761" s="39">
        <v>15</v>
      </c>
      <c r="R761" s="39">
        <v>70.099999999999994</v>
      </c>
      <c r="S761" s="39">
        <v>6</v>
      </c>
    </row>
    <row r="762" spans="1:19" x14ac:dyDescent="0.25">
      <c r="A762" s="39" t="s">
        <v>15</v>
      </c>
      <c r="B762" s="39" t="s">
        <v>97</v>
      </c>
      <c r="C762" s="39" t="s">
        <v>50</v>
      </c>
      <c r="D762" s="39" t="s">
        <v>964</v>
      </c>
      <c r="E762" s="39" t="s">
        <v>127</v>
      </c>
      <c r="F762" s="48">
        <v>1</v>
      </c>
      <c r="G762" s="41">
        <v>4798</v>
      </c>
      <c r="H762" s="42">
        <v>2.1809090909090911</v>
      </c>
      <c r="I762" s="42">
        <v>2200</v>
      </c>
      <c r="J762" s="42" t="s">
        <v>4170</v>
      </c>
      <c r="K762" s="42" t="s">
        <v>4170</v>
      </c>
      <c r="L762" s="42">
        <v>250</v>
      </c>
      <c r="M762" s="39" t="s">
        <v>104</v>
      </c>
      <c r="N762" s="39" t="b">
        <f t="shared" si="11"/>
        <v>0</v>
      </c>
      <c r="O762" s="49">
        <v>40.5</v>
      </c>
      <c r="P762" s="49">
        <v>32</v>
      </c>
      <c r="Q762" s="39">
        <v>3</v>
      </c>
      <c r="R762" s="39">
        <v>79</v>
      </c>
      <c r="S762" s="39">
        <v>7.4</v>
      </c>
    </row>
    <row r="763" spans="1:19" x14ac:dyDescent="0.25">
      <c r="A763" s="39" t="s">
        <v>15</v>
      </c>
      <c r="B763" s="39" t="s">
        <v>97</v>
      </c>
      <c r="C763" s="39" t="s">
        <v>50</v>
      </c>
      <c r="D763" s="39" t="s">
        <v>965</v>
      </c>
      <c r="E763" s="39" t="s">
        <v>143</v>
      </c>
      <c r="F763" s="48">
        <v>2</v>
      </c>
      <c r="G763" s="41">
        <v>14755</v>
      </c>
      <c r="H763" s="42">
        <v>2.1078571428571427</v>
      </c>
      <c r="I763" s="42">
        <v>7000</v>
      </c>
      <c r="J763" s="42" t="s">
        <v>4170</v>
      </c>
      <c r="K763" s="42" t="s">
        <v>4170</v>
      </c>
      <c r="L763" s="42">
        <v>5</v>
      </c>
      <c r="M763" s="39" t="s">
        <v>106</v>
      </c>
      <c r="N763" s="39" t="str">
        <f t="shared" si="11"/>
        <v>sim</v>
      </c>
      <c r="O763" s="49">
        <v>20</v>
      </c>
      <c r="P763" s="49">
        <v>17</v>
      </c>
      <c r="Q763" s="39">
        <v>1</v>
      </c>
      <c r="R763" s="39">
        <v>85</v>
      </c>
      <c r="S763" s="39">
        <v>5</v>
      </c>
    </row>
    <row r="764" spans="1:19" x14ac:dyDescent="0.25">
      <c r="A764" s="39" t="s">
        <v>15</v>
      </c>
      <c r="B764" s="39" t="s">
        <v>97</v>
      </c>
      <c r="C764" s="39" t="s">
        <v>50</v>
      </c>
      <c r="D764" s="39" t="s">
        <v>966</v>
      </c>
      <c r="E764" s="39" t="s">
        <v>127</v>
      </c>
      <c r="F764" s="48">
        <v>2</v>
      </c>
      <c r="G764" s="41">
        <v>14172</v>
      </c>
      <c r="H764" s="42">
        <v>2.8344</v>
      </c>
      <c r="I764" s="42">
        <v>5000</v>
      </c>
      <c r="J764" s="42" t="s">
        <v>4170</v>
      </c>
      <c r="K764" s="42" t="s">
        <v>4170</v>
      </c>
      <c r="L764" s="42">
        <v>0</v>
      </c>
      <c r="M764" s="39" t="s">
        <v>106</v>
      </c>
      <c r="N764" s="39" t="str">
        <f t="shared" si="11"/>
        <v>sim</v>
      </c>
      <c r="O764" s="49">
        <v>35</v>
      </c>
      <c r="P764" s="49">
        <v>30</v>
      </c>
      <c r="Q764" s="39">
        <v>10</v>
      </c>
      <c r="R764" s="39">
        <v>85.7</v>
      </c>
      <c r="S764" s="39">
        <v>28.6</v>
      </c>
    </row>
    <row r="765" spans="1:19" x14ac:dyDescent="0.25">
      <c r="A765" s="39" t="s">
        <v>15</v>
      </c>
      <c r="B765" s="39" t="s">
        <v>97</v>
      </c>
      <c r="C765" s="39" t="s">
        <v>50</v>
      </c>
      <c r="D765" s="39" t="s">
        <v>967</v>
      </c>
      <c r="E765" s="39" t="s">
        <v>127</v>
      </c>
      <c r="F765" s="48">
        <v>1</v>
      </c>
      <c r="G765" s="41">
        <v>6002</v>
      </c>
      <c r="H765" s="42">
        <v>2.9278048780487804</v>
      </c>
      <c r="I765" s="42">
        <v>2050</v>
      </c>
      <c r="J765" s="42" t="s">
        <v>4170</v>
      </c>
      <c r="K765" s="42" t="s">
        <v>4170</v>
      </c>
      <c r="L765" s="42">
        <v>15</v>
      </c>
      <c r="M765" s="39" t="s">
        <v>102</v>
      </c>
      <c r="N765" s="39" t="str">
        <f t="shared" si="11"/>
        <v>sim</v>
      </c>
      <c r="O765" s="49">
        <v>12</v>
      </c>
      <c r="P765" s="49">
        <v>10</v>
      </c>
      <c r="Q765" s="39">
        <v>0.9</v>
      </c>
      <c r="R765" s="39">
        <v>83.3</v>
      </c>
      <c r="S765" s="39">
        <v>7.5</v>
      </c>
    </row>
    <row r="766" spans="1:19" x14ac:dyDescent="0.25">
      <c r="A766" s="39" t="s">
        <v>15</v>
      </c>
      <c r="B766" s="39" t="s">
        <v>97</v>
      </c>
      <c r="C766" s="39" t="s">
        <v>50</v>
      </c>
      <c r="D766" s="39" t="s">
        <v>968</v>
      </c>
      <c r="E766" s="39" t="s">
        <v>127</v>
      </c>
      <c r="F766" s="48">
        <v>2</v>
      </c>
      <c r="G766" s="41">
        <v>25340</v>
      </c>
      <c r="H766" s="42">
        <v>21.116666666666667</v>
      </c>
      <c r="I766" s="42">
        <v>1200</v>
      </c>
      <c r="J766" s="42" t="s">
        <v>4170</v>
      </c>
      <c r="K766" s="42" t="s">
        <v>4170</v>
      </c>
      <c r="L766" s="42">
        <v>0</v>
      </c>
      <c r="M766" s="39" t="s">
        <v>102</v>
      </c>
      <c r="N766" s="39" t="str">
        <f t="shared" si="11"/>
        <v>sim</v>
      </c>
      <c r="O766" s="49">
        <v>5.5</v>
      </c>
      <c r="P766" s="49">
        <v>2.95</v>
      </c>
      <c r="Q766" s="39">
        <v>0.23</v>
      </c>
      <c r="R766" s="39">
        <v>53.6</v>
      </c>
      <c r="S766" s="39">
        <v>4.2</v>
      </c>
    </row>
    <row r="767" spans="1:19" x14ac:dyDescent="0.25">
      <c r="A767" s="39" t="s">
        <v>15</v>
      </c>
      <c r="B767" s="39" t="s">
        <v>97</v>
      </c>
      <c r="C767" s="39" t="s">
        <v>50</v>
      </c>
      <c r="D767" s="39" t="s">
        <v>969</v>
      </c>
      <c r="E767" s="39" t="s">
        <v>127</v>
      </c>
      <c r="F767" s="48">
        <v>1</v>
      </c>
      <c r="G767" s="41">
        <v>7112</v>
      </c>
      <c r="H767" s="42">
        <v>2.7353846153846155</v>
      </c>
      <c r="I767" s="42">
        <v>2600</v>
      </c>
      <c r="J767" s="42" t="s">
        <v>4170</v>
      </c>
      <c r="K767" s="42" t="s">
        <v>4170</v>
      </c>
      <c r="L767" s="42">
        <v>0</v>
      </c>
      <c r="M767" s="39" t="s">
        <v>104</v>
      </c>
      <c r="N767" s="39" t="b">
        <f t="shared" si="11"/>
        <v>0</v>
      </c>
      <c r="O767" s="49">
        <v>25</v>
      </c>
      <c r="P767" s="49">
        <v>25</v>
      </c>
      <c r="Q767" s="39">
        <v>0</v>
      </c>
      <c r="R767" s="39">
        <v>100</v>
      </c>
      <c r="S767" s="39"/>
    </row>
    <row r="768" spans="1:19" x14ac:dyDescent="0.25">
      <c r="A768" s="39" t="s">
        <v>15</v>
      </c>
      <c r="B768" s="39" t="s">
        <v>97</v>
      </c>
      <c r="C768" s="39" t="s">
        <v>50</v>
      </c>
      <c r="D768" s="39" t="s">
        <v>970</v>
      </c>
      <c r="E768" s="39" t="s">
        <v>127</v>
      </c>
      <c r="F768" s="48">
        <v>2</v>
      </c>
      <c r="G768" s="41">
        <v>22905</v>
      </c>
      <c r="H768" s="42">
        <v>3</v>
      </c>
      <c r="I768" s="42">
        <v>7635</v>
      </c>
      <c r="J768" s="42" t="s">
        <v>4170</v>
      </c>
      <c r="K768" s="42" t="s">
        <v>4170</v>
      </c>
      <c r="L768" s="42">
        <v>1750</v>
      </c>
      <c r="M768" s="39" t="s">
        <v>106</v>
      </c>
      <c r="N768" s="39" t="str">
        <f t="shared" si="11"/>
        <v>sim</v>
      </c>
      <c r="O768" s="49">
        <v>60</v>
      </c>
      <c r="P768" s="49">
        <v>43</v>
      </c>
      <c r="Q768" s="39">
        <v>35</v>
      </c>
      <c r="R768" s="39">
        <v>71.7</v>
      </c>
      <c r="S768" s="39">
        <v>58.3</v>
      </c>
    </row>
    <row r="769" spans="1:19" x14ac:dyDescent="0.25">
      <c r="A769" s="39" t="s">
        <v>15</v>
      </c>
      <c r="B769" s="39" t="s">
        <v>97</v>
      </c>
      <c r="C769" s="39" t="s">
        <v>50</v>
      </c>
      <c r="D769" s="39" t="s">
        <v>971</v>
      </c>
      <c r="E769" s="39" t="s">
        <v>127</v>
      </c>
      <c r="F769" s="48">
        <v>1</v>
      </c>
      <c r="G769" s="41">
        <v>8219</v>
      </c>
      <c r="H769" s="42">
        <v>2.0760293003283659</v>
      </c>
      <c r="I769" s="42">
        <v>3959</v>
      </c>
      <c r="J769" s="42" t="s">
        <v>4170</v>
      </c>
      <c r="K769" s="42" t="s">
        <v>4170</v>
      </c>
      <c r="L769" s="42">
        <v>0</v>
      </c>
      <c r="M769" s="39" t="s">
        <v>105</v>
      </c>
      <c r="N769" s="39" t="str">
        <f t="shared" si="11"/>
        <v>sim</v>
      </c>
      <c r="O769" s="49">
        <v>39</v>
      </c>
      <c r="P769" s="49">
        <v>28.56</v>
      </c>
      <c r="Q769" s="39">
        <v>0.19</v>
      </c>
      <c r="R769" s="39">
        <v>73.2</v>
      </c>
      <c r="S769" s="39">
        <v>0.5</v>
      </c>
    </row>
    <row r="770" spans="1:19" x14ac:dyDescent="0.25">
      <c r="A770" s="39" t="s">
        <v>15</v>
      </c>
      <c r="B770" s="39" t="s">
        <v>97</v>
      </c>
      <c r="C770" s="39" t="s">
        <v>50</v>
      </c>
      <c r="D770" s="39" t="s">
        <v>972</v>
      </c>
      <c r="E770" s="39" t="s">
        <v>127</v>
      </c>
      <c r="F770" s="48">
        <v>1</v>
      </c>
      <c r="G770" s="41">
        <v>6147</v>
      </c>
      <c r="H770" s="42">
        <v>2.0503669112741827</v>
      </c>
      <c r="I770" s="42">
        <v>2998</v>
      </c>
      <c r="J770" s="42" t="s">
        <v>4169</v>
      </c>
      <c r="K770" s="42" t="s">
        <v>4169</v>
      </c>
      <c r="L770" s="42">
        <v>0</v>
      </c>
      <c r="M770" s="39" t="s">
        <v>103</v>
      </c>
      <c r="N770" s="39" t="str">
        <f t="shared" si="11"/>
        <v>sim</v>
      </c>
      <c r="O770" s="49">
        <v>26.66</v>
      </c>
      <c r="P770" s="49">
        <v>22.6</v>
      </c>
      <c r="Q770" s="39">
        <v>1.4</v>
      </c>
      <c r="R770" s="39">
        <v>84.8</v>
      </c>
      <c r="S770" s="39">
        <v>5.3</v>
      </c>
    </row>
    <row r="771" spans="1:19" x14ac:dyDescent="0.25">
      <c r="A771" s="39" t="s">
        <v>15</v>
      </c>
      <c r="B771" s="39" t="s">
        <v>97</v>
      </c>
      <c r="C771" s="39" t="s">
        <v>50</v>
      </c>
      <c r="D771" s="39" t="s">
        <v>973</v>
      </c>
      <c r="E771" s="39" t="s">
        <v>127</v>
      </c>
      <c r="F771" s="48">
        <v>1</v>
      </c>
      <c r="G771" s="41">
        <v>6176</v>
      </c>
      <c r="H771" s="42">
        <v>2.9297912713472485</v>
      </c>
      <c r="I771" s="42">
        <v>2108</v>
      </c>
      <c r="J771" s="42" t="s">
        <v>4170</v>
      </c>
      <c r="K771" s="42" t="s">
        <v>4170</v>
      </c>
      <c r="L771" s="42">
        <v>50</v>
      </c>
      <c r="M771" s="39" t="s">
        <v>104</v>
      </c>
      <c r="N771" s="39" t="b">
        <f t="shared" ref="N771:N834" si="12">IF(M771&lt;&gt;"Não existe", "sim")</f>
        <v>0</v>
      </c>
      <c r="O771" s="49">
        <v>117</v>
      </c>
      <c r="P771" s="49">
        <v>31</v>
      </c>
      <c r="Q771" s="39">
        <v>0</v>
      </c>
      <c r="R771" s="39">
        <v>26.5</v>
      </c>
      <c r="S771" s="39"/>
    </row>
    <row r="772" spans="1:19" x14ac:dyDescent="0.25">
      <c r="A772" s="39" t="s">
        <v>15</v>
      </c>
      <c r="B772" s="39" t="s">
        <v>97</v>
      </c>
      <c r="C772" s="39" t="s">
        <v>50</v>
      </c>
      <c r="D772" s="39" t="s">
        <v>974</v>
      </c>
      <c r="E772" s="39" t="s">
        <v>127</v>
      </c>
      <c r="F772" s="48">
        <v>1</v>
      </c>
      <c r="G772" s="41">
        <v>6699</v>
      </c>
      <c r="H772" s="42">
        <v>2.1471153846153848</v>
      </c>
      <c r="I772" s="42">
        <v>3120</v>
      </c>
      <c r="J772" s="42" t="s">
        <v>4170</v>
      </c>
      <c r="K772" s="42" t="s">
        <v>4170</v>
      </c>
      <c r="L772" s="42">
        <v>0</v>
      </c>
      <c r="M772" s="39" t="s">
        <v>104</v>
      </c>
      <c r="N772" s="39" t="b">
        <f t="shared" si="12"/>
        <v>0</v>
      </c>
      <c r="O772" s="49">
        <v>16</v>
      </c>
      <c r="P772" s="49">
        <v>12</v>
      </c>
      <c r="Q772" s="39">
        <v>0</v>
      </c>
      <c r="R772" s="39">
        <v>75</v>
      </c>
      <c r="S772" s="39"/>
    </row>
    <row r="773" spans="1:19" x14ac:dyDescent="0.25">
      <c r="A773" s="39" t="s">
        <v>15</v>
      </c>
      <c r="B773" s="39" t="s">
        <v>97</v>
      </c>
      <c r="C773" s="39" t="s">
        <v>50</v>
      </c>
      <c r="D773" s="39" t="s">
        <v>975</v>
      </c>
      <c r="E773" s="39" t="s">
        <v>127</v>
      </c>
      <c r="F773" s="48">
        <v>2</v>
      </c>
      <c r="G773" s="41">
        <v>62989</v>
      </c>
      <c r="H773" s="42">
        <v>3.4993888888888889</v>
      </c>
      <c r="I773" s="42">
        <v>18000</v>
      </c>
      <c r="J773" s="42" t="s">
        <v>4169</v>
      </c>
      <c r="K773" s="42" t="s">
        <v>4170</v>
      </c>
      <c r="L773" s="42">
        <v>4260</v>
      </c>
      <c r="M773" s="39" t="s">
        <v>105</v>
      </c>
      <c r="N773" s="39" t="str">
        <f t="shared" si="12"/>
        <v>sim</v>
      </c>
      <c r="O773" s="49">
        <v>297</v>
      </c>
      <c r="P773" s="49">
        <v>186</v>
      </c>
      <c r="Q773" s="39">
        <v>35</v>
      </c>
      <c r="R773" s="39">
        <v>62.6</v>
      </c>
      <c r="S773" s="39">
        <v>11.8</v>
      </c>
    </row>
    <row r="774" spans="1:19" x14ac:dyDescent="0.25">
      <c r="A774" s="39" t="s">
        <v>15</v>
      </c>
      <c r="B774" s="39" t="s">
        <v>97</v>
      </c>
      <c r="C774" s="39" t="s">
        <v>50</v>
      </c>
      <c r="D774" s="39" t="s">
        <v>976</v>
      </c>
      <c r="E774" s="39" t="s">
        <v>127</v>
      </c>
      <c r="F774" s="48">
        <v>1</v>
      </c>
      <c r="G774" s="41">
        <v>5306</v>
      </c>
      <c r="H774" s="42">
        <v>2.2053200332502079</v>
      </c>
      <c r="I774" s="42">
        <v>2406</v>
      </c>
      <c r="J774" s="42" t="s">
        <v>4170</v>
      </c>
      <c r="K774" s="42" t="s">
        <v>4170</v>
      </c>
      <c r="L774" s="42">
        <v>0</v>
      </c>
      <c r="M774" s="39" t="s">
        <v>103</v>
      </c>
      <c r="N774" s="39" t="str">
        <f t="shared" si="12"/>
        <v>sim</v>
      </c>
      <c r="O774" s="49">
        <v>14</v>
      </c>
      <c r="P774" s="49">
        <v>13.39</v>
      </c>
      <c r="Q774" s="39">
        <v>2.4500000000000002</v>
      </c>
      <c r="R774" s="39">
        <v>95.6</v>
      </c>
      <c r="S774" s="39">
        <v>17.5</v>
      </c>
    </row>
    <row r="775" spans="1:19" x14ac:dyDescent="0.25">
      <c r="A775" s="39" t="s">
        <v>15</v>
      </c>
      <c r="B775" s="39" t="s">
        <v>97</v>
      </c>
      <c r="C775" s="39" t="s">
        <v>50</v>
      </c>
      <c r="D775" s="39" t="s">
        <v>977</v>
      </c>
      <c r="E775" s="39" t="s">
        <v>127</v>
      </c>
      <c r="F775" s="48">
        <v>1</v>
      </c>
      <c r="G775" s="41">
        <v>13701</v>
      </c>
      <c r="H775" s="42">
        <v>3.55962587685113</v>
      </c>
      <c r="I775" s="42">
        <v>3849</v>
      </c>
      <c r="J775" s="42" t="s">
        <v>4170</v>
      </c>
      <c r="K775" s="42" t="s">
        <v>4170</v>
      </c>
      <c r="L775" s="42">
        <v>400</v>
      </c>
      <c r="M775" s="39" t="s">
        <v>104</v>
      </c>
      <c r="N775" s="39" t="b">
        <f t="shared" si="12"/>
        <v>0</v>
      </c>
      <c r="O775" s="49">
        <v>38</v>
      </c>
      <c r="P775" s="49">
        <v>28</v>
      </c>
      <c r="Q775" s="39">
        <v>0</v>
      </c>
      <c r="R775" s="39">
        <v>73.7</v>
      </c>
      <c r="S775" s="39"/>
    </row>
    <row r="776" spans="1:19" x14ac:dyDescent="0.25">
      <c r="A776" s="39" t="s">
        <v>15</v>
      </c>
      <c r="B776" s="39" t="s">
        <v>97</v>
      </c>
      <c r="C776" s="39" t="s">
        <v>50</v>
      </c>
      <c r="D776" s="39" t="s">
        <v>978</v>
      </c>
      <c r="E776" s="39" t="s">
        <v>127</v>
      </c>
      <c r="F776" s="48">
        <v>1</v>
      </c>
      <c r="G776" s="41">
        <v>16699</v>
      </c>
      <c r="H776" s="42">
        <v>2.4378102189781021</v>
      </c>
      <c r="I776" s="42">
        <v>6850</v>
      </c>
      <c r="J776" s="42" t="s">
        <v>4170</v>
      </c>
      <c r="K776" s="42" t="s">
        <v>4170</v>
      </c>
      <c r="L776" s="42">
        <v>0</v>
      </c>
      <c r="M776" s="39" t="s">
        <v>104</v>
      </c>
      <c r="N776" s="39" t="b">
        <f t="shared" si="12"/>
        <v>0</v>
      </c>
      <c r="O776" s="49">
        <v>103.35</v>
      </c>
      <c r="P776" s="49">
        <v>30.24</v>
      </c>
      <c r="Q776" s="39">
        <v>0</v>
      </c>
      <c r="R776" s="39">
        <v>29.3</v>
      </c>
      <c r="S776" s="39"/>
    </row>
    <row r="777" spans="1:19" x14ac:dyDescent="0.25">
      <c r="A777" s="39" t="s">
        <v>15</v>
      </c>
      <c r="B777" s="39" t="s">
        <v>97</v>
      </c>
      <c r="C777" s="39" t="s">
        <v>50</v>
      </c>
      <c r="D777" s="39" t="s">
        <v>979</v>
      </c>
      <c r="E777" s="39" t="s">
        <v>127</v>
      </c>
      <c r="F777" s="48">
        <v>1</v>
      </c>
      <c r="G777" s="41">
        <v>8474</v>
      </c>
      <c r="H777" s="42">
        <v>3.3680445151033385</v>
      </c>
      <c r="I777" s="42">
        <v>2516</v>
      </c>
      <c r="J777" s="42" t="s">
        <v>4170</v>
      </c>
      <c r="K777" s="42" t="s">
        <v>4170</v>
      </c>
      <c r="L777" s="42">
        <v>0</v>
      </c>
      <c r="M777" s="39" t="s">
        <v>103</v>
      </c>
      <c r="N777" s="39" t="str">
        <f t="shared" si="12"/>
        <v>sim</v>
      </c>
      <c r="O777" s="49">
        <v>53</v>
      </c>
      <c r="P777" s="49">
        <v>35</v>
      </c>
      <c r="Q777" s="39">
        <v>0</v>
      </c>
      <c r="R777" s="39">
        <v>66</v>
      </c>
      <c r="S777" s="39"/>
    </row>
    <row r="778" spans="1:19" x14ac:dyDescent="0.25">
      <c r="A778" s="39" t="s">
        <v>15</v>
      </c>
      <c r="B778" s="39" t="s">
        <v>97</v>
      </c>
      <c r="C778" s="39" t="s">
        <v>50</v>
      </c>
      <c r="D778" s="39" t="s">
        <v>980</v>
      </c>
      <c r="E778" s="39" t="s">
        <v>127</v>
      </c>
      <c r="F778" s="48">
        <v>1</v>
      </c>
      <c r="G778" s="41">
        <v>6742</v>
      </c>
      <c r="H778" s="42">
        <v>2.4516363636363638</v>
      </c>
      <c r="I778" s="42">
        <v>2750</v>
      </c>
      <c r="J778" s="42" t="s">
        <v>4170</v>
      </c>
      <c r="K778" s="42" t="s">
        <v>4170</v>
      </c>
      <c r="L778" s="42">
        <v>0</v>
      </c>
      <c r="M778" s="39" t="s">
        <v>104</v>
      </c>
      <c r="N778" s="39" t="b">
        <f t="shared" si="12"/>
        <v>0</v>
      </c>
      <c r="O778" s="49">
        <v>45</v>
      </c>
      <c r="P778" s="49">
        <v>35.799999999999997</v>
      </c>
      <c r="Q778" s="39">
        <v>0</v>
      </c>
      <c r="R778" s="39">
        <v>79.599999999999994</v>
      </c>
      <c r="S778" s="39"/>
    </row>
    <row r="779" spans="1:19" x14ac:dyDescent="0.25">
      <c r="A779" s="39" t="s">
        <v>15</v>
      </c>
      <c r="B779" s="39" t="s">
        <v>97</v>
      </c>
      <c r="C779" s="39" t="s">
        <v>50</v>
      </c>
      <c r="D779" s="39" t="s">
        <v>981</v>
      </c>
      <c r="E779" s="39" t="s">
        <v>127</v>
      </c>
      <c r="F779" s="48">
        <v>2</v>
      </c>
      <c r="G779" s="41">
        <v>22753</v>
      </c>
      <c r="H779" s="42">
        <v>2.0822732680516154</v>
      </c>
      <c r="I779" s="42">
        <v>10927</v>
      </c>
      <c r="J779" s="42" t="s">
        <v>4170</v>
      </c>
      <c r="K779" s="42" t="s">
        <v>4170</v>
      </c>
      <c r="L779" s="42">
        <v>0</v>
      </c>
      <c r="M779" s="39" t="s">
        <v>104</v>
      </c>
      <c r="N779" s="39" t="b">
        <f t="shared" si="12"/>
        <v>0</v>
      </c>
      <c r="O779" s="49">
        <v>125440</v>
      </c>
      <c r="P779" s="49">
        <v>89552</v>
      </c>
      <c r="Q779" s="39">
        <v>0.3</v>
      </c>
      <c r="R779" s="39">
        <v>71.400000000000006</v>
      </c>
      <c r="S779" s="39">
        <v>0</v>
      </c>
    </row>
    <row r="780" spans="1:19" x14ac:dyDescent="0.25">
      <c r="A780" s="39" t="s">
        <v>15</v>
      </c>
      <c r="B780" s="39" t="s">
        <v>97</v>
      </c>
      <c r="C780" s="39" t="s">
        <v>50</v>
      </c>
      <c r="D780" s="39" t="s">
        <v>982</v>
      </c>
      <c r="E780" s="39" t="s">
        <v>142</v>
      </c>
      <c r="F780" s="48">
        <v>2</v>
      </c>
      <c r="G780" s="41">
        <v>16762</v>
      </c>
      <c r="H780" s="42">
        <v>2.9932142857142856</v>
      </c>
      <c r="I780" s="42">
        <v>5600</v>
      </c>
      <c r="J780" s="42" t="s">
        <v>4170</v>
      </c>
      <c r="K780" s="42" t="s">
        <v>4170</v>
      </c>
      <c r="L780" s="42">
        <v>200</v>
      </c>
      <c r="M780" s="39" t="s">
        <v>104</v>
      </c>
      <c r="N780" s="39" t="b">
        <f t="shared" si="12"/>
        <v>0</v>
      </c>
      <c r="O780" s="49">
        <v>68</v>
      </c>
      <c r="P780" s="49">
        <v>39</v>
      </c>
      <c r="Q780" s="39">
        <v>0</v>
      </c>
      <c r="R780" s="39">
        <v>57.4</v>
      </c>
      <c r="S780" s="39"/>
    </row>
    <row r="781" spans="1:19" x14ac:dyDescent="0.25">
      <c r="A781" s="39" t="s">
        <v>15</v>
      </c>
      <c r="B781" s="39" t="s">
        <v>97</v>
      </c>
      <c r="C781" s="39" t="s">
        <v>50</v>
      </c>
      <c r="D781" s="39" t="s">
        <v>983</v>
      </c>
      <c r="E781" s="39" t="s">
        <v>144</v>
      </c>
      <c r="F781" s="48">
        <v>1</v>
      </c>
      <c r="G781" s="41">
        <v>9100</v>
      </c>
      <c r="H781" s="42">
        <v>2.0168439716312059</v>
      </c>
      <c r="I781" s="42">
        <v>4512</v>
      </c>
      <c r="J781" s="42" t="s">
        <v>4170</v>
      </c>
      <c r="K781" s="42" t="s">
        <v>4170</v>
      </c>
      <c r="L781" s="42">
        <v>0</v>
      </c>
      <c r="M781" s="39" t="s">
        <v>105</v>
      </c>
      <c r="N781" s="39" t="str">
        <f t="shared" si="12"/>
        <v>sim</v>
      </c>
      <c r="O781" s="49">
        <v>15</v>
      </c>
      <c r="P781" s="49">
        <v>11</v>
      </c>
      <c r="Q781" s="39">
        <v>0.15</v>
      </c>
      <c r="R781" s="39">
        <v>73.3</v>
      </c>
      <c r="S781" s="39">
        <v>1</v>
      </c>
    </row>
    <row r="782" spans="1:19" x14ac:dyDescent="0.25">
      <c r="A782" s="39" t="s">
        <v>15</v>
      </c>
      <c r="B782" s="39" t="s">
        <v>97</v>
      </c>
      <c r="C782" s="39" t="s">
        <v>50</v>
      </c>
      <c r="D782" s="39" t="s">
        <v>984</v>
      </c>
      <c r="E782" s="39" t="s">
        <v>127</v>
      </c>
      <c r="F782" s="48">
        <v>2</v>
      </c>
      <c r="G782" s="41">
        <v>26751</v>
      </c>
      <c r="H782" s="42">
        <v>3.4095080295692073</v>
      </c>
      <c r="I782" s="42">
        <v>7846</v>
      </c>
      <c r="J782" s="42" t="s">
        <v>4170</v>
      </c>
      <c r="K782" s="42" t="s">
        <v>4170</v>
      </c>
      <c r="L782" s="42">
        <v>0</v>
      </c>
      <c r="M782" s="39" t="s">
        <v>104</v>
      </c>
      <c r="N782" s="39" t="b">
        <f t="shared" si="12"/>
        <v>0</v>
      </c>
      <c r="O782" s="49">
        <v>24</v>
      </c>
      <c r="P782" s="49">
        <v>19</v>
      </c>
      <c r="Q782" s="39">
        <v>0</v>
      </c>
      <c r="R782" s="39">
        <v>79.2</v>
      </c>
      <c r="S782" s="39"/>
    </row>
    <row r="783" spans="1:19" x14ac:dyDescent="0.25">
      <c r="A783" s="39" t="s">
        <v>15</v>
      </c>
      <c r="B783" s="39" t="s">
        <v>97</v>
      </c>
      <c r="C783" s="39" t="s">
        <v>50</v>
      </c>
      <c r="D783" s="39" t="s">
        <v>985</v>
      </c>
      <c r="E783" s="39" t="s">
        <v>143</v>
      </c>
      <c r="F783" s="48">
        <v>2</v>
      </c>
      <c r="G783" s="41">
        <v>31774</v>
      </c>
      <c r="H783" s="42">
        <v>2.5273623926185174</v>
      </c>
      <c r="I783" s="42">
        <v>12572</v>
      </c>
      <c r="J783" s="42" t="s">
        <v>4169</v>
      </c>
      <c r="K783" s="42" t="s">
        <v>4170</v>
      </c>
      <c r="L783" s="42">
        <v>20</v>
      </c>
      <c r="M783" s="39" t="s">
        <v>106</v>
      </c>
      <c r="N783" s="39" t="str">
        <f t="shared" si="12"/>
        <v>sim</v>
      </c>
      <c r="O783" s="49">
        <v>734</v>
      </c>
      <c r="P783" s="49">
        <v>734</v>
      </c>
      <c r="Q783" s="39">
        <v>12</v>
      </c>
      <c r="R783" s="39">
        <v>100</v>
      </c>
      <c r="S783" s="39">
        <v>1.6</v>
      </c>
    </row>
    <row r="784" spans="1:19" x14ac:dyDescent="0.25">
      <c r="A784" s="39" t="s">
        <v>15</v>
      </c>
      <c r="B784" s="39" t="s">
        <v>97</v>
      </c>
      <c r="C784" s="39" t="s">
        <v>50</v>
      </c>
      <c r="D784" s="39" t="s">
        <v>986</v>
      </c>
      <c r="E784" s="39" t="s">
        <v>127</v>
      </c>
      <c r="F784" s="48">
        <v>1</v>
      </c>
      <c r="G784" s="41">
        <v>3049</v>
      </c>
      <c r="H784" s="42">
        <v>2.4064719810576163</v>
      </c>
      <c r="I784" s="42">
        <v>1267</v>
      </c>
      <c r="J784" s="42" t="s">
        <v>4170</v>
      </c>
      <c r="K784" s="42" t="s">
        <v>4170</v>
      </c>
      <c r="L784" s="42">
        <v>0</v>
      </c>
      <c r="M784" s="39" t="s">
        <v>102</v>
      </c>
      <c r="N784" s="39" t="str">
        <f t="shared" si="12"/>
        <v>sim</v>
      </c>
      <c r="O784" s="49">
        <v>32</v>
      </c>
      <c r="P784" s="49">
        <v>23</v>
      </c>
      <c r="Q784" s="39">
        <v>0</v>
      </c>
      <c r="R784" s="39">
        <v>71.900000000000006</v>
      </c>
      <c r="S784" s="39"/>
    </row>
    <row r="785" spans="1:19" x14ac:dyDescent="0.25">
      <c r="A785" s="39" t="s">
        <v>15</v>
      </c>
      <c r="B785" s="39" t="s">
        <v>97</v>
      </c>
      <c r="C785" s="39" t="s">
        <v>50</v>
      </c>
      <c r="D785" s="39" t="s">
        <v>987</v>
      </c>
      <c r="E785" s="39" t="s">
        <v>142</v>
      </c>
      <c r="F785" s="48">
        <v>1</v>
      </c>
      <c r="G785" s="41">
        <v>5689</v>
      </c>
      <c r="H785" s="42">
        <v>2.0138053097345132</v>
      </c>
      <c r="I785" s="42">
        <v>2825</v>
      </c>
      <c r="J785" s="42" t="s">
        <v>4170</v>
      </c>
      <c r="K785" s="42" t="s">
        <v>4170</v>
      </c>
      <c r="L785" s="42">
        <v>0</v>
      </c>
      <c r="M785" s="39" t="s">
        <v>103</v>
      </c>
      <c r="N785" s="39" t="str">
        <f t="shared" si="12"/>
        <v>sim</v>
      </c>
      <c r="O785" s="49">
        <v>27.83</v>
      </c>
      <c r="P785" s="49">
        <v>18.37</v>
      </c>
      <c r="Q785" s="39">
        <v>1.05</v>
      </c>
      <c r="R785" s="39">
        <v>66</v>
      </c>
      <c r="S785" s="39">
        <v>3.8</v>
      </c>
    </row>
    <row r="786" spans="1:19" x14ac:dyDescent="0.25">
      <c r="A786" s="39" t="s">
        <v>15</v>
      </c>
      <c r="B786" s="39" t="s">
        <v>97</v>
      </c>
      <c r="C786" s="39" t="s">
        <v>50</v>
      </c>
      <c r="D786" s="39" t="s">
        <v>988</v>
      </c>
      <c r="E786" s="39" t="s">
        <v>142</v>
      </c>
      <c r="F786" s="48">
        <v>3</v>
      </c>
      <c r="G786" s="41">
        <v>186170</v>
      </c>
      <c r="H786" s="42">
        <v>3.3117495330427822</v>
      </c>
      <c r="I786" s="42">
        <v>56215</v>
      </c>
      <c r="J786" s="42" t="s">
        <v>4170</v>
      </c>
      <c r="K786" s="42" t="s">
        <v>4170</v>
      </c>
      <c r="L786" s="42">
        <v>1164</v>
      </c>
      <c r="M786" s="39" t="s">
        <v>102</v>
      </c>
      <c r="N786" s="39" t="str">
        <f t="shared" si="12"/>
        <v>sim</v>
      </c>
      <c r="O786" s="49">
        <v>507.3</v>
      </c>
      <c r="P786" s="49">
        <v>192.16</v>
      </c>
      <c r="Q786" s="39">
        <v>3.9</v>
      </c>
      <c r="R786" s="39">
        <v>37.9</v>
      </c>
      <c r="S786" s="39">
        <v>0.8</v>
      </c>
    </row>
    <row r="787" spans="1:19" x14ac:dyDescent="0.25">
      <c r="A787" s="39" t="s">
        <v>15</v>
      </c>
      <c r="B787" s="39" t="s">
        <v>97</v>
      </c>
      <c r="C787" s="39" t="s">
        <v>50</v>
      </c>
      <c r="D787" s="39" t="s">
        <v>989</v>
      </c>
      <c r="E787" s="39" t="s">
        <v>127</v>
      </c>
      <c r="F787" s="48">
        <v>1</v>
      </c>
      <c r="G787" s="41">
        <v>9463</v>
      </c>
      <c r="H787" s="42">
        <v>2.7130160550458715</v>
      </c>
      <c r="I787" s="42">
        <v>3488</v>
      </c>
      <c r="J787" s="42" t="s">
        <v>4170</v>
      </c>
      <c r="K787" s="42" t="s">
        <v>4170</v>
      </c>
      <c r="L787" s="42">
        <v>5</v>
      </c>
      <c r="M787" s="39" t="s">
        <v>104</v>
      </c>
      <c r="N787" s="39" t="b">
        <f t="shared" si="12"/>
        <v>0</v>
      </c>
      <c r="O787" s="49">
        <v>2100</v>
      </c>
      <c r="P787" s="49">
        <v>167.88</v>
      </c>
      <c r="Q787" s="39">
        <v>0</v>
      </c>
      <c r="R787" s="39">
        <v>8</v>
      </c>
      <c r="S787" s="39"/>
    </row>
    <row r="788" spans="1:19" x14ac:dyDescent="0.25">
      <c r="A788" s="39" t="s">
        <v>15</v>
      </c>
      <c r="B788" s="39" t="s">
        <v>97</v>
      </c>
      <c r="C788" s="39" t="s">
        <v>50</v>
      </c>
      <c r="D788" s="39" t="s">
        <v>990</v>
      </c>
      <c r="E788" s="39" t="s">
        <v>127</v>
      </c>
      <c r="F788" s="48">
        <v>2</v>
      </c>
      <c r="G788" s="41">
        <v>19838</v>
      </c>
      <c r="H788" s="42">
        <v>2.2259874326750451</v>
      </c>
      <c r="I788" s="42">
        <v>8912</v>
      </c>
      <c r="J788" s="42" t="s">
        <v>4170</v>
      </c>
      <c r="K788" s="42" t="s">
        <v>4170</v>
      </c>
      <c r="L788" s="42">
        <v>220</v>
      </c>
      <c r="M788" s="39" t="s">
        <v>104</v>
      </c>
      <c r="N788" s="39" t="b">
        <f t="shared" si="12"/>
        <v>0</v>
      </c>
      <c r="O788" s="49">
        <v>45</v>
      </c>
      <c r="P788" s="49">
        <v>38</v>
      </c>
      <c r="Q788" s="39">
        <v>0</v>
      </c>
      <c r="R788" s="39">
        <v>84.4</v>
      </c>
      <c r="S788" s="39"/>
    </row>
    <row r="789" spans="1:19" x14ac:dyDescent="0.25">
      <c r="A789" s="39" t="s">
        <v>15</v>
      </c>
      <c r="B789" s="39" t="s">
        <v>97</v>
      </c>
      <c r="C789" s="39" t="s">
        <v>50</v>
      </c>
      <c r="D789" s="39" t="s">
        <v>991</v>
      </c>
      <c r="E789" s="39" t="s">
        <v>127</v>
      </c>
      <c r="F789" s="48">
        <v>1</v>
      </c>
      <c r="G789" s="41">
        <v>2525</v>
      </c>
      <c r="H789" s="42">
        <v>2.0330112721417071</v>
      </c>
      <c r="I789" s="42">
        <v>1242</v>
      </c>
      <c r="J789" s="42" t="s">
        <v>4170</v>
      </c>
      <c r="K789" s="42" t="s">
        <v>4170</v>
      </c>
      <c r="L789" s="42">
        <v>0</v>
      </c>
      <c r="M789" s="39" t="s">
        <v>103</v>
      </c>
      <c r="N789" s="39" t="str">
        <f t="shared" si="12"/>
        <v>sim</v>
      </c>
      <c r="O789" s="49">
        <v>6</v>
      </c>
      <c r="P789" s="49">
        <v>6</v>
      </c>
      <c r="Q789" s="39">
        <v>0</v>
      </c>
      <c r="R789" s="39">
        <v>100</v>
      </c>
      <c r="S789" s="39"/>
    </row>
    <row r="790" spans="1:19" x14ac:dyDescent="0.25">
      <c r="A790" s="39" t="s">
        <v>15</v>
      </c>
      <c r="B790" s="39" t="s">
        <v>97</v>
      </c>
      <c r="C790" s="39" t="s">
        <v>50</v>
      </c>
      <c r="D790" s="39" t="s">
        <v>992</v>
      </c>
      <c r="E790" s="39" t="s">
        <v>127</v>
      </c>
      <c r="F790" s="48">
        <v>2</v>
      </c>
      <c r="G790" s="41">
        <v>34196</v>
      </c>
      <c r="H790" s="42">
        <v>2.7544099879178412</v>
      </c>
      <c r="I790" s="42">
        <v>12415</v>
      </c>
      <c r="J790" s="42" t="s">
        <v>4170</v>
      </c>
      <c r="K790" s="42" t="s">
        <v>4170</v>
      </c>
      <c r="L790" s="42">
        <v>0</v>
      </c>
      <c r="M790" s="39" t="s">
        <v>102</v>
      </c>
      <c r="N790" s="39" t="str">
        <f t="shared" si="12"/>
        <v>sim</v>
      </c>
      <c r="O790" s="49">
        <v>230</v>
      </c>
      <c r="P790" s="49">
        <v>161.81</v>
      </c>
      <c r="Q790" s="39">
        <v>1</v>
      </c>
      <c r="R790" s="39">
        <v>70.400000000000006</v>
      </c>
      <c r="S790" s="39">
        <v>0.4</v>
      </c>
    </row>
    <row r="791" spans="1:19" x14ac:dyDescent="0.25">
      <c r="A791" s="39" t="s">
        <v>15</v>
      </c>
      <c r="B791" s="39" t="s">
        <v>97</v>
      </c>
      <c r="C791" s="39" t="s">
        <v>50</v>
      </c>
      <c r="D791" s="39" t="s">
        <v>993</v>
      </c>
      <c r="E791" s="39" t="s">
        <v>127</v>
      </c>
      <c r="F791" s="48">
        <v>1</v>
      </c>
      <c r="G791" s="41">
        <v>7293</v>
      </c>
      <c r="H791" s="42">
        <v>2.6046428571428573</v>
      </c>
      <c r="I791" s="42">
        <v>2800</v>
      </c>
      <c r="J791" s="42" t="s">
        <v>4170</v>
      </c>
      <c r="K791" s="42" t="s">
        <v>4170</v>
      </c>
      <c r="L791" s="42">
        <v>0</v>
      </c>
      <c r="M791" s="39" t="s">
        <v>104</v>
      </c>
      <c r="N791" s="39" t="b">
        <f t="shared" si="12"/>
        <v>0</v>
      </c>
      <c r="O791" s="49">
        <v>25</v>
      </c>
      <c r="P791" s="49">
        <v>20</v>
      </c>
      <c r="Q791" s="39">
        <v>0</v>
      </c>
      <c r="R791" s="39">
        <v>80</v>
      </c>
      <c r="S791" s="39"/>
    </row>
    <row r="792" spans="1:19" x14ac:dyDescent="0.25">
      <c r="A792" s="39" t="s">
        <v>15</v>
      </c>
      <c r="B792" s="39" t="s">
        <v>97</v>
      </c>
      <c r="C792" s="39" t="s">
        <v>50</v>
      </c>
      <c r="D792" s="39" t="s">
        <v>994</v>
      </c>
      <c r="E792" s="39" t="s">
        <v>127</v>
      </c>
      <c r="F792" s="48">
        <v>2</v>
      </c>
      <c r="G792" s="41">
        <v>50904</v>
      </c>
      <c r="H792" s="42">
        <v>2.0040944881889762</v>
      </c>
      <c r="I792" s="42">
        <v>25400</v>
      </c>
      <c r="J792" s="42" t="s">
        <v>4170</v>
      </c>
      <c r="K792" s="42" t="s">
        <v>4170</v>
      </c>
      <c r="L792" s="42">
        <v>0</v>
      </c>
      <c r="M792" s="39" t="s">
        <v>102</v>
      </c>
      <c r="N792" s="39" t="str">
        <f t="shared" si="12"/>
        <v>sim</v>
      </c>
      <c r="O792" s="49">
        <v>48</v>
      </c>
      <c r="P792" s="49">
        <v>0</v>
      </c>
      <c r="Q792" s="39">
        <v>0</v>
      </c>
      <c r="R792" s="39"/>
      <c r="S792" s="39"/>
    </row>
    <row r="793" spans="1:19" x14ac:dyDescent="0.25">
      <c r="A793" s="39" t="s">
        <v>15</v>
      </c>
      <c r="B793" s="39" t="s">
        <v>97</v>
      </c>
      <c r="C793" s="39" t="s">
        <v>50</v>
      </c>
      <c r="D793" s="39" t="s">
        <v>995</v>
      </c>
      <c r="E793" s="39" t="s">
        <v>127</v>
      </c>
      <c r="F793" s="48">
        <v>1</v>
      </c>
      <c r="G793" s="41">
        <v>6030</v>
      </c>
      <c r="H793" s="42">
        <v>3.3743704532736429</v>
      </c>
      <c r="I793" s="42">
        <v>1787</v>
      </c>
      <c r="J793" s="42" t="s">
        <v>4170</v>
      </c>
      <c r="K793" s="42" t="s">
        <v>4170</v>
      </c>
      <c r="L793" s="42">
        <v>0</v>
      </c>
      <c r="M793" s="39" t="s">
        <v>105</v>
      </c>
      <c r="N793" s="39" t="str">
        <f t="shared" si="12"/>
        <v>sim</v>
      </c>
      <c r="O793" s="49">
        <v>22</v>
      </c>
      <c r="P793" s="49">
        <v>14.5</v>
      </c>
      <c r="Q793" s="39">
        <v>5</v>
      </c>
      <c r="R793" s="39">
        <v>65.900000000000006</v>
      </c>
      <c r="S793" s="39">
        <v>22.7</v>
      </c>
    </row>
    <row r="794" spans="1:19" x14ac:dyDescent="0.25">
      <c r="A794" s="39" t="s">
        <v>15</v>
      </c>
      <c r="B794" s="39" t="s">
        <v>97</v>
      </c>
      <c r="C794" s="39" t="s">
        <v>50</v>
      </c>
      <c r="D794" s="39" t="s">
        <v>996</v>
      </c>
      <c r="E794" s="39" t="s">
        <v>127</v>
      </c>
      <c r="F794" s="48">
        <v>2</v>
      </c>
      <c r="G794" s="41">
        <v>16924</v>
      </c>
      <c r="H794" s="42">
        <v>3.5104750051856461</v>
      </c>
      <c r="I794" s="42">
        <v>4821</v>
      </c>
      <c r="J794" s="42" t="s">
        <v>4170</v>
      </c>
      <c r="K794" s="42" t="s">
        <v>4170</v>
      </c>
      <c r="L794" s="42">
        <v>30</v>
      </c>
      <c r="M794" s="39" t="s">
        <v>102</v>
      </c>
      <c r="N794" s="39" t="str">
        <f t="shared" si="12"/>
        <v>sim</v>
      </c>
      <c r="O794" s="49">
        <v>19.97</v>
      </c>
      <c r="P794" s="49">
        <v>19.97</v>
      </c>
      <c r="Q794" s="39">
        <v>2</v>
      </c>
      <c r="R794" s="39">
        <v>100</v>
      </c>
      <c r="S794" s="39">
        <v>10</v>
      </c>
    </row>
    <row r="795" spans="1:19" x14ac:dyDescent="0.25">
      <c r="A795" s="39" t="s">
        <v>15</v>
      </c>
      <c r="B795" s="39" t="s">
        <v>97</v>
      </c>
      <c r="C795" s="39" t="s">
        <v>50</v>
      </c>
      <c r="D795" s="39" t="s">
        <v>997</v>
      </c>
      <c r="E795" s="39" t="s">
        <v>127</v>
      </c>
      <c r="F795" s="48">
        <v>1</v>
      </c>
      <c r="G795" s="41">
        <v>4017</v>
      </c>
      <c r="H795" s="42">
        <v>2.0442748091603051</v>
      </c>
      <c r="I795" s="42">
        <v>1965</v>
      </c>
      <c r="J795" s="42" t="s">
        <v>4170</v>
      </c>
      <c r="K795" s="42" t="s">
        <v>4170</v>
      </c>
      <c r="L795" s="42">
        <v>0</v>
      </c>
      <c r="M795" s="39" t="s">
        <v>104</v>
      </c>
      <c r="N795" s="39" t="b">
        <f t="shared" si="12"/>
        <v>0</v>
      </c>
      <c r="O795" s="49">
        <v>7.95</v>
      </c>
      <c r="P795" s="49">
        <v>4.3</v>
      </c>
      <c r="Q795" s="39">
        <v>0</v>
      </c>
      <c r="R795" s="39">
        <v>54.1</v>
      </c>
      <c r="S795" s="39"/>
    </row>
    <row r="796" spans="1:19" x14ac:dyDescent="0.25">
      <c r="A796" s="39" t="s">
        <v>15</v>
      </c>
      <c r="B796" s="39" t="s">
        <v>97</v>
      </c>
      <c r="C796" s="39" t="s">
        <v>50</v>
      </c>
      <c r="D796" s="39" t="s">
        <v>998</v>
      </c>
      <c r="E796" s="39" t="s">
        <v>127</v>
      </c>
      <c r="F796" s="48">
        <v>1</v>
      </c>
      <c r="G796" s="41">
        <v>16380</v>
      </c>
      <c r="H796" s="42">
        <v>2.6008256589393457</v>
      </c>
      <c r="I796" s="42">
        <v>6298</v>
      </c>
      <c r="J796" s="42" t="s">
        <v>4170</v>
      </c>
      <c r="K796" s="42" t="s">
        <v>4170</v>
      </c>
      <c r="L796" s="42">
        <v>0</v>
      </c>
      <c r="M796" s="39" t="s">
        <v>106</v>
      </c>
      <c r="N796" s="39" t="str">
        <f t="shared" si="12"/>
        <v>sim</v>
      </c>
      <c r="O796" s="49">
        <v>55.1</v>
      </c>
      <c r="P796" s="49">
        <v>40.9</v>
      </c>
      <c r="Q796" s="39">
        <v>0.05</v>
      </c>
      <c r="R796" s="39">
        <v>74.2</v>
      </c>
      <c r="S796" s="39">
        <v>0.1</v>
      </c>
    </row>
    <row r="797" spans="1:19" x14ac:dyDescent="0.25">
      <c r="A797" s="39" t="s">
        <v>15</v>
      </c>
      <c r="B797" s="39" t="s">
        <v>97</v>
      </c>
      <c r="C797" s="39" t="s">
        <v>50</v>
      </c>
      <c r="D797" s="39" t="s">
        <v>999</v>
      </c>
      <c r="E797" s="39" t="s">
        <v>127</v>
      </c>
      <c r="F797" s="48">
        <v>1</v>
      </c>
      <c r="G797" s="41">
        <v>8285</v>
      </c>
      <c r="H797" s="42">
        <v>4.0812807881773399</v>
      </c>
      <c r="I797" s="42">
        <v>2030</v>
      </c>
      <c r="J797" s="42" t="s">
        <v>4169</v>
      </c>
      <c r="K797" s="42" t="s">
        <v>4170</v>
      </c>
      <c r="L797" s="42">
        <v>5</v>
      </c>
      <c r="M797" s="39" t="s">
        <v>102</v>
      </c>
      <c r="N797" s="39" t="str">
        <f t="shared" si="12"/>
        <v>sim</v>
      </c>
      <c r="O797" s="49">
        <v>19</v>
      </c>
      <c r="P797" s="49">
        <v>19</v>
      </c>
      <c r="Q797" s="39">
        <v>0.89</v>
      </c>
      <c r="R797" s="39">
        <v>100</v>
      </c>
      <c r="S797" s="39">
        <v>4.7</v>
      </c>
    </row>
    <row r="798" spans="1:19" x14ac:dyDescent="0.25">
      <c r="A798" s="39" t="s">
        <v>15</v>
      </c>
      <c r="B798" s="39" t="s">
        <v>97</v>
      </c>
      <c r="C798" s="39" t="s">
        <v>50</v>
      </c>
      <c r="D798" s="39" t="s">
        <v>1000</v>
      </c>
      <c r="E798" s="39" t="s">
        <v>127</v>
      </c>
      <c r="F798" s="48">
        <v>2</v>
      </c>
      <c r="G798" s="41">
        <v>25431</v>
      </c>
      <c r="H798" s="42">
        <v>2.0704225352112675</v>
      </c>
      <c r="I798" s="42">
        <v>12283</v>
      </c>
      <c r="J798" s="42" t="s">
        <v>4170</v>
      </c>
      <c r="K798" s="42" t="s">
        <v>4170</v>
      </c>
      <c r="L798" s="42">
        <v>424</v>
      </c>
      <c r="M798" s="39" t="s">
        <v>103</v>
      </c>
      <c r="N798" s="39" t="str">
        <f t="shared" si="12"/>
        <v>sim</v>
      </c>
      <c r="O798" s="49">
        <v>87.48</v>
      </c>
      <c r="P798" s="49">
        <v>75</v>
      </c>
      <c r="Q798" s="39">
        <v>1</v>
      </c>
      <c r="R798" s="39">
        <v>85.7</v>
      </c>
      <c r="S798" s="39">
        <v>1.1000000000000001</v>
      </c>
    </row>
    <row r="799" spans="1:19" x14ac:dyDescent="0.25">
      <c r="A799" s="39" t="s">
        <v>15</v>
      </c>
      <c r="B799" s="39" t="s">
        <v>97</v>
      </c>
      <c r="C799" s="39" t="s">
        <v>50</v>
      </c>
      <c r="D799" s="39" t="s">
        <v>1001</v>
      </c>
      <c r="E799" s="39" t="s">
        <v>127</v>
      </c>
      <c r="F799" s="48">
        <v>2</v>
      </c>
      <c r="G799" s="41">
        <v>19921</v>
      </c>
      <c r="H799" s="42">
        <v>4.0465163518179974</v>
      </c>
      <c r="I799" s="42">
        <v>4923</v>
      </c>
      <c r="J799" s="42" t="s">
        <v>4170</v>
      </c>
      <c r="K799" s="42" t="s">
        <v>4170</v>
      </c>
      <c r="L799" s="42">
        <v>0</v>
      </c>
      <c r="M799" s="39" t="s">
        <v>105</v>
      </c>
      <c r="N799" s="39" t="str">
        <f t="shared" si="12"/>
        <v>sim</v>
      </c>
      <c r="O799" s="49">
        <v>165.59</v>
      </c>
      <c r="P799" s="49">
        <v>69.010000000000005</v>
      </c>
      <c r="Q799" s="39">
        <v>1.5</v>
      </c>
      <c r="R799" s="39">
        <v>41.7</v>
      </c>
      <c r="S799" s="39">
        <v>0.9</v>
      </c>
    </row>
    <row r="800" spans="1:19" x14ac:dyDescent="0.25">
      <c r="A800" s="39" t="s">
        <v>15</v>
      </c>
      <c r="B800" s="39" t="s">
        <v>98</v>
      </c>
      <c r="C800" s="39" t="s">
        <v>53</v>
      </c>
      <c r="D800" s="39" t="s">
        <v>1002</v>
      </c>
      <c r="E800" s="39" t="s">
        <v>127</v>
      </c>
      <c r="F800" s="48">
        <v>1</v>
      </c>
      <c r="G800" s="41">
        <v>3423</v>
      </c>
      <c r="H800" s="42">
        <v>7.6066666666666665</v>
      </c>
      <c r="I800" s="42">
        <v>450</v>
      </c>
      <c r="J800" s="42" t="s">
        <v>4170</v>
      </c>
      <c r="K800" s="42" t="s">
        <v>4170</v>
      </c>
      <c r="L800" s="42">
        <v>51</v>
      </c>
      <c r="M800" s="39" t="s">
        <v>104</v>
      </c>
      <c r="N800" s="39" t="b">
        <f t="shared" si="12"/>
        <v>0</v>
      </c>
      <c r="O800" s="49">
        <v>150</v>
      </c>
      <c r="P800" s="49">
        <v>19</v>
      </c>
      <c r="Q800" s="39">
        <v>0</v>
      </c>
      <c r="R800" s="39">
        <v>12.7</v>
      </c>
      <c r="S800" s="39"/>
    </row>
    <row r="801" spans="1:19" x14ac:dyDescent="0.25">
      <c r="A801" s="39" t="s">
        <v>15</v>
      </c>
      <c r="B801" s="39" t="s">
        <v>98</v>
      </c>
      <c r="C801" s="39" t="s">
        <v>53</v>
      </c>
      <c r="D801" s="39" t="s">
        <v>1003</v>
      </c>
      <c r="E801" s="39" t="s">
        <v>127</v>
      </c>
      <c r="F801" s="48">
        <v>1</v>
      </c>
      <c r="G801" s="41">
        <v>2335</v>
      </c>
      <c r="H801" s="42">
        <v>3.001285347043702</v>
      </c>
      <c r="I801" s="42">
        <v>778</v>
      </c>
      <c r="J801" s="42" t="s">
        <v>4170</v>
      </c>
      <c r="K801" s="42" t="s">
        <v>4170</v>
      </c>
      <c r="L801" s="42">
        <v>0</v>
      </c>
      <c r="M801" s="39" t="s">
        <v>104</v>
      </c>
      <c r="N801" s="39" t="b">
        <f t="shared" si="12"/>
        <v>0</v>
      </c>
      <c r="O801" s="49">
        <v>156</v>
      </c>
      <c r="P801" s="49">
        <v>95</v>
      </c>
      <c r="Q801" s="39">
        <v>0</v>
      </c>
      <c r="R801" s="39">
        <v>60.9</v>
      </c>
      <c r="S801" s="39"/>
    </row>
    <row r="802" spans="1:19" x14ac:dyDescent="0.25">
      <c r="A802" s="39" t="s">
        <v>15</v>
      </c>
      <c r="B802" s="39" t="s">
        <v>98</v>
      </c>
      <c r="C802" s="39" t="s">
        <v>53</v>
      </c>
      <c r="D802" s="39" t="s">
        <v>1004</v>
      </c>
      <c r="E802" s="39" t="s">
        <v>127</v>
      </c>
      <c r="F802" s="48">
        <v>1</v>
      </c>
      <c r="G802" s="41">
        <v>21941</v>
      </c>
      <c r="H802" s="42">
        <v>4.9865909090909089</v>
      </c>
      <c r="I802" s="42">
        <v>4400</v>
      </c>
      <c r="J802" s="42" t="s">
        <v>4170</v>
      </c>
      <c r="K802" s="42" t="s">
        <v>4170</v>
      </c>
      <c r="L802" s="42">
        <v>0</v>
      </c>
      <c r="M802" s="39" t="s">
        <v>104</v>
      </c>
      <c r="N802" s="39" t="b">
        <f t="shared" si="12"/>
        <v>0</v>
      </c>
      <c r="O802" s="49">
        <v>15.5</v>
      </c>
      <c r="P802" s="49">
        <v>13</v>
      </c>
      <c r="Q802" s="39">
        <v>0</v>
      </c>
      <c r="R802" s="39">
        <v>83.9</v>
      </c>
      <c r="S802" s="39"/>
    </row>
    <row r="803" spans="1:19" x14ac:dyDescent="0.25">
      <c r="A803" s="39" t="s">
        <v>15</v>
      </c>
      <c r="B803" s="39" t="s">
        <v>98</v>
      </c>
      <c r="C803" s="39" t="s">
        <v>53</v>
      </c>
      <c r="D803" s="39" t="s">
        <v>1005</v>
      </c>
      <c r="E803" s="39" t="s">
        <v>127</v>
      </c>
      <c r="F803" s="48">
        <v>2</v>
      </c>
      <c r="G803" s="41">
        <v>10109</v>
      </c>
      <c r="H803" s="42">
        <v>3.3696666666666668</v>
      </c>
      <c r="I803" s="42">
        <v>3000</v>
      </c>
      <c r="J803" s="42" t="s">
        <v>4169</v>
      </c>
      <c r="K803" s="42" t="s">
        <v>4170</v>
      </c>
      <c r="L803" s="42">
        <v>345</v>
      </c>
      <c r="M803" s="39" t="s">
        <v>103</v>
      </c>
      <c r="N803" s="39" t="str">
        <f t="shared" si="12"/>
        <v>sim</v>
      </c>
      <c r="O803" s="49">
        <v>26</v>
      </c>
      <c r="P803" s="49">
        <v>26</v>
      </c>
      <c r="Q803" s="39">
        <v>0</v>
      </c>
      <c r="R803" s="39">
        <v>100</v>
      </c>
      <c r="S803" s="39"/>
    </row>
    <row r="804" spans="1:19" x14ac:dyDescent="0.25">
      <c r="A804" s="39" t="s">
        <v>15</v>
      </c>
      <c r="B804" s="39" t="s">
        <v>98</v>
      </c>
      <c r="C804" s="39" t="s">
        <v>53</v>
      </c>
      <c r="D804" s="39" t="s">
        <v>1006</v>
      </c>
      <c r="E804" s="39" t="s">
        <v>127</v>
      </c>
      <c r="F804" s="48">
        <v>1</v>
      </c>
      <c r="G804" s="41">
        <v>7486</v>
      </c>
      <c r="H804" s="42">
        <v>4.0139410187667561</v>
      </c>
      <c r="I804" s="42">
        <v>1865</v>
      </c>
      <c r="J804" s="42" t="s">
        <v>4170</v>
      </c>
      <c r="K804" s="42" t="s">
        <v>4170</v>
      </c>
      <c r="L804" s="42">
        <v>0</v>
      </c>
      <c r="M804" s="39" t="s">
        <v>104</v>
      </c>
      <c r="N804" s="39" t="b">
        <f t="shared" si="12"/>
        <v>0</v>
      </c>
      <c r="O804" s="49">
        <v>20</v>
      </c>
      <c r="P804" s="49">
        <v>10</v>
      </c>
      <c r="Q804" s="39">
        <v>0</v>
      </c>
      <c r="R804" s="39">
        <v>50</v>
      </c>
      <c r="S804" s="39"/>
    </row>
    <row r="805" spans="1:19" x14ac:dyDescent="0.25">
      <c r="A805" s="39" t="s">
        <v>15</v>
      </c>
      <c r="B805" s="39" t="s">
        <v>98</v>
      </c>
      <c r="C805" s="39" t="s">
        <v>53</v>
      </c>
      <c r="D805" s="39" t="s">
        <v>1007</v>
      </c>
      <c r="E805" s="39" t="s">
        <v>127</v>
      </c>
      <c r="F805" s="48">
        <v>1</v>
      </c>
      <c r="G805" s="41">
        <v>8169</v>
      </c>
      <c r="H805" s="42">
        <v>2.0422500000000001</v>
      </c>
      <c r="I805" s="42">
        <v>4000</v>
      </c>
      <c r="J805" s="42" t="s">
        <v>4170</v>
      </c>
      <c r="K805" s="42" t="s">
        <v>4170</v>
      </c>
      <c r="L805" s="42">
        <v>0</v>
      </c>
      <c r="M805" s="39" t="s">
        <v>104</v>
      </c>
      <c r="N805" s="39" t="b">
        <f t="shared" si="12"/>
        <v>0</v>
      </c>
      <c r="O805" s="49">
        <v>15</v>
      </c>
      <c r="P805" s="49">
        <v>8</v>
      </c>
      <c r="Q805" s="39">
        <v>0</v>
      </c>
      <c r="R805" s="39">
        <v>53.3</v>
      </c>
      <c r="S805" s="39"/>
    </row>
    <row r="806" spans="1:19" x14ac:dyDescent="0.25">
      <c r="A806" s="39" t="s">
        <v>15</v>
      </c>
      <c r="B806" s="39" t="s">
        <v>98</v>
      </c>
      <c r="C806" s="39" t="s">
        <v>53</v>
      </c>
      <c r="D806" s="39" t="s">
        <v>1008</v>
      </c>
      <c r="E806" s="39" t="s">
        <v>127</v>
      </c>
      <c r="F806" s="48">
        <v>1</v>
      </c>
      <c r="G806" s="41">
        <v>18369</v>
      </c>
      <c r="H806" s="42">
        <v>4.5922499999999999</v>
      </c>
      <c r="I806" s="42">
        <v>4000</v>
      </c>
      <c r="J806" s="42" t="s">
        <v>4170</v>
      </c>
      <c r="K806" s="42" t="s">
        <v>4170</v>
      </c>
      <c r="L806" s="42">
        <v>120</v>
      </c>
      <c r="M806" s="39" t="s">
        <v>102</v>
      </c>
      <c r="N806" s="39" t="str">
        <f t="shared" si="12"/>
        <v>sim</v>
      </c>
      <c r="O806" s="49">
        <v>30</v>
      </c>
      <c r="P806" s="49">
        <v>20</v>
      </c>
      <c r="Q806" s="39">
        <v>3</v>
      </c>
      <c r="R806" s="39">
        <v>66.7</v>
      </c>
      <c r="S806" s="39">
        <v>10</v>
      </c>
    </row>
    <row r="807" spans="1:19" x14ac:dyDescent="0.25">
      <c r="A807" s="39" t="s">
        <v>15</v>
      </c>
      <c r="B807" s="39" t="s">
        <v>98</v>
      </c>
      <c r="C807" s="39" t="s">
        <v>53</v>
      </c>
      <c r="D807" s="39" t="s">
        <v>1009</v>
      </c>
      <c r="E807" s="39" t="s">
        <v>127</v>
      </c>
      <c r="F807" s="48">
        <v>3</v>
      </c>
      <c r="G807" s="41">
        <v>81578</v>
      </c>
      <c r="H807" s="42">
        <v>3.1376153846153847</v>
      </c>
      <c r="I807" s="42">
        <v>26000</v>
      </c>
      <c r="J807" s="42" t="s">
        <v>4169</v>
      </c>
      <c r="K807" s="42" t="s">
        <v>4169</v>
      </c>
      <c r="L807" s="42">
        <v>600</v>
      </c>
      <c r="M807" s="39" t="s">
        <v>103</v>
      </c>
      <c r="N807" s="39" t="str">
        <f t="shared" si="12"/>
        <v>sim</v>
      </c>
      <c r="O807" s="49">
        <v>147</v>
      </c>
      <c r="P807" s="49">
        <v>70</v>
      </c>
      <c r="Q807" s="39">
        <v>48</v>
      </c>
      <c r="R807" s="39">
        <v>47.6</v>
      </c>
      <c r="S807" s="39">
        <v>32.700000000000003</v>
      </c>
    </row>
    <row r="808" spans="1:19" x14ac:dyDescent="0.25">
      <c r="A808" s="39" t="s">
        <v>15</v>
      </c>
      <c r="B808" s="39" t="s">
        <v>98</v>
      </c>
      <c r="C808" s="39" t="s">
        <v>53</v>
      </c>
      <c r="D808" s="39" t="s">
        <v>1010</v>
      </c>
      <c r="E808" s="39" t="s">
        <v>127</v>
      </c>
      <c r="F808" s="48">
        <v>2</v>
      </c>
      <c r="G808" s="41">
        <v>83575</v>
      </c>
      <c r="H808" s="42">
        <v>2.7755637474677028</v>
      </c>
      <c r="I808" s="42">
        <v>30111</v>
      </c>
      <c r="J808" s="42" t="s">
        <v>4169</v>
      </c>
      <c r="K808" s="42" t="s">
        <v>4169</v>
      </c>
      <c r="L808" s="42">
        <v>0</v>
      </c>
      <c r="M808" s="39" t="s">
        <v>103</v>
      </c>
      <c r="N808" s="39" t="str">
        <f t="shared" si="12"/>
        <v>sim</v>
      </c>
      <c r="O808" s="49">
        <v>360</v>
      </c>
      <c r="P808" s="49">
        <v>200</v>
      </c>
      <c r="Q808" s="39">
        <v>0</v>
      </c>
      <c r="R808" s="39">
        <v>55.6</v>
      </c>
      <c r="S808" s="39"/>
    </row>
    <row r="809" spans="1:19" x14ac:dyDescent="0.25">
      <c r="A809" s="39" t="s">
        <v>15</v>
      </c>
      <c r="B809" s="39" t="s">
        <v>98</v>
      </c>
      <c r="C809" s="39" t="s">
        <v>53</v>
      </c>
      <c r="D809" s="39" t="s">
        <v>1011</v>
      </c>
      <c r="E809" s="39" t="s">
        <v>127</v>
      </c>
      <c r="F809" s="48">
        <v>1</v>
      </c>
      <c r="G809" s="41">
        <v>2900</v>
      </c>
      <c r="H809" s="42">
        <v>3.002070393374741</v>
      </c>
      <c r="I809" s="42">
        <v>966</v>
      </c>
      <c r="J809" s="42" t="s">
        <v>4170</v>
      </c>
      <c r="K809" s="42" t="s">
        <v>4170</v>
      </c>
      <c r="L809" s="42">
        <v>120</v>
      </c>
      <c r="M809" s="39" t="s">
        <v>104</v>
      </c>
      <c r="N809" s="39" t="b">
        <f t="shared" si="12"/>
        <v>0</v>
      </c>
      <c r="O809" s="49">
        <v>2.21</v>
      </c>
      <c r="P809" s="49">
        <v>0.1</v>
      </c>
      <c r="Q809" s="39">
        <v>0.02</v>
      </c>
      <c r="R809" s="39">
        <v>4.5</v>
      </c>
      <c r="S809" s="39">
        <v>0.9</v>
      </c>
    </row>
    <row r="810" spans="1:19" x14ac:dyDescent="0.25">
      <c r="A810" s="39" t="s">
        <v>15</v>
      </c>
      <c r="B810" s="39" t="s">
        <v>98</v>
      </c>
      <c r="C810" s="39" t="s">
        <v>53</v>
      </c>
      <c r="D810" s="39" t="s">
        <v>1012</v>
      </c>
      <c r="E810" s="39" t="s">
        <v>127</v>
      </c>
      <c r="F810" s="48">
        <v>1</v>
      </c>
      <c r="G810" s="41">
        <v>6916</v>
      </c>
      <c r="H810" s="42">
        <v>2.3444067796610168</v>
      </c>
      <c r="I810" s="42">
        <v>2950</v>
      </c>
      <c r="J810" s="42" t="s">
        <v>4170</v>
      </c>
      <c r="K810" s="42" t="s">
        <v>4170</v>
      </c>
      <c r="L810" s="42">
        <v>15</v>
      </c>
      <c r="M810" s="39" t="s">
        <v>102</v>
      </c>
      <c r="N810" s="39" t="str">
        <f t="shared" si="12"/>
        <v>sim</v>
      </c>
      <c r="O810" s="49">
        <v>70</v>
      </c>
      <c r="P810" s="49">
        <v>25</v>
      </c>
      <c r="Q810" s="39">
        <v>1</v>
      </c>
      <c r="R810" s="39">
        <v>35.700000000000003</v>
      </c>
      <c r="S810" s="39">
        <v>1.4</v>
      </c>
    </row>
    <row r="811" spans="1:19" x14ac:dyDescent="0.25">
      <c r="A811" s="39" t="s">
        <v>15</v>
      </c>
      <c r="B811" s="39" t="s">
        <v>98</v>
      </c>
      <c r="C811" s="39" t="s">
        <v>53</v>
      </c>
      <c r="D811" s="39" t="s">
        <v>1013</v>
      </c>
      <c r="E811" s="39" t="s">
        <v>127</v>
      </c>
      <c r="F811" s="48">
        <v>1</v>
      </c>
      <c r="G811" s="41">
        <v>2354</v>
      </c>
      <c r="H811" s="42">
        <v>3.362857142857143</v>
      </c>
      <c r="I811" s="42">
        <v>700</v>
      </c>
      <c r="J811" s="42" t="s">
        <v>4169</v>
      </c>
      <c r="K811" s="42" t="s">
        <v>4170</v>
      </c>
      <c r="L811" s="42">
        <v>50</v>
      </c>
      <c r="M811" s="39" t="s">
        <v>103</v>
      </c>
      <c r="N811" s="39" t="str">
        <f t="shared" si="12"/>
        <v>sim</v>
      </c>
      <c r="O811" s="49">
        <v>15</v>
      </c>
      <c r="P811" s="49">
        <v>15</v>
      </c>
      <c r="Q811" s="39">
        <v>5</v>
      </c>
      <c r="R811" s="39">
        <v>100</v>
      </c>
      <c r="S811" s="39">
        <v>33.299999999999997</v>
      </c>
    </row>
    <row r="812" spans="1:19" x14ac:dyDescent="0.25">
      <c r="A812" s="39" t="s">
        <v>15</v>
      </c>
      <c r="B812" s="39" t="s">
        <v>98</v>
      </c>
      <c r="C812" s="39" t="s">
        <v>53</v>
      </c>
      <c r="D812" s="39" t="s">
        <v>1014</v>
      </c>
      <c r="E812" s="39" t="s">
        <v>127</v>
      </c>
      <c r="F812" s="48">
        <v>2</v>
      </c>
      <c r="G812" s="41">
        <v>17550</v>
      </c>
      <c r="H812" s="42">
        <v>3.2859015165699308</v>
      </c>
      <c r="I812" s="42">
        <v>5341</v>
      </c>
      <c r="J812" s="42" t="s">
        <v>4170</v>
      </c>
      <c r="K812" s="42" t="s">
        <v>4170</v>
      </c>
      <c r="L812" s="42">
        <v>0</v>
      </c>
      <c r="M812" s="39" t="s">
        <v>106</v>
      </c>
      <c r="N812" s="39" t="str">
        <f t="shared" si="12"/>
        <v>sim</v>
      </c>
      <c r="O812" s="49">
        <v>55</v>
      </c>
      <c r="P812" s="49">
        <v>24.5</v>
      </c>
      <c r="Q812" s="39">
        <v>1</v>
      </c>
      <c r="R812" s="39">
        <v>44.5</v>
      </c>
      <c r="S812" s="39">
        <v>1.8</v>
      </c>
    </row>
    <row r="813" spans="1:19" x14ac:dyDescent="0.25">
      <c r="A813" s="39" t="s">
        <v>15</v>
      </c>
      <c r="B813" s="39" t="s">
        <v>98</v>
      </c>
      <c r="C813" s="39" t="s">
        <v>53</v>
      </c>
      <c r="D813" s="39" t="s">
        <v>1015</v>
      </c>
      <c r="E813" s="39" t="s">
        <v>127</v>
      </c>
      <c r="F813" s="48">
        <v>2</v>
      </c>
      <c r="G813" s="41">
        <v>16314</v>
      </c>
      <c r="H813" s="42">
        <v>3.6205059920106524</v>
      </c>
      <c r="I813" s="42">
        <v>4506</v>
      </c>
      <c r="J813" s="42" t="s">
        <v>4170</v>
      </c>
      <c r="K813" s="42" t="s">
        <v>4170</v>
      </c>
      <c r="L813" s="42">
        <v>0</v>
      </c>
      <c r="M813" s="39" t="s">
        <v>104</v>
      </c>
      <c r="N813" s="39" t="b">
        <f t="shared" si="12"/>
        <v>0</v>
      </c>
      <c r="O813" s="49">
        <v>72</v>
      </c>
      <c r="P813" s="49">
        <v>72</v>
      </c>
      <c r="Q813" s="39">
        <v>0</v>
      </c>
      <c r="R813" s="39">
        <v>100</v>
      </c>
      <c r="S813" s="39"/>
    </row>
    <row r="814" spans="1:19" x14ac:dyDescent="0.25">
      <c r="A814" s="39" t="s">
        <v>15</v>
      </c>
      <c r="B814" s="39" t="s">
        <v>98</v>
      </c>
      <c r="C814" s="39" t="s">
        <v>53</v>
      </c>
      <c r="D814" s="39" t="s">
        <v>1016</v>
      </c>
      <c r="E814" s="39" t="s">
        <v>127</v>
      </c>
      <c r="F814" s="48">
        <v>1</v>
      </c>
      <c r="G814" s="41">
        <v>17787</v>
      </c>
      <c r="H814" s="42">
        <v>4.0006747638326585</v>
      </c>
      <c r="I814" s="42">
        <v>4446</v>
      </c>
      <c r="J814" s="42" t="s">
        <v>4170</v>
      </c>
      <c r="K814" s="42" t="s">
        <v>4170</v>
      </c>
      <c r="L814" s="42">
        <v>0</v>
      </c>
      <c r="M814" s="39" t="s">
        <v>104</v>
      </c>
      <c r="N814" s="39" t="b">
        <f t="shared" si="12"/>
        <v>0</v>
      </c>
      <c r="O814" s="49">
        <v>15</v>
      </c>
      <c r="P814" s="49">
        <v>9</v>
      </c>
      <c r="Q814" s="39">
        <v>0</v>
      </c>
      <c r="R814" s="39">
        <v>60</v>
      </c>
      <c r="S814" s="39"/>
    </row>
    <row r="815" spans="1:19" x14ac:dyDescent="0.25">
      <c r="A815" s="39" t="s">
        <v>15</v>
      </c>
      <c r="B815" s="39" t="s">
        <v>98</v>
      </c>
      <c r="C815" s="39" t="s">
        <v>53</v>
      </c>
      <c r="D815" s="39" t="s">
        <v>1017</v>
      </c>
      <c r="E815" s="39" t="s">
        <v>127</v>
      </c>
      <c r="F815" s="48">
        <v>2</v>
      </c>
      <c r="G815" s="41">
        <v>40038</v>
      </c>
      <c r="H815" s="42">
        <v>2.2243333333333335</v>
      </c>
      <c r="I815" s="42">
        <v>18000</v>
      </c>
      <c r="J815" s="42" t="s">
        <v>4170</v>
      </c>
      <c r="K815" s="42" t="s">
        <v>4170</v>
      </c>
      <c r="L815" s="42">
        <v>0</v>
      </c>
      <c r="M815" s="39" t="s">
        <v>106</v>
      </c>
      <c r="N815" s="39" t="str">
        <f t="shared" si="12"/>
        <v>sim</v>
      </c>
      <c r="O815" s="49">
        <v>150</v>
      </c>
      <c r="P815" s="49">
        <v>100</v>
      </c>
      <c r="Q815" s="39">
        <v>25</v>
      </c>
      <c r="R815" s="39">
        <v>66.7</v>
      </c>
      <c r="S815" s="39">
        <v>16.7</v>
      </c>
    </row>
    <row r="816" spans="1:19" x14ac:dyDescent="0.25">
      <c r="A816" s="39" t="s">
        <v>15</v>
      </c>
      <c r="B816" s="39" t="s">
        <v>98</v>
      </c>
      <c r="C816" s="39" t="s">
        <v>53</v>
      </c>
      <c r="D816" s="39" t="s">
        <v>1018</v>
      </c>
      <c r="E816" s="39" t="s">
        <v>127</v>
      </c>
      <c r="F816" s="48">
        <v>1</v>
      </c>
      <c r="G816" s="41">
        <v>4113</v>
      </c>
      <c r="H816" s="42">
        <v>4.0009727626459144</v>
      </c>
      <c r="I816" s="42">
        <v>1028</v>
      </c>
      <c r="J816" s="42" t="s">
        <v>4170</v>
      </c>
      <c r="K816" s="42" t="s">
        <v>4170</v>
      </c>
      <c r="L816" s="42">
        <v>0</v>
      </c>
      <c r="M816" s="39" t="s">
        <v>104</v>
      </c>
      <c r="N816" s="39" t="b">
        <f t="shared" si="12"/>
        <v>0</v>
      </c>
      <c r="O816" s="49">
        <v>6</v>
      </c>
      <c r="P816" s="49">
        <v>3.5</v>
      </c>
      <c r="Q816" s="39">
        <v>0</v>
      </c>
      <c r="R816" s="39">
        <v>58.3</v>
      </c>
      <c r="S816" s="39"/>
    </row>
    <row r="817" spans="1:19" x14ac:dyDescent="0.25">
      <c r="A817" s="39" t="s">
        <v>15</v>
      </c>
      <c r="B817" s="39" t="s">
        <v>98</v>
      </c>
      <c r="C817" s="39" t="s">
        <v>53</v>
      </c>
      <c r="D817" s="39" t="s">
        <v>1019</v>
      </c>
      <c r="E817" s="39" t="s">
        <v>127</v>
      </c>
      <c r="F817" s="48">
        <v>1</v>
      </c>
      <c r="G817" s="41">
        <v>14017</v>
      </c>
      <c r="H817" s="42">
        <v>3.2349411493191784</v>
      </c>
      <c r="I817" s="42">
        <v>4333</v>
      </c>
      <c r="J817" s="42" t="s">
        <v>4170</v>
      </c>
      <c r="K817" s="42" t="s">
        <v>4169</v>
      </c>
      <c r="L817" s="42">
        <v>250</v>
      </c>
      <c r="M817" s="39" t="s">
        <v>103</v>
      </c>
      <c r="N817" s="39" t="str">
        <f t="shared" si="12"/>
        <v>sim</v>
      </c>
      <c r="O817" s="49">
        <v>12.5</v>
      </c>
      <c r="P817" s="49">
        <v>10</v>
      </c>
      <c r="Q817" s="39">
        <v>1</v>
      </c>
      <c r="R817" s="39">
        <v>80</v>
      </c>
      <c r="S817" s="39">
        <v>8</v>
      </c>
    </row>
    <row r="818" spans="1:19" x14ac:dyDescent="0.25">
      <c r="A818" s="39" t="s">
        <v>15</v>
      </c>
      <c r="B818" s="39" t="s">
        <v>98</v>
      </c>
      <c r="C818" s="39" t="s">
        <v>53</v>
      </c>
      <c r="D818" s="39" t="s">
        <v>1020</v>
      </c>
      <c r="E818" s="39" t="s">
        <v>127</v>
      </c>
      <c r="F818" s="48">
        <v>1</v>
      </c>
      <c r="G818" s="41">
        <v>5734</v>
      </c>
      <c r="H818" s="42">
        <v>2.2936000000000001</v>
      </c>
      <c r="I818" s="42">
        <v>2500</v>
      </c>
      <c r="J818" s="42" t="s">
        <v>4169</v>
      </c>
      <c r="K818" s="42" t="s">
        <v>4169</v>
      </c>
      <c r="L818" s="42">
        <v>0</v>
      </c>
      <c r="M818" s="39" t="s">
        <v>103</v>
      </c>
      <c r="N818" s="39" t="str">
        <f t="shared" si="12"/>
        <v>sim</v>
      </c>
      <c r="O818" s="49">
        <v>15</v>
      </c>
      <c r="P818" s="49">
        <v>15</v>
      </c>
      <c r="Q818" s="39">
        <v>5</v>
      </c>
      <c r="R818" s="39">
        <v>100</v>
      </c>
      <c r="S818" s="39">
        <v>33.299999999999997</v>
      </c>
    </row>
    <row r="819" spans="1:19" x14ac:dyDescent="0.25">
      <c r="A819" s="39" t="s">
        <v>15</v>
      </c>
      <c r="B819" s="39" t="s">
        <v>98</v>
      </c>
      <c r="C819" s="39" t="s">
        <v>53</v>
      </c>
      <c r="D819" s="39" t="s">
        <v>1021</v>
      </c>
      <c r="E819" s="39" t="s">
        <v>145</v>
      </c>
      <c r="F819" s="48">
        <v>1</v>
      </c>
      <c r="G819" s="41">
        <v>16377</v>
      </c>
      <c r="H819" s="42">
        <v>3.7119220308250225</v>
      </c>
      <c r="I819" s="42">
        <v>4412</v>
      </c>
      <c r="J819" s="42" t="s">
        <v>4170</v>
      </c>
      <c r="K819" s="42" t="s">
        <v>4170</v>
      </c>
      <c r="L819" s="42">
        <v>4</v>
      </c>
      <c r="M819" s="39" t="s">
        <v>106</v>
      </c>
      <c r="N819" s="39" t="str">
        <f t="shared" si="12"/>
        <v>sim</v>
      </c>
      <c r="O819" s="49">
        <v>49.97</v>
      </c>
      <c r="P819" s="49">
        <v>47.5</v>
      </c>
      <c r="Q819" s="39">
        <v>0</v>
      </c>
      <c r="R819" s="39">
        <v>95.1</v>
      </c>
      <c r="S819" s="39"/>
    </row>
    <row r="820" spans="1:19" x14ac:dyDescent="0.25">
      <c r="A820" s="39" t="s">
        <v>15</v>
      </c>
      <c r="B820" s="39" t="s">
        <v>98</v>
      </c>
      <c r="C820" s="39" t="s">
        <v>53</v>
      </c>
      <c r="D820" s="39" t="s">
        <v>1022</v>
      </c>
      <c r="E820" s="39" t="s">
        <v>127</v>
      </c>
      <c r="F820" s="48">
        <v>3</v>
      </c>
      <c r="G820" s="41">
        <v>126478</v>
      </c>
      <c r="H820" s="42">
        <v>2.7921321029626034</v>
      </c>
      <c r="I820" s="42">
        <v>45298</v>
      </c>
      <c r="J820" s="42" t="s">
        <v>4170</v>
      </c>
      <c r="K820" s="42" t="s">
        <v>4170</v>
      </c>
      <c r="L820" s="42">
        <v>90</v>
      </c>
      <c r="M820" s="39" t="s">
        <v>103</v>
      </c>
      <c r="N820" s="39" t="str">
        <f t="shared" si="12"/>
        <v>sim</v>
      </c>
      <c r="O820" s="49">
        <v>1050</v>
      </c>
      <c r="P820" s="49">
        <v>565</v>
      </c>
      <c r="Q820" s="39">
        <v>0.56000000000000005</v>
      </c>
      <c r="R820" s="39">
        <v>53.8</v>
      </c>
      <c r="S820" s="39">
        <v>0.1</v>
      </c>
    </row>
    <row r="821" spans="1:19" x14ac:dyDescent="0.25">
      <c r="A821" s="39" t="s">
        <v>15</v>
      </c>
      <c r="B821" s="39" t="s">
        <v>98</v>
      </c>
      <c r="C821" s="39" t="s">
        <v>53</v>
      </c>
      <c r="D821" s="39" t="s">
        <v>1023</v>
      </c>
      <c r="E821" s="39" t="s">
        <v>127</v>
      </c>
      <c r="F821" s="48">
        <v>1</v>
      </c>
      <c r="G821" s="41">
        <v>4528</v>
      </c>
      <c r="H821" s="42">
        <v>3.0186666666666668</v>
      </c>
      <c r="I821" s="42">
        <v>1500</v>
      </c>
      <c r="J821" s="42" t="s">
        <v>4170</v>
      </c>
      <c r="K821" s="42" t="s">
        <v>4170</v>
      </c>
      <c r="L821" s="42">
        <v>0</v>
      </c>
      <c r="M821" s="39" t="s">
        <v>104</v>
      </c>
      <c r="N821" s="39" t="b">
        <f t="shared" si="12"/>
        <v>0</v>
      </c>
      <c r="O821" s="49">
        <v>1</v>
      </c>
      <c r="P821" s="49">
        <v>0.9</v>
      </c>
      <c r="Q821" s="39">
        <v>0</v>
      </c>
      <c r="R821" s="39">
        <v>90</v>
      </c>
      <c r="S821" s="39"/>
    </row>
    <row r="822" spans="1:19" x14ac:dyDescent="0.25">
      <c r="A822" s="39" t="s">
        <v>15</v>
      </c>
      <c r="B822" s="39" t="s">
        <v>98</v>
      </c>
      <c r="C822" s="39" t="s">
        <v>53</v>
      </c>
      <c r="D822" s="39" t="s">
        <v>1024</v>
      </c>
      <c r="E822" s="39" t="s">
        <v>127</v>
      </c>
      <c r="F822" s="48">
        <v>3</v>
      </c>
      <c r="G822" s="41">
        <v>84532</v>
      </c>
      <c r="H822" s="42">
        <v>4.2266000000000004</v>
      </c>
      <c r="I822" s="42">
        <v>20000</v>
      </c>
      <c r="J822" s="42" t="s">
        <v>4169</v>
      </c>
      <c r="K822" s="42" t="s">
        <v>4170</v>
      </c>
      <c r="L822" s="42">
        <v>200</v>
      </c>
      <c r="M822" s="39" t="s">
        <v>106</v>
      </c>
      <c r="N822" s="39" t="str">
        <f t="shared" si="12"/>
        <v>sim</v>
      </c>
      <c r="O822" s="49">
        <v>400</v>
      </c>
      <c r="P822" s="49">
        <v>200</v>
      </c>
      <c r="Q822" s="39">
        <v>4</v>
      </c>
      <c r="R822" s="39">
        <v>50</v>
      </c>
      <c r="S822" s="39">
        <v>1</v>
      </c>
    </row>
    <row r="823" spans="1:19" x14ac:dyDescent="0.25">
      <c r="A823" s="39" t="s">
        <v>15</v>
      </c>
      <c r="B823" s="39" t="s">
        <v>98</v>
      </c>
      <c r="C823" s="39" t="s">
        <v>53</v>
      </c>
      <c r="D823" s="39" t="s">
        <v>1025</v>
      </c>
      <c r="E823" s="39" t="s">
        <v>127</v>
      </c>
      <c r="F823" s="48">
        <v>2</v>
      </c>
      <c r="G823" s="41">
        <v>22252</v>
      </c>
      <c r="H823" s="42">
        <v>2.2252000000000001</v>
      </c>
      <c r="I823" s="42">
        <v>10000</v>
      </c>
      <c r="J823" s="42" t="s">
        <v>4170</v>
      </c>
      <c r="K823" s="42" t="s">
        <v>4170</v>
      </c>
      <c r="L823" s="42">
        <v>0</v>
      </c>
      <c r="M823" s="39" t="s">
        <v>102</v>
      </c>
      <c r="N823" s="39" t="str">
        <f t="shared" si="12"/>
        <v>sim</v>
      </c>
      <c r="O823" s="49">
        <v>2190</v>
      </c>
      <c r="P823" s="49">
        <v>458</v>
      </c>
      <c r="Q823" s="39">
        <v>389</v>
      </c>
      <c r="R823" s="39">
        <v>20.9</v>
      </c>
      <c r="S823" s="39">
        <v>17.8</v>
      </c>
    </row>
    <row r="824" spans="1:19" x14ac:dyDescent="0.25">
      <c r="A824" s="39" t="s">
        <v>15</v>
      </c>
      <c r="B824" s="39" t="s">
        <v>98</v>
      </c>
      <c r="C824" s="39" t="s">
        <v>53</v>
      </c>
      <c r="D824" s="39" t="s">
        <v>1026</v>
      </c>
      <c r="E824" s="39" t="s">
        <v>145</v>
      </c>
      <c r="F824" s="48">
        <v>1</v>
      </c>
      <c r="G824" s="41">
        <v>10768</v>
      </c>
      <c r="H824" s="42">
        <v>2.3408695652173912</v>
      </c>
      <c r="I824" s="42">
        <v>4600</v>
      </c>
      <c r="J824" s="42" t="s">
        <v>4170</v>
      </c>
      <c r="K824" s="42" t="s">
        <v>4170</v>
      </c>
      <c r="L824" s="42">
        <v>58</v>
      </c>
      <c r="M824" s="39" t="s">
        <v>106</v>
      </c>
      <c r="N824" s="39" t="str">
        <f t="shared" si="12"/>
        <v>sim</v>
      </c>
      <c r="O824" s="49">
        <v>340</v>
      </c>
      <c r="P824" s="49">
        <v>250</v>
      </c>
      <c r="Q824" s="39">
        <v>110</v>
      </c>
      <c r="R824" s="39">
        <v>73.5</v>
      </c>
      <c r="S824" s="39">
        <v>32.4</v>
      </c>
    </row>
    <row r="825" spans="1:19" x14ac:dyDescent="0.25">
      <c r="A825" s="39" t="s">
        <v>15</v>
      </c>
      <c r="B825" s="39" t="s">
        <v>98</v>
      </c>
      <c r="C825" s="39" t="s">
        <v>53</v>
      </c>
      <c r="D825" s="39" t="s">
        <v>1027</v>
      </c>
      <c r="E825" s="39" t="s">
        <v>127</v>
      </c>
      <c r="F825" s="48">
        <v>1</v>
      </c>
      <c r="G825" s="41">
        <v>9302</v>
      </c>
      <c r="H825" s="42">
        <v>3.3825454545454545</v>
      </c>
      <c r="I825" s="42">
        <v>2750</v>
      </c>
      <c r="J825" s="42" t="s">
        <v>4170</v>
      </c>
      <c r="K825" s="42" t="s">
        <v>4170</v>
      </c>
      <c r="L825" s="42">
        <v>100</v>
      </c>
      <c r="M825" s="39" t="s">
        <v>104</v>
      </c>
      <c r="N825" s="39" t="b">
        <f t="shared" si="12"/>
        <v>0</v>
      </c>
      <c r="O825" s="49">
        <v>15.91</v>
      </c>
      <c r="P825" s="49">
        <v>8.65</v>
      </c>
      <c r="Q825" s="39">
        <v>0</v>
      </c>
      <c r="R825" s="39">
        <v>54.4</v>
      </c>
      <c r="S825" s="39"/>
    </row>
    <row r="826" spans="1:19" x14ac:dyDescent="0.25">
      <c r="A826" s="39" t="s">
        <v>15</v>
      </c>
      <c r="B826" s="39" t="s">
        <v>98</v>
      </c>
      <c r="C826" s="39" t="s">
        <v>53</v>
      </c>
      <c r="D826" s="39" t="s">
        <v>1028</v>
      </c>
      <c r="E826" s="39" t="s">
        <v>127</v>
      </c>
      <c r="F826" s="48">
        <v>1</v>
      </c>
      <c r="G826" s="41">
        <v>7563</v>
      </c>
      <c r="H826" s="42">
        <v>4.4777975133214918</v>
      </c>
      <c r="I826" s="42">
        <v>1689</v>
      </c>
      <c r="J826" s="42" t="s">
        <v>4170</v>
      </c>
      <c r="K826" s="42" t="s">
        <v>4170</v>
      </c>
      <c r="L826" s="42">
        <v>10</v>
      </c>
      <c r="M826" s="39" t="s">
        <v>102</v>
      </c>
      <c r="N826" s="39" t="str">
        <f t="shared" si="12"/>
        <v>sim</v>
      </c>
      <c r="O826" s="49">
        <v>33</v>
      </c>
      <c r="P826" s="49">
        <v>18</v>
      </c>
      <c r="Q826" s="39">
        <v>2</v>
      </c>
      <c r="R826" s="39">
        <v>54.5</v>
      </c>
      <c r="S826" s="39">
        <v>6.1</v>
      </c>
    </row>
    <row r="827" spans="1:19" x14ac:dyDescent="0.25">
      <c r="A827" s="39" t="s">
        <v>15</v>
      </c>
      <c r="B827" s="39" t="s">
        <v>98</v>
      </c>
      <c r="C827" s="39" t="s">
        <v>53</v>
      </c>
      <c r="D827" s="39" t="s">
        <v>1029</v>
      </c>
      <c r="E827" s="39" t="s">
        <v>127</v>
      </c>
      <c r="F827" s="48">
        <v>1</v>
      </c>
      <c r="G827" s="41">
        <v>7975</v>
      </c>
      <c r="H827" s="42">
        <v>2.2146625937239657</v>
      </c>
      <c r="I827" s="42">
        <v>3601</v>
      </c>
      <c r="J827" s="42" t="s">
        <v>4170</v>
      </c>
      <c r="K827" s="42" t="s">
        <v>4170</v>
      </c>
      <c r="L827" s="42">
        <v>50</v>
      </c>
      <c r="M827" s="39" t="s">
        <v>104</v>
      </c>
      <c r="N827" s="39" t="b">
        <f t="shared" si="12"/>
        <v>0</v>
      </c>
      <c r="O827" s="49">
        <v>22</v>
      </c>
      <c r="P827" s="49">
        <v>4</v>
      </c>
      <c r="Q827" s="39">
        <v>0</v>
      </c>
      <c r="R827" s="39">
        <v>18.2</v>
      </c>
      <c r="S827" s="39"/>
    </row>
    <row r="828" spans="1:19" x14ac:dyDescent="0.25">
      <c r="A828" s="39" t="s">
        <v>15</v>
      </c>
      <c r="B828" s="39" t="s">
        <v>98</v>
      </c>
      <c r="C828" s="39" t="s">
        <v>53</v>
      </c>
      <c r="D828" s="39" t="s">
        <v>1030</v>
      </c>
      <c r="E828" s="39" t="s">
        <v>145</v>
      </c>
      <c r="F828" s="48">
        <v>1</v>
      </c>
      <c r="G828" s="41">
        <v>8106</v>
      </c>
      <c r="H828" s="42">
        <v>2.0265</v>
      </c>
      <c r="I828" s="42">
        <v>4000</v>
      </c>
      <c r="J828" s="42" t="s">
        <v>4170</v>
      </c>
      <c r="K828" s="42" t="s">
        <v>4170</v>
      </c>
      <c r="L828" s="42">
        <v>0</v>
      </c>
      <c r="M828" s="39" t="s">
        <v>104</v>
      </c>
      <c r="N828" s="39" t="b">
        <f t="shared" si="12"/>
        <v>0</v>
      </c>
      <c r="O828" s="49">
        <v>9.86</v>
      </c>
      <c r="P828" s="49">
        <v>7</v>
      </c>
      <c r="Q828" s="39">
        <v>0</v>
      </c>
      <c r="R828" s="39">
        <v>71</v>
      </c>
      <c r="S828" s="39"/>
    </row>
    <row r="829" spans="1:19" x14ac:dyDescent="0.25">
      <c r="A829" s="39" t="s">
        <v>15</v>
      </c>
      <c r="B829" s="39" t="s">
        <v>98</v>
      </c>
      <c r="C829" s="39" t="s">
        <v>53</v>
      </c>
      <c r="D829" s="39" t="s">
        <v>1031</v>
      </c>
      <c r="E829" s="39" t="s">
        <v>127</v>
      </c>
      <c r="F829" s="48">
        <v>1</v>
      </c>
      <c r="G829" s="41">
        <v>4951</v>
      </c>
      <c r="H829" s="42">
        <v>4.9509999999999996</v>
      </c>
      <c r="I829" s="42">
        <v>1000</v>
      </c>
      <c r="J829" s="42" t="s">
        <v>4170</v>
      </c>
      <c r="K829" s="42" t="s">
        <v>4170</v>
      </c>
      <c r="L829" s="42">
        <v>0</v>
      </c>
      <c r="M829" s="39" t="s">
        <v>104</v>
      </c>
      <c r="N829" s="39" t="b">
        <f t="shared" si="12"/>
        <v>0</v>
      </c>
      <c r="O829" s="49">
        <v>15</v>
      </c>
      <c r="P829" s="49">
        <v>11</v>
      </c>
      <c r="Q829" s="39">
        <v>0</v>
      </c>
      <c r="R829" s="39">
        <v>73.3</v>
      </c>
      <c r="S829" s="39"/>
    </row>
    <row r="830" spans="1:19" x14ac:dyDescent="0.25">
      <c r="A830" s="39" t="s">
        <v>15</v>
      </c>
      <c r="B830" s="39" t="s">
        <v>98</v>
      </c>
      <c r="C830" s="39" t="s">
        <v>53</v>
      </c>
      <c r="D830" s="39" t="s">
        <v>1032</v>
      </c>
      <c r="E830" s="39" t="s">
        <v>127</v>
      </c>
      <c r="F830" s="48">
        <v>1</v>
      </c>
      <c r="G830" s="41">
        <v>6861</v>
      </c>
      <c r="H830" s="42">
        <v>2.1307453416149067</v>
      </c>
      <c r="I830" s="42">
        <v>3220</v>
      </c>
      <c r="J830" s="42" t="s">
        <v>4170</v>
      </c>
      <c r="K830" s="42" t="s">
        <v>4170</v>
      </c>
      <c r="L830" s="42">
        <v>0</v>
      </c>
      <c r="M830" s="39" t="s">
        <v>104</v>
      </c>
      <c r="N830" s="39" t="b">
        <f t="shared" si="12"/>
        <v>0</v>
      </c>
      <c r="O830" s="49">
        <v>0.24</v>
      </c>
      <c r="P830" s="49">
        <v>0.2</v>
      </c>
      <c r="Q830" s="39">
        <v>0</v>
      </c>
      <c r="R830" s="39"/>
      <c r="S830" s="39"/>
    </row>
    <row r="831" spans="1:19" x14ac:dyDescent="0.25">
      <c r="A831" s="39" t="s">
        <v>15</v>
      </c>
      <c r="B831" s="39" t="s">
        <v>98</v>
      </c>
      <c r="C831" s="39" t="s">
        <v>53</v>
      </c>
      <c r="D831" s="39" t="s">
        <v>1033</v>
      </c>
      <c r="E831" s="39" t="s">
        <v>145</v>
      </c>
      <c r="F831" s="48">
        <v>4</v>
      </c>
      <c r="G831" s="41">
        <v>245760</v>
      </c>
      <c r="H831" s="42">
        <v>3.7748832637011551</v>
      </c>
      <c r="I831" s="42">
        <v>65104</v>
      </c>
      <c r="J831" s="42" t="s">
        <v>4169</v>
      </c>
      <c r="K831" s="42" t="s">
        <v>4170</v>
      </c>
      <c r="L831" s="42">
        <v>2000</v>
      </c>
      <c r="M831" s="39" t="s">
        <v>102</v>
      </c>
      <c r="N831" s="39" t="str">
        <f t="shared" si="12"/>
        <v>sim</v>
      </c>
      <c r="O831" s="49">
        <v>800</v>
      </c>
      <c r="P831" s="49">
        <v>450</v>
      </c>
      <c r="Q831" s="39">
        <v>150</v>
      </c>
      <c r="R831" s="39">
        <v>56.3</v>
      </c>
      <c r="S831" s="39">
        <v>18.8</v>
      </c>
    </row>
    <row r="832" spans="1:19" x14ac:dyDescent="0.25">
      <c r="A832" s="39" t="s">
        <v>15</v>
      </c>
      <c r="B832" s="39" t="s">
        <v>98</v>
      </c>
      <c r="C832" s="39" t="s">
        <v>53</v>
      </c>
      <c r="D832" s="39" t="s">
        <v>1034</v>
      </c>
      <c r="E832" s="39" t="s">
        <v>127</v>
      </c>
      <c r="F832" s="48">
        <v>1</v>
      </c>
      <c r="G832" s="41">
        <v>4523</v>
      </c>
      <c r="H832" s="42">
        <v>2.2614999999999998</v>
      </c>
      <c r="I832" s="42">
        <v>2000</v>
      </c>
      <c r="J832" s="42" t="s">
        <v>4170</v>
      </c>
      <c r="K832" s="42" t="s">
        <v>4170</v>
      </c>
      <c r="L832" s="42">
        <v>0</v>
      </c>
      <c r="M832" s="39" t="s">
        <v>104</v>
      </c>
      <c r="N832" s="39" t="b">
        <f t="shared" si="12"/>
        <v>0</v>
      </c>
      <c r="O832" s="49">
        <v>100</v>
      </c>
      <c r="P832" s="49">
        <v>70</v>
      </c>
      <c r="Q832" s="39">
        <v>0</v>
      </c>
      <c r="R832" s="39">
        <v>70</v>
      </c>
      <c r="S832" s="39"/>
    </row>
    <row r="833" spans="1:19" x14ac:dyDescent="0.25">
      <c r="A833" s="39" t="s">
        <v>15</v>
      </c>
      <c r="B833" s="39" t="s">
        <v>98</v>
      </c>
      <c r="C833" s="39" t="s">
        <v>53</v>
      </c>
      <c r="D833" s="39" t="s">
        <v>1035</v>
      </c>
      <c r="E833" s="39" t="s">
        <v>127</v>
      </c>
      <c r="F833" s="48">
        <v>1</v>
      </c>
      <c r="G833" s="41">
        <v>2780</v>
      </c>
      <c r="H833" s="42">
        <v>4.6333333333333337</v>
      </c>
      <c r="I833" s="42">
        <v>600</v>
      </c>
      <c r="J833" s="42" t="s">
        <v>4170</v>
      </c>
      <c r="K833" s="42" t="s">
        <v>4170</v>
      </c>
      <c r="L833" s="42">
        <v>100</v>
      </c>
      <c r="M833" s="39" t="s">
        <v>103</v>
      </c>
      <c r="N833" s="39" t="str">
        <f t="shared" si="12"/>
        <v>sim</v>
      </c>
      <c r="O833" s="49">
        <v>200</v>
      </c>
      <c r="P833" s="49">
        <v>200</v>
      </c>
      <c r="Q833" s="39">
        <v>80</v>
      </c>
      <c r="R833" s="39">
        <v>100</v>
      </c>
      <c r="S833" s="39">
        <v>40</v>
      </c>
    </row>
    <row r="834" spans="1:19" x14ac:dyDescent="0.25">
      <c r="A834" s="39" t="s">
        <v>15</v>
      </c>
      <c r="B834" s="39" t="s">
        <v>98</v>
      </c>
      <c r="C834" s="39" t="s">
        <v>53</v>
      </c>
      <c r="D834" s="39" t="s">
        <v>1036</v>
      </c>
      <c r="E834" s="39" t="s">
        <v>145</v>
      </c>
      <c r="F834" s="48">
        <v>1</v>
      </c>
      <c r="G834" s="41">
        <v>17864</v>
      </c>
      <c r="H834" s="42">
        <v>2.36828847938486</v>
      </c>
      <c r="I834" s="42">
        <v>7543</v>
      </c>
      <c r="J834" s="42" t="s">
        <v>4170</v>
      </c>
      <c r="K834" s="42" t="s">
        <v>4170</v>
      </c>
      <c r="L834" s="42">
        <v>40</v>
      </c>
      <c r="M834" s="39" t="s">
        <v>106</v>
      </c>
      <c r="N834" s="39" t="str">
        <f t="shared" si="12"/>
        <v>sim</v>
      </c>
      <c r="O834" s="49">
        <v>85</v>
      </c>
      <c r="P834" s="49">
        <v>29.5</v>
      </c>
      <c r="Q834" s="39">
        <v>1.76</v>
      </c>
      <c r="R834" s="39">
        <v>34.700000000000003</v>
      </c>
      <c r="S834" s="39">
        <v>2.1</v>
      </c>
    </row>
    <row r="835" spans="1:19" x14ac:dyDescent="0.25">
      <c r="A835" s="39" t="s">
        <v>15</v>
      </c>
      <c r="B835" s="39" t="s">
        <v>98</v>
      </c>
      <c r="C835" s="39" t="s">
        <v>53</v>
      </c>
      <c r="D835" s="39" t="s">
        <v>1037</v>
      </c>
      <c r="E835" s="39" t="s">
        <v>127</v>
      </c>
      <c r="F835" s="48">
        <v>1</v>
      </c>
      <c r="G835" s="41">
        <v>6255</v>
      </c>
      <c r="H835" s="42">
        <v>2.582576383154418</v>
      </c>
      <c r="I835" s="42">
        <v>2422</v>
      </c>
      <c r="J835" s="42" t="s">
        <v>4170</v>
      </c>
      <c r="K835" s="42" t="s">
        <v>4170</v>
      </c>
      <c r="L835" s="42">
        <v>390</v>
      </c>
      <c r="M835" s="39" t="s">
        <v>103</v>
      </c>
      <c r="N835" s="39" t="str">
        <f t="shared" ref="N835:N898" si="13">IF(M835&lt;&gt;"Não existe", "sim")</f>
        <v>sim</v>
      </c>
      <c r="O835" s="49">
        <v>25</v>
      </c>
      <c r="P835" s="49">
        <v>18.5</v>
      </c>
      <c r="Q835" s="39">
        <v>1.7</v>
      </c>
      <c r="R835" s="39">
        <v>74</v>
      </c>
      <c r="S835" s="39">
        <v>6.8</v>
      </c>
    </row>
    <row r="836" spans="1:19" x14ac:dyDescent="0.25">
      <c r="A836" s="39" t="s">
        <v>15</v>
      </c>
      <c r="B836" s="39" t="s">
        <v>98</v>
      </c>
      <c r="C836" s="39" t="s">
        <v>53</v>
      </c>
      <c r="D836" s="39" t="s">
        <v>1038</v>
      </c>
      <c r="E836" s="39" t="s">
        <v>127</v>
      </c>
      <c r="F836" s="48">
        <v>1</v>
      </c>
      <c r="G836" s="41">
        <v>3080</v>
      </c>
      <c r="H836" s="42">
        <v>2.4878836833602587</v>
      </c>
      <c r="I836" s="42">
        <v>1238</v>
      </c>
      <c r="J836" s="42" t="s">
        <v>4170</v>
      </c>
      <c r="K836" s="42" t="s">
        <v>4170</v>
      </c>
      <c r="L836" s="42">
        <v>50</v>
      </c>
      <c r="M836" s="39" t="s">
        <v>104</v>
      </c>
      <c r="N836" s="39" t="b">
        <f t="shared" si="13"/>
        <v>0</v>
      </c>
      <c r="O836" s="49">
        <v>10</v>
      </c>
      <c r="P836" s="49">
        <v>6.5</v>
      </c>
      <c r="Q836" s="39">
        <v>0</v>
      </c>
      <c r="R836" s="39">
        <v>65</v>
      </c>
      <c r="S836" s="39"/>
    </row>
    <row r="837" spans="1:19" x14ac:dyDescent="0.25">
      <c r="A837" s="39" t="s">
        <v>15</v>
      </c>
      <c r="B837" s="39" t="s">
        <v>98</v>
      </c>
      <c r="C837" s="39" t="s">
        <v>53</v>
      </c>
      <c r="D837" s="39" t="s">
        <v>1039</v>
      </c>
      <c r="E837" s="39" t="s">
        <v>127</v>
      </c>
      <c r="F837" s="48">
        <v>2</v>
      </c>
      <c r="G837" s="41">
        <v>33002</v>
      </c>
      <c r="H837" s="42">
        <v>3.1735743821521298</v>
      </c>
      <c r="I837" s="42">
        <v>10399</v>
      </c>
      <c r="J837" s="42" t="s">
        <v>4170</v>
      </c>
      <c r="K837" s="42" t="s">
        <v>4170</v>
      </c>
      <c r="L837" s="42">
        <v>0</v>
      </c>
      <c r="M837" s="39" t="s">
        <v>106</v>
      </c>
      <c r="N837" s="39" t="str">
        <f t="shared" si="13"/>
        <v>sim</v>
      </c>
      <c r="O837" s="49">
        <v>70</v>
      </c>
      <c r="P837" s="49">
        <v>50</v>
      </c>
      <c r="Q837" s="39">
        <v>5</v>
      </c>
      <c r="R837" s="39">
        <v>71.400000000000006</v>
      </c>
      <c r="S837" s="39">
        <v>7.1</v>
      </c>
    </row>
    <row r="838" spans="1:19" x14ac:dyDescent="0.25">
      <c r="A838" s="39" t="s">
        <v>15</v>
      </c>
      <c r="B838" s="39" t="s">
        <v>98</v>
      </c>
      <c r="C838" s="39" t="s">
        <v>53</v>
      </c>
      <c r="D838" s="39" t="s">
        <v>1040</v>
      </c>
      <c r="E838" s="39" t="s">
        <v>127</v>
      </c>
      <c r="F838" s="48">
        <v>1</v>
      </c>
      <c r="G838" s="41">
        <v>5348</v>
      </c>
      <c r="H838" s="42">
        <v>4.7707404103479041</v>
      </c>
      <c r="I838" s="42">
        <v>1121</v>
      </c>
      <c r="J838" s="42" t="s">
        <v>4170</v>
      </c>
      <c r="K838" s="42" t="s">
        <v>4170</v>
      </c>
      <c r="L838" s="42">
        <v>0</v>
      </c>
      <c r="M838" s="39" t="s">
        <v>104</v>
      </c>
      <c r="N838" s="39" t="b">
        <f t="shared" si="13"/>
        <v>0</v>
      </c>
      <c r="O838" s="49">
        <v>5</v>
      </c>
      <c r="P838" s="49">
        <v>3</v>
      </c>
      <c r="Q838" s="39">
        <v>0</v>
      </c>
      <c r="R838" s="39">
        <v>60</v>
      </c>
      <c r="S838" s="39"/>
    </row>
    <row r="839" spans="1:19" x14ac:dyDescent="0.25">
      <c r="A839" s="39" t="s">
        <v>15</v>
      </c>
      <c r="B839" s="39" t="s">
        <v>98</v>
      </c>
      <c r="C839" s="39" t="s">
        <v>53</v>
      </c>
      <c r="D839" s="39" t="s">
        <v>1041</v>
      </c>
      <c r="E839" s="39" t="s">
        <v>127</v>
      </c>
      <c r="F839" s="48">
        <v>1</v>
      </c>
      <c r="G839" s="41">
        <v>4588</v>
      </c>
      <c r="H839" s="42">
        <v>2.2015355086372361</v>
      </c>
      <c r="I839" s="42">
        <v>2084</v>
      </c>
      <c r="J839" s="42" t="s">
        <v>4170</v>
      </c>
      <c r="K839" s="42" t="s">
        <v>4170</v>
      </c>
      <c r="L839" s="42">
        <v>0</v>
      </c>
      <c r="M839" s="39" t="s">
        <v>106</v>
      </c>
      <c r="N839" s="39" t="str">
        <f t="shared" si="13"/>
        <v>sim</v>
      </c>
      <c r="O839" s="49">
        <v>20.13</v>
      </c>
      <c r="P839" s="49">
        <v>14.79</v>
      </c>
      <c r="Q839" s="39">
        <v>0</v>
      </c>
      <c r="R839" s="39">
        <v>73.5</v>
      </c>
      <c r="S839" s="39"/>
    </row>
    <row r="840" spans="1:19" x14ac:dyDescent="0.25">
      <c r="A840" s="39" t="s">
        <v>15</v>
      </c>
      <c r="B840" s="39" t="s">
        <v>98</v>
      </c>
      <c r="C840" s="39" t="s">
        <v>53</v>
      </c>
      <c r="D840" s="39" t="s">
        <v>1042</v>
      </c>
      <c r="E840" s="39" t="s">
        <v>127</v>
      </c>
      <c r="F840" s="48">
        <v>1</v>
      </c>
      <c r="G840" s="41">
        <v>7087</v>
      </c>
      <c r="H840" s="42">
        <v>2.0649766899766901</v>
      </c>
      <c r="I840" s="42">
        <v>3432</v>
      </c>
      <c r="J840" s="42" t="s">
        <v>4169</v>
      </c>
      <c r="K840" s="42" t="s">
        <v>4170</v>
      </c>
      <c r="L840" s="42">
        <v>0</v>
      </c>
      <c r="M840" s="39" t="s">
        <v>106</v>
      </c>
      <c r="N840" s="39" t="str">
        <f t="shared" si="13"/>
        <v>sim</v>
      </c>
      <c r="O840" s="49">
        <v>25.35</v>
      </c>
      <c r="P840" s="49">
        <v>23.17</v>
      </c>
      <c r="Q840" s="39">
        <v>0</v>
      </c>
      <c r="R840" s="39">
        <v>91.4</v>
      </c>
      <c r="S840" s="39"/>
    </row>
    <row r="841" spans="1:19" x14ac:dyDescent="0.25">
      <c r="A841" s="39" t="s">
        <v>15</v>
      </c>
      <c r="B841" s="39" t="s">
        <v>98</v>
      </c>
      <c r="C841" s="39" t="s">
        <v>53</v>
      </c>
      <c r="D841" s="39" t="s">
        <v>1043</v>
      </c>
      <c r="E841" s="39" t="s">
        <v>127</v>
      </c>
      <c r="F841" s="48">
        <v>1</v>
      </c>
      <c r="G841" s="41">
        <v>10208</v>
      </c>
      <c r="H841" s="42">
        <v>3.4026666666666667</v>
      </c>
      <c r="I841" s="42">
        <v>3000</v>
      </c>
      <c r="J841" s="42" t="s">
        <v>4170</v>
      </c>
      <c r="K841" s="42" t="s">
        <v>4170</v>
      </c>
      <c r="L841" s="42">
        <v>0</v>
      </c>
      <c r="M841" s="39" t="s">
        <v>104</v>
      </c>
      <c r="N841" s="39" t="b">
        <f t="shared" si="13"/>
        <v>0</v>
      </c>
      <c r="O841" s="49">
        <v>500</v>
      </c>
      <c r="P841" s="49">
        <v>183</v>
      </c>
      <c r="Q841" s="39">
        <v>0</v>
      </c>
      <c r="R841" s="39">
        <v>36.6</v>
      </c>
      <c r="S841" s="39"/>
    </row>
    <row r="842" spans="1:19" x14ac:dyDescent="0.25">
      <c r="A842" s="39" t="s">
        <v>15</v>
      </c>
      <c r="B842" s="39" t="s">
        <v>98</v>
      </c>
      <c r="C842" s="39" t="s">
        <v>53</v>
      </c>
      <c r="D842" s="39" t="s">
        <v>1044</v>
      </c>
      <c r="E842" s="39" t="s">
        <v>127</v>
      </c>
      <c r="F842" s="48">
        <v>1</v>
      </c>
      <c r="G842" s="41">
        <v>1118</v>
      </c>
      <c r="H842" s="42">
        <v>2.0703703703703704</v>
      </c>
      <c r="I842" s="42">
        <v>540</v>
      </c>
      <c r="J842" s="42" t="s">
        <v>4170</v>
      </c>
      <c r="K842" s="42" t="s">
        <v>4170</v>
      </c>
      <c r="L842" s="42">
        <v>50</v>
      </c>
      <c r="M842" s="39" t="s">
        <v>105</v>
      </c>
      <c r="N842" s="39" t="str">
        <f t="shared" si="13"/>
        <v>sim</v>
      </c>
      <c r="O842" s="49">
        <v>7.15</v>
      </c>
      <c r="P842" s="49">
        <v>3.72</v>
      </c>
      <c r="Q842" s="39">
        <v>0</v>
      </c>
      <c r="R842" s="39">
        <v>52</v>
      </c>
      <c r="S842" s="39"/>
    </row>
    <row r="843" spans="1:19" x14ac:dyDescent="0.25">
      <c r="A843" s="39" t="s">
        <v>15</v>
      </c>
      <c r="B843" s="39" t="s">
        <v>98</v>
      </c>
      <c r="C843" s="39" t="s">
        <v>53</v>
      </c>
      <c r="D843" s="39" t="s">
        <v>1045</v>
      </c>
      <c r="E843" s="39" t="s">
        <v>127</v>
      </c>
      <c r="F843" s="48">
        <v>1</v>
      </c>
      <c r="G843" s="41">
        <v>9531</v>
      </c>
      <c r="H843" s="42">
        <v>3.5629906542056076</v>
      </c>
      <c r="I843" s="42">
        <v>2675</v>
      </c>
      <c r="J843" s="42" t="s">
        <v>4169</v>
      </c>
      <c r="K843" s="42" t="s">
        <v>4169</v>
      </c>
      <c r="L843" s="42">
        <v>0</v>
      </c>
      <c r="M843" s="39" t="s">
        <v>103</v>
      </c>
      <c r="N843" s="39" t="str">
        <f t="shared" si="13"/>
        <v>sim</v>
      </c>
      <c r="O843" s="49">
        <v>70</v>
      </c>
      <c r="P843" s="49">
        <v>5</v>
      </c>
      <c r="Q843" s="39">
        <v>2</v>
      </c>
      <c r="R843" s="39">
        <v>7.1</v>
      </c>
      <c r="S843" s="39">
        <v>2.9</v>
      </c>
    </row>
    <row r="844" spans="1:19" x14ac:dyDescent="0.25">
      <c r="A844" s="39" t="s">
        <v>15</v>
      </c>
      <c r="B844" s="39" t="s">
        <v>98</v>
      </c>
      <c r="C844" s="39" t="s">
        <v>53</v>
      </c>
      <c r="D844" s="39" t="s">
        <v>1046</v>
      </c>
      <c r="E844" s="39" t="s">
        <v>127</v>
      </c>
      <c r="F844" s="48">
        <v>1</v>
      </c>
      <c r="G844" s="41">
        <v>22977</v>
      </c>
      <c r="H844" s="42">
        <v>3.2824285714285715</v>
      </c>
      <c r="I844" s="42">
        <v>7000</v>
      </c>
      <c r="J844" s="42" t="s">
        <v>4170</v>
      </c>
      <c r="K844" s="42" t="s">
        <v>4170</v>
      </c>
      <c r="L844" s="42">
        <v>1200</v>
      </c>
      <c r="M844" s="39" t="s">
        <v>102</v>
      </c>
      <c r="N844" s="39" t="str">
        <f t="shared" si="13"/>
        <v>sim</v>
      </c>
      <c r="O844" s="49">
        <v>50</v>
      </c>
      <c r="P844" s="49">
        <v>30</v>
      </c>
      <c r="Q844" s="39">
        <v>25</v>
      </c>
      <c r="R844" s="39">
        <v>60</v>
      </c>
      <c r="S844" s="39">
        <v>50</v>
      </c>
    </row>
    <row r="845" spans="1:19" x14ac:dyDescent="0.25">
      <c r="A845" s="39" t="s">
        <v>15</v>
      </c>
      <c r="B845" s="39" t="s">
        <v>98</v>
      </c>
      <c r="C845" s="39" t="s">
        <v>53</v>
      </c>
      <c r="D845" s="39" t="s">
        <v>1047</v>
      </c>
      <c r="E845" s="39" t="s">
        <v>127</v>
      </c>
      <c r="F845" s="48">
        <v>1</v>
      </c>
      <c r="G845" s="41">
        <v>9535</v>
      </c>
      <c r="H845" s="42">
        <v>4.3658424908424909</v>
      </c>
      <c r="I845" s="42">
        <v>2184</v>
      </c>
      <c r="J845" s="42" t="s">
        <v>4170</v>
      </c>
      <c r="K845" s="42" t="s">
        <v>4170</v>
      </c>
      <c r="L845" s="42">
        <v>0</v>
      </c>
      <c r="M845" s="39" t="s">
        <v>104</v>
      </c>
      <c r="N845" s="39" t="b">
        <f t="shared" si="13"/>
        <v>0</v>
      </c>
      <c r="O845" s="49">
        <v>3000</v>
      </c>
      <c r="P845" s="49">
        <v>1000</v>
      </c>
      <c r="Q845" s="39">
        <v>0</v>
      </c>
      <c r="R845" s="39">
        <v>33.299999999999997</v>
      </c>
      <c r="S845" s="39"/>
    </row>
    <row r="846" spans="1:19" x14ac:dyDescent="0.25">
      <c r="A846" s="39" t="s">
        <v>15</v>
      </c>
      <c r="B846" s="39" t="s">
        <v>98</v>
      </c>
      <c r="C846" s="39" t="s">
        <v>53</v>
      </c>
      <c r="D846" s="39" t="s">
        <v>1048</v>
      </c>
      <c r="E846" s="39" t="s">
        <v>127</v>
      </c>
      <c r="F846" s="48">
        <v>2</v>
      </c>
      <c r="G846" s="41">
        <v>12473</v>
      </c>
      <c r="H846" s="42">
        <v>2.9006976744186046</v>
      </c>
      <c r="I846" s="42">
        <v>4300</v>
      </c>
      <c r="J846" s="42" t="s">
        <v>4170</v>
      </c>
      <c r="K846" s="42" t="s">
        <v>4170</v>
      </c>
      <c r="L846" s="42">
        <v>0</v>
      </c>
      <c r="M846" s="39" t="s">
        <v>104</v>
      </c>
      <c r="N846" s="39" t="b">
        <f t="shared" si="13"/>
        <v>0</v>
      </c>
      <c r="O846" s="49">
        <v>20</v>
      </c>
      <c r="P846" s="49">
        <v>10</v>
      </c>
      <c r="Q846" s="39">
        <v>0</v>
      </c>
      <c r="R846" s="39">
        <v>50</v>
      </c>
      <c r="S846" s="39"/>
    </row>
    <row r="847" spans="1:19" x14ac:dyDescent="0.25">
      <c r="A847" s="39" t="s">
        <v>15</v>
      </c>
      <c r="B847" s="39" t="s">
        <v>98</v>
      </c>
      <c r="C847" s="39" t="s">
        <v>53</v>
      </c>
      <c r="D847" s="39" t="s">
        <v>1049</v>
      </c>
      <c r="E847" s="39" t="s">
        <v>127</v>
      </c>
      <c r="F847" s="48">
        <v>1</v>
      </c>
      <c r="G847" s="41">
        <v>5215</v>
      </c>
      <c r="H847" s="42">
        <v>4.0115384615384615</v>
      </c>
      <c r="I847" s="42">
        <v>1300</v>
      </c>
      <c r="J847" s="42" t="s">
        <v>4170</v>
      </c>
      <c r="K847" s="42" t="s">
        <v>4170</v>
      </c>
      <c r="L847" s="42">
        <v>85</v>
      </c>
      <c r="M847" s="39" t="s">
        <v>103</v>
      </c>
      <c r="N847" s="39" t="str">
        <f t="shared" si="13"/>
        <v>sim</v>
      </c>
      <c r="O847" s="49">
        <v>25.12</v>
      </c>
      <c r="P847" s="49">
        <v>13.75</v>
      </c>
      <c r="Q847" s="39">
        <v>2</v>
      </c>
      <c r="R847" s="39">
        <v>54.7</v>
      </c>
      <c r="S847" s="39">
        <v>8</v>
      </c>
    </row>
    <row r="848" spans="1:19" x14ac:dyDescent="0.25">
      <c r="A848" s="39" t="s">
        <v>15</v>
      </c>
      <c r="B848" s="39" t="s">
        <v>98</v>
      </c>
      <c r="C848" s="39" t="s">
        <v>53</v>
      </c>
      <c r="D848" s="39" t="s">
        <v>1050</v>
      </c>
      <c r="E848" s="39" t="s">
        <v>127</v>
      </c>
      <c r="F848" s="48">
        <v>1</v>
      </c>
      <c r="G848" s="41">
        <v>13068</v>
      </c>
      <c r="H848" s="42">
        <v>3.7856315179606024</v>
      </c>
      <c r="I848" s="42">
        <v>3452</v>
      </c>
      <c r="J848" s="42" t="s">
        <v>4169</v>
      </c>
      <c r="K848" s="42" t="s">
        <v>4170</v>
      </c>
      <c r="L848" s="42">
        <v>0</v>
      </c>
      <c r="M848" s="39" t="s">
        <v>102</v>
      </c>
      <c r="N848" s="39" t="str">
        <f t="shared" si="13"/>
        <v>sim</v>
      </c>
      <c r="O848" s="49">
        <v>43.3</v>
      </c>
      <c r="P848" s="49">
        <v>25.78</v>
      </c>
      <c r="Q848" s="39">
        <v>0.52</v>
      </c>
      <c r="R848" s="39">
        <v>59.5</v>
      </c>
      <c r="S848" s="39">
        <v>1.2</v>
      </c>
    </row>
    <row r="849" spans="1:19" x14ac:dyDescent="0.25">
      <c r="A849" s="39" t="s">
        <v>15</v>
      </c>
      <c r="B849" s="39" t="s">
        <v>98</v>
      </c>
      <c r="C849" s="39" t="s">
        <v>53</v>
      </c>
      <c r="D849" s="39" t="s">
        <v>1051</v>
      </c>
      <c r="E849" s="39" t="s">
        <v>127</v>
      </c>
      <c r="F849" s="48">
        <v>1</v>
      </c>
      <c r="G849" s="41">
        <v>10087</v>
      </c>
      <c r="H849" s="42">
        <v>2.0493701747257211</v>
      </c>
      <c r="I849" s="42">
        <v>4922</v>
      </c>
      <c r="J849" s="42" t="s">
        <v>4170</v>
      </c>
      <c r="K849" s="42" t="s">
        <v>4170</v>
      </c>
      <c r="L849" s="42">
        <v>7</v>
      </c>
      <c r="M849" s="39" t="s">
        <v>106</v>
      </c>
      <c r="N849" s="39" t="str">
        <f t="shared" si="13"/>
        <v>sim</v>
      </c>
      <c r="O849" s="49">
        <v>31</v>
      </c>
      <c r="P849" s="49">
        <v>18</v>
      </c>
      <c r="Q849" s="39">
        <v>2</v>
      </c>
      <c r="R849" s="39">
        <v>58.1</v>
      </c>
      <c r="S849" s="39">
        <v>6.5</v>
      </c>
    </row>
    <row r="850" spans="1:19" x14ac:dyDescent="0.25">
      <c r="A850" s="39" t="s">
        <v>15</v>
      </c>
      <c r="B850" s="39" t="s">
        <v>98</v>
      </c>
      <c r="C850" s="39" t="s">
        <v>53</v>
      </c>
      <c r="D850" s="39" t="s">
        <v>1052</v>
      </c>
      <c r="E850" s="39" t="s">
        <v>127</v>
      </c>
      <c r="F850" s="48">
        <v>1</v>
      </c>
      <c r="G850" s="41">
        <v>16824</v>
      </c>
      <c r="H850" s="42">
        <v>4.0696661828737302</v>
      </c>
      <c r="I850" s="42">
        <v>4134</v>
      </c>
      <c r="J850" s="42" t="s">
        <v>4170</v>
      </c>
      <c r="K850" s="42" t="s">
        <v>4170</v>
      </c>
      <c r="L850" s="42">
        <v>0</v>
      </c>
      <c r="M850" s="39" t="s">
        <v>104</v>
      </c>
      <c r="N850" s="39" t="b">
        <f t="shared" si="13"/>
        <v>0</v>
      </c>
      <c r="O850" s="49">
        <v>530</v>
      </c>
      <c r="P850" s="49">
        <v>530</v>
      </c>
      <c r="Q850" s="39">
        <v>0</v>
      </c>
      <c r="R850" s="39">
        <v>100</v>
      </c>
      <c r="S850" s="39"/>
    </row>
    <row r="851" spans="1:19" x14ac:dyDescent="0.25">
      <c r="A851" s="39" t="s">
        <v>15</v>
      </c>
      <c r="B851" s="39" t="s">
        <v>98</v>
      </c>
      <c r="C851" s="39" t="s">
        <v>53</v>
      </c>
      <c r="D851" s="39" t="s">
        <v>1053</v>
      </c>
      <c r="E851" s="39" t="s">
        <v>127</v>
      </c>
      <c r="F851" s="48">
        <v>1</v>
      </c>
      <c r="G851" s="41">
        <v>13340</v>
      </c>
      <c r="H851" s="42">
        <v>3.1351351351351351</v>
      </c>
      <c r="I851" s="42">
        <v>4255</v>
      </c>
      <c r="J851" s="42" t="s">
        <v>4170</v>
      </c>
      <c r="K851" s="42" t="s">
        <v>4170</v>
      </c>
      <c r="L851" s="42">
        <v>0</v>
      </c>
      <c r="M851" s="39" t="s">
        <v>102</v>
      </c>
      <c r="N851" s="39" t="str">
        <f t="shared" si="13"/>
        <v>sim</v>
      </c>
      <c r="O851" s="49">
        <v>0.16</v>
      </c>
      <c r="P851" s="49">
        <v>0.15</v>
      </c>
      <c r="Q851" s="39">
        <v>0.02</v>
      </c>
      <c r="R851" s="39"/>
      <c r="S851" s="39"/>
    </row>
    <row r="852" spans="1:19" x14ac:dyDescent="0.25">
      <c r="A852" s="39" t="s">
        <v>15</v>
      </c>
      <c r="B852" s="39" t="s">
        <v>98</v>
      </c>
      <c r="C852" s="39" t="s">
        <v>53</v>
      </c>
      <c r="D852" s="39" t="s">
        <v>1054</v>
      </c>
      <c r="E852" s="39" t="s">
        <v>127</v>
      </c>
      <c r="F852" s="48">
        <v>1</v>
      </c>
      <c r="G852" s="41">
        <v>5182</v>
      </c>
      <c r="H852" s="42">
        <v>2.9611428571428573</v>
      </c>
      <c r="I852" s="42">
        <v>1750</v>
      </c>
      <c r="J852" s="42" t="s">
        <v>4170</v>
      </c>
      <c r="K852" s="42" t="s">
        <v>4170</v>
      </c>
      <c r="L852" s="42">
        <v>20</v>
      </c>
      <c r="M852" s="39" t="s">
        <v>104</v>
      </c>
      <c r="N852" s="39" t="b">
        <f t="shared" si="13"/>
        <v>0</v>
      </c>
      <c r="O852" s="49">
        <v>15</v>
      </c>
      <c r="P852" s="49">
        <v>10</v>
      </c>
      <c r="Q852" s="39">
        <v>1</v>
      </c>
      <c r="R852" s="39">
        <v>66.7</v>
      </c>
      <c r="S852" s="39">
        <v>6.7</v>
      </c>
    </row>
    <row r="853" spans="1:19" x14ac:dyDescent="0.25">
      <c r="A853" s="39" t="s">
        <v>15</v>
      </c>
      <c r="B853" s="39" t="s">
        <v>98</v>
      </c>
      <c r="C853" s="39" t="s">
        <v>53</v>
      </c>
      <c r="D853" s="39" t="s">
        <v>1055</v>
      </c>
      <c r="E853" s="39" t="s">
        <v>127</v>
      </c>
      <c r="F853" s="48">
        <v>1</v>
      </c>
      <c r="G853" s="41">
        <v>11357</v>
      </c>
      <c r="H853" s="42">
        <v>4.9378260869565214</v>
      </c>
      <c r="I853" s="42">
        <v>2300</v>
      </c>
      <c r="J853" s="42" t="s">
        <v>4170</v>
      </c>
      <c r="K853" s="42" t="s">
        <v>4170</v>
      </c>
      <c r="L853" s="42">
        <v>0</v>
      </c>
      <c r="M853" s="39" t="s">
        <v>104</v>
      </c>
      <c r="N853" s="39" t="b">
        <f t="shared" si="13"/>
        <v>0</v>
      </c>
      <c r="O853" s="49">
        <v>100</v>
      </c>
      <c r="P853" s="49">
        <v>60</v>
      </c>
      <c r="Q853" s="39">
        <v>0</v>
      </c>
      <c r="R853" s="39">
        <v>60</v>
      </c>
      <c r="S853" s="39"/>
    </row>
    <row r="854" spans="1:19" x14ac:dyDescent="0.25">
      <c r="A854" s="39" t="s">
        <v>15</v>
      </c>
      <c r="B854" s="39" t="s">
        <v>98</v>
      </c>
      <c r="C854" s="39" t="s">
        <v>53</v>
      </c>
      <c r="D854" s="39" t="s">
        <v>1056</v>
      </c>
      <c r="E854" s="39" t="s">
        <v>127</v>
      </c>
      <c r="F854" s="48">
        <v>1</v>
      </c>
      <c r="G854" s="41">
        <v>6569</v>
      </c>
      <c r="H854" s="42">
        <v>2.6966338259441707</v>
      </c>
      <c r="I854" s="42">
        <v>2436</v>
      </c>
      <c r="J854" s="42" t="s">
        <v>4169</v>
      </c>
      <c r="K854" s="42" t="s">
        <v>4170</v>
      </c>
      <c r="L854" s="42">
        <v>0</v>
      </c>
      <c r="M854" s="39" t="s">
        <v>104</v>
      </c>
      <c r="N854" s="39" t="b">
        <f t="shared" si="13"/>
        <v>0</v>
      </c>
      <c r="O854" s="49">
        <v>63</v>
      </c>
      <c r="P854" s="49">
        <v>2</v>
      </c>
      <c r="Q854" s="39">
        <v>0</v>
      </c>
      <c r="R854" s="39">
        <v>3.2</v>
      </c>
      <c r="S854" s="39"/>
    </row>
    <row r="855" spans="1:19" x14ac:dyDescent="0.25">
      <c r="A855" s="39" t="s">
        <v>15</v>
      </c>
      <c r="B855" s="39" t="s">
        <v>98</v>
      </c>
      <c r="C855" s="39" t="s">
        <v>53</v>
      </c>
      <c r="D855" s="39" t="s">
        <v>1057</v>
      </c>
      <c r="E855" s="39" t="s">
        <v>127</v>
      </c>
      <c r="F855" s="48">
        <v>2</v>
      </c>
      <c r="G855" s="41">
        <v>18755</v>
      </c>
      <c r="H855" s="42">
        <v>2.3755541481950599</v>
      </c>
      <c r="I855" s="42">
        <v>7895</v>
      </c>
      <c r="J855" s="42" t="s">
        <v>4170</v>
      </c>
      <c r="K855" s="42" t="s">
        <v>4170</v>
      </c>
      <c r="L855" s="42">
        <v>128</v>
      </c>
      <c r="M855" s="39" t="s">
        <v>103</v>
      </c>
      <c r="N855" s="39" t="str">
        <f t="shared" si="13"/>
        <v>sim</v>
      </c>
      <c r="O855" s="49">
        <v>50.04</v>
      </c>
      <c r="P855" s="49">
        <v>25.6</v>
      </c>
      <c r="Q855" s="39">
        <v>2.9</v>
      </c>
      <c r="R855" s="39">
        <v>51.2</v>
      </c>
      <c r="S855" s="39">
        <v>5.8</v>
      </c>
    </row>
    <row r="856" spans="1:19" x14ac:dyDescent="0.25">
      <c r="A856" s="39" t="s">
        <v>15</v>
      </c>
      <c r="B856" s="39" t="s">
        <v>98</v>
      </c>
      <c r="C856" s="39" t="s">
        <v>53</v>
      </c>
      <c r="D856" s="39" t="s">
        <v>1058</v>
      </c>
      <c r="E856" s="39" t="s">
        <v>127</v>
      </c>
      <c r="F856" s="48">
        <v>2</v>
      </c>
      <c r="G856" s="41">
        <v>49827</v>
      </c>
      <c r="H856" s="42">
        <v>3.5687580575848732</v>
      </c>
      <c r="I856" s="42">
        <v>13962</v>
      </c>
      <c r="J856" s="42" t="s">
        <v>4170</v>
      </c>
      <c r="K856" s="42" t="s">
        <v>4170</v>
      </c>
      <c r="L856" s="42">
        <v>350</v>
      </c>
      <c r="M856" s="39" t="s">
        <v>104</v>
      </c>
      <c r="N856" s="39" t="b">
        <f t="shared" si="13"/>
        <v>0</v>
      </c>
      <c r="O856" s="49">
        <v>84</v>
      </c>
      <c r="P856" s="49">
        <v>58.8</v>
      </c>
      <c r="Q856" s="39">
        <v>1.68</v>
      </c>
      <c r="R856" s="39">
        <v>70</v>
      </c>
      <c r="S856" s="39">
        <v>2</v>
      </c>
    </row>
    <row r="857" spans="1:19" x14ac:dyDescent="0.25">
      <c r="A857" s="39" t="s">
        <v>15</v>
      </c>
      <c r="B857" s="39" t="s">
        <v>98</v>
      </c>
      <c r="C857" s="39" t="s">
        <v>53</v>
      </c>
      <c r="D857" s="39" t="s">
        <v>1059</v>
      </c>
      <c r="E857" s="39" t="s">
        <v>127</v>
      </c>
      <c r="F857" s="48">
        <v>1</v>
      </c>
      <c r="G857" s="41">
        <v>12005</v>
      </c>
      <c r="H857" s="42">
        <v>2.4009999999999998</v>
      </c>
      <c r="I857" s="42">
        <v>5000</v>
      </c>
      <c r="J857" s="42" t="s">
        <v>4169</v>
      </c>
      <c r="K857" s="42" t="s">
        <v>4170</v>
      </c>
      <c r="L857" s="42">
        <v>100</v>
      </c>
      <c r="M857" s="39" t="s">
        <v>104</v>
      </c>
      <c r="N857" s="39" t="b">
        <f t="shared" si="13"/>
        <v>0</v>
      </c>
      <c r="O857" s="49">
        <v>5</v>
      </c>
      <c r="P857" s="49">
        <v>2</v>
      </c>
      <c r="Q857" s="39">
        <v>2</v>
      </c>
      <c r="R857" s="39">
        <v>40</v>
      </c>
      <c r="S857" s="39">
        <v>40</v>
      </c>
    </row>
    <row r="858" spans="1:19" x14ac:dyDescent="0.25">
      <c r="A858" s="39" t="s">
        <v>15</v>
      </c>
      <c r="B858" s="39" t="s">
        <v>98</v>
      </c>
      <c r="C858" s="39" t="s">
        <v>53</v>
      </c>
      <c r="D858" s="39" t="s">
        <v>1060</v>
      </c>
      <c r="E858" s="39" t="s">
        <v>127</v>
      </c>
      <c r="F858" s="48">
        <v>1</v>
      </c>
      <c r="G858" s="41">
        <v>7480</v>
      </c>
      <c r="H858" s="42">
        <v>2.2701062215477998</v>
      </c>
      <c r="I858" s="42">
        <v>3295</v>
      </c>
      <c r="J858" s="42" t="s">
        <v>4170</v>
      </c>
      <c r="K858" s="42" t="s">
        <v>4170</v>
      </c>
      <c r="L858" s="42">
        <v>38</v>
      </c>
      <c r="M858" s="39" t="s">
        <v>106</v>
      </c>
      <c r="N858" s="39" t="str">
        <f t="shared" si="13"/>
        <v>sim</v>
      </c>
      <c r="O858" s="49">
        <v>31</v>
      </c>
      <c r="P858" s="49">
        <v>21</v>
      </c>
      <c r="Q858" s="39">
        <v>0.02</v>
      </c>
      <c r="R858" s="39">
        <v>67.7</v>
      </c>
      <c r="S858" s="39">
        <v>0.1</v>
      </c>
    </row>
    <row r="859" spans="1:19" x14ac:dyDescent="0.25">
      <c r="A859" s="39" t="s">
        <v>15</v>
      </c>
      <c r="B859" s="39" t="s">
        <v>98</v>
      </c>
      <c r="C859" s="39" t="s">
        <v>53</v>
      </c>
      <c r="D859" s="39" t="s">
        <v>1061</v>
      </c>
      <c r="E859" s="39" t="s">
        <v>127</v>
      </c>
      <c r="F859" s="48">
        <v>1</v>
      </c>
      <c r="G859" s="41">
        <v>2381</v>
      </c>
      <c r="H859" s="42">
        <v>2.3809999999999998</v>
      </c>
      <c r="I859" s="42">
        <v>1000</v>
      </c>
      <c r="J859" s="42" t="s">
        <v>4170</v>
      </c>
      <c r="K859" s="42" t="s">
        <v>4170</v>
      </c>
      <c r="L859" s="42">
        <v>0</v>
      </c>
      <c r="M859" s="39" t="s">
        <v>104</v>
      </c>
      <c r="N859" s="39" t="b">
        <f t="shared" si="13"/>
        <v>0</v>
      </c>
      <c r="O859" s="49">
        <v>5.78</v>
      </c>
      <c r="P859" s="49">
        <v>5.78</v>
      </c>
      <c r="Q859" s="39">
        <v>0</v>
      </c>
      <c r="R859" s="39">
        <v>100</v>
      </c>
      <c r="S859" s="39"/>
    </row>
    <row r="860" spans="1:19" x14ac:dyDescent="0.25">
      <c r="A860" s="39" t="s">
        <v>15</v>
      </c>
      <c r="B860" s="39" t="s">
        <v>98</v>
      </c>
      <c r="C860" s="39" t="s">
        <v>53</v>
      </c>
      <c r="D860" s="39" t="s">
        <v>821</v>
      </c>
      <c r="E860" s="39" t="s">
        <v>127</v>
      </c>
      <c r="F860" s="48">
        <v>2</v>
      </c>
      <c r="G860" s="41">
        <v>34364</v>
      </c>
      <c r="H860" s="42">
        <v>3.4363999999999999</v>
      </c>
      <c r="I860" s="42">
        <v>10000</v>
      </c>
      <c r="J860" s="42" t="s">
        <v>4170</v>
      </c>
      <c r="K860" s="42" t="s">
        <v>4170</v>
      </c>
      <c r="L860" s="42">
        <v>100</v>
      </c>
      <c r="M860" s="39" t="s">
        <v>103</v>
      </c>
      <c r="N860" s="39" t="str">
        <f t="shared" si="13"/>
        <v>sim</v>
      </c>
      <c r="O860" s="49">
        <v>300</v>
      </c>
      <c r="P860" s="49">
        <v>50</v>
      </c>
      <c r="Q860" s="39">
        <v>40</v>
      </c>
      <c r="R860" s="39">
        <v>16.7</v>
      </c>
      <c r="S860" s="39">
        <v>13.3</v>
      </c>
    </row>
    <row r="861" spans="1:19" x14ac:dyDescent="0.25">
      <c r="A861" s="39" t="s">
        <v>15</v>
      </c>
      <c r="B861" s="39" t="s">
        <v>98</v>
      </c>
      <c r="C861" s="39" t="s">
        <v>53</v>
      </c>
      <c r="D861" s="39" t="s">
        <v>1062</v>
      </c>
      <c r="E861" s="39" t="s">
        <v>127</v>
      </c>
      <c r="F861" s="48">
        <v>1</v>
      </c>
      <c r="G861" s="41">
        <v>4330</v>
      </c>
      <c r="H861" s="42">
        <v>2.8866666666666667</v>
      </c>
      <c r="I861" s="42">
        <v>1500</v>
      </c>
      <c r="J861" s="42" t="s">
        <v>4170</v>
      </c>
      <c r="K861" s="42" t="s">
        <v>4170</v>
      </c>
      <c r="L861" s="42">
        <v>0</v>
      </c>
      <c r="M861" s="39" t="s">
        <v>102</v>
      </c>
      <c r="N861" s="39" t="str">
        <f t="shared" si="13"/>
        <v>sim</v>
      </c>
      <c r="O861" s="49">
        <v>11</v>
      </c>
      <c r="P861" s="49">
        <v>9.5</v>
      </c>
      <c r="Q861" s="39">
        <v>2</v>
      </c>
      <c r="R861" s="39">
        <v>86.4</v>
      </c>
      <c r="S861" s="39">
        <v>18.2</v>
      </c>
    </row>
    <row r="862" spans="1:19" x14ac:dyDescent="0.25">
      <c r="A862" s="39" t="s">
        <v>15</v>
      </c>
      <c r="B862" s="39" t="s">
        <v>98</v>
      </c>
      <c r="C862" s="39" t="s">
        <v>53</v>
      </c>
      <c r="D862" s="39" t="s">
        <v>1063</v>
      </c>
      <c r="E862" s="39" t="s">
        <v>127</v>
      </c>
      <c r="F862" s="48">
        <v>1</v>
      </c>
      <c r="G862" s="41">
        <v>4814</v>
      </c>
      <c r="H862" s="42">
        <v>4.8140000000000001</v>
      </c>
      <c r="I862" s="42">
        <v>1000</v>
      </c>
      <c r="J862" s="42" t="s">
        <v>4170</v>
      </c>
      <c r="K862" s="42" t="s">
        <v>4170</v>
      </c>
      <c r="L862" s="42">
        <v>300</v>
      </c>
      <c r="M862" s="39" t="s">
        <v>104</v>
      </c>
      <c r="N862" s="39" t="b">
        <f t="shared" si="13"/>
        <v>0</v>
      </c>
      <c r="O862" s="49">
        <v>19.5</v>
      </c>
      <c r="P862" s="49">
        <v>15.5</v>
      </c>
      <c r="Q862" s="39">
        <v>0</v>
      </c>
      <c r="R862" s="39">
        <v>79.5</v>
      </c>
      <c r="S862" s="39"/>
    </row>
    <row r="863" spans="1:19" x14ac:dyDescent="0.25">
      <c r="A863" s="39" t="s">
        <v>15</v>
      </c>
      <c r="B863" s="39" t="s">
        <v>98</v>
      </c>
      <c r="C863" s="39" t="s">
        <v>53</v>
      </c>
      <c r="D863" s="39" t="s">
        <v>1064</v>
      </c>
      <c r="E863" s="39" t="s">
        <v>145</v>
      </c>
      <c r="F863" s="48">
        <v>1</v>
      </c>
      <c r="G863" s="41">
        <v>3932</v>
      </c>
      <c r="H863" s="42">
        <v>2.0564853556485354</v>
      </c>
      <c r="I863" s="42">
        <v>1912</v>
      </c>
      <c r="J863" s="42" t="s">
        <v>4170</v>
      </c>
      <c r="K863" s="42" t="s">
        <v>4170</v>
      </c>
      <c r="L863" s="42">
        <v>0</v>
      </c>
      <c r="M863" s="39" t="s">
        <v>104</v>
      </c>
      <c r="N863" s="39" t="b">
        <f t="shared" si="13"/>
        <v>0</v>
      </c>
      <c r="O863" s="49">
        <v>33.200000000000003</v>
      </c>
      <c r="P863" s="49">
        <v>17.7</v>
      </c>
      <c r="Q863" s="39">
        <v>0</v>
      </c>
      <c r="R863" s="39">
        <v>53.3</v>
      </c>
      <c r="S863" s="39"/>
    </row>
    <row r="864" spans="1:19" x14ac:dyDescent="0.25">
      <c r="A864" s="39" t="s">
        <v>15</v>
      </c>
      <c r="B864" s="39" t="s">
        <v>98</v>
      </c>
      <c r="C864" s="39" t="s">
        <v>53</v>
      </c>
      <c r="D864" s="39" t="s">
        <v>1065</v>
      </c>
      <c r="E864" s="39" t="s">
        <v>146</v>
      </c>
      <c r="F864" s="48">
        <v>2</v>
      </c>
      <c r="G864" s="41">
        <v>25260</v>
      </c>
      <c r="H864" s="42">
        <v>4.0741935483870968</v>
      </c>
      <c r="I864" s="42">
        <v>6200</v>
      </c>
      <c r="J864" s="42" t="s">
        <v>4170</v>
      </c>
      <c r="K864" s="42" t="s">
        <v>4170</v>
      </c>
      <c r="L864" s="42">
        <v>100</v>
      </c>
      <c r="M864" s="39" t="s">
        <v>103</v>
      </c>
      <c r="N864" s="39" t="str">
        <f t="shared" si="13"/>
        <v>sim</v>
      </c>
      <c r="O864" s="49">
        <v>76</v>
      </c>
      <c r="P864" s="49">
        <v>29.9</v>
      </c>
      <c r="Q864" s="39">
        <v>10</v>
      </c>
      <c r="R864" s="39">
        <v>39.299999999999997</v>
      </c>
      <c r="S864" s="39">
        <v>13.2</v>
      </c>
    </row>
    <row r="865" spans="1:19" x14ac:dyDescent="0.25">
      <c r="A865" s="39" t="s">
        <v>15</v>
      </c>
      <c r="B865" s="39" t="s">
        <v>98</v>
      </c>
      <c r="C865" s="39" t="s">
        <v>53</v>
      </c>
      <c r="D865" s="39" t="s">
        <v>837</v>
      </c>
      <c r="E865" s="39" t="s">
        <v>127</v>
      </c>
      <c r="F865" s="48">
        <v>2</v>
      </c>
      <c r="G865" s="41">
        <v>25386</v>
      </c>
      <c r="H865" s="42">
        <v>2.5370777533479911</v>
      </c>
      <c r="I865" s="42">
        <v>10006</v>
      </c>
      <c r="J865" s="42" t="s">
        <v>4170</v>
      </c>
      <c r="K865" s="42" t="s">
        <v>4170</v>
      </c>
      <c r="L865" s="42">
        <v>0</v>
      </c>
      <c r="M865" s="39" t="s">
        <v>104</v>
      </c>
      <c r="N865" s="39" t="b">
        <f t="shared" si="13"/>
        <v>0</v>
      </c>
      <c r="O865" s="49">
        <v>48371.69</v>
      </c>
      <c r="P865" s="49">
        <v>0</v>
      </c>
      <c r="Q865" s="39">
        <v>0</v>
      </c>
      <c r="R865" s="39"/>
      <c r="S865" s="39"/>
    </row>
    <row r="866" spans="1:19" x14ac:dyDescent="0.25">
      <c r="A866" s="39" t="s">
        <v>15</v>
      </c>
      <c r="B866" s="39" t="s">
        <v>98</v>
      </c>
      <c r="C866" s="39" t="s">
        <v>53</v>
      </c>
      <c r="D866" s="39" t="s">
        <v>1066</v>
      </c>
      <c r="E866" s="39" t="s">
        <v>127</v>
      </c>
      <c r="F866" s="48">
        <v>2</v>
      </c>
      <c r="G866" s="41">
        <v>26317</v>
      </c>
      <c r="H866" s="42">
        <v>5.8482222222222227</v>
      </c>
      <c r="I866" s="42">
        <v>4500</v>
      </c>
      <c r="J866" s="42" t="s">
        <v>4170</v>
      </c>
      <c r="K866" s="42" t="s">
        <v>4170</v>
      </c>
      <c r="L866" s="42">
        <v>0</v>
      </c>
      <c r="M866" s="39" t="s">
        <v>104</v>
      </c>
      <c r="N866" s="39" t="b">
        <f t="shared" si="13"/>
        <v>0</v>
      </c>
      <c r="O866" s="49">
        <v>86.4</v>
      </c>
      <c r="P866" s="49">
        <v>20.399999999999999</v>
      </c>
      <c r="Q866" s="39">
        <v>0</v>
      </c>
      <c r="R866" s="39">
        <v>23.6</v>
      </c>
      <c r="S866" s="39"/>
    </row>
    <row r="867" spans="1:19" x14ac:dyDescent="0.25">
      <c r="A867" s="39" t="s">
        <v>15</v>
      </c>
      <c r="B867" s="39" t="s">
        <v>98</v>
      </c>
      <c r="C867" s="39" t="s">
        <v>53</v>
      </c>
      <c r="D867" s="39" t="s">
        <v>1067</v>
      </c>
      <c r="E867" s="39" t="s">
        <v>145</v>
      </c>
      <c r="F867" s="48">
        <v>1</v>
      </c>
      <c r="G867" s="41">
        <v>5628</v>
      </c>
      <c r="H867" s="42">
        <v>2.3567839195979898</v>
      </c>
      <c r="I867" s="42">
        <v>2388</v>
      </c>
      <c r="J867" s="42" t="s">
        <v>4170</v>
      </c>
      <c r="K867" s="42" t="s">
        <v>4170</v>
      </c>
      <c r="L867" s="42">
        <v>0</v>
      </c>
      <c r="M867" s="39" t="s">
        <v>104</v>
      </c>
      <c r="N867" s="39" t="b">
        <f t="shared" si="13"/>
        <v>0</v>
      </c>
      <c r="O867" s="49">
        <v>6.6</v>
      </c>
      <c r="P867" s="49">
        <v>0.6</v>
      </c>
      <c r="Q867" s="39">
        <v>0</v>
      </c>
      <c r="R867" s="39">
        <v>9.1</v>
      </c>
      <c r="S867" s="39"/>
    </row>
    <row r="868" spans="1:19" x14ac:dyDescent="0.25">
      <c r="A868" s="39" t="s">
        <v>15</v>
      </c>
      <c r="B868" s="39" t="s">
        <v>98</v>
      </c>
      <c r="C868" s="39" t="s">
        <v>53</v>
      </c>
      <c r="D868" s="39" t="s">
        <v>1068</v>
      </c>
      <c r="E868" s="39" t="s">
        <v>127</v>
      </c>
      <c r="F868" s="48">
        <v>1</v>
      </c>
      <c r="G868" s="41">
        <v>8110</v>
      </c>
      <c r="H868" s="42">
        <v>2.0274999999999999</v>
      </c>
      <c r="I868" s="42">
        <v>4000</v>
      </c>
      <c r="J868" s="42" t="s">
        <v>4170</v>
      </c>
      <c r="K868" s="42" t="s">
        <v>4170</v>
      </c>
      <c r="L868" s="42">
        <v>0</v>
      </c>
      <c r="M868" s="39" t="s">
        <v>104</v>
      </c>
      <c r="N868" s="39" t="b">
        <f t="shared" si="13"/>
        <v>0</v>
      </c>
      <c r="O868" s="49">
        <v>30.75</v>
      </c>
      <c r="P868" s="49">
        <v>2</v>
      </c>
      <c r="Q868" s="39">
        <v>0</v>
      </c>
      <c r="R868" s="39">
        <v>6.5</v>
      </c>
      <c r="S868" s="39"/>
    </row>
    <row r="869" spans="1:19" x14ac:dyDescent="0.25">
      <c r="A869" s="39" t="s">
        <v>15</v>
      </c>
      <c r="B869" s="39" t="s">
        <v>98</v>
      </c>
      <c r="C869" s="39" t="s">
        <v>53</v>
      </c>
      <c r="D869" s="39" t="s">
        <v>1069</v>
      </c>
      <c r="E869" s="39" t="s">
        <v>127</v>
      </c>
      <c r="F869" s="48">
        <v>1</v>
      </c>
      <c r="G869" s="41">
        <v>7188</v>
      </c>
      <c r="H869" s="42">
        <v>2.6543574593796158</v>
      </c>
      <c r="I869" s="42">
        <v>2708</v>
      </c>
      <c r="J869" s="42" t="s">
        <v>4170</v>
      </c>
      <c r="K869" s="42" t="s">
        <v>4170</v>
      </c>
      <c r="L869" s="42">
        <v>20</v>
      </c>
      <c r="M869" s="39" t="s">
        <v>104</v>
      </c>
      <c r="N869" s="39" t="b">
        <f t="shared" si="13"/>
        <v>0</v>
      </c>
      <c r="O869" s="49">
        <v>36</v>
      </c>
      <c r="P869" s="49">
        <v>24.28</v>
      </c>
      <c r="Q869" s="39">
        <v>0</v>
      </c>
      <c r="R869" s="39">
        <v>67.400000000000006</v>
      </c>
      <c r="S869" s="39"/>
    </row>
    <row r="870" spans="1:19" x14ac:dyDescent="0.25">
      <c r="A870" s="39" t="s">
        <v>15</v>
      </c>
      <c r="B870" s="39" t="s">
        <v>98</v>
      </c>
      <c r="C870" s="39" t="s">
        <v>53</v>
      </c>
      <c r="D870" s="39" t="s">
        <v>1070</v>
      </c>
      <c r="E870" s="39" t="s">
        <v>127</v>
      </c>
      <c r="F870" s="48">
        <v>1</v>
      </c>
      <c r="G870" s="41">
        <v>21448</v>
      </c>
      <c r="H870" s="42">
        <v>2.383640809068682</v>
      </c>
      <c r="I870" s="42">
        <v>8998</v>
      </c>
      <c r="J870" s="42" t="s">
        <v>4169</v>
      </c>
      <c r="K870" s="42" t="s">
        <v>4169</v>
      </c>
      <c r="L870" s="42">
        <v>150</v>
      </c>
      <c r="M870" s="39" t="s">
        <v>105</v>
      </c>
      <c r="N870" s="39" t="str">
        <f t="shared" si="13"/>
        <v>sim</v>
      </c>
      <c r="O870" s="49">
        <v>60</v>
      </c>
      <c r="P870" s="49">
        <v>40</v>
      </c>
      <c r="Q870" s="39">
        <v>0</v>
      </c>
      <c r="R870" s="39">
        <v>66.7</v>
      </c>
      <c r="S870" s="39"/>
    </row>
    <row r="871" spans="1:19" x14ac:dyDescent="0.25">
      <c r="A871" s="39" t="s">
        <v>15</v>
      </c>
      <c r="B871" s="39" t="s">
        <v>98</v>
      </c>
      <c r="C871" s="39" t="s">
        <v>53</v>
      </c>
      <c r="D871" s="39" t="s">
        <v>1071</v>
      </c>
      <c r="E871" s="39" t="s">
        <v>146</v>
      </c>
      <c r="F871" s="48">
        <v>5</v>
      </c>
      <c r="G871" s="41">
        <v>1047436</v>
      </c>
      <c r="H871" s="42">
        <v>2.803434450493274</v>
      </c>
      <c r="I871" s="42">
        <v>373626</v>
      </c>
      <c r="J871" s="42" t="s">
        <v>4169</v>
      </c>
      <c r="K871" s="42" t="s">
        <v>4169</v>
      </c>
      <c r="L871" s="42">
        <v>218</v>
      </c>
      <c r="M871" s="39" t="s">
        <v>102</v>
      </c>
      <c r="N871" s="39" t="str">
        <f t="shared" si="13"/>
        <v>sim</v>
      </c>
      <c r="O871" s="49">
        <v>3154.98</v>
      </c>
      <c r="P871" s="49">
        <v>1514.98</v>
      </c>
      <c r="Q871" s="39">
        <v>403.75</v>
      </c>
      <c r="R871" s="39">
        <v>48</v>
      </c>
      <c r="S871" s="39">
        <v>12.8</v>
      </c>
    </row>
    <row r="872" spans="1:19" x14ac:dyDescent="0.25">
      <c r="A872" s="39" t="s">
        <v>15</v>
      </c>
      <c r="B872" s="39" t="s">
        <v>98</v>
      </c>
      <c r="C872" s="39" t="s">
        <v>53</v>
      </c>
      <c r="D872" s="39" t="s">
        <v>1072</v>
      </c>
      <c r="E872" s="39" t="s">
        <v>127</v>
      </c>
      <c r="F872" s="48">
        <v>2</v>
      </c>
      <c r="G872" s="41">
        <v>30538</v>
      </c>
      <c r="H872" s="42">
        <v>4.362571428571429</v>
      </c>
      <c r="I872" s="42">
        <v>7000</v>
      </c>
      <c r="J872" s="42" t="s">
        <v>4170</v>
      </c>
      <c r="K872" s="42" t="s">
        <v>4170</v>
      </c>
      <c r="L872" s="42">
        <v>10</v>
      </c>
      <c r="M872" s="39" t="s">
        <v>103</v>
      </c>
      <c r="N872" s="39" t="str">
        <f t="shared" si="13"/>
        <v>sim</v>
      </c>
      <c r="O872" s="49">
        <v>17</v>
      </c>
      <c r="P872" s="49">
        <v>15</v>
      </c>
      <c r="Q872" s="39">
        <v>10</v>
      </c>
      <c r="R872" s="39">
        <v>88.2</v>
      </c>
      <c r="S872" s="39">
        <v>58.8</v>
      </c>
    </row>
    <row r="873" spans="1:19" x14ac:dyDescent="0.25">
      <c r="A873" s="39" t="s">
        <v>15</v>
      </c>
      <c r="B873" s="39" t="s">
        <v>98</v>
      </c>
      <c r="C873" s="39" t="s">
        <v>53</v>
      </c>
      <c r="D873" s="39" t="s">
        <v>1073</v>
      </c>
      <c r="E873" s="39" t="s">
        <v>127</v>
      </c>
      <c r="F873" s="48">
        <v>1</v>
      </c>
      <c r="G873" s="41">
        <v>2580</v>
      </c>
      <c r="H873" s="42">
        <v>4.0822784810126587</v>
      </c>
      <c r="I873" s="42">
        <v>632</v>
      </c>
      <c r="J873" s="42" t="s">
        <v>4170</v>
      </c>
      <c r="K873" s="42" t="s">
        <v>4170</v>
      </c>
      <c r="L873" s="42">
        <v>19</v>
      </c>
      <c r="M873" s="39" t="s">
        <v>104</v>
      </c>
      <c r="N873" s="39" t="b">
        <f t="shared" si="13"/>
        <v>0</v>
      </c>
      <c r="O873" s="49">
        <v>6</v>
      </c>
      <c r="P873" s="49">
        <v>3.5</v>
      </c>
      <c r="Q873" s="39">
        <v>0</v>
      </c>
      <c r="R873" s="39">
        <v>58.3</v>
      </c>
      <c r="S873" s="39"/>
    </row>
    <row r="874" spans="1:19" x14ac:dyDescent="0.25">
      <c r="A874" s="39" t="s">
        <v>15</v>
      </c>
      <c r="B874" s="39" t="s">
        <v>98</v>
      </c>
      <c r="C874" s="39" t="s">
        <v>53</v>
      </c>
      <c r="D874" s="39" t="s">
        <v>1074</v>
      </c>
      <c r="E874" s="39" t="s">
        <v>127</v>
      </c>
      <c r="F874" s="48">
        <v>1</v>
      </c>
      <c r="G874" s="41">
        <v>13613</v>
      </c>
      <c r="H874" s="42">
        <v>2.651538761199844</v>
      </c>
      <c r="I874" s="42">
        <v>5134</v>
      </c>
      <c r="J874" s="42" t="s">
        <v>4170</v>
      </c>
      <c r="K874" s="42" t="s">
        <v>4170</v>
      </c>
      <c r="L874" s="42">
        <v>0</v>
      </c>
      <c r="M874" s="39" t="s">
        <v>104</v>
      </c>
      <c r="N874" s="39" t="b">
        <f t="shared" si="13"/>
        <v>0</v>
      </c>
      <c r="O874" s="49">
        <v>90</v>
      </c>
      <c r="P874" s="49">
        <v>70</v>
      </c>
      <c r="Q874" s="39">
        <v>0</v>
      </c>
      <c r="R874" s="39">
        <v>77.8</v>
      </c>
      <c r="S874" s="39"/>
    </row>
    <row r="875" spans="1:19" x14ac:dyDescent="0.25">
      <c r="A875" s="39" t="s">
        <v>15</v>
      </c>
      <c r="B875" s="39" t="s">
        <v>98</v>
      </c>
      <c r="C875" s="39" t="s">
        <v>53</v>
      </c>
      <c r="D875" s="39" t="s">
        <v>1075</v>
      </c>
      <c r="E875" s="39" t="s">
        <v>127</v>
      </c>
      <c r="F875" s="48">
        <v>1</v>
      </c>
      <c r="G875" s="41">
        <v>6740</v>
      </c>
      <c r="H875" s="42">
        <v>3.5927505330490406</v>
      </c>
      <c r="I875" s="42">
        <v>1876</v>
      </c>
      <c r="J875" s="42" t="s">
        <v>4170</v>
      </c>
      <c r="K875" s="42" t="s">
        <v>4170</v>
      </c>
      <c r="L875" s="42">
        <v>175</v>
      </c>
      <c r="M875" s="39" t="s">
        <v>105</v>
      </c>
      <c r="N875" s="39" t="str">
        <f t="shared" si="13"/>
        <v>sim</v>
      </c>
      <c r="O875" s="49">
        <v>7.65</v>
      </c>
      <c r="P875" s="49">
        <v>4.4000000000000004</v>
      </c>
      <c r="Q875" s="39">
        <v>0.32</v>
      </c>
      <c r="R875" s="39">
        <v>57.5</v>
      </c>
      <c r="S875" s="39">
        <v>4.2</v>
      </c>
    </row>
    <row r="876" spans="1:19" x14ac:dyDescent="0.25">
      <c r="A876" s="39" t="s">
        <v>15</v>
      </c>
      <c r="B876" s="39" t="s">
        <v>98</v>
      </c>
      <c r="C876" s="39" t="s">
        <v>53</v>
      </c>
      <c r="D876" s="39" t="s">
        <v>1076</v>
      </c>
      <c r="E876" s="39" t="s">
        <v>127</v>
      </c>
      <c r="F876" s="48">
        <v>1</v>
      </c>
      <c r="G876" s="41">
        <v>5034</v>
      </c>
      <c r="H876" s="42">
        <v>7.1914285714285713</v>
      </c>
      <c r="I876" s="42">
        <v>700</v>
      </c>
      <c r="J876" s="42" t="s">
        <v>4170</v>
      </c>
      <c r="K876" s="42" t="s">
        <v>4170</v>
      </c>
      <c r="L876" s="42">
        <v>0</v>
      </c>
      <c r="M876" s="39" t="s">
        <v>104</v>
      </c>
      <c r="N876" s="39" t="b">
        <f t="shared" si="13"/>
        <v>0</v>
      </c>
      <c r="O876" s="49">
        <v>27</v>
      </c>
      <c r="P876" s="49">
        <v>10</v>
      </c>
      <c r="Q876" s="39">
        <v>0</v>
      </c>
      <c r="R876" s="39">
        <v>37</v>
      </c>
      <c r="S876" s="39"/>
    </row>
    <row r="877" spans="1:19" x14ac:dyDescent="0.25">
      <c r="A877" s="39" t="s">
        <v>15</v>
      </c>
      <c r="B877" s="39" t="s">
        <v>98</v>
      </c>
      <c r="C877" s="39" t="s">
        <v>53</v>
      </c>
      <c r="D877" s="39" t="s">
        <v>1077</v>
      </c>
      <c r="E877" s="39" t="s">
        <v>127</v>
      </c>
      <c r="F877" s="48">
        <v>1</v>
      </c>
      <c r="G877" s="41">
        <v>3522</v>
      </c>
      <c r="H877" s="42">
        <v>4.0953488372093023</v>
      </c>
      <c r="I877" s="42">
        <v>860</v>
      </c>
      <c r="J877" s="42" t="s">
        <v>4170</v>
      </c>
      <c r="K877" s="42" t="s">
        <v>4170</v>
      </c>
      <c r="L877" s="42">
        <v>0</v>
      </c>
      <c r="M877" s="39" t="s">
        <v>104</v>
      </c>
      <c r="N877" s="39" t="b">
        <f t="shared" si="13"/>
        <v>0</v>
      </c>
      <c r="O877" s="49">
        <v>8</v>
      </c>
      <c r="P877" s="49">
        <v>6</v>
      </c>
      <c r="Q877" s="39">
        <v>0</v>
      </c>
      <c r="R877" s="39">
        <v>75</v>
      </c>
      <c r="S877" s="39"/>
    </row>
    <row r="878" spans="1:19" x14ac:dyDescent="0.25">
      <c r="A878" s="39" t="s">
        <v>15</v>
      </c>
      <c r="B878" s="39" t="s">
        <v>98</v>
      </c>
      <c r="C878" s="39" t="s">
        <v>53</v>
      </c>
      <c r="D878" s="39" t="s">
        <v>1078</v>
      </c>
      <c r="E878" s="39" t="s">
        <v>127</v>
      </c>
      <c r="F878" s="48">
        <v>1</v>
      </c>
      <c r="G878" s="41">
        <v>5117</v>
      </c>
      <c r="H878" s="42">
        <v>2.1320833333333336</v>
      </c>
      <c r="I878" s="42">
        <v>2400</v>
      </c>
      <c r="J878" s="42" t="s">
        <v>4170</v>
      </c>
      <c r="K878" s="42" t="s">
        <v>4170</v>
      </c>
      <c r="L878" s="42">
        <v>0</v>
      </c>
      <c r="M878" s="39" t="s">
        <v>103</v>
      </c>
      <c r="N878" s="39" t="str">
        <f t="shared" si="13"/>
        <v>sim</v>
      </c>
      <c r="O878" s="49">
        <v>50</v>
      </c>
      <c r="P878" s="49">
        <v>15</v>
      </c>
      <c r="Q878" s="39">
        <v>0</v>
      </c>
      <c r="R878" s="39">
        <v>30</v>
      </c>
      <c r="S878" s="39"/>
    </row>
    <row r="879" spans="1:19" x14ac:dyDescent="0.25">
      <c r="A879" s="39" t="s">
        <v>15</v>
      </c>
      <c r="B879" s="39" t="s">
        <v>98</v>
      </c>
      <c r="C879" s="39" t="s">
        <v>53</v>
      </c>
      <c r="D879" s="39" t="s">
        <v>1079</v>
      </c>
      <c r="E879" s="39" t="s">
        <v>127</v>
      </c>
      <c r="F879" s="48">
        <v>1</v>
      </c>
      <c r="G879" s="41">
        <v>18211</v>
      </c>
      <c r="H879" s="42">
        <v>3.4289211071361327</v>
      </c>
      <c r="I879" s="42">
        <v>5311</v>
      </c>
      <c r="J879" s="42" t="s">
        <v>4170</v>
      </c>
      <c r="K879" s="42" t="s">
        <v>4170</v>
      </c>
      <c r="L879" s="42">
        <v>20</v>
      </c>
      <c r="M879" s="39" t="s">
        <v>106</v>
      </c>
      <c r="N879" s="39" t="str">
        <f t="shared" si="13"/>
        <v>sim</v>
      </c>
      <c r="O879" s="49">
        <v>45</v>
      </c>
      <c r="P879" s="49">
        <v>19</v>
      </c>
      <c r="Q879" s="39">
        <v>0.15</v>
      </c>
      <c r="R879" s="39">
        <v>42.2</v>
      </c>
      <c r="S879" s="39">
        <v>0.3</v>
      </c>
    </row>
    <row r="880" spans="1:19" x14ac:dyDescent="0.25">
      <c r="A880" s="39" t="s">
        <v>15</v>
      </c>
      <c r="B880" s="39" t="s">
        <v>98</v>
      </c>
      <c r="C880" s="39" t="s">
        <v>53</v>
      </c>
      <c r="D880" s="39" t="s">
        <v>1080</v>
      </c>
      <c r="E880" s="39" t="s">
        <v>147</v>
      </c>
      <c r="F880" s="48">
        <v>3</v>
      </c>
      <c r="G880" s="41">
        <v>147965</v>
      </c>
      <c r="H880" s="42">
        <v>3.2881111111111112</v>
      </c>
      <c r="I880" s="42">
        <v>45000</v>
      </c>
      <c r="J880" s="42" t="s">
        <v>4169</v>
      </c>
      <c r="K880" s="42" t="s">
        <v>4170</v>
      </c>
      <c r="L880" s="42">
        <v>600</v>
      </c>
      <c r="M880" s="39" t="s">
        <v>103</v>
      </c>
      <c r="N880" s="39" t="str">
        <f t="shared" si="13"/>
        <v>sim</v>
      </c>
      <c r="O880" s="49">
        <v>560</v>
      </c>
      <c r="P880" s="49">
        <v>300</v>
      </c>
      <c r="Q880" s="39">
        <v>180</v>
      </c>
      <c r="R880" s="39">
        <v>53.6</v>
      </c>
      <c r="S880" s="39">
        <v>32.1</v>
      </c>
    </row>
    <row r="881" spans="1:19" x14ac:dyDescent="0.25">
      <c r="A881" s="39" t="s">
        <v>15</v>
      </c>
      <c r="B881" s="39" t="s">
        <v>98</v>
      </c>
      <c r="C881" s="39" t="s">
        <v>53</v>
      </c>
      <c r="D881" s="39" t="s">
        <v>1081</v>
      </c>
      <c r="E881" s="39" t="s">
        <v>127</v>
      </c>
      <c r="F881" s="48">
        <v>1</v>
      </c>
      <c r="G881" s="41">
        <v>18865</v>
      </c>
      <c r="H881" s="42">
        <v>4.7162499999999996</v>
      </c>
      <c r="I881" s="42">
        <v>4000</v>
      </c>
      <c r="J881" s="42" t="s">
        <v>4170</v>
      </c>
      <c r="K881" s="42" t="s">
        <v>4170</v>
      </c>
      <c r="L881" s="42">
        <v>200</v>
      </c>
      <c r="M881" s="39" t="s">
        <v>103</v>
      </c>
      <c r="N881" s="39" t="str">
        <f t="shared" si="13"/>
        <v>sim</v>
      </c>
      <c r="O881" s="49">
        <v>350</v>
      </c>
      <c r="P881" s="49">
        <v>225</v>
      </c>
      <c r="Q881" s="39">
        <v>15</v>
      </c>
      <c r="R881" s="39">
        <v>64.3</v>
      </c>
      <c r="S881" s="39">
        <v>4.3</v>
      </c>
    </row>
    <row r="882" spans="1:19" x14ac:dyDescent="0.25">
      <c r="A882" s="39" t="s">
        <v>15</v>
      </c>
      <c r="B882" s="39" t="s">
        <v>98</v>
      </c>
      <c r="C882" s="39" t="s">
        <v>53</v>
      </c>
      <c r="D882" s="39" t="s">
        <v>1082</v>
      </c>
      <c r="E882" s="39" t="s">
        <v>127</v>
      </c>
      <c r="F882" s="48">
        <v>2</v>
      </c>
      <c r="G882" s="41">
        <v>19234</v>
      </c>
      <c r="H882" s="42">
        <v>2.137111111111111</v>
      </c>
      <c r="I882" s="42">
        <v>9000</v>
      </c>
      <c r="J882" s="42" t="s">
        <v>4170</v>
      </c>
      <c r="K882" s="42" t="s">
        <v>4170</v>
      </c>
      <c r="L882" s="42">
        <v>500</v>
      </c>
      <c r="M882" s="39" t="s">
        <v>103</v>
      </c>
      <c r="N882" s="39" t="str">
        <f t="shared" si="13"/>
        <v>sim</v>
      </c>
      <c r="O882" s="49">
        <v>300</v>
      </c>
      <c r="P882" s="49">
        <v>20</v>
      </c>
      <c r="Q882" s="39">
        <v>0</v>
      </c>
      <c r="R882" s="39">
        <v>6.7</v>
      </c>
      <c r="S882" s="39"/>
    </row>
    <row r="883" spans="1:19" x14ac:dyDescent="0.25">
      <c r="A883" s="39" t="s">
        <v>15</v>
      </c>
      <c r="B883" s="39" t="s">
        <v>98</v>
      </c>
      <c r="C883" s="39" t="s">
        <v>53</v>
      </c>
      <c r="D883" s="39" t="s">
        <v>1083</v>
      </c>
      <c r="E883" s="39" t="s">
        <v>127</v>
      </c>
      <c r="F883" s="48">
        <v>2</v>
      </c>
      <c r="G883" s="41">
        <v>21019</v>
      </c>
      <c r="H883" s="42">
        <v>2.8999724061810155</v>
      </c>
      <c r="I883" s="42">
        <v>7248</v>
      </c>
      <c r="J883" s="42" t="s">
        <v>4170</v>
      </c>
      <c r="K883" s="42" t="s">
        <v>4170</v>
      </c>
      <c r="L883" s="42">
        <v>0</v>
      </c>
      <c r="M883" s="39" t="s">
        <v>104</v>
      </c>
      <c r="N883" s="39" t="b">
        <f t="shared" si="13"/>
        <v>0</v>
      </c>
      <c r="O883" s="49">
        <v>38</v>
      </c>
      <c r="P883" s="49">
        <v>12</v>
      </c>
      <c r="Q883" s="39">
        <v>0</v>
      </c>
      <c r="R883" s="39">
        <v>31.6</v>
      </c>
      <c r="S883" s="39"/>
    </row>
    <row r="884" spans="1:19" x14ac:dyDescent="0.25">
      <c r="A884" s="39" t="s">
        <v>15</v>
      </c>
      <c r="B884" s="39" t="s">
        <v>98</v>
      </c>
      <c r="C884" s="39" t="s">
        <v>53</v>
      </c>
      <c r="D884" s="39" t="s">
        <v>1084</v>
      </c>
      <c r="E884" s="39" t="s">
        <v>127</v>
      </c>
      <c r="F884" s="48">
        <v>2</v>
      </c>
      <c r="G884" s="41">
        <v>30876</v>
      </c>
      <c r="H884" s="42">
        <v>3.279796048438496</v>
      </c>
      <c r="I884" s="42">
        <v>9414</v>
      </c>
      <c r="J884" s="42" t="s">
        <v>4170</v>
      </c>
      <c r="K884" s="42" t="s">
        <v>4170</v>
      </c>
      <c r="L884" s="42">
        <v>0</v>
      </c>
      <c r="M884" s="39" t="s">
        <v>105</v>
      </c>
      <c r="N884" s="39" t="str">
        <f t="shared" si="13"/>
        <v>sim</v>
      </c>
      <c r="O884" s="49">
        <v>120</v>
      </c>
      <c r="P884" s="49">
        <v>70</v>
      </c>
      <c r="Q884" s="39">
        <v>0</v>
      </c>
      <c r="R884" s="39">
        <v>58.3</v>
      </c>
      <c r="S884" s="39"/>
    </row>
    <row r="885" spans="1:19" x14ac:dyDescent="0.25">
      <c r="A885" s="39" t="s">
        <v>15</v>
      </c>
      <c r="B885" s="39" t="s">
        <v>98</v>
      </c>
      <c r="C885" s="39" t="s">
        <v>53</v>
      </c>
      <c r="D885" s="39" t="s">
        <v>1085</v>
      </c>
      <c r="E885" s="39" t="s">
        <v>127</v>
      </c>
      <c r="F885" s="48">
        <v>2</v>
      </c>
      <c r="G885" s="41">
        <v>16107</v>
      </c>
      <c r="H885" s="42">
        <v>2.6211554109031732</v>
      </c>
      <c r="I885" s="42">
        <v>6145</v>
      </c>
      <c r="J885" s="42" t="s">
        <v>4170</v>
      </c>
      <c r="K885" s="42" t="s">
        <v>4170</v>
      </c>
      <c r="L885" s="42">
        <v>0</v>
      </c>
      <c r="M885" s="39" t="s">
        <v>104</v>
      </c>
      <c r="N885" s="39" t="b">
        <f t="shared" si="13"/>
        <v>0</v>
      </c>
      <c r="O885" s="49">
        <v>250</v>
      </c>
      <c r="P885" s="49">
        <v>100</v>
      </c>
      <c r="Q885" s="39">
        <v>0</v>
      </c>
      <c r="R885" s="39">
        <v>40</v>
      </c>
      <c r="S885" s="39"/>
    </row>
    <row r="886" spans="1:19" x14ac:dyDescent="0.25">
      <c r="A886" s="39" t="s">
        <v>15</v>
      </c>
      <c r="B886" s="39" t="s">
        <v>98</v>
      </c>
      <c r="C886" s="39" t="s">
        <v>53</v>
      </c>
      <c r="D886" s="39" t="s">
        <v>1086</v>
      </c>
      <c r="E886" s="39" t="s">
        <v>127</v>
      </c>
      <c r="F886" s="48">
        <v>2</v>
      </c>
      <c r="G886" s="41">
        <v>31961</v>
      </c>
      <c r="H886" s="42">
        <v>3.176406281057444</v>
      </c>
      <c r="I886" s="42">
        <v>10062</v>
      </c>
      <c r="J886" s="42" t="s">
        <v>4169</v>
      </c>
      <c r="K886" s="42" t="s">
        <v>4170</v>
      </c>
      <c r="L886" s="42">
        <v>300</v>
      </c>
      <c r="M886" s="39" t="s">
        <v>106</v>
      </c>
      <c r="N886" s="39" t="str">
        <f t="shared" si="13"/>
        <v>sim</v>
      </c>
      <c r="O886" s="49">
        <v>150</v>
      </c>
      <c r="P886" s="49">
        <v>50</v>
      </c>
      <c r="Q886" s="39">
        <v>0</v>
      </c>
      <c r="R886" s="39">
        <v>33.299999999999997</v>
      </c>
      <c r="S886" s="39"/>
    </row>
    <row r="887" spans="1:19" x14ac:dyDescent="0.25">
      <c r="A887" s="39" t="s">
        <v>15</v>
      </c>
      <c r="B887" s="39" t="s">
        <v>32</v>
      </c>
      <c r="C887" s="39" t="s">
        <v>66</v>
      </c>
      <c r="D887" s="39" t="s">
        <v>561</v>
      </c>
      <c r="E887" s="39" t="s">
        <v>127</v>
      </c>
      <c r="F887" s="48">
        <v>1</v>
      </c>
      <c r="G887" s="41">
        <v>4429</v>
      </c>
      <c r="H887" s="42">
        <v>2.2145000000000001</v>
      </c>
      <c r="I887" s="42">
        <v>2000</v>
      </c>
      <c r="J887" s="42" t="s">
        <v>4170</v>
      </c>
      <c r="K887" s="42" t="s">
        <v>4170</v>
      </c>
      <c r="L887" s="42">
        <v>55</v>
      </c>
      <c r="M887" s="39" t="s">
        <v>103</v>
      </c>
      <c r="N887" s="39" t="str">
        <f t="shared" si="13"/>
        <v>sim</v>
      </c>
      <c r="O887" s="49">
        <v>17.399999999999999</v>
      </c>
      <c r="P887" s="49">
        <v>9.93</v>
      </c>
      <c r="Q887" s="39">
        <v>1.2</v>
      </c>
      <c r="R887" s="39">
        <v>57.1</v>
      </c>
      <c r="S887" s="39">
        <v>6.9</v>
      </c>
    </row>
    <row r="888" spans="1:19" x14ac:dyDescent="0.25">
      <c r="A888" s="39" t="s">
        <v>15</v>
      </c>
      <c r="B888" s="39" t="s">
        <v>32</v>
      </c>
      <c r="C888" s="39" t="s">
        <v>66</v>
      </c>
      <c r="D888" s="39" t="s">
        <v>1087</v>
      </c>
      <c r="E888" s="39" t="s">
        <v>148</v>
      </c>
      <c r="F888" s="48">
        <v>1</v>
      </c>
      <c r="G888" s="41">
        <v>2750</v>
      </c>
      <c r="H888" s="42">
        <v>2.2916666666666665</v>
      </c>
      <c r="I888" s="42">
        <v>1200</v>
      </c>
      <c r="J888" s="42" t="s">
        <v>4170</v>
      </c>
      <c r="K888" s="42" t="s">
        <v>4170</v>
      </c>
      <c r="L888" s="42">
        <v>0</v>
      </c>
      <c r="M888" s="39" t="s">
        <v>104</v>
      </c>
      <c r="N888" s="39" t="b">
        <f t="shared" si="13"/>
        <v>0</v>
      </c>
      <c r="O888" s="49">
        <v>11.3</v>
      </c>
      <c r="P888" s="49">
        <v>6.8</v>
      </c>
      <c r="Q888" s="39">
        <v>6</v>
      </c>
      <c r="R888" s="39">
        <v>60.2</v>
      </c>
      <c r="S888" s="39">
        <v>53.1</v>
      </c>
    </row>
    <row r="889" spans="1:19" x14ac:dyDescent="0.25">
      <c r="A889" s="39" t="s">
        <v>15</v>
      </c>
      <c r="B889" s="39" t="s">
        <v>32</v>
      </c>
      <c r="C889" s="39" t="s">
        <v>66</v>
      </c>
      <c r="D889" s="39" t="s">
        <v>1088</v>
      </c>
      <c r="E889" s="39" t="s">
        <v>149</v>
      </c>
      <c r="F889" s="48">
        <v>1</v>
      </c>
      <c r="G889" s="41">
        <v>2170</v>
      </c>
      <c r="H889" s="42">
        <v>2.421875</v>
      </c>
      <c r="I889" s="42">
        <v>896</v>
      </c>
      <c r="J889" s="42" t="s">
        <v>4170</v>
      </c>
      <c r="K889" s="42" t="s">
        <v>4170</v>
      </c>
      <c r="L889" s="42">
        <v>0</v>
      </c>
      <c r="M889" s="39" t="s">
        <v>102</v>
      </c>
      <c r="N889" s="39" t="str">
        <f t="shared" si="13"/>
        <v>sim</v>
      </c>
      <c r="O889" s="49">
        <v>20</v>
      </c>
      <c r="P889" s="49">
        <v>5</v>
      </c>
      <c r="Q889" s="39">
        <v>1</v>
      </c>
      <c r="R889" s="39">
        <v>25</v>
      </c>
      <c r="S889" s="39">
        <v>5</v>
      </c>
    </row>
    <row r="890" spans="1:19" x14ac:dyDescent="0.25">
      <c r="A890" s="39" t="s">
        <v>15</v>
      </c>
      <c r="B890" s="39" t="s">
        <v>32</v>
      </c>
      <c r="C890" s="39" t="s">
        <v>66</v>
      </c>
      <c r="D890" s="39" t="s">
        <v>1089</v>
      </c>
      <c r="E890" s="39" t="s">
        <v>150</v>
      </c>
      <c r="F890" s="48">
        <v>1</v>
      </c>
      <c r="G890" s="41">
        <v>1341</v>
      </c>
      <c r="H890" s="42">
        <v>2.2165289256198348</v>
      </c>
      <c r="I890" s="42">
        <v>605</v>
      </c>
      <c r="J890" s="42" t="s">
        <v>4170</v>
      </c>
      <c r="K890" s="42" t="s">
        <v>4170</v>
      </c>
      <c r="L890" s="42">
        <v>0</v>
      </c>
      <c r="M890" s="39" t="s">
        <v>103</v>
      </c>
      <c r="N890" s="39" t="str">
        <f t="shared" si="13"/>
        <v>sim</v>
      </c>
      <c r="O890" s="49">
        <v>3.6</v>
      </c>
      <c r="P890" s="49">
        <v>3.6</v>
      </c>
      <c r="Q890" s="39">
        <v>0</v>
      </c>
      <c r="R890" s="39">
        <v>100</v>
      </c>
      <c r="S890" s="39"/>
    </row>
    <row r="891" spans="1:19" x14ac:dyDescent="0.25">
      <c r="A891" s="39" t="s">
        <v>15</v>
      </c>
      <c r="B891" s="39" t="s">
        <v>32</v>
      </c>
      <c r="C891" s="39" t="s">
        <v>66</v>
      </c>
      <c r="D891" s="39" t="s">
        <v>1090</v>
      </c>
      <c r="E891" s="39" t="s">
        <v>151</v>
      </c>
      <c r="F891" s="48">
        <v>1</v>
      </c>
      <c r="G891" s="41">
        <v>12218</v>
      </c>
      <c r="H891" s="42">
        <v>4.8872</v>
      </c>
      <c r="I891" s="42">
        <v>2500</v>
      </c>
      <c r="J891" s="42" t="s">
        <v>4170</v>
      </c>
      <c r="K891" s="42" t="s">
        <v>4170</v>
      </c>
      <c r="L891" s="42">
        <v>150</v>
      </c>
      <c r="M891" s="39" t="s">
        <v>106</v>
      </c>
      <c r="N891" s="39" t="str">
        <f t="shared" si="13"/>
        <v>sim</v>
      </c>
      <c r="O891" s="49">
        <v>37</v>
      </c>
      <c r="P891" s="49">
        <v>18</v>
      </c>
      <c r="Q891" s="39">
        <v>4.2</v>
      </c>
      <c r="R891" s="39">
        <v>48.6</v>
      </c>
      <c r="S891" s="39">
        <v>11.4</v>
      </c>
    </row>
    <row r="892" spans="1:19" x14ac:dyDescent="0.25">
      <c r="A892" s="39" t="s">
        <v>15</v>
      </c>
      <c r="B892" s="39" t="s">
        <v>32</v>
      </c>
      <c r="C892" s="39" t="s">
        <v>66</v>
      </c>
      <c r="D892" s="39" t="s">
        <v>1091</v>
      </c>
      <c r="E892" s="39" t="s">
        <v>127</v>
      </c>
      <c r="F892" s="48">
        <v>1</v>
      </c>
      <c r="G892" s="41">
        <v>1145</v>
      </c>
      <c r="H892" s="42">
        <v>2.0017482517482517</v>
      </c>
      <c r="I892" s="42">
        <v>572</v>
      </c>
      <c r="J892" s="42" t="s">
        <v>4170</v>
      </c>
      <c r="K892" s="42" t="s">
        <v>4170</v>
      </c>
      <c r="L892" s="42">
        <v>0</v>
      </c>
      <c r="M892" s="39" t="s">
        <v>106</v>
      </c>
      <c r="N892" s="39" t="str">
        <f t="shared" si="13"/>
        <v>sim</v>
      </c>
      <c r="O892" s="49">
        <v>10</v>
      </c>
      <c r="P892" s="49">
        <v>10</v>
      </c>
      <c r="Q892" s="39">
        <v>5</v>
      </c>
      <c r="R892" s="39">
        <v>100</v>
      </c>
      <c r="S892" s="39">
        <v>50</v>
      </c>
    </row>
    <row r="893" spans="1:19" x14ac:dyDescent="0.25">
      <c r="A893" s="39" t="s">
        <v>15</v>
      </c>
      <c r="B893" s="39" t="s">
        <v>32</v>
      </c>
      <c r="C893" s="39" t="s">
        <v>66</v>
      </c>
      <c r="D893" s="39" t="s">
        <v>1092</v>
      </c>
      <c r="E893" s="39" t="s">
        <v>152</v>
      </c>
      <c r="F893" s="48">
        <v>1</v>
      </c>
      <c r="G893" s="41">
        <v>9551</v>
      </c>
      <c r="H893" s="42">
        <v>2.1290682122157825</v>
      </c>
      <c r="I893" s="42">
        <v>4486</v>
      </c>
      <c r="J893" s="42" t="s">
        <v>4170</v>
      </c>
      <c r="K893" s="42" t="s">
        <v>4170</v>
      </c>
      <c r="L893" s="42">
        <v>116</v>
      </c>
      <c r="M893" s="39" t="s">
        <v>104</v>
      </c>
      <c r="N893" s="39" t="b">
        <f t="shared" si="13"/>
        <v>0</v>
      </c>
      <c r="O893" s="49">
        <v>6.09</v>
      </c>
      <c r="P893" s="49">
        <v>6.09</v>
      </c>
      <c r="Q893" s="39">
        <v>4.0999999999999996</v>
      </c>
      <c r="R893" s="39">
        <v>100</v>
      </c>
      <c r="S893" s="39">
        <v>67.3</v>
      </c>
    </row>
    <row r="894" spans="1:19" x14ac:dyDescent="0.25">
      <c r="A894" s="39" t="s">
        <v>15</v>
      </c>
      <c r="B894" s="39" t="s">
        <v>32</v>
      </c>
      <c r="C894" s="39" t="s">
        <v>66</v>
      </c>
      <c r="D894" s="39" t="s">
        <v>1093</v>
      </c>
      <c r="E894" s="39" t="s">
        <v>150</v>
      </c>
      <c r="F894" s="48">
        <v>1</v>
      </c>
      <c r="G894" s="41">
        <v>13879</v>
      </c>
      <c r="H894" s="42">
        <v>4.6263333333333332</v>
      </c>
      <c r="I894" s="42">
        <v>3000</v>
      </c>
      <c r="J894" s="42" t="s">
        <v>4170</v>
      </c>
      <c r="K894" s="42" t="s">
        <v>4170</v>
      </c>
      <c r="L894" s="42">
        <v>0</v>
      </c>
      <c r="M894" s="39" t="s">
        <v>103</v>
      </c>
      <c r="N894" s="39" t="str">
        <f t="shared" si="13"/>
        <v>sim</v>
      </c>
      <c r="O894" s="49">
        <v>40</v>
      </c>
      <c r="P894" s="49">
        <v>35</v>
      </c>
      <c r="Q894" s="39">
        <v>25</v>
      </c>
      <c r="R894" s="39">
        <v>87.5</v>
      </c>
      <c r="S894" s="39">
        <v>62.5</v>
      </c>
    </row>
    <row r="895" spans="1:19" x14ac:dyDescent="0.25">
      <c r="A895" s="39" t="s">
        <v>15</v>
      </c>
      <c r="B895" s="39" t="s">
        <v>32</v>
      </c>
      <c r="C895" s="39" t="s">
        <v>66</v>
      </c>
      <c r="D895" s="39" t="s">
        <v>1094</v>
      </c>
      <c r="E895" s="39" t="s">
        <v>153</v>
      </c>
      <c r="F895" s="48">
        <v>1</v>
      </c>
      <c r="G895" s="41">
        <v>1117</v>
      </c>
      <c r="H895" s="42">
        <v>2.2118811881188121</v>
      </c>
      <c r="I895" s="42">
        <v>505</v>
      </c>
      <c r="J895" s="42" t="s">
        <v>4170</v>
      </c>
      <c r="K895" s="42" t="s">
        <v>4170</v>
      </c>
      <c r="L895" s="42">
        <v>150</v>
      </c>
      <c r="M895" s="39" t="s">
        <v>105</v>
      </c>
      <c r="N895" s="39" t="str">
        <f t="shared" si="13"/>
        <v>sim</v>
      </c>
      <c r="O895" s="49">
        <v>2.9</v>
      </c>
      <c r="P895" s="49">
        <v>1.5</v>
      </c>
      <c r="Q895" s="39">
        <v>0</v>
      </c>
      <c r="R895" s="39">
        <v>51.7</v>
      </c>
      <c r="S895" s="39"/>
    </row>
    <row r="896" spans="1:19" x14ac:dyDescent="0.25">
      <c r="A896" s="39" t="s">
        <v>15</v>
      </c>
      <c r="B896" s="39" t="s">
        <v>32</v>
      </c>
      <c r="C896" s="39" t="s">
        <v>66</v>
      </c>
      <c r="D896" s="39" t="s">
        <v>1095</v>
      </c>
      <c r="E896" s="39" t="s">
        <v>149</v>
      </c>
      <c r="F896" s="48">
        <v>1</v>
      </c>
      <c r="G896" s="41">
        <v>9548</v>
      </c>
      <c r="H896" s="42">
        <v>3.2924137931034481</v>
      </c>
      <c r="I896" s="42">
        <v>2900</v>
      </c>
      <c r="J896" s="42" t="s">
        <v>4170</v>
      </c>
      <c r="K896" s="42" t="s">
        <v>4170</v>
      </c>
      <c r="L896" s="42">
        <v>0</v>
      </c>
      <c r="M896" s="39" t="s">
        <v>106</v>
      </c>
      <c r="N896" s="39" t="str">
        <f t="shared" si="13"/>
        <v>sim</v>
      </c>
      <c r="O896" s="49">
        <v>14.48</v>
      </c>
      <c r="P896" s="49">
        <v>13.38</v>
      </c>
      <c r="Q896" s="39">
        <v>1</v>
      </c>
      <c r="R896" s="39">
        <v>92.4</v>
      </c>
      <c r="S896" s="39">
        <v>6.9</v>
      </c>
    </row>
    <row r="897" spans="1:19" x14ac:dyDescent="0.25">
      <c r="A897" s="39" t="s">
        <v>15</v>
      </c>
      <c r="B897" s="39" t="s">
        <v>32</v>
      </c>
      <c r="C897" s="39" t="s">
        <v>66</v>
      </c>
      <c r="D897" s="39" t="s">
        <v>1096</v>
      </c>
      <c r="E897" s="39" t="s">
        <v>154</v>
      </c>
      <c r="F897" s="48">
        <v>1</v>
      </c>
      <c r="G897" s="41">
        <v>3749</v>
      </c>
      <c r="H897" s="42">
        <v>2.1484240687679081</v>
      </c>
      <c r="I897" s="42">
        <v>1745</v>
      </c>
      <c r="J897" s="42" t="s">
        <v>4170</v>
      </c>
      <c r="K897" s="42" t="s">
        <v>4170</v>
      </c>
      <c r="L897" s="42">
        <v>0</v>
      </c>
      <c r="M897" s="39" t="s">
        <v>104</v>
      </c>
      <c r="N897" s="39" t="b">
        <f t="shared" si="13"/>
        <v>0</v>
      </c>
      <c r="O897" s="49">
        <v>26.5</v>
      </c>
      <c r="P897" s="49">
        <v>26.5</v>
      </c>
      <c r="Q897" s="39">
        <v>0</v>
      </c>
      <c r="R897" s="39">
        <v>100</v>
      </c>
      <c r="S897" s="39"/>
    </row>
    <row r="898" spans="1:19" x14ac:dyDescent="0.25">
      <c r="A898" s="39" t="s">
        <v>15</v>
      </c>
      <c r="B898" s="39" t="s">
        <v>32</v>
      </c>
      <c r="C898" s="39" t="s">
        <v>66</v>
      </c>
      <c r="D898" s="39" t="s">
        <v>1097</v>
      </c>
      <c r="E898" s="39" t="s">
        <v>149</v>
      </c>
      <c r="F898" s="48">
        <v>1</v>
      </c>
      <c r="G898" s="41">
        <v>744</v>
      </c>
      <c r="H898" s="42">
        <v>1.7714285714285714</v>
      </c>
      <c r="I898" s="42">
        <v>420</v>
      </c>
      <c r="J898" s="42" t="s">
        <v>4170</v>
      </c>
      <c r="K898" s="42" t="s">
        <v>4170</v>
      </c>
      <c r="L898" s="42">
        <v>0</v>
      </c>
      <c r="M898" s="39" t="s">
        <v>104</v>
      </c>
      <c r="N898" s="39" t="b">
        <f t="shared" si="13"/>
        <v>0</v>
      </c>
      <c r="O898" s="49">
        <v>7.5</v>
      </c>
      <c r="P898" s="49">
        <v>4.5999999999999996</v>
      </c>
      <c r="Q898" s="39">
        <v>0</v>
      </c>
      <c r="R898" s="39">
        <v>61.3</v>
      </c>
      <c r="S898" s="39"/>
    </row>
    <row r="899" spans="1:19" x14ac:dyDescent="0.25">
      <c r="A899" s="39" t="s">
        <v>15</v>
      </c>
      <c r="B899" s="39" t="s">
        <v>32</v>
      </c>
      <c r="C899" s="39" t="s">
        <v>66</v>
      </c>
      <c r="D899" s="39" t="s">
        <v>564</v>
      </c>
      <c r="E899" s="39" t="s">
        <v>127</v>
      </c>
      <c r="F899" s="48">
        <v>1</v>
      </c>
      <c r="G899" s="41">
        <v>2555</v>
      </c>
      <c r="H899" s="42">
        <v>2.5550000000000002</v>
      </c>
      <c r="I899" s="42">
        <v>1000</v>
      </c>
      <c r="J899" s="42" t="s">
        <v>4170</v>
      </c>
      <c r="K899" s="42" t="s">
        <v>4170</v>
      </c>
      <c r="L899" s="42">
        <v>0</v>
      </c>
      <c r="M899" s="39" t="s">
        <v>104</v>
      </c>
      <c r="N899" s="39" t="b">
        <f t="shared" ref="N899:N962" si="14">IF(M899&lt;&gt;"Não existe", "sim")</f>
        <v>0</v>
      </c>
      <c r="O899" s="49">
        <v>20</v>
      </c>
      <c r="P899" s="49">
        <v>15</v>
      </c>
      <c r="Q899" s="39">
        <v>0</v>
      </c>
      <c r="R899" s="39">
        <v>75</v>
      </c>
      <c r="S899" s="39"/>
    </row>
    <row r="900" spans="1:19" x14ac:dyDescent="0.25">
      <c r="A900" s="39" t="s">
        <v>15</v>
      </c>
      <c r="B900" s="39" t="s">
        <v>32</v>
      </c>
      <c r="C900" s="39" t="s">
        <v>66</v>
      </c>
      <c r="D900" s="39" t="s">
        <v>1098</v>
      </c>
      <c r="E900" s="39" t="s">
        <v>127</v>
      </c>
      <c r="F900" s="48">
        <v>1</v>
      </c>
      <c r="G900" s="41">
        <v>5412</v>
      </c>
      <c r="H900" s="42">
        <v>4.92</v>
      </c>
      <c r="I900" s="42">
        <v>1100</v>
      </c>
      <c r="J900" s="42" t="s">
        <v>4170</v>
      </c>
      <c r="K900" s="42" t="s">
        <v>4170</v>
      </c>
      <c r="L900" s="42">
        <v>0</v>
      </c>
      <c r="M900" s="39" t="s">
        <v>106</v>
      </c>
      <c r="N900" s="39" t="str">
        <f t="shared" si="14"/>
        <v>sim</v>
      </c>
      <c r="O900" s="49">
        <v>17</v>
      </c>
      <c r="P900" s="49">
        <v>10</v>
      </c>
      <c r="Q900" s="39">
        <v>0</v>
      </c>
      <c r="R900" s="39">
        <v>58.8</v>
      </c>
      <c r="S900" s="39"/>
    </row>
    <row r="901" spans="1:19" x14ac:dyDescent="0.25">
      <c r="A901" s="39" t="s">
        <v>15</v>
      </c>
      <c r="B901" s="39" t="s">
        <v>32</v>
      </c>
      <c r="C901" s="39" t="s">
        <v>66</v>
      </c>
      <c r="D901" s="39" t="s">
        <v>1099</v>
      </c>
      <c r="E901" s="39" t="s">
        <v>148</v>
      </c>
      <c r="F901" s="48">
        <v>1</v>
      </c>
      <c r="G901" s="41">
        <v>3250</v>
      </c>
      <c r="H901" s="42">
        <v>3.3129459734964324</v>
      </c>
      <c r="I901" s="42">
        <v>981</v>
      </c>
      <c r="J901" s="42" t="s">
        <v>4170</v>
      </c>
      <c r="K901" s="42" t="s">
        <v>4170</v>
      </c>
      <c r="L901" s="42">
        <v>40</v>
      </c>
      <c r="M901" s="39" t="s">
        <v>102</v>
      </c>
      <c r="N901" s="39" t="str">
        <f t="shared" si="14"/>
        <v>sim</v>
      </c>
      <c r="O901" s="49">
        <v>25</v>
      </c>
      <c r="P901" s="49">
        <v>15</v>
      </c>
      <c r="Q901" s="39">
        <v>14</v>
      </c>
      <c r="R901" s="39">
        <v>60</v>
      </c>
      <c r="S901" s="39">
        <v>56</v>
      </c>
    </row>
    <row r="902" spans="1:19" x14ac:dyDescent="0.25">
      <c r="A902" s="39" t="s">
        <v>15</v>
      </c>
      <c r="B902" s="39" t="s">
        <v>32</v>
      </c>
      <c r="C902" s="39" t="s">
        <v>66</v>
      </c>
      <c r="D902" s="39" t="s">
        <v>1100</v>
      </c>
      <c r="E902" s="39" t="s">
        <v>155</v>
      </c>
      <c r="F902" s="48">
        <v>1</v>
      </c>
      <c r="G902" s="41">
        <v>1060</v>
      </c>
      <c r="H902" s="42">
        <v>2.019047619047619</v>
      </c>
      <c r="I902" s="42">
        <v>525</v>
      </c>
      <c r="J902" s="42" t="s">
        <v>4170</v>
      </c>
      <c r="K902" s="42" t="s">
        <v>4170</v>
      </c>
      <c r="L902" s="42">
        <v>50</v>
      </c>
      <c r="M902" s="39" t="s">
        <v>103</v>
      </c>
      <c r="N902" s="39" t="str">
        <f t="shared" si="14"/>
        <v>sim</v>
      </c>
      <c r="O902" s="49">
        <v>4.5</v>
      </c>
      <c r="P902" s="49">
        <v>3.5</v>
      </c>
      <c r="Q902" s="39">
        <v>2</v>
      </c>
      <c r="R902" s="39">
        <v>77.8</v>
      </c>
      <c r="S902" s="39">
        <v>44.4</v>
      </c>
    </row>
    <row r="903" spans="1:19" x14ac:dyDescent="0.25">
      <c r="A903" s="39" t="s">
        <v>15</v>
      </c>
      <c r="B903" s="39" t="s">
        <v>32</v>
      </c>
      <c r="C903" s="39" t="s">
        <v>66</v>
      </c>
      <c r="D903" s="39" t="s">
        <v>1101</v>
      </c>
      <c r="E903" s="39" t="s">
        <v>127</v>
      </c>
      <c r="F903" s="48">
        <v>1</v>
      </c>
      <c r="G903" s="41">
        <v>1998</v>
      </c>
      <c r="H903" s="42">
        <v>2.2200000000000002</v>
      </c>
      <c r="I903" s="42">
        <v>900</v>
      </c>
      <c r="J903" s="42" t="s">
        <v>4170</v>
      </c>
      <c r="K903" s="42" t="s">
        <v>4170</v>
      </c>
      <c r="L903" s="42">
        <v>0</v>
      </c>
      <c r="M903" s="39" t="s">
        <v>103</v>
      </c>
      <c r="N903" s="39" t="str">
        <f t="shared" si="14"/>
        <v>sim</v>
      </c>
      <c r="O903" s="49">
        <v>15</v>
      </c>
      <c r="P903" s="49">
        <v>12</v>
      </c>
      <c r="Q903" s="39">
        <v>0.5</v>
      </c>
      <c r="R903" s="39">
        <v>80</v>
      </c>
      <c r="S903" s="39">
        <v>3.3</v>
      </c>
    </row>
    <row r="904" spans="1:19" x14ac:dyDescent="0.25">
      <c r="A904" s="39" t="s">
        <v>15</v>
      </c>
      <c r="B904" s="39" t="s">
        <v>32</v>
      </c>
      <c r="C904" s="39" t="s">
        <v>66</v>
      </c>
      <c r="D904" s="39" t="s">
        <v>1102</v>
      </c>
      <c r="E904" s="39" t="s">
        <v>155</v>
      </c>
      <c r="F904" s="48">
        <v>1</v>
      </c>
      <c r="G904" s="41">
        <v>8233</v>
      </c>
      <c r="H904" s="42">
        <v>5.5441077441077438</v>
      </c>
      <c r="I904" s="42">
        <v>1485</v>
      </c>
      <c r="J904" s="42" t="s">
        <v>4170</v>
      </c>
      <c r="K904" s="42" t="s">
        <v>4170</v>
      </c>
      <c r="L904" s="42">
        <v>0</v>
      </c>
      <c r="M904" s="39" t="s">
        <v>104</v>
      </c>
      <c r="N904" s="39" t="b">
        <f t="shared" si="14"/>
        <v>0</v>
      </c>
      <c r="O904" s="49">
        <v>20.69</v>
      </c>
      <c r="P904" s="49">
        <v>13.95</v>
      </c>
      <c r="Q904" s="39">
        <v>0</v>
      </c>
      <c r="R904" s="39">
        <v>67.400000000000006</v>
      </c>
      <c r="S904" s="39"/>
    </row>
    <row r="905" spans="1:19" x14ac:dyDescent="0.25">
      <c r="A905" s="39" t="s">
        <v>15</v>
      </c>
      <c r="B905" s="39" t="s">
        <v>32</v>
      </c>
      <c r="C905" s="39" t="s">
        <v>66</v>
      </c>
      <c r="D905" s="39" t="s">
        <v>1103</v>
      </c>
      <c r="E905" s="39" t="s">
        <v>149</v>
      </c>
      <c r="F905" s="48">
        <v>1</v>
      </c>
      <c r="G905" s="41">
        <v>12704</v>
      </c>
      <c r="H905" s="42">
        <v>5.0815999999999999</v>
      </c>
      <c r="I905" s="42">
        <v>2500</v>
      </c>
      <c r="J905" s="42" t="s">
        <v>4170</v>
      </c>
      <c r="K905" s="42" t="s">
        <v>4170</v>
      </c>
      <c r="L905" s="42">
        <v>0</v>
      </c>
      <c r="M905" s="39" t="s">
        <v>103</v>
      </c>
      <c r="N905" s="39" t="str">
        <f t="shared" si="14"/>
        <v>sim</v>
      </c>
      <c r="O905" s="49">
        <v>95</v>
      </c>
      <c r="P905" s="49">
        <v>90</v>
      </c>
      <c r="Q905" s="39">
        <v>50</v>
      </c>
      <c r="R905" s="39">
        <v>94.7</v>
      </c>
      <c r="S905" s="39">
        <v>52.6</v>
      </c>
    </row>
    <row r="906" spans="1:19" x14ac:dyDescent="0.25">
      <c r="A906" s="39" t="s">
        <v>15</v>
      </c>
      <c r="B906" s="39" t="s">
        <v>32</v>
      </c>
      <c r="C906" s="39" t="s">
        <v>66</v>
      </c>
      <c r="D906" s="39" t="s">
        <v>1104</v>
      </c>
      <c r="E906" s="39" t="s">
        <v>127</v>
      </c>
      <c r="F906" s="48">
        <v>1</v>
      </c>
      <c r="G906" s="41">
        <v>10715</v>
      </c>
      <c r="H906" s="42">
        <v>4.001120238984317</v>
      </c>
      <c r="I906" s="42">
        <v>2678</v>
      </c>
      <c r="J906" s="42" t="s">
        <v>4170</v>
      </c>
      <c r="K906" s="42" t="s">
        <v>4170</v>
      </c>
      <c r="L906" s="42">
        <v>0</v>
      </c>
      <c r="M906" s="39" t="s">
        <v>104</v>
      </c>
      <c r="N906" s="39" t="b">
        <f t="shared" si="14"/>
        <v>0</v>
      </c>
      <c r="O906" s="49">
        <v>30</v>
      </c>
      <c r="P906" s="49">
        <v>12</v>
      </c>
      <c r="Q906" s="39">
        <v>0</v>
      </c>
      <c r="R906" s="39">
        <v>40</v>
      </c>
      <c r="S906" s="39"/>
    </row>
    <row r="907" spans="1:19" x14ac:dyDescent="0.25">
      <c r="A907" s="39" t="s">
        <v>15</v>
      </c>
      <c r="B907" s="39" t="s">
        <v>32</v>
      </c>
      <c r="C907" s="39" t="s">
        <v>66</v>
      </c>
      <c r="D907" s="39" t="s">
        <v>1105</v>
      </c>
      <c r="E907" s="39" t="s">
        <v>151</v>
      </c>
      <c r="F907" s="48">
        <v>1</v>
      </c>
      <c r="G907" s="41">
        <v>18921</v>
      </c>
      <c r="H907" s="42">
        <v>2.5228000000000002</v>
      </c>
      <c r="I907" s="42">
        <v>7500</v>
      </c>
      <c r="J907" s="42" t="s">
        <v>4170</v>
      </c>
      <c r="K907" s="42" t="s">
        <v>4170</v>
      </c>
      <c r="L907" s="42">
        <v>0</v>
      </c>
      <c r="M907" s="39" t="s">
        <v>102</v>
      </c>
      <c r="N907" s="39" t="str">
        <f t="shared" si="14"/>
        <v>sim</v>
      </c>
      <c r="O907" s="49">
        <v>32</v>
      </c>
      <c r="P907" s="49">
        <v>19</v>
      </c>
      <c r="Q907" s="39">
        <v>1.02</v>
      </c>
      <c r="R907" s="39">
        <v>59.4</v>
      </c>
      <c r="S907" s="39">
        <v>3.2</v>
      </c>
    </row>
    <row r="908" spans="1:19" x14ac:dyDescent="0.25">
      <c r="A908" s="39" t="s">
        <v>15</v>
      </c>
      <c r="B908" s="39" t="s">
        <v>32</v>
      </c>
      <c r="C908" s="39" t="s">
        <v>66</v>
      </c>
      <c r="D908" s="39" t="s">
        <v>1106</v>
      </c>
      <c r="E908" s="39" t="s">
        <v>127</v>
      </c>
      <c r="F908" s="48">
        <v>1</v>
      </c>
      <c r="G908" s="41">
        <v>2493</v>
      </c>
      <c r="H908" s="42">
        <v>2.1435941530524505</v>
      </c>
      <c r="I908" s="42">
        <v>1163</v>
      </c>
      <c r="J908" s="42" t="s">
        <v>4170</v>
      </c>
      <c r="K908" s="42" t="s">
        <v>4170</v>
      </c>
      <c r="L908" s="42">
        <v>12</v>
      </c>
      <c r="M908" s="39" t="s">
        <v>104</v>
      </c>
      <c r="N908" s="39" t="b">
        <f t="shared" si="14"/>
        <v>0</v>
      </c>
      <c r="O908" s="49">
        <v>50</v>
      </c>
      <c r="P908" s="49">
        <v>30</v>
      </c>
      <c r="Q908" s="39">
        <v>0</v>
      </c>
      <c r="R908" s="39">
        <v>60</v>
      </c>
      <c r="S908" s="39"/>
    </row>
    <row r="909" spans="1:19" x14ac:dyDescent="0.25">
      <c r="A909" s="39" t="s">
        <v>15</v>
      </c>
      <c r="B909" s="39" t="s">
        <v>32</v>
      </c>
      <c r="C909" s="39" t="s">
        <v>66</v>
      </c>
      <c r="D909" s="39" t="s">
        <v>1107</v>
      </c>
      <c r="E909" s="39" t="s">
        <v>151</v>
      </c>
      <c r="F909" s="48">
        <v>2</v>
      </c>
      <c r="G909" s="41">
        <v>68758</v>
      </c>
      <c r="H909" s="42">
        <v>2.6584441695020105</v>
      </c>
      <c r="I909" s="42">
        <v>25864</v>
      </c>
      <c r="J909" s="42" t="s">
        <v>4170</v>
      </c>
      <c r="K909" s="42" t="s">
        <v>4170</v>
      </c>
      <c r="L909" s="42">
        <v>850</v>
      </c>
      <c r="M909" s="39" t="s">
        <v>102</v>
      </c>
      <c r="N909" s="39" t="str">
        <f t="shared" si="14"/>
        <v>sim</v>
      </c>
      <c r="O909" s="49">
        <v>202</v>
      </c>
      <c r="P909" s="49">
        <v>171.78</v>
      </c>
      <c r="Q909" s="39">
        <v>41.35</v>
      </c>
      <c r="R909" s="39">
        <v>85</v>
      </c>
      <c r="S909" s="39">
        <v>20.5</v>
      </c>
    </row>
    <row r="910" spans="1:19" x14ac:dyDescent="0.25">
      <c r="A910" s="39" t="s">
        <v>15</v>
      </c>
      <c r="B910" s="39" t="s">
        <v>32</v>
      </c>
      <c r="C910" s="39" t="s">
        <v>66</v>
      </c>
      <c r="D910" s="39" t="s">
        <v>1108</v>
      </c>
      <c r="E910" s="39" t="s">
        <v>153</v>
      </c>
      <c r="F910" s="48">
        <v>1</v>
      </c>
      <c r="G910" s="41">
        <v>1739</v>
      </c>
      <c r="H910" s="42">
        <v>4.9685714285714289</v>
      </c>
      <c r="I910" s="42">
        <v>350</v>
      </c>
      <c r="J910" s="42" t="s">
        <v>4170</v>
      </c>
      <c r="K910" s="42" t="s">
        <v>4170</v>
      </c>
      <c r="L910" s="42">
        <v>0</v>
      </c>
      <c r="M910" s="39" t="s">
        <v>104</v>
      </c>
      <c r="N910" s="39" t="b">
        <f t="shared" si="14"/>
        <v>0</v>
      </c>
      <c r="O910" s="49">
        <v>9</v>
      </c>
      <c r="P910" s="49">
        <v>9</v>
      </c>
      <c r="Q910" s="39">
        <v>0</v>
      </c>
      <c r="R910" s="39">
        <v>100</v>
      </c>
      <c r="S910" s="39"/>
    </row>
    <row r="911" spans="1:19" x14ac:dyDescent="0.25">
      <c r="A911" s="39" t="s">
        <v>15</v>
      </c>
      <c r="B911" s="39" t="s">
        <v>32</v>
      </c>
      <c r="C911" s="39" t="s">
        <v>66</v>
      </c>
      <c r="D911" s="39" t="s">
        <v>1109</v>
      </c>
      <c r="E911" s="39" t="s">
        <v>153</v>
      </c>
      <c r="F911" s="48">
        <v>1</v>
      </c>
      <c r="G911" s="41">
        <v>1734</v>
      </c>
      <c r="H911" s="42">
        <v>2.04</v>
      </c>
      <c r="I911" s="42">
        <v>850</v>
      </c>
      <c r="J911" s="42" t="s">
        <v>4170</v>
      </c>
      <c r="K911" s="42" t="s">
        <v>4170</v>
      </c>
      <c r="L911" s="42">
        <v>0</v>
      </c>
      <c r="M911" s="39" t="s">
        <v>104</v>
      </c>
      <c r="N911" s="39" t="b">
        <f t="shared" si="14"/>
        <v>0</v>
      </c>
      <c r="O911" s="49">
        <v>50</v>
      </c>
      <c r="P911" s="49">
        <v>20</v>
      </c>
      <c r="Q911" s="39">
        <v>0</v>
      </c>
      <c r="R911" s="39">
        <v>40</v>
      </c>
      <c r="S911" s="39"/>
    </row>
    <row r="912" spans="1:19" x14ac:dyDescent="0.25">
      <c r="A912" s="39" t="s">
        <v>15</v>
      </c>
      <c r="B912" s="39" t="s">
        <v>32</v>
      </c>
      <c r="C912" s="39" t="s">
        <v>66</v>
      </c>
      <c r="D912" s="39" t="s">
        <v>1110</v>
      </c>
      <c r="E912" s="39" t="s">
        <v>155</v>
      </c>
      <c r="F912" s="48">
        <v>2</v>
      </c>
      <c r="G912" s="41">
        <v>50624</v>
      </c>
      <c r="H912" s="42">
        <v>2.3343016553695763</v>
      </c>
      <c r="I912" s="42">
        <v>21687</v>
      </c>
      <c r="J912" s="42" t="s">
        <v>4169</v>
      </c>
      <c r="K912" s="42" t="s">
        <v>4170</v>
      </c>
      <c r="L912" s="42">
        <v>750</v>
      </c>
      <c r="M912" s="39" t="s">
        <v>102</v>
      </c>
      <c r="N912" s="39" t="str">
        <f t="shared" si="14"/>
        <v>sim</v>
      </c>
      <c r="O912" s="49">
        <v>850</v>
      </c>
      <c r="P912" s="49">
        <v>500.05</v>
      </c>
      <c r="Q912" s="39">
        <v>209</v>
      </c>
      <c r="R912" s="39">
        <v>58.8</v>
      </c>
      <c r="S912" s="39">
        <v>24.6</v>
      </c>
    </row>
    <row r="913" spans="1:19" x14ac:dyDescent="0.25">
      <c r="A913" s="39" t="s">
        <v>15</v>
      </c>
      <c r="B913" s="39" t="s">
        <v>32</v>
      </c>
      <c r="C913" s="39" t="s">
        <v>66</v>
      </c>
      <c r="D913" s="39" t="s">
        <v>1111</v>
      </c>
      <c r="E913" s="39" t="s">
        <v>127</v>
      </c>
      <c r="F913" s="48">
        <v>1</v>
      </c>
      <c r="G913" s="41">
        <v>1057</v>
      </c>
      <c r="H913" s="42">
        <v>2.584352078239609</v>
      </c>
      <c r="I913" s="42">
        <v>409</v>
      </c>
      <c r="J913" s="42" t="s">
        <v>4170</v>
      </c>
      <c r="K913" s="42" t="s">
        <v>4170</v>
      </c>
      <c r="L913" s="42">
        <v>0</v>
      </c>
      <c r="M913" s="39" t="s">
        <v>104</v>
      </c>
      <c r="N913" s="39" t="b">
        <f t="shared" si="14"/>
        <v>0</v>
      </c>
      <c r="O913" s="49">
        <v>4</v>
      </c>
      <c r="P913" s="49">
        <v>3.5</v>
      </c>
      <c r="Q913" s="39">
        <v>0</v>
      </c>
      <c r="R913" s="39">
        <v>87.5</v>
      </c>
      <c r="S913" s="39"/>
    </row>
    <row r="914" spans="1:19" x14ac:dyDescent="0.25">
      <c r="A914" s="39" t="s">
        <v>15</v>
      </c>
      <c r="B914" s="39" t="s">
        <v>32</v>
      </c>
      <c r="C914" s="39" t="s">
        <v>66</v>
      </c>
      <c r="D914" s="39" t="s">
        <v>1112</v>
      </c>
      <c r="E914" s="39" t="s">
        <v>127</v>
      </c>
      <c r="F914" s="48">
        <v>1</v>
      </c>
      <c r="G914" s="41">
        <v>3029</v>
      </c>
      <c r="H914" s="42">
        <v>2.588888888888889</v>
      </c>
      <c r="I914" s="42">
        <v>1170</v>
      </c>
      <c r="J914" s="42" t="s">
        <v>4170</v>
      </c>
      <c r="K914" s="42" t="s">
        <v>4170</v>
      </c>
      <c r="L914" s="42">
        <v>20</v>
      </c>
      <c r="M914" s="39" t="s">
        <v>106</v>
      </c>
      <c r="N914" s="39" t="str">
        <f t="shared" si="14"/>
        <v>sim</v>
      </c>
      <c r="O914" s="49">
        <v>10.1</v>
      </c>
      <c r="P914" s="49">
        <v>10.1</v>
      </c>
      <c r="Q914" s="39">
        <v>0.4</v>
      </c>
      <c r="R914" s="39">
        <v>100</v>
      </c>
      <c r="S914" s="39">
        <v>4</v>
      </c>
    </row>
    <row r="915" spans="1:19" x14ac:dyDescent="0.25">
      <c r="A915" s="39" t="s">
        <v>15</v>
      </c>
      <c r="B915" s="39" t="s">
        <v>32</v>
      </c>
      <c r="C915" s="39" t="s">
        <v>66</v>
      </c>
      <c r="D915" s="39" t="s">
        <v>1113</v>
      </c>
      <c r="E915" s="39" t="s">
        <v>149</v>
      </c>
      <c r="F915" s="48">
        <v>4</v>
      </c>
      <c r="G915" s="41">
        <v>392560</v>
      </c>
      <c r="H915" s="42">
        <v>3.2041006219494279</v>
      </c>
      <c r="I915" s="42">
        <v>122518</v>
      </c>
      <c r="J915" s="42" t="s">
        <v>4169</v>
      </c>
      <c r="K915" s="42" t="s">
        <v>4170</v>
      </c>
      <c r="L915" s="42">
        <v>300</v>
      </c>
      <c r="M915" s="39" t="s">
        <v>102</v>
      </c>
      <c r="N915" s="39" t="str">
        <f t="shared" si="14"/>
        <v>sim</v>
      </c>
      <c r="O915" s="49">
        <v>1770.8</v>
      </c>
      <c r="P915" s="49">
        <v>1385.55</v>
      </c>
      <c r="Q915" s="39">
        <v>30</v>
      </c>
      <c r="R915" s="39">
        <v>78.2</v>
      </c>
      <c r="S915" s="39">
        <v>1.7</v>
      </c>
    </row>
    <row r="916" spans="1:19" x14ac:dyDescent="0.25">
      <c r="A916" s="39" t="s">
        <v>15</v>
      </c>
      <c r="B916" s="39" t="s">
        <v>32</v>
      </c>
      <c r="C916" s="39" t="s">
        <v>66</v>
      </c>
      <c r="D916" s="39" t="s">
        <v>1114</v>
      </c>
      <c r="E916" s="39" t="s">
        <v>127</v>
      </c>
      <c r="F916" s="48">
        <v>1</v>
      </c>
      <c r="G916" s="41">
        <v>1628</v>
      </c>
      <c r="H916" s="42">
        <v>2.4666666666666668</v>
      </c>
      <c r="I916" s="42">
        <v>660</v>
      </c>
      <c r="J916" s="42" t="s">
        <v>4169</v>
      </c>
      <c r="K916" s="42" t="s">
        <v>4170</v>
      </c>
      <c r="L916" s="42">
        <v>0</v>
      </c>
      <c r="M916" s="39" t="s">
        <v>104</v>
      </c>
      <c r="N916" s="39" t="b">
        <f t="shared" si="14"/>
        <v>0</v>
      </c>
      <c r="O916" s="49">
        <v>30</v>
      </c>
      <c r="P916" s="49">
        <v>30</v>
      </c>
      <c r="Q916" s="39">
        <v>0</v>
      </c>
      <c r="R916" s="39">
        <v>100</v>
      </c>
      <c r="S916" s="39"/>
    </row>
    <row r="917" spans="1:19" x14ac:dyDescent="0.25">
      <c r="A917" s="39" t="s">
        <v>15</v>
      </c>
      <c r="B917" s="39" t="s">
        <v>32</v>
      </c>
      <c r="C917" s="39" t="s">
        <v>66</v>
      </c>
      <c r="D917" s="39" t="s">
        <v>1115</v>
      </c>
      <c r="E917" s="39" t="s">
        <v>127</v>
      </c>
      <c r="F917" s="48">
        <v>1</v>
      </c>
      <c r="G917" s="41">
        <v>3674</v>
      </c>
      <c r="H917" s="42">
        <v>2.5355417529330575</v>
      </c>
      <c r="I917" s="42">
        <v>1449</v>
      </c>
      <c r="J917" s="42" t="s">
        <v>4170</v>
      </c>
      <c r="K917" s="42" t="s">
        <v>4170</v>
      </c>
      <c r="L917" s="42">
        <v>0</v>
      </c>
      <c r="M917" s="39" t="s">
        <v>103</v>
      </c>
      <c r="N917" s="39" t="str">
        <f t="shared" si="14"/>
        <v>sim</v>
      </c>
      <c r="O917" s="49">
        <v>14</v>
      </c>
      <c r="P917" s="49">
        <v>11</v>
      </c>
      <c r="Q917" s="39">
        <v>0.43</v>
      </c>
      <c r="R917" s="39">
        <v>78.599999999999994</v>
      </c>
      <c r="S917" s="39">
        <v>3.1</v>
      </c>
    </row>
    <row r="918" spans="1:19" x14ac:dyDescent="0.25">
      <c r="A918" s="39" t="s">
        <v>15</v>
      </c>
      <c r="B918" s="39" t="s">
        <v>32</v>
      </c>
      <c r="C918" s="39" t="s">
        <v>66</v>
      </c>
      <c r="D918" s="39" t="s">
        <v>1116</v>
      </c>
      <c r="E918" s="39" t="s">
        <v>148</v>
      </c>
      <c r="F918" s="48">
        <v>1</v>
      </c>
      <c r="G918" s="41">
        <v>2958</v>
      </c>
      <c r="H918" s="42">
        <v>2.6410714285714287</v>
      </c>
      <c r="I918" s="42">
        <v>1120</v>
      </c>
      <c r="J918" s="42" t="s">
        <v>4170</v>
      </c>
      <c r="K918" s="42" t="s">
        <v>4170</v>
      </c>
      <c r="L918" s="42">
        <v>90</v>
      </c>
      <c r="M918" s="39" t="s">
        <v>104</v>
      </c>
      <c r="N918" s="39" t="b">
        <f t="shared" si="14"/>
        <v>0</v>
      </c>
      <c r="O918" s="49">
        <v>10.5</v>
      </c>
      <c r="P918" s="49">
        <v>7.8</v>
      </c>
      <c r="Q918" s="39">
        <v>0</v>
      </c>
      <c r="R918" s="39">
        <v>74.3</v>
      </c>
      <c r="S918" s="39"/>
    </row>
    <row r="919" spans="1:19" x14ac:dyDescent="0.25">
      <c r="A919" s="39" t="s">
        <v>15</v>
      </c>
      <c r="B919" s="39" t="s">
        <v>32</v>
      </c>
      <c r="C919" s="39" t="s">
        <v>66</v>
      </c>
      <c r="D919" s="39" t="s">
        <v>1117</v>
      </c>
      <c r="E919" s="39" t="s">
        <v>127</v>
      </c>
      <c r="F919" s="48">
        <v>2</v>
      </c>
      <c r="G919" s="41">
        <v>22750</v>
      </c>
      <c r="H919" s="42">
        <v>3.1224265715069999</v>
      </c>
      <c r="I919" s="42">
        <v>7286</v>
      </c>
      <c r="J919" s="42" t="s">
        <v>4169</v>
      </c>
      <c r="K919" s="42" t="s">
        <v>4169</v>
      </c>
      <c r="L919" s="42">
        <v>100</v>
      </c>
      <c r="M919" s="39" t="s">
        <v>106</v>
      </c>
      <c r="N919" s="39" t="str">
        <f t="shared" si="14"/>
        <v>sim</v>
      </c>
      <c r="O919" s="49">
        <v>63.08</v>
      </c>
      <c r="P919" s="49">
        <v>28.37</v>
      </c>
      <c r="Q919" s="39">
        <v>17</v>
      </c>
      <c r="R919" s="39">
        <v>45</v>
      </c>
      <c r="S919" s="39">
        <v>26.9</v>
      </c>
    </row>
    <row r="920" spans="1:19" x14ac:dyDescent="0.25">
      <c r="A920" s="39" t="s">
        <v>15</v>
      </c>
      <c r="B920" s="39" t="s">
        <v>32</v>
      </c>
      <c r="C920" s="39" t="s">
        <v>66</v>
      </c>
      <c r="D920" s="39" t="s">
        <v>1118</v>
      </c>
      <c r="E920" s="39" t="s">
        <v>149</v>
      </c>
      <c r="F920" s="48">
        <v>1</v>
      </c>
      <c r="G920" s="41">
        <v>1099</v>
      </c>
      <c r="H920" s="42">
        <v>2.1134615384615385</v>
      </c>
      <c r="I920" s="42">
        <v>520</v>
      </c>
      <c r="J920" s="42" t="s">
        <v>4170</v>
      </c>
      <c r="K920" s="42" t="s">
        <v>4170</v>
      </c>
      <c r="L920" s="42">
        <v>0</v>
      </c>
      <c r="M920" s="39" t="s">
        <v>104</v>
      </c>
      <c r="N920" s="39" t="b">
        <f t="shared" si="14"/>
        <v>0</v>
      </c>
      <c r="O920" s="49">
        <v>3.5</v>
      </c>
      <c r="P920" s="49">
        <v>3.5</v>
      </c>
      <c r="Q920" s="39">
        <v>0</v>
      </c>
      <c r="R920" s="39">
        <v>100</v>
      </c>
      <c r="S920" s="39"/>
    </row>
    <row r="921" spans="1:19" x14ac:dyDescent="0.25">
      <c r="A921" s="39" t="s">
        <v>15</v>
      </c>
      <c r="B921" s="39" t="s">
        <v>32</v>
      </c>
      <c r="C921" s="39" t="s">
        <v>66</v>
      </c>
      <c r="D921" s="39" t="s">
        <v>682</v>
      </c>
      <c r="E921" s="39" t="s">
        <v>151</v>
      </c>
      <c r="F921" s="48">
        <v>1</v>
      </c>
      <c r="G921" s="41">
        <v>16931</v>
      </c>
      <c r="H921" s="42">
        <v>2.1312940584088622</v>
      </c>
      <c r="I921" s="42">
        <v>7944</v>
      </c>
      <c r="J921" s="42" t="s">
        <v>4169</v>
      </c>
      <c r="K921" s="42" t="s">
        <v>4169</v>
      </c>
      <c r="L921" s="42">
        <v>126</v>
      </c>
      <c r="M921" s="39" t="s">
        <v>102</v>
      </c>
      <c r="N921" s="39" t="str">
        <f t="shared" si="14"/>
        <v>sim</v>
      </c>
      <c r="O921" s="49">
        <v>550.85</v>
      </c>
      <c r="P921" s="49">
        <v>86.45</v>
      </c>
      <c r="Q921" s="39">
        <v>6.43</v>
      </c>
      <c r="R921" s="39">
        <v>15.7</v>
      </c>
      <c r="S921" s="39">
        <v>1.2</v>
      </c>
    </row>
    <row r="922" spans="1:19" x14ac:dyDescent="0.25">
      <c r="A922" s="39" t="s">
        <v>15</v>
      </c>
      <c r="B922" s="39" t="s">
        <v>32</v>
      </c>
      <c r="C922" s="39" t="s">
        <v>66</v>
      </c>
      <c r="D922" s="39" t="s">
        <v>1119</v>
      </c>
      <c r="E922" s="39" t="s">
        <v>127</v>
      </c>
      <c r="F922" s="48">
        <v>1</v>
      </c>
      <c r="G922" s="41">
        <v>3005</v>
      </c>
      <c r="H922" s="42">
        <v>2.5041666666666669</v>
      </c>
      <c r="I922" s="42">
        <v>1200</v>
      </c>
      <c r="J922" s="42" t="s">
        <v>4170</v>
      </c>
      <c r="K922" s="42" t="s">
        <v>4170</v>
      </c>
      <c r="L922" s="42">
        <v>100</v>
      </c>
      <c r="M922" s="39" t="s">
        <v>104</v>
      </c>
      <c r="N922" s="39" t="b">
        <f t="shared" si="14"/>
        <v>0</v>
      </c>
      <c r="O922" s="49">
        <v>20</v>
      </c>
      <c r="P922" s="49">
        <v>14</v>
      </c>
      <c r="Q922" s="39">
        <v>0</v>
      </c>
      <c r="R922" s="39">
        <v>70</v>
      </c>
      <c r="S922" s="39"/>
    </row>
    <row r="923" spans="1:19" x14ac:dyDescent="0.25">
      <c r="A923" s="39" t="s">
        <v>15</v>
      </c>
      <c r="B923" s="39" t="s">
        <v>32</v>
      </c>
      <c r="C923" s="39" t="s">
        <v>66</v>
      </c>
      <c r="D923" s="39" t="s">
        <v>1120</v>
      </c>
      <c r="E923" s="39" t="s">
        <v>154</v>
      </c>
      <c r="F923" s="48">
        <v>1</v>
      </c>
      <c r="G923" s="41">
        <v>13702</v>
      </c>
      <c r="H923" s="42">
        <v>4.8935714285714287</v>
      </c>
      <c r="I923" s="42">
        <v>2800</v>
      </c>
      <c r="J923" s="42" t="s">
        <v>4170</v>
      </c>
      <c r="K923" s="42" t="s">
        <v>4170</v>
      </c>
      <c r="L923" s="42">
        <v>30</v>
      </c>
      <c r="M923" s="39" t="s">
        <v>105</v>
      </c>
      <c r="N923" s="39" t="str">
        <f t="shared" si="14"/>
        <v>sim</v>
      </c>
      <c r="O923" s="49">
        <v>110</v>
      </c>
      <c r="P923" s="49">
        <v>60</v>
      </c>
      <c r="Q923" s="39">
        <v>5</v>
      </c>
      <c r="R923" s="39">
        <v>54.5</v>
      </c>
      <c r="S923" s="39">
        <v>4.5</v>
      </c>
    </row>
    <row r="924" spans="1:19" x14ac:dyDescent="0.25">
      <c r="A924" s="39" t="s">
        <v>15</v>
      </c>
      <c r="B924" s="39" t="s">
        <v>32</v>
      </c>
      <c r="C924" s="39" t="s">
        <v>66</v>
      </c>
      <c r="D924" s="39" t="s">
        <v>1121</v>
      </c>
      <c r="E924" s="39" t="s">
        <v>156</v>
      </c>
      <c r="F924" s="48">
        <v>1</v>
      </c>
      <c r="G924" s="41">
        <v>2120</v>
      </c>
      <c r="H924" s="42">
        <v>3.9626168224299065</v>
      </c>
      <c r="I924" s="42">
        <v>535</v>
      </c>
      <c r="J924" s="42" t="s">
        <v>4170</v>
      </c>
      <c r="K924" s="42" t="s">
        <v>4170</v>
      </c>
      <c r="L924" s="42">
        <v>0</v>
      </c>
      <c r="M924" s="39" t="s">
        <v>104</v>
      </c>
      <c r="N924" s="39" t="b">
        <f t="shared" si="14"/>
        <v>0</v>
      </c>
      <c r="O924" s="49">
        <v>107.68</v>
      </c>
      <c r="P924" s="49">
        <v>85.36</v>
      </c>
      <c r="Q924" s="39">
        <v>0</v>
      </c>
      <c r="R924" s="39">
        <v>79.3</v>
      </c>
      <c r="S924" s="39"/>
    </row>
    <row r="925" spans="1:19" x14ac:dyDescent="0.25">
      <c r="A925" s="39" t="s">
        <v>15</v>
      </c>
      <c r="B925" s="39" t="s">
        <v>32</v>
      </c>
      <c r="C925" s="39" t="s">
        <v>66</v>
      </c>
      <c r="D925" s="39" t="s">
        <v>1122</v>
      </c>
      <c r="E925" s="39" t="s">
        <v>152</v>
      </c>
      <c r="F925" s="48">
        <v>1</v>
      </c>
      <c r="G925" s="41">
        <v>5515</v>
      </c>
      <c r="H925" s="42">
        <v>3.5466237942122185</v>
      </c>
      <c r="I925" s="42">
        <v>1555</v>
      </c>
      <c r="J925" s="42" t="s">
        <v>4169</v>
      </c>
      <c r="K925" s="42" t="s">
        <v>4170</v>
      </c>
      <c r="L925" s="42">
        <v>300</v>
      </c>
      <c r="M925" s="39" t="s">
        <v>106</v>
      </c>
      <c r="N925" s="39" t="str">
        <f t="shared" si="14"/>
        <v>sim</v>
      </c>
      <c r="O925" s="49">
        <v>30</v>
      </c>
      <c r="P925" s="49">
        <v>18</v>
      </c>
      <c r="Q925" s="39">
        <v>2</v>
      </c>
      <c r="R925" s="39">
        <v>60</v>
      </c>
      <c r="S925" s="39">
        <v>6.7</v>
      </c>
    </row>
    <row r="926" spans="1:19" x14ac:dyDescent="0.25">
      <c r="A926" s="39" t="s">
        <v>15</v>
      </c>
      <c r="B926" s="39" t="s">
        <v>32</v>
      </c>
      <c r="C926" s="39" t="s">
        <v>66</v>
      </c>
      <c r="D926" s="39" t="s">
        <v>1123</v>
      </c>
      <c r="E926" s="39" t="s">
        <v>157</v>
      </c>
      <c r="F926" s="48">
        <v>1</v>
      </c>
      <c r="G926" s="41">
        <v>2497</v>
      </c>
      <c r="H926" s="42">
        <v>2.4969999999999999</v>
      </c>
      <c r="I926" s="42">
        <v>1000</v>
      </c>
      <c r="J926" s="42" t="s">
        <v>4170</v>
      </c>
      <c r="K926" s="42" t="s">
        <v>4170</v>
      </c>
      <c r="L926" s="42">
        <v>0</v>
      </c>
      <c r="M926" s="39" t="s">
        <v>104</v>
      </c>
      <c r="N926" s="39" t="b">
        <f t="shared" si="14"/>
        <v>0</v>
      </c>
      <c r="O926" s="49">
        <v>19.920000000000002</v>
      </c>
      <c r="P926" s="49">
        <v>7.88</v>
      </c>
      <c r="Q926" s="39">
        <v>0</v>
      </c>
      <c r="R926" s="39">
        <v>39.6</v>
      </c>
      <c r="S926" s="39"/>
    </row>
    <row r="927" spans="1:19" x14ac:dyDescent="0.25">
      <c r="A927" s="39" t="s">
        <v>15</v>
      </c>
      <c r="B927" s="39" t="s">
        <v>32</v>
      </c>
      <c r="C927" s="39" t="s">
        <v>66</v>
      </c>
      <c r="D927" s="39" t="s">
        <v>1124</v>
      </c>
      <c r="E927" s="39" t="s">
        <v>157</v>
      </c>
      <c r="F927" s="48">
        <v>1</v>
      </c>
      <c r="G927" s="41">
        <v>4609</v>
      </c>
      <c r="H927" s="42">
        <v>2.0039130434782608</v>
      </c>
      <c r="I927" s="42">
        <v>2300</v>
      </c>
      <c r="J927" s="42" t="s">
        <v>4170</v>
      </c>
      <c r="K927" s="42" t="s">
        <v>4170</v>
      </c>
      <c r="L927" s="42">
        <v>0</v>
      </c>
      <c r="M927" s="39" t="s">
        <v>105</v>
      </c>
      <c r="N927" s="39" t="str">
        <f t="shared" si="14"/>
        <v>sim</v>
      </c>
      <c r="O927" s="49">
        <v>6</v>
      </c>
      <c r="P927" s="49">
        <v>5</v>
      </c>
      <c r="Q927" s="39">
        <v>3</v>
      </c>
      <c r="R927" s="39">
        <v>83.3</v>
      </c>
      <c r="S927" s="39">
        <v>50</v>
      </c>
    </row>
    <row r="928" spans="1:19" x14ac:dyDescent="0.25">
      <c r="A928" s="39" t="s">
        <v>15</v>
      </c>
      <c r="B928" s="39" t="s">
        <v>32</v>
      </c>
      <c r="C928" s="39" t="s">
        <v>66</v>
      </c>
      <c r="D928" s="39" t="s">
        <v>1125</v>
      </c>
      <c r="E928" s="39" t="s">
        <v>153</v>
      </c>
      <c r="F928" s="48">
        <v>1</v>
      </c>
      <c r="G928" s="41">
        <v>2275</v>
      </c>
      <c r="H928" s="42">
        <v>2.3477812177502582</v>
      </c>
      <c r="I928" s="42">
        <v>969</v>
      </c>
      <c r="J928" s="42" t="s">
        <v>4170</v>
      </c>
      <c r="K928" s="42" t="s">
        <v>4170</v>
      </c>
      <c r="L928" s="42">
        <v>0</v>
      </c>
      <c r="M928" s="39" t="s">
        <v>105</v>
      </c>
      <c r="N928" s="39" t="str">
        <f t="shared" si="14"/>
        <v>sim</v>
      </c>
      <c r="O928" s="49">
        <v>76.45</v>
      </c>
      <c r="P928" s="49">
        <v>7.8</v>
      </c>
      <c r="Q928" s="39">
        <v>0</v>
      </c>
      <c r="R928" s="39">
        <v>10.199999999999999</v>
      </c>
      <c r="S928" s="39"/>
    </row>
    <row r="929" spans="1:19" x14ac:dyDescent="0.25">
      <c r="A929" s="39" t="s">
        <v>15</v>
      </c>
      <c r="B929" s="39" t="s">
        <v>32</v>
      </c>
      <c r="C929" s="39" t="s">
        <v>66</v>
      </c>
      <c r="D929" s="39" t="s">
        <v>1126</v>
      </c>
      <c r="E929" s="39" t="s">
        <v>150</v>
      </c>
      <c r="F929" s="48">
        <v>2</v>
      </c>
      <c r="G929" s="41">
        <v>23095</v>
      </c>
      <c r="H929" s="42">
        <v>2.4433982225983919</v>
      </c>
      <c r="I929" s="42">
        <v>9452</v>
      </c>
      <c r="J929" s="42" t="s">
        <v>4169</v>
      </c>
      <c r="K929" s="42" t="s">
        <v>4169</v>
      </c>
      <c r="L929" s="42">
        <v>1632</v>
      </c>
      <c r="M929" s="39" t="s">
        <v>103</v>
      </c>
      <c r="N929" s="39" t="str">
        <f t="shared" si="14"/>
        <v>sim</v>
      </c>
      <c r="O929" s="49">
        <v>13.34</v>
      </c>
      <c r="P929" s="49">
        <v>9.25</v>
      </c>
      <c r="Q929" s="39">
        <v>1.46</v>
      </c>
      <c r="R929" s="39">
        <v>69.3</v>
      </c>
      <c r="S929" s="39">
        <v>10.9</v>
      </c>
    </row>
    <row r="930" spans="1:19" x14ac:dyDescent="0.25">
      <c r="A930" s="39" t="s">
        <v>15</v>
      </c>
      <c r="B930" s="39" t="s">
        <v>32</v>
      </c>
      <c r="C930" s="39" t="s">
        <v>66</v>
      </c>
      <c r="D930" s="39" t="s">
        <v>1127</v>
      </c>
      <c r="E930" s="39" t="s">
        <v>154</v>
      </c>
      <c r="F930" s="48">
        <v>1</v>
      </c>
      <c r="G930" s="41">
        <v>1842</v>
      </c>
      <c r="H930" s="42">
        <v>2.0908059023836549</v>
      </c>
      <c r="I930" s="42">
        <v>881</v>
      </c>
      <c r="J930" s="42" t="s">
        <v>4170</v>
      </c>
      <c r="K930" s="42" t="s">
        <v>4170</v>
      </c>
      <c r="L930" s="42">
        <v>0</v>
      </c>
      <c r="M930" s="39" t="s">
        <v>104</v>
      </c>
      <c r="N930" s="39" t="b">
        <f t="shared" si="14"/>
        <v>0</v>
      </c>
      <c r="O930" s="49">
        <v>10.47</v>
      </c>
      <c r="P930" s="49">
        <v>6.79</v>
      </c>
      <c r="Q930" s="39">
        <v>0</v>
      </c>
      <c r="R930" s="39">
        <v>64.900000000000006</v>
      </c>
      <c r="S930" s="39"/>
    </row>
    <row r="931" spans="1:19" x14ac:dyDescent="0.25">
      <c r="A931" s="39" t="s">
        <v>15</v>
      </c>
      <c r="B931" s="39" t="s">
        <v>32</v>
      </c>
      <c r="C931" s="39" t="s">
        <v>66</v>
      </c>
      <c r="D931" s="39" t="s">
        <v>1128</v>
      </c>
      <c r="E931" s="39" t="s">
        <v>152</v>
      </c>
      <c r="F931" s="48">
        <v>2</v>
      </c>
      <c r="G931" s="41">
        <v>52313</v>
      </c>
      <c r="H931" s="42">
        <v>3.6285635014219326</v>
      </c>
      <c r="I931" s="42">
        <v>14417</v>
      </c>
      <c r="J931" s="42" t="s">
        <v>4169</v>
      </c>
      <c r="K931" s="42" t="s">
        <v>4170</v>
      </c>
      <c r="L931" s="42">
        <v>500</v>
      </c>
      <c r="M931" s="39" t="s">
        <v>103</v>
      </c>
      <c r="N931" s="39" t="str">
        <f t="shared" si="14"/>
        <v>sim</v>
      </c>
      <c r="O931" s="49">
        <v>81</v>
      </c>
      <c r="P931" s="49">
        <v>73</v>
      </c>
      <c r="Q931" s="39">
        <v>1.5</v>
      </c>
      <c r="R931" s="39">
        <v>90.1</v>
      </c>
      <c r="S931" s="39">
        <v>1.9</v>
      </c>
    </row>
    <row r="932" spans="1:19" x14ac:dyDescent="0.25">
      <c r="A932" s="39" t="s">
        <v>15</v>
      </c>
      <c r="B932" s="39" t="s">
        <v>32</v>
      </c>
      <c r="C932" s="39" t="s">
        <v>66</v>
      </c>
      <c r="D932" s="39" t="s">
        <v>1129</v>
      </c>
      <c r="E932" s="39" t="s">
        <v>127</v>
      </c>
      <c r="F932" s="48">
        <v>1</v>
      </c>
      <c r="G932" s="41">
        <v>2326</v>
      </c>
      <c r="H932" s="42">
        <v>2.3260000000000001</v>
      </c>
      <c r="I932" s="42">
        <v>1000</v>
      </c>
      <c r="J932" s="42" t="s">
        <v>4170</v>
      </c>
      <c r="K932" s="42" t="s">
        <v>4170</v>
      </c>
      <c r="L932" s="42">
        <v>0</v>
      </c>
      <c r="M932" s="39" t="s">
        <v>102</v>
      </c>
      <c r="N932" s="39" t="str">
        <f t="shared" si="14"/>
        <v>sim</v>
      </c>
      <c r="O932" s="49">
        <v>25</v>
      </c>
      <c r="P932" s="49">
        <v>15</v>
      </c>
      <c r="Q932" s="39">
        <v>10</v>
      </c>
      <c r="R932" s="39">
        <v>60</v>
      </c>
      <c r="S932" s="39">
        <v>40</v>
      </c>
    </row>
    <row r="933" spans="1:19" x14ac:dyDescent="0.25">
      <c r="A933" s="39" t="s">
        <v>15</v>
      </c>
      <c r="B933" s="39" t="s">
        <v>32</v>
      </c>
      <c r="C933" s="39" t="s">
        <v>66</v>
      </c>
      <c r="D933" s="39" t="s">
        <v>1130</v>
      </c>
      <c r="E933" s="39" t="s">
        <v>148</v>
      </c>
      <c r="F933" s="48">
        <v>1</v>
      </c>
      <c r="G933" s="41">
        <v>3608</v>
      </c>
      <c r="H933" s="42">
        <v>3.0680272108843538</v>
      </c>
      <c r="I933" s="42">
        <v>1176</v>
      </c>
      <c r="J933" s="42" t="s">
        <v>4170</v>
      </c>
      <c r="K933" s="42" t="s">
        <v>4170</v>
      </c>
      <c r="L933" s="42">
        <v>0</v>
      </c>
      <c r="M933" s="39" t="s">
        <v>106</v>
      </c>
      <c r="N933" s="39" t="str">
        <f t="shared" si="14"/>
        <v>sim</v>
      </c>
      <c r="O933" s="49">
        <v>30</v>
      </c>
      <c r="P933" s="49">
        <v>26</v>
      </c>
      <c r="Q933" s="39">
        <v>0</v>
      </c>
      <c r="R933" s="39">
        <v>86.7</v>
      </c>
      <c r="S933" s="39"/>
    </row>
    <row r="934" spans="1:19" x14ac:dyDescent="0.25">
      <c r="A934" s="39" t="s">
        <v>15</v>
      </c>
      <c r="B934" s="39" t="s">
        <v>32</v>
      </c>
      <c r="C934" s="39" t="s">
        <v>66</v>
      </c>
      <c r="D934" s="39" t="s">
        <v>1131</v>
      </c>
      <c r="E934" s="39" t="s">
        <v>148</v>
      </c>
      <c r="F934" s="48">
        <v>1</v>
      </c>
      <c r="G934" s="41">
        <v>4087</v>
      </c>
      <c r="H934" s="42">
        <v>2.4041176470588237</v>
      </c>
      <c r="I934" s="42">
        <v>1700</v>
      </c>
      <c r="J934" s="42" t="s">
        <v>4170</v>
      </c>
      <c r="K934" s="42" t="s">
        <v>4170</v>
      </c>
      <c r="L934" s="42">
        <v>0</v>
      </c>
      <c r="M934" s="39" t="s">
        <v>104</v>
      </c>
      <c r="N934" s="39" t="b">
        <f t="shared" si="14"/>
        <v>0</v>
      </c>
      <c r="O934" s="49">
        <v>17.510000000000002</v>
      </c>
      <c r="P934" s="49">
        <v>7.74</v>
      </c>
      <c r="Q934" s="39">
        <v>0</v>
      </c>
      <c r="R934" s="39">
        <v>44.2</v>
      </c>
      <c r="S934" s="39"/>
    </row>
    <row r="935" spans="1:19" x14ac:dyDescent="0.25">
      <c r="A935" s="39" t="s">
        <v>15</v>
      </c>
      <c r="B935" s="39" t="s">
        <v>32</v>
      </c>
      <c r="C935" s="39" t="s">
        <v>66</v>
      </c>
      <c r="D935" s="39" t="s">
        <v>1132</v>
      </c>
      <c r="E935" s="39" t="s">
        <v>127</v>
      </c>
      <c r="F935" s="48">
        <v>1</v>
      </c>
      <c r="G935" s="41">
        <v>5284</v>
      </c>
      <c r="H935" s="42">
        <v>2.2485106382978723</v>
      </c>
      <c r="I935" s="42">
        <v>2350</v>
      </c>
      <c r="J935" s="42" t="s">
        <v>4170</v>
      </c>
      <c r="K935" s="42" t="s">
        <v>4170</v>
      </c>
      <c r="L935" s="42">
        <v>0</v>
      </c>
      <c r="M935" s="39" t="s">
        <v>105</v>
      </c>
      <c r="N935" s="39" t="str">
        <f t="shared" si="14"/>
        <v>sim</v>
      </c>
      <c r="O935" s="49">
        <v>20.100000000000001</v>
      </c>
      <c r="P935" s="49">
        <v>2</v>
      </c>
      <c r="Q935" s="39">
        <v>0</v>
      </c>
      <c r="R935" s="39">
        <v>10</v>
      </c>
      <c r="S935" s="39"/>
    </row>
    <row r="936" spans="1:19" x14ac:dyDescent="0.25">
      <c r="A936" s="39" t="s">
        <v>15</v>
      </c>
      <c r="B936" s="39" t="s">
        <v>32</v>
      </c>
      <c r="C936" s="39" t="s">
        <v>66</v>
      </c>
      <c r="D936" s="39" t="s">
        <v>1133</v>
      </c>
      <c r="E936" s="39" t="s">
        <v>158</v>
      </c>
      <c r="F936" s="48">
        <v>1</v>
      </c>
      <c r="G936" s="41">
        <v>19681</v>
      </c>
      <c r="H936" s="42">
        <v>2.0501041666666668</v>
      </c>
      <c r="I936" s="42">
        <v>9600</v>
      </c>
      <c r="J936" s="42" t="s">
        <v>4170</v>
      </c>
      <c r="K936" s="42" t="s">
        <v>4170</v>
      </c>
      <c r="L936" s="42">
        <v>0</v>
      </c>
      <c r="M936" s="39" t="s">
        <v>104</v>
      </c>
      <c r="N936" s="39" t="b">
        <f t="shared" si="14"/>
        <v>0</v>
      </c>
      <c r="O936" s="49">
        <v>120</v>
      </c>
      <c r="P936" s="49">
        <v>69</v>
      </c>
      <c r="Q936" s="39">
        <v>0</v>
      </c>
      <c r="R936" s="39">
        <v>57.5</v>
      </c>
      <c r="S936" s="39"/>
    </row>
    <row r="937" spans="1:19" x14ac:dyDescent="0.25">
      <c r="A937" s="39" t="s">
        <v>15</v>
      </c>
      <c r="B937" s="39" t="s">
        <v>32</v>
      </c>
      <c r="C937" s="39" t="s">
        <v>66</v>
      </c>
      <c r="D937" s="39" t="s">
        <v>1134</v>
      </c>
      <c r="E937" s="39" t="s">
        <v>148</v>
      </c>
      <c r="F937" s="48">
        <v>1</v>
      </c>
      <c r="G937" s="41">
        <v>18873</v>
      </c>
      <c r="H937" s="42">
        <v>3.7580645161290325</v>
      </c>
      <c r="I937" s="42">
        <v>5022</v>
      </c>
      <c r="J937" s="42" t="s">
        <v>4170</v>
      </c>
      <c r="K937" s="42" t="s">
        <v>4170</v>
      </c>
      <c r="L937" s="42">
        <v>20</v>
      </c>
      <c r="M937" s="39" t="s">
        <v>103</v>
      </c>
      <c r="N937" s="39" t="str">
        <f t="shared" si="14"/>
        <v>sim</v>
      </c>
      <c r="O937" s="49">
        <v>60</v>
      </c>
      <c r="P937" s="49">
        <v>42</v>
      </c>
      <c r="Q937" s="39">
        <v>0</v>
      </c>
      <c r="R937" s="39">
        <v>70</v>
      </c>
      <c r="S937" s="39"/>
    </row>
    <row r="938" spans="1:19" x14ac:dyDescent="0.25">
      <c r="A938" s="39" t="s">
        <v>15</v>
      </c>
      <c r="B938" s="39" t="s">
        <v>32</v>
      </c>
      <c r="C938" s="39" t="s">
        <v>66</v>
      </c>
      <c r="D938" s="39" t="s">
        <v>1135</v>
      </c>
      <c r="E938" s="39" t="s">
        <v>156</v>
      </c>
      <c r="F938" s="48">
        <v>1</v>
      </c>
      <c r="G938" s="41">
        <v>12022</v>
      </c>
      <c r="H938" s="42">
        <v>2.4534693877551019</v>
      </c>
      <c r="I938" s="42">
        <v>4900</v>
      </c>
      <c r="J938" s="42" t="s">
        <v>4169</v>
      </c>
      <c r="K938" s="42" t="s">
        <v>4169</v>
      </c>
      <c r="L938" s="42">
        <v>40</v>
      </c>
      <c r="M938" s="39" t="s">
        <v>106</v>
      </c>
      <c r="N938" s="39" t="str">
        <f t="shared" si="14"/>
        <v>sim</v>
      </c>
      <c r="O938" s="49">
        <v>60</v>
      </c>
      <c r="P938" s="49">
        <v>18</v>
      </c>
      <c r="Q938" s="39">
        <v>5</v>
      </c>
      <c r="R938" s="39">
        <v>30</v>
      </c>
      <c r="S938" s="39">
        <v>8.3000000000000007</v>
      </c>
    </row>
    <row r="939" spans="1:19" x14ac:dyDescent="0.25">
      <c r="A939" s="39" t="s">
        <v>15</v>
      </c>
      <c r="B939" s="39" t="s">
        <v>32</v>
      </c>
      <c r="C939" s="39" t="s">
        <v>66</v>
      </c>
      <c r="D939" s="39" t="s">
        <v>1136</v>
      </c>
      <c r="E939" s="39" t="s">
        <v>151</v>
      </c>
      <c r="F939" s="48">
        <v>4</v>
      </c>
      <c r="G939" s="41">
        <v>814426</v>
      </c>
      <c r="H939" s="42">
        <v>2.0041933157955611</v>
      </c>
      <c r="I939" s="42">
        <v>406361</v>
      </c>
      <c r="J939" s="42" t="s">
        <v>4169</v>
      </c>
      <c r="K939" s="42" t="s">
        <v>4170</v>
      </c>
      <c r="L939" s="42">
        <v>6276</v>
      </c>
      <c r="M939" s="39" t="s">
        <v>102</v>
      </c>
      <c r="N939" s="39" t="str">
        <f t="shared" si="14"/>
        <v>sim</v>
      </c>
      <c r="O939" s="49">
        <v>2068.2399999999998</v>
      </c>
      <c r="P939" s="49">
        <v>1435.19</v>
      </c>
      <c r="Q939" s="39">
        <v>571.71</v>
      </c>
      <c r="R939" s="39">
        <v>69.400000000000006</v>
      </c>
      <c r="S939" s="39">
        <v>27.6</v>
      </c>
    </row>
    <row r="940" spans="1:19" x14ac:dyDescent="0.25">
      <c r="A940" s="39" t="s">
        <v>15</v>
      </c>
      <c r="B940" s="39" t="s">
        <v>32</v>
      </c>
      <c r="C940" s="39" t="s">
        <v>66</v>
      </c>
      <c r="D940" s="39" t="s">
        <v>1137</v>
      </c>
      <c r="E940" s="39" t="s">
        <v>158</v>
      </c>
      <c r="F940" s="48">
        <v>1</v>
      </c>
      <c r="G940" s="41">
        <v>10107</v>
      </c>
      <c r="H940" s="42">
        <v>2.5730651731160896</v>
      </c>
      <c r="I940" s="42">
        <v>3928</v>
      </c>
      <c r="J940" s="42" t="s">
        <v>4170</v>
      </c>
      <c r="K940" s="42" t="s">
        <v>4170</v>
      </c>
      <c r="L940" s="42">
        <v>100</v>
      </c>
      <c r="M940" s="39" t="s">
        <v>106</v>
      </c>
      <c r="N940" s="39" t="str">
        <f t="shared" si="14"/>
        <v>sim</v>
      </c>
      <c r="O940" s="49">
        <v>28.1</v>
      </c>
      <c r="P940" s="49">
        <v>17.600000000000001</v>
      </c>
      <c r="Q940" s="39">
        <v>8.4</v>
      </c>
      <c r="R940" s="39">
        <v>62.6</v>
      </c>
      <c r="S940" s="39">
        <v>29.9</v>
      </c>
    </row>
    <row r="941" spans="1:19" x14ac:dyDescent="0.25">
      <c r="A941" s="39" t="s">
        <v>15</v>
      </c>
      <c r="B941" s="39" t="s">
        <v>32</v>
      </c>
      <c r="C941" s="39" t="s">
        <v>66</v>
      </c>
      <c r="D941" s="39" t="s">
        <v>1138</v>
      </c>
      <c r="E941" s="39" t="s">
        <v>127</v>
      </c>
      <c r="F941" s="48">
        <v>1</v>
      </c>
      <c r="G941" s="41">
        <v>4369</v>
      </c>
      <c r="H941" s="42">
        <v>2.7477987421383649</v>
      </c>
      <c r="I941" s="42">
        <v>1590</v>
      </c>
      <c r="J941" s="42" t="s">
        <v>4169</v>
      </c>
      <c r="K941" s="42" t="s">
        <v>4170</v>
      </c>
      <c r="L941" s="42">
        <v>0</v>
      </c>
      <c r="M941" s="39" t="s">
        <v>106</v>
      </c>
      <c r="N941" s="39" t="str">
        <f t="shared" si="14"/>
        <v>sim</v>
      </c>
      <c r="O941" s="49">
        <v>13.5</v>
      </c>
      <c r="P941" s="49">
        <v>7</v>
      </c>
      <c r="Q941" s="39">
        <v>0.5</v>
      </c>
      <c r="R941" s="39">
        <v>51.9</v>
      </c>
      <c r="S941" s="39">
        <v>3.7</v>
      </c>
    </row>
    <row r="942" spans="1:19" x14ac:dyDescent="0.25">
      <c r="A942" s="39" t="s">
        <v>15</v>
      </c>
      <c r="B942" s="39" t="s">
        <v>32</v>
      </c>
      <c r="C942" s="39" t="s">
        <v>66</v>
      </c>
      <c r="D942" s="39" t="s">
        <v>1139</v>
      </c>
      <c r="E942" s="39" t="s">
        <v>127</v>
      </c>
      <c r="F942" s="48">
        <v>1</v>
      </c>
      <c r="G942" s="41">
        <v>2290</v>
      </c>
      <c r="H942" s="42">
        <v>2.0176211453744495</v>
      </c>
      <c r="I942" s="42">
        <v>1135</v>
      </c>
      <c r="J942" s="42" t="s">
        <v>4170</v>
      </c>
      <c r="K942" s="42" t="s">
        <v>4170</v>
      </c>
      <c r="L942" s="42">
        <v>0</v>
      </c>
      <c r="M942" s="39" t="s">
        <v>103</v>
      </c>
      <c r="N942" s="39" t="str">
        <f t="shared" si="14"/>
        <v>sim</v>
      </c>
      <c r="O942" s="49">
        <v>5</v>
      </c>
      <c r="P942" s="49">
        <v>2.74</v>
      </c>
      <c r="Q942" s="39">
        <v>2.64</v>
      </c>
      <c r="R942" s="39">
        <v>54.8</v>
      </c>
      <c r="S942" s="39">
        <v>52.8</v>
      </c>
    </row>
    <row r="943" spans="1:19" x14ac:dyDescent="0.25">
      <c r="A943" s="39" t="s">
        <v>15</v>
      </c>
      <c r="B943" s="39" t="s">
        <v>32</v>
      </c>
      <c r="C943" s="39" t="s">
        <v>66</v>
      </c>
      <c r="D943" s="39" t="s">
        <v>1140</v>
      </c>
      <c r="E943" s="39" t="s">
        <v>152</v>
      </c>
      <c r="F943" s="48">
        <v>1</v>
      </c>
      <c r="G943" s="41">
        <v>4173</v>
      </c>
      <c r="H943" s="42">
        <v>4.2279635258358663</v>
      </c>
      <c r="I943" s="42">
        <v>987</v>
      </c>
      <c r="J943" s="42" t="s">
        <v>4169</v>
      </c>
      <c r="K943" s="42" t="s">
        <v>4170</v>
      </c>
      <c r="L943" s="42">
        <v>0</v>
      </c>
      <c r="M943" s="39" t="s">
        <v>104</v>
      </c>
      <c r="N943" s="39" t="b">
        <f t="shared" si="14"/>
        <v>0</v>
      </c>
      <c r="O943" s="49">
        <v>1</v>
      </c>
      <c r="P943" s="49">
        <v>0</v>
      </c>
      <c r="Q943" s="39">
        <v>0</v>
      </c>
      <c r="R943" s="39"/>
      <c r="S943" s="39"/>
    </row>
    <row r="944" spans="1:19" x14ac:dyDescent="0.25">
      <c r="A944" s="39" t="s">
        <v>15</v>
      </c>
      <c r="B944" s="39" t="s">
        <v>32</v>
      </c>
      <c r="C944" s="39" t="s">
        <v>66</v>
      </c>
      <c r="D944" s="39" t="s">
        <v>1141</v>
      </c>
      <c r="E944" s="39" t="s">
        <v>159</v>
      </c>
      <c r="F944" s="48">
        <v>1</v>
      </c>
      <c r="G944" s="41">
        <v>1277</v>
      </c>
      <c r="H944" s="42">
        <v>2.5539999999999998</v>
      </c>
      <c r="I944" s="42">
        <v>500</v>
      </c>
      <c r="J944" s="42" t="s">
        <v>4170</v>
      </c>
      <c r="K944" s="42" t="s">
        <v>4170</v>
      </c>
      <c r="L944" s="42">
        <v>0</v>
      </c>
      <c r="M944" s="39" t="s">
        <v>104</v>
      </c>
      <c r="N944" s="39" t="b">
        <f t="shared" si="14"/>
        <v>0</v>
      </c>
      <c r="O944" s="49">
        <v>8</v>
      </c>
      <c r="P944" s="49">
        <v>1.5</v>
      </c>
      <c r="Q944" s="39">
        <v>0</v>
      </c>
      <c r="R944" s="39">
        <v>18.8</v>
      </c>
      <c r="S944" s="39"/>
    </row>
    <row r="945" spans="1:19" x14ac:dyDescent="0.25">
      <c r="A945" s="39" t="s">
        <v>15</v>
      </c>
      <c r="B945" s="39" t="s">
        <v>32</v>
      </c>
      <c r="C945" s="39" t="s">
        <v>66</v>
      </c>
      <c r="D945" s="39" t="s">
        <v>1142</v>
      </c>
      <c r="E945" s="39" t="s">
        <v>127</v>
      </c>
      <c r="F945" s="48">
        <v>1</v>
      </c>
      <c r="G945" s="41">
        <v>3805</v>
      </c>
      <c r="H945" s="42">
        <v>2.2382352941176471</v>
      </c>
      <c r="I945" s="42">
        <v>1700</v>
      </c>
      <c r="J945" s="42" t="s">
        <v>4170</v>
      </c>
      <c r="K945" s="42" t="s">
        <v>4170</v>
      </c>
      <c r="L945" s="42">
        <v>0</v>
      </c>
      <c r="M945" s="39" t="s">
        <v>104</v>
      </c>
      <c r="N945" s="39" t="b">
        <f t="shared" si="14"/>
        <v>0</v>
      </c>
      <c r="O945" s="49">
        <v>10.84</v>
      </c>
      <c r="P945" s="49">
        <v>10.84</v>
      </c>
      <c r="Q945" s="39">
        <v>0</v>
      </c>
      <c r="R945" s="39">
        <v>100</v>
      </c>
      <c r="S945" s="39"/>
    </row>
    <row r="946" spans="1:19" x14ac:dyDescent="0.25">
      <c r="A946" s="39" t="s">
        <v>15</v>
      </c>
      <c r="B946" s="39" t="s">
        <v>32</v>
      </c>
      <c r="C946" s="39" t="s">
        <v>66</v>
      </c>
      <c r="D946" s="39" t="s">
        <v>1143</v>
      </c>
      <c r="E946" s="39" t="s">
        <v>152</v>
      </c>
      <c r="F946" s="48">
        <v>1</v>
      </c>
      <c r="G946" s="41">
        <v>1910</v>
      </c>
      <c r="H946" s="42">
        <v>2.7883211678832116</v>
      </c>
      <c r="I946" s="42">
        <v>685</v>
      </c>
      <c r="J946" s="42" t="s">
        <v>4170</v>
      </c>
      <c r="K946" s="42" t="s">
        <v>4170</v>
      </c>
      <c r="L946" s="42">
        <v>80</v>
      </c>
      <c r="M946" s="39" t="s">
        <v>105</v>
      </c>
      <c r="N946" s="39" t="str">
        <f t="shared" si="14"/>
        <v>sim</v>
      </c>
      <c r="O946" s="49">
        <v>2.6</v>
      </c>
      <c r="P946" s="49">
        <v>1.5</v>
      </c>
      <c r="Q946" s="39">
        <v>1.2</v>
      </c>
      <c r="R946" s="39">
        <v>57.7</v>
      </c>
      <c r="S946" s="39">
        <v>46.2</v>
      </c>
    </row>
    <row r="947" spans="1:19" x14ac:dyDescent="0.25">
      <c r="A947" s="39" t="s">
        <v>15</v>
      </c>
      <c r="B947" s="39" t="s">
        <v>32</v>
      </c>
      <c r="C947" s="39" t="s">
        <v>66</v>
      </c>
      <c r="D947" s="39" t="s">
        <v>1144</v>
      </c>
      <c r="E947" s="39" t="s">
        <v>151</v>
      </c>
      <c r="F947" s="48">
        <v>1</v>
      </c>
      <c r="G947" s="41">
        <v>11436</v>
      </c>
      <c r="H947" s="42">
        <v>4.5743999999999998</v>
      </c>
      <c r="I947" s="42">
        <v>2500</v>
      </c>
      <c r="J947" s="42" t="s">
        <v>4170</v>
      </c>
      <c r="K947" s="42" t="s">
        <v>4170</v>
      </c>
      <c r="L947" s="42">
        <v>700</v>
      </c>
      <c r="M947" s="39" t="s">
        <v>104</v>
      </c>
      <c r="N947" s="39" t="b">
        <f t="shared" si="14"/>
        <v>0</v>
      </c>
      <c r="O947" s="49">
        <v>270</v>
      </c>
      <c r="P947" s="49">
        <v>150</v>
      </c>
      <c r="Q947" s="39">
        <v>0.45</v>
      </c>
      <c r="R947" s="39">
        <v>55.6</v>
      </c>
      <c r="S947" s="39">
        <v>0.2</v>
      </c>
    </row>
    <row r="948" spans="1:19" x14ac:dyDescent="0.25">
      <c r="A948" s="39" t="s">
        <v>15</v>
      </c>
      <c r="B948" s="39" t="s">
        <v>32</v>
      </c>
      <c r="C948" s="39" t="s">
        <v>66</v>
      </c>
      <c r="D948" s="39" t="s">
        <v>1145</v>
      </c>
      <c r="E948" s="39" t="s">
        <v>153</v>
      </c>
      <c r="F948" s="48">
        <v>1</v>
      </c>
      <c r="G948" s="41">
        <v>1561</v>
      </c>
      <c r="H948" s="42">
        <v>2.0352020860495439</v>
      </c>
      <c r="I948" s="42">
        <v>767</v>
      </c>
      <c r="J948" s="42" t="s">
        <v>4169</v>
      </c>
      <c r="K948" s="42" t="s">
        <v>4170</v>
      </c>
      <c r="L948" s="42">
        <v>0</v>
      </c>
      <c r="M948" s="39" t="s">
        <v>103</v>
      </c>
      <c r="N948" s="39" t="str">
        <f t="shared" si="14"/>
        <v>sim</v>
      </c>
      <c r="O948" s="49">
        <v>9.89</v>
      </c>
      <c r="P948" s="49">
        <v>6.05</v>
      </c>
      <c r="Q948" s="39">
        <v>1.06</v>
      </c>
      <c r="R948" s="39">
        <v>61.2</v>
      </c>
      <c r="S948" s="39">
        <v>10.7</v>
      </c>
    </row>
    <row r="949" spans="1:19" x14ac:dyDescent="0.25">
      <c r="A949" s="39" t="s">
        <v>15</v>
      </c>
      <c r="B949" s="39" t="s">
        <v>32</v>
      </c>
      <c r="C949" s="39" t="s">
        <v>66</v>
      </c>
      <c r="D949" s="39" t="s">
        <v>1146</v>
      </c>
      <c r="E949" s="39" t="s">
        <v>153</v>
      </c>
      <c r="F949" s="48">
        <v>1</v>
      </c>
      <c r="G949" s="41">
        <v>5026</v>
      </c>
      <c r="H949" s="42">
        <v>2.2845454545454547</v>
      </c>
      <c r="I949" s="42">
        <v>2200</v>
      </c>
      <c r="J949" s="42" t="s">
        <v>4170</v>
      </c>
      <c r="K949" s="42" t="s">
        <v>4170</v>
      </c>
      <c r="L949" s="42">
        <v>0</v>
      </c>
      <c r="M949" s="39" t="s">
        <v>105</v>
      </c>
      <c r="N949" s="39" t="str">
        <f t="shared" si="14"/>
        <v>sim</v>
      </c>
      <c r="O949" s="49">
        <v>90.01</v>
      </c>
      <c r="P949" s="49">
        <v>60.73</v>
      </c>
      <c r="Q949" s="39">
        <v>12</v>
      </c>
      <c r="R949" s="39">
        <v>67.5</v>
      </c>
      <c r="S949" s="39">
        <v>13.3</v>
      </c>
    </row>
    <row r="950" spans="1:19" x14ac:dyDescent="0.25">
      <c r="A950" s="39" t="s">
        <v>15</v>
      </c>
      <c r="B950" s="39" t="s">
        <v>32</v>
      </c>
      <c r="C950" s="39" t="s">
        <v>66</v>
      </c>
      <c r="D950" s="39" t="s">
        <v>1147</v>
      </c>
      <c r="E950" s="39" t="s">
        <v>127</v>
      </c>
      <c r="F950" s="48">
        <v>1</v>
      </c>
      <c r="G950" s="41">
        <v>6146</v>
      </c>
      <c r="H950" s="42">
        <v>2.1414634146341465</v>
      </c>
      <c r="I950" s="42">
        <v>2870</v>
      </c>
      <c r="J950" s="42" t="s">
        <v>4170</v>
      </c>
      <c r="K950" s="42" t="s">
        <v>4170</v>
      </c>
      <c r="L950" s="42">
        <v>0</v>
      </c>
      <c r="M950" s="39" t="s">
        <v>105</v>
      </c>
      <c r="N950" s="39" t="str">
        <f t="shared" si="14"/>
        <v>sim</v>
      </c>
      <c r="O950" s="49">
        <v>6</v>
      </c>
      <c r="P950" s="49">
        <v>4.9000000000000004</v>
      </c>
      <c r="Q950" s="39">
        <v>0</v>
      </c>
      <c r="R950" s="39">
        <v>81.7</v>
      </c>
      <c r="S950" s="39"/>
    </row>
    <row r="951" spans="1:19" x14ac:dyDescent="0.25">
      <c r="A951" s="39" t="s">
        <v>15</v>
      </c>
      <c r="B951" s="39" t="s">
        <v>32</v>
      </c>
      <c r="C951" s="39" t="s">
        <v>66</v>
      </c>
      <c r="D951" s="39" t="s">
        <v>1148</v>
      </c>
      <c r="E951" s="39" t="s">
        <v>156</v>
      </c>
      <c r="F951" s="48">
        <v>1</v>
      </c>
      <c r="G951" s="41">
        <v>3240</v>
      </c>
      <c r="H951" s="42">
        <v>4.8942598187311175</v>
      </c>
      <c r="I951" s="42">
        <v>662</v>
      </c>
      <c r="J951" s="42" t="s">
        <v>4170</v>
      </c>
      <c r="K951" s="42" t="s">
        <v>4170</v>
      </c>
      <c r="L951" s="42">
        <v>0</v>
      </c>
      <c r="M951" s="39" t="s">
        <v>102</v>
      </c>
      <c r="N951" s="39" t="str">
        <f t="shared" si="14"/>
        <v>sim</v>
      </c>
      <c r="O951" s="49">
        <v>6.5</v>
      </c>
      <c r="P951" s="49">
        <v>4.5999999999999996</v>
      </c>
      <c r="Q951" s="39">
        <v>0</v>
      </c>
      <c r="R951" s="39">
        <v>70.8</v>
      </c>
      <c r="S951" s="39"/>
    </row>
    <row r="952" spans="1:19" x14ac:dyDescent="0.25">
      <c r="A952" s="39" t="s">
        <v>15</v>
      </c>
      <c r="B952" s="39" t="s">
        <v>32</v>
      </c>
      <c r="C952" s="39" t="s">
        <v>66</v>
      </c>
      <c r="D952" s="39" t="s">
        <v>1149</v>
      </c>
      <c r="E952" s="39" t="s">
        <v>149</v>
      </c>
      <c r="F952" s="48">
        <v>1</v>
      </c>
      <c r="G952" s="41">
        <v>4865</v>
      </c>
      <c r="H952" s="42">
        <v>2.43006993006993</v>
      </c>
      <c r="I952" s="42">
        <v>2002</v>
      </c>
      <c r="J952" s="42" t="s">
        <v>4170</v>
      </c>
      <c r="K952" s="42" t="s">
        <v>4170</v>
      </c>
      <c r="L952" s="42">
        <v>0</v>
      </c>
      <c r="M952" s="39" t="s">
        <v>103</v>
      </c>
      <c r="N952" s="39" t="str">
        <f t="shared" si="14"/>
        <v>sim</v>
      </c>
      <c r="O952" s="49">
        <v>68</v>
      </c>
      <c r="P952" s="49">
        <v>38</v>
      </c>
      <c r="Q952" s="39">
        <v>1</v>
      </c>
      <c r="R952" s="39">
        <v>55.9</v>
      </c>
      <c r="S952" s="39">
        <v>1.5</v>
      </c>
    </row>
    <row r="953" spans="1:19" x14ac:dyDescent="0.25">
      <c r="A953" s="39" t="s">
        <v>15</v>
      </c>
      <c r="B953" s="39" t="s">
        <v>32</v>
      </c>
      <c r="C953" s="39" t="s">
        <v>66</v>
      </c>
      <c r="D953" s="39" t="s">
        <v>1150</v>
      </c>
      <c r="E953" s="39" t="s">
        <v>156</v>
      </c>
      <c r="F953" s="48">
        <v>1</v>
      </c>
      <c r="G953" s="41">
        <v>7549</v>
      </c>
      <c r="H953" s="42">
        <v>3.5947619047619046</v>
      </c>
      <c r="I953" s="42">
        <v>2100</v>
      </c>
      <c r="J953" s="42" t="s">
        <v>4169</v>
      </c>
      <c r="K953" s="42" t="s">
        <v>4170</v>
      </c>
      <c r="L953" s="42">
        <v>0</v>
      </c>
      <c r="M953" s="39" t="s">
        <v>103</v>
      </c>
      <c r="N953" s="39" t="str">
        <f t="shared" si="14"/>
        <v>sim</v>
      </c>
      <c r="O953" s="49">
        <v>5</v>
      </c>
      <c r="P953" s="49">
        <v>3</v>
      </c>
      <c r="Q953" s="39">
        <v>1</v>
      </c>
      <c r="R953" s="39">
        <v>60</v>
      </c>
      <c r="S953" s="39">
        <v>20</v>
      </c>
    </row>
    <row r="954" spans="1:19" x14ac:dyDescent="0.25">
      <c r="A954" s="39" t="s">
        <v>15</v>
      </c>
      <c r="B954" s="39" t="s">
        <v>32</v>
      </c>
      <c r="C954" s="39" t="s">
        <v>66</v>
      </c>
      <c r="D954" s="39" t="s">
        <v>1151</v>
      </c>
      <c r="E954" s="39" t="s">
        <v>153</v>
      </c>
      <c r="F954" s="48">
        <v>1</v>
      </c>
      <c r="G954" s="41">
        <v>4306</v>
      </c>
      <c r="H954" s="42">
        <v>3.6003344481605351</v>
      </c>
      <c r="I954" s="42">
        <v>1196</v>
      </c>
      <c r="J954" s="42" t="s">
        <v>4170</v>
      </c>
      <c r="K954" s="42" t="s">
        <v>4170</v>
      </c>
      <c r="L954" s="42">
        <v>0</v>
      </c>
      <c r="M954" s="39" t="s">
        <v>103</v>
      </c>
      <c r="N954" s="39" t="str">
        <f t="shared" si="14"/>
        <v>sim</v>
      </c>
      <c r="O954" s="49">
        <v>15</v>
      </c>
      <c r="P954" s="49">
        <v>12</v>
      </c>
      <c r="Q954" s="39">
        <v>0.5</v>
      </c>
      <c r="R954" s="39">
        <v>80</v>
      </c>
      <c r="S954" s="39">
        <v>3.3</v>
      </c>
    </row>
    <row r="955" spans="1:19" x14ac:dyDescent="0.25">
      <c r="A955" s="39" t="s">
        <v>15</v>
      </c>
      <c r="B955" s="39" t="s">
        <v>32</v>
      </c>
      <c r="C955" s="39" t="s">
        <v>66</v>
      </c>
      <c r="D955" s="39" t="s">
        <v>1152</v>
      </c>
      <c r="E955" s="39" t="s">
        <v>158</v>
      </c>
      <c r="F955" s="48">
        <v>1</v>
      </c>
      <c r="G955" s="41">
        <v>5927</v>
      </c>
      <c r="H955" s="42">
        <v>2.2796153846153846</v>
      </c>
      <c r="I955" s="42">
        <v>2600</v>
      </c>
      <c r="J955" s="42" t="s">
        <v>4169</v>
      </c>
      <c r="K955" s="42" t="s">
        <v>4170</v>
      </c>
      <c r="L955" s="42">
        <v>500</v>
      </c>
      <c r="M955" s="39" t="s">
        <v>102</v>
      </c>
      <c r="N955" s="39" t="str">
        <f t="shared" si="14"/>
        <v>sim</v>
      </c>
      <c r="O955" s="49">
        <v>31</v>
      </c>
      <c r="P955" s="49">
        <v>11.91</v>
      </c>
      <c r="Q955" s="39">
        <v>1.23</v>
      </c>
      <c r="R955" s="39">
        <v>38.4</v>
      </c>
      <c r="S955" s="39">
        <v>4</v>
      </c>
    </row>
    <row r="956" spans="1:19" x14ac:dyDescent="0.25">
      <c r="A956" s="39" t="s">
        <v>15</v>
      </c>
      <c r="B956" s="39" t="s">
        <v>32</v>
      </c>
      <c r="C956" s="39" t="s">
        <v>66</v>
      </c>
      <c r="D956" s="39" t="s">
        <v>1153</v>
      </c>
      <c r="E956" s="39" t="s">
        <v>150</v>
      </c>
      <c r="F956" s="48">
        <v>1</v>
      </c>
      <c r="G956" s="41">
        <v>3629</v>
      </c>
      <c r="H956" s="42">
        <v>3.0241666666666664</v>
      </c>
      <c r="I956" s="42">
        <v>1200</v>
      </c>
      <c r="J956" s="42" t="s">
        <v>4170</v>
      </c>
      <c r="K956" s="42" t="s">
        <v>4170</v>
      </c>
      <c r="L956" s="42">
        <v>0</v>
      </c>
      <c r="M956" s="39" t="s">
        <v>104</v>
      </c>
      <c r="N956" s="39" t="b">
        <f t="shared" si="14"/>
        <v>0</v>
      </c>
      <c r="O956" s="49">
        <v>8</v>
      </c>
      <c r="P956" s="49">
        <v>8</v>
      </c>
      <c r="Q956" s="39">
        <v>0</v>
      </c>
      <c r="R956" s="39">
        <v>100</v>
      </c>
      <c r="S956" s="39"/>
    </row>
    <row r="957" spans="1:19" x14ac:dyDescent="0.25">
      <c r="A957" s="39" t="s">
        <v>15</v>
      </c>
      <c r="B957" s="39" t="s">
        <v>32</v>
      </c>
      <c r="C957" s="39" t="s">
        <v>66</v>
      </c>
      <c r="D957" s="39" t="s">
        <v>1154</v>
      </c>
      <c r="E957" s="39" t="s">
        <v>159</v>
      </c>
      <c r="F957" s="48">
        <v>1</v>
      </c>
      <c r="G957" s="41">
        <v>3187</v>
      </c>
      <c r="H957" s="42">
        <v>2.4591049382716048</v>
      </c>
      <c r="I957" s="42">
        <v>1296</v>
      </c>
      <c r="J957" s="42" t="s">
        <v>4170</v>
      </c>
      <c r="K957" s="42" t="s">
        <v>4170</v>
      </c>
      <c r="L957" s="42">
        <v>200</v>
      </c>
      <c r="M957" s="39" t="s">
        <v>104</v>
      </c>
      <c r="N957" s="39" t="b">
        <f t="shared" si="14"/>
        <v>0</v>
      </c>
      <c r="O957" s="49">
        <v>12.5</v>
      </c>
      <c r="P957" s="49">
        <v>8.8000000000000007</v>
      </c>
      <c r="Q957" s="39">
        <v>0</v>
      </c>
      <c r="R957" s="39">
        <v>70.400000000000006</v>
      </c>
      <c r="S957" s="39"/>
    </row>
    <row r="958" spans="1:19" x14ac:dyDescent="0.25">
      <c r="A958" s="39" t="s">
        <v>15</v>
      </c>
      <c r="B958" s="39" t="s">
        <v>32</v>
      </c>
      <c r="C958" s="39" t="s">
        <v>66</v>
      </c>
      <c r="D958" s="39" t="s">
        <v>1155</v>
      </c>
      <c r="E958" s="39" t="s">
        <v>154</v>
      </c>
      <c r="F958" s="48">
        <v>1</v>
      </c>
      <c r="G958" s="41">
        <v>7962</v>
      </c>
      <c r="H958" s="42">
        <v>2</v>
      </c>
      <c r="I958" s="42">
        <v>3981</v>
      </c>
      <c r="J958" s="42" t="s">
        <v>4170</v>
      </c>
      <c r="K958" s="42" t="s">
        <v>4170</v>
      </c>
      <c r="L958" s="42">
        <v>988</v>
      </c>
      <c r="M958" s="39" t="s">
        <v>102</v>
      </c>
      <c r="N958" s="39" t="str">
        <f t="shared" si="14"/>
        <v>sim</v>
      </c>
      <c r="O958" s="49">
        <v>44.28</v>
      </c>
      <c r="P958" s="49">
        <v>20.02</v>
      </c>
      <c r="Q958" s="39">
        <v>1.45</v>
      </c>
      <c r="R958" s="39">
        <v>45.2</v>
      </c>
      <c r="S958" s="39">
        <v>3.3</v>
      </c>
    </row>
    <row r="959" spans="1:19" x14ac:dyDescent="0.25">
      <c r="A959" s="39" t="s">
        <v>15</v>
      </c>
      <c r="B959" s="39" t="s">
        <v>32</v>
      </c>
      <c r="C959" s="39" t="s">
        <v>66</v>
      </c>
      <c r="D959" s="39" t="s">
        <v>960</v>
      </c>
      <c r="E959" s="39" t="s">
        <v>148</v>
      </c>
      <c r="F959" s="48">
        <v>1</v>
      </c>
      <c r="G959" s="41">
        <v>3147</v>
      </c>
      <c r="H959" s="42">
        <v>2.3643876784372653</v>
      </c>
      <c r="I959" s="42">
        <v>1331</v>
      </c>
      <c r="J959" s="42" t="s">
        <v>4170</v>
      </c>
      <c r="K959" s="42" t="s">
        <v>4170</v>
      </c>
      <c r="L959" s="42">
        <v>0</v>
      </c>
      <c r="M959" s="39" t="s">
        <v>104</v>
      </c>
      <c r="N959" s="39" t="b">
        <f t="shared" si="14"/>
        <v>0</v>
      </c>
      <c r="O959" s="49">
        <v>5</v>
      </c>
      <c r="P959" s="49">
        <v>4</v>
      </c>
      <c r="Q959" s="39">
        <v>0</v>
      </c>
      <c r="R959" s="39">
        <v>80</v>
      </c>
      <c r="S959" s="39"/>
    </row>
    <row r="960" spans="1:19" x14ac:dyDescent="0.25">
      <c r="A960" s="39" t="s">
        <v>15</v>
      </c>
      <c r="B960" s="39" t="s">
        <v>32</v>
      </c>
      <c r="C960" s="39" t="s">
        <v>66</v>
      </c>
      <c r="D960" s="39" t="s">
        <v>1156</v>
      </c>
      <c r="E960" s="39" t="s">
        <v>154</v>
      </c>
      <c r="F960" s="48">
        <v>1</v>
      </c>
      <c r="G960" s="41">
        <v>2902</v>
      </c>
      <c r="H960" s="42">
        <v>2.9020000000000001</v>
      </c>
      <c r="I960" s="42">
        <v>1000</v>
      </c>
      <c r="J960" s="42" t="s">
        <v>4170</v>
      </c>
      <c r="K960" s="42" t="s">
        <v>4170</v>
      </c>
      <c r="L960" s="42">
        <v>0</v>
      </c>
      <c r="M960" s="39" t="s">
        <v>104</v>
      </c>
      <c r="N960" s="39" t="b">
        <f t="shared" si="14"/>
        <v>0</v>
      </c>
      <c r="O960" s="49">
        <v>10</v>
      </c>
      <c r="P960" s="49">
        <v>8</v>
      </c>
      <c r="Q960" s="39">
        <v>0</v>
      </c>
      <c r="R960" s="39">
        <v>80</v>
      </c>
      <c r="S960" s="39"/>
    </row>
    <row r="961" spans="1:19" x14ac:dyDescent="0.25">
      <c r="A961" s="39" t="s">
        <v>15</v>
      </c>
      <c r="B961" s="39" t="s">
        <v>32</v>
      </c>
      <c r="C961" s="39" t="s">
        <v>66</v>
      </c>
      <c r="D961" s="39" t="s">
        <v>1157</v>
      </c>
      <c r="E961" s="39" t="s">
        <v>127</v>
      </c>
      <c r="F961" s="48">
        <v>1</v>
      </c>
      <c r="G961" s="41">
        <v>3606</v>
      </c>
      <c r="H961" s="42">
        <v>2.8687350835322194</v>
      </c>
      <c r="I961" s="42">
        <v>1257</v>
      </c>
      <c r="J961" s="42" t="s">
        <v>4170</v>
      </c>
      <c r="K961" s="42" t="s">
        <v>4170</v>
      </c>
      <c r="L961" s="42">
        <v>40</v>
      </c>
      <c r="M961" s="39" t="s">
        <v>106</v>
      </c>
      <c r="N961" s="39" t="str">
        <f t="shared" si="14"/>
        <v>sim</v>
      </c>
      <c r="O961" s="49">
        <v>35</v>
      </c>
      <c r="P961" s="49">
        <v>30</v>
      </c>
      <c r="Q961" s="39">
        <v>27</v>
      </c>
      <c r="R961" s="39">
        <v>85.7</v>
      </c>
      <c r="S961" s="39">
        <v>77.099999999999994</v>
      </c>
    </row>
    <row r="962" spans="1:19" x14ac:dyDescent="0.25">
      <c r="A962" s="39" t="s">
        <v>15</v>
      </c>
      <c r="B962" s="39" t="s">
        <v>32</v>
      </c>
      <c r="C962" s="39" t="s">
        <v>66</v>
      </c>
      <c r="D962" s="39" t="s">
        <v>1158</v>
      </c>
      <c r="E962" s="39" t="s">
        <v>127</v>
      </c>
      <c r="F962" s="48">
        <v>1</v>
      </c>
      <c r="G962" s="41">
        <v>2077</v>
      </c>
      <c r="H962" s="42">
        <v>2.119387755102041</v>
      </c>
      <c r="I962" s="42">
        <v>980</v>
      </c>
      <c r="J962" s="42" t="s">
        <v>4170</v>
      </c>
      <c r="K962" s="42" t="s">
        <v>4170</v>
      </c>
      <c r="L962" s="42">
        <v>20</v>
      </c>
      <c r="M962" s="39" t="s">
        <v>104</v>
      </c>
      <c r="N962" s="39" t="b">
        <f t="shared" si="14"/>
        <v>0</v>
      </c>
      <c r="O962" s="49">
        <v>13</v>
      </c>
      <c r="P962" s="49">
        <v>10</v>
      </c>
      <c r="Q962" s="39">
        <v>0</v>
      </c>
      <c r="R962" s="39">
        <v>76.900000000000006</v>
      </c>
      <c r="S962" s="39"/>
    </row>
    <row r="963" spans="1:19" x14ac:dyDescent="0.25">
      <c r="A963" s="39" t="s">
        <v>15</v>
      </c>
      <c r="B963" s="39" t="s">
        <v>32</v>
      </c>
      <c r="C963" s="39" t="s">
        <v>66</v>
      </c>
      <c r="D963" s="39" t="s">
        <v>1159</v>
      </c>
      <c r="E963" s="39" t="s">
        <v>127</v>
      </c>
      <c r="F963" s="48">
        <v>1</v>
      </c>
      <c r="G963" s="41">
        <v>2129</v>
      </c>
      <c r="H963" s="42">
        <v>3.1966966966966965</v>
      </c>
      <c r="I963" s="42">
        <v>666</v>
      </c>
      <c r="J963" s="42" t="s">
        <v>4170</v>
      </c>
      <c r="K963" s="42" t="s">
        <v>4170</v>
      </c>
      <c r="L963" s="42">
        <v>0</v>
      </c>
      <c r="M963" s="39" t="s">
        <v>106</v>
      </c>
      <c r="N963" s="39" t="str">
        <f t="shared" ref="N963:N1026" si="15">IF(M963&lt;&gt;"Não existe", "sim")</f>
        <v>sim</v>
      </c>
      <c r="O963" s="49">
        <v>12.2</v>
      </c>
      <c r="P963" s="49">
        <v>9.4499999999999993</v>
      </c>
      <c r="Q963" s="39">
        <v>4.5</v>
      </c>
      <c r="R963" s="39">
        <v>77.5</v>
      </c>
      <c r="S963" s="39">
        <v>36.9</v>
      </c>
    </row>
    <row r="964" spans="1:19" x14ac:dyDescent="0.25">
      <c r="A964" s="39" t="s">
        <v>15</v>
      </c>
      <c r="B964" s="39" t="s">
        <v>32</v>
      </c>
      <c r="C964" s="39" t="s">
        <v>66</v>
      </c>
      <c r="D964" s="39" t="s">
        <v>1160</v>
      </c>
      <c r="E964" s="39" t="s">
        <v>153</v>
      </c>
      <c r="F964" s="48">
        <v>3</v>
      </c>
      <c r="G964" s="41">
        <v>104542</v>
      </c>
      <c r="H964" s="42">
        <v>4.1365093182447668</v>
      </c>
      <c r="I964" s="42">
        <v>25273</v>
      </c>
      <c r="J964" s="42" t="s">
        <v>4170</v>
      </c>
      <c r="K964" s="42" t="s">
        <v>4170</v>
      </c>
      <c r="L964" s="42">
        <v>500</v>
      </c>
      <c r="M964" s="39" t="s">
        <v>104</v>
      </c>
      <c r="N964" s="39" t="b">
        <f t="shared" si="15"/>
        <v>0</v>
      </c>
      <c r="O964" s="49">
        <v>375.35</v>
      </c>
      <c r="P964" s="49">
        <v>256.32</v>
      </c>
      <c r="Q964" s="39">
        <v>0</v>
      </c>
      <c r="R964" s="39">
        <v>68.3</v>
      </c>
      <c r="S964" s="39"/>
    </row>
    <row r="965" spans="1:19" x14ac:dyDescent="0.25">
      <c r="A965" s="39" t="s">
        <v>15</v>
      </c>
      <c r="B965" s="39" t="s">
        <v>32</v>
      </c>
      <c r="C965" s="39" t="s">
        <v>66</v>
      </c>
      <c r="D965" s="39" t="s">
        <v>968</v>
      </c>
      <c r="E965" s="39" t="s">
        <v>127</v>
      </c>
      <c r="F965" s="48">
        <v>1</v>
      </c>
      <c r="G965" s="41">
        <v>2416</v>
      </c>
      <c r="H965" s="42">
        <v>2.0133333333333332</v>
      </c>
      <c r="I965" s="42">
        <v>1200</v>
      </c>
      <c r="J965" s="42" t="s">
        <v>4170</v>
      </c>
      <c r="K965" s="42" t="s">
        <v>4170</v>
      </c>
      <c r="L965" s="42">
        <v>0</v>
      </c>
      <c r="M965" s="39" t="s">
        <v>102</v>
      </c>
      <c r="N965" s="39" t="str">
        <f t="shared" si="15"/>
        <v>sim</v>
      </c>
      <c r="O965" s="49">
        <v>5.5</v>
      </c>
      <c r="P965" s="49">
        <v>2.95</v>
      </c>
      <c r="Q965" s="39">
        <v>0.23</v>
      </c>
      <c r="R965" s="39">
        <v>53.6</v>
      </c>
      <c r="S965" s="39">
        <v>4.2</v>
      </c>
    </row>
    <row r="966" spans="1:19" x14ac:dyDescent="0.25">
      <c r="A966" s="39" t="s">
        <v>15</v>
      </c>
      <c r="B966" s="39" t="s">
        <v>32</v>
      </c>
      <c r="C966" s="39" t="s">
        <v>66</v>
      </c>
      <c r="D966" s="39" t="s">
        <v>1161</v>
      </c>
      <c r="E966" s="39" t="s">
        <v>127</v>
      </c>
      <c r="F966" s="48">
        <v>1</v>
      </c>
      <c r="G966" s="41">
        <v>3249</v>
      </c>
      <c r="H966" s="42">
        <v>2.1277013752455796</v>
      </c>
      <c r="I966" s="42">
        <v>1527</v>
      </c>
      <c r="J966" s="42" t="s">
        <v>4170</v>
      </c>
      <c r="K966" s="42" t="s">
        <v>4170</v>
      </c>
      <c r="L966" s="42">
        <v>0</v>
      </c>
      <c r="M966" s="39" t="s">
        <v>104</v>
      </c>
      <c r="N966" s="39" t="b">
        <f t="shared" si="15"/>
        <v>0</v>
      </c>
      <c r="O966" s="49">
        <v>20.25</v>
      </c>
      <c r="P966" s="49">
        <v>15.8</v>
      </c>
      <c r="Q966" s="39">
        <v>0</v>
      </c>
      <c r="R966" s="39">
        <v>78</v>
      </c>
      <c r="S966" s="39"/>
    </row>
    <row r="967" spans="1:19" x14ac:dyDescent="0.25">
      <c r="A967" s="39" t="s">
        <v>15</v>
      </c>
      <c r="B967" s="39" t="s">
        <v>32</v>
      </c>
      <c r="C967" s="39" t="s">
        <v>66</v>
      </c>
      <c r="D967" s="39" t="s">
        <v>1162</v>
      </c>
      <c r="E967" s="39" t="s">
        <v>151</v>
      </c>
      <c r="F967" s="48">
        <v>1</v>
      </c>
      <c r="G967" s="41">
        <v>17266</v>
      </c>
      <c r="H967" s="42">
        <v>2.6304082876294941</v>
      </c>
      <c r="I967" s="42">
        <v>6564</v>
      </c>
      <c r="J967" s="42" t="s">
        <v>4170</v>
      </c>
      <c r="K967" s="42" t="s">
        <v>4170</v>
      </c>
      <c r="L967" s="42">
        <v>0</v>
      </c>
      <c r="M967" s="39" t="s">
        <v>106</v>
      </c>
      <c r="N967" s="39" t="str">
        <f t="shared" si="15"/>
        <v>sim</v>
      </c>
      <c r="O967" s="49">
        <v>45</v>
      </c>
      <c r="P967" s="49">
        <v>45</v>
      </c>
      <c r="Q967" s="39">
        <v>30</v>
      </c>
      <c r="R967" s="39">
        <v>100</v>
      </c>
      <c r="S967" s="39">
        <v>66.7</v>
      </c>
    </row>
    <row r="968" spans="1:19" x14ac:dyDescent="0.25">
      <c r="A968" s="39" t="s">
        <v>15</v>
      </c>
      <c r="B968" s="39" t="s">
        <v>32</v>
      </c>
      <c r="C968" s="39" t="s">
        <v>66</v>
      </c>
      <c r="D968" s="39" t="s">
        <v>1163</v>
      </c>
      <c r="E968" s="39" t="s">
        <v>152</v>
      </c>
      <c r="F968" s="48">
        <v>1</v>
      </c>
      <c r="G968" s="41">
        <v>3140</v>
      </c>
      <c r="H968" s="42">
        <v>2.1087978509066487</v>
      </c>
      <c r="I968" s="42">
        <v>1489</v>
      </c>
      <c r="J968" s="42" t="s">
        <v>4170</v>
      </c>
      <c r="K968" s="42" t="s">
        <v>4170</v>
      </c>
      <c r="L968" s="42">
        <v>82</v>
      </c>
      <c r="M968" s="39" t="s">
        <v>106</v>
      </c>
      <c r="N968" s="39" t="str">
        <f t="shared" si="15"/>
        <v>sim</v>
      </c>
      <c r="O968" s="49">
        <v>7</v>
      </c>
      <c r="P968" s="49">
        <v>5</v>
      </c>
      <c r="Q968" s="39">
        <v>1.5</v>
      </c>
      <c r="R968" s="39">
        <v>71.400000000000006</v>
      </c>
      <c r="S968" s="39">
        <v>21.4</v>
      </c>
    </row>
    <row r="969" spans="1:19" x14ac:dyDescent="0.25">
      <c r="A969" s="39" t="s">
        <v>15</v>
      </c>
      <c r="B969" s="39" t="s">
        <v>32</v>
      </c>
      <c r="C969" s="39" t="s">
        <v>66</v>
      </c>
      <c r="D969" s="39" t="s">
        <v>1164</v>
      </c>
      <c r="E969" s="39" t="s">
        <v>152</v>
      </c>
      <c r="F969" s="48">
        <v>1</v>
      </c>
      <c r="G969" s="41">
        <v>2640</v>
      </c>
      <c r="H969" s="42">
        <v>2.1945137157107233</v>
      </c>
      <c r="I969" s="42">
        <v>1203</v>
      </c>
      <c r="J969" s="42" t="s">
        <v>4170</v>
      </c>
      <c r="K969" s="42" t="s">
        <v>4170</v>
      </c>
      <c r="L969" s="42">
        <v>0</v>
      </c>
      <c r="M969" s="39" t="s">
        <v>102</v>
      </c>
      <c r="N969" s="39" t="str">
        <f t="shared" si="15"/>
        <v>sim</v>
      </c>
      <c r="O969" s="49">
        <v>5.94</v>
      </c>
      <c r="P969" s="49">
        <v>5.94</v>
      </c>
      <c r="Q969" s="39">
        <v>1.1399999999999999</v>
      </c>
      <c r="R969" s="39">
        <v>100</v>
      </c>
      <c r="S969" s="39">
        <v>19.2</v>
      </c>
    </row>
    <row r="970" spans="1:19" x14ac:dyDescent="0.25">
      <c r="A970" s="39" t="s">
        <v>15</v>
      </c>
      <c r="B970" s="39" t="s">
        <v>32</v>
      </c>
      <c r="C970" s="39" t="s">
        <v>66</v>
      </c>
      <c r="D970" s="39" t="s">
        <v>1165</v>
      </c>
      <c r="E970" s="39" t="s">
        <v>152</v>
      </c>
      <c r="F970" s="48">
        <v>1</v>
      </c>
      <c r="G970" s="41">
        <v>8091</v>
      </c>
      <c r="H970" s="42">
        <v>2.5759312320916905</v>
      </c>
      <c r="I970" s="42">
        <v>3141</v>
      </c>
      <c r="J970" s="42" t="s">
        <v>4170</v>
      </c>
      <c r="K970" s="42" t="s">
        <v>4170</v>
      </c>
      <c r="L970" s="42">
        <v>155</v>
      </c>
      <c r="M970" s="39" t="s">
        <v>106</v>
      </c>
      <c r="N970" s="39" t="str">
        <f t="shared" si="15"/>
        <v>sim</v>
      </c>
      <c r="O970" s="49">
        <v>19.23</v>
      </c>
      <c r="P970" s="49">
        <v>18.14</v>
      </c>
      <c r="Q970" s="39">
        <v>1</v>
      </c>
      <c r="R970" s="39">
        <v>94.3</v>
      </c>
      <c r="S970" s="39">
        <v>5.2</v>
      </c>
    </row>
    <row r="971" spans="1:19" x14ac:dyDescent="0.25">
      <c r="A971" s="39" t="s">
        <v>15</v>
      </c>
      <c r="B971" s="39" t="s">
        <v>32</v>
      </c>
      <c r="C971" s="39" t="s">
        <v>66</v>
      </c>
      <c r="D971" s="39" t="s">
        <v>1166</v>
      </c>
      <c r="E971" s="39" t="s">
        <v>155</v>
      </c>
      <c r="F971" s="48">
        <v>1</v>
      </c>
      <c r="G971" s="41">
        <v>1011</v>
      </c>
      <c r="H971" s="42">
        <v>3.6107142857142858</v>
      </c>
      <c r="I971" s="42">
        <v>280</v>
      </c>
      <c r="J971" s="42" t="s">
        <v>4170</v>
      </c>
      <c r="K971" s="42" t="s">
        <v>4170</v>
      </c>
      <c r="L971" s="42">
        <v>0</v>
      </c>
      <c r="M971" s="39" t="s">
        <v>104</v>
      </c>
      <c r="N971" s="39" t="b">
        <f t="shared" si="15"/>
        <v>0</v>
      </c>
      <c r="O971" s="49">
        <v>150</v>
      </c>
      <c r="P971" s="49">
        <v>150</v>
      </c>
      <c r="Q971" s="39">
        <v>0</v>
      </c>
      <c r="R971" s="39">
        <v>100</v>
      </c>
      <c r="S971" s="39"/>
    </row>
    <row r="972" spans="1:19" x14ac:dyDescent="0.25">
      <c r="A972" s="39" t="s">
        <v>15</v>
      </c>
      <c r="B972" s="39" t="s">
        <v>32</v>
      </c>
      <c r="C972" s="39" t="s">
        <v>66</v>
      </c>
      <c r="D972" s="39" t="s">
        <v>1167</v>
      </c>
      <c r="E972" s="39" t="s">
        <v>155</v>
      </c>
      <c r="F972" s="48">
        <v>1</v>
      </c>
      <c r="G972" s="41">
        <v>1554</v>
      </c>
      <c r="H972" s="42">
        <v>2.0720000000000001</v>
      </c>
      <c r="I972" s="42">
        <v>750</v>
      </c>
      <c r="J972" s="42" t="s">
        <v>4170</v>
      </c>
      <c r="K972" s="42" t="s">
        <v>4170</v>
      </c>
      <c r="L972" s="42">
        <v>0</v>
      </c>
      <c r="M972" s="39" t="s">
        <v>106</v>
      </c>
      <c r="N972" s="39" t="str">
        <f t="shared" si="15"/>
        <v>sim</v>
      </c>
      <c r="O972" s="49">
        <v>37</v>
      </c>
      <c r="P972" s="49">
        <v>34.799999999999997</v>
      </c>
      <c r="Q972" s="39">
        <v>2.6</v>
      </c>
      <c r="R972" s="39">
        <v>94.1</v>
      </c>
      <c r="S972" s="39">
        <v>7</v>
      </c>
    </row>
    <row r="973" spans="1:19" x14ac:dyDescent="0.25">
      <c r="A973" s="39" t="s">
        <v>15</v>
      </c>
      <c r="B973" s="39" t="s">
        <v>32</v>
      </c>
      <c r="C973" s="39" t="s">
        <v>66</v>
      </c>
      <c r="D973" s="39" t="s">
        <v>1168</v>
      </c>
      <c r="E973" s="39" t="s">
        <v>127</v>
      </c>
      <c r="F973" s="48">
        <v>2</v>
      </c>
      <c r="G973" s="41">
        <v>26308</v>
      </c>
      <c r="H973" s="42">
        <v>2.3314427507975894</v>
      </c>
      <c r="I973" s="42">
        <v>11284</v>
      </c>
      <c r="J973" s="42" t="s">
        <v>4169</v>
      </c>
      <c r="K973" s="42" t="s">
        <v>4169</v>
      </c>
      <c r="L973" s="42">
        <v>1183</v>
      </c>
      <c r="M973" s="39" t="s">
        <v>103</v>
      </c>
      <c r="N973" s="39" t="str">
        <f t="shared" si="15"/>
        <v>sim</v>
      </c>
      <c r="O973" s="49">
        <v>134.87</v>
      </c>
      <c r="P973" s="49">
        <v>104</v>
      </c>
      <c r="Q973" s="39">
        <v>1.5</v>
      </c>
      <c r="R973" s="39">
        <v>77.099999999999994</v>
      </c>
      <c r="S973" s="39">
        <v>1.1000000000000001</v>
      </c>
    </row>
    <row r="974" spans="1:19" x14ac:dyDescent="0.25">
      <c r="A974" s="39" t="s">
        <v>15</v>
      </c>
      <c r="B974" s="39" t="s">
        <v>32</v>
      </c>
      <c r="C974" s="39" t="s">
        <v>66</v>
      </c>
      <c r="D974" s="39" t="s">
        <v>1169</v>
      </c>
      <c r="E974" s="39" t="s">
        <v>127</v>
      </c>
      <c r="F974" s="48">
        <v>1</v>
      </c>
      <c r="G974" s="41">
        <v>2688</v>
      </c>
      <c r="H974" s="42">
        <v>2.3978590544157004</v>
      </c>
      <c r="I974" s="42">
        <v>1121</v>
      </c>
      <c r="J974" s="42" t="s">
        <v>4169</v>
      </c>
      <c r="K974" s="42" t="s">
        <v>4169</v>
      </c>
      <c r="L974" s="42">
        <v>0</v>
      </c>
      <c r="M974" s="39" t="s">
        <v>104</v>
      </c>
      <c r="N974" s="39" t="b">
        <f t="shared" si="15"/>
        <v>0</v>
      </c>
      <c r="O974" s="49">
        <v>15.5</v>
      </c>
      <c r="P974" s="49">
        <v>13.9</v>
      </c>
      <c r="Q974" s="39">
        <v>0</v>
      </c>
      <c r="R974" s="39">
        <v>89.7</v>
      </c>
      <c r="S974" s="39"/>
    </row>
    <row r="975" spans="1:19" x14ac:dyDescent="0.25">
      <c r="A975" s="39" t="s">
        <v>15</v>
      </c>
      <c r="B975" s="39" t="s">
        <v>32</v>
      </c>
      <c r="C975" s="39" t="s">
        <v>66</v>
      </c>
      <c r="D975" s="39" t="s">
        <v>1170</v>
      </c>
      <c r="E975" s="39" t="s">
        <v>127</v>
      </c>
      <c r="F975" s="48">
        <v>1</v>
      </c>
      <c r="G975" s="41">
        <v>16075</v>
      </c>
      <c r="H975" s="42">
        <v>2.2564570466030318</v>
      </c>
      <c r="I975" s="42">
        <v>7124</v>
      </c>
      <c r="J975" s="42" t="s">
        <v>4170</v>
      </c>
      <c r="K975" s="42" t="s">
        <v>4170</v>
      </c>
      <c r="L975" s="42">
        <v>0</v>
      </c>
      <c r="M975" s="39" t="s">
        <v>104</v>
      </c>
      <c r="N975" s="39" t="b">
        <f t="shared" si="15"/>
        <v>0</v>
      </c>
      <c r="O975" s="49">
        <v>600</v>
      </c>
      <c r="P975" s="49">
        <v>360</v>
      </c>
      <c r="Q975" s="39">
        <v>0</v>
      </c>
      <c r="R975" s="39">
        <v>60</v>
      </c>
      <c r="S975" s="39"/>
    </row>
    <row r="976" spans="1:19" x14ac:dyDescent="0.25">
      <c r="A976" s="39" t="s">
        <v>15</v>
      </c>
      <c r="B976" s="39" t="s">
        <v>32</v>
      </c>
      <c r="C976" s="39" t="s">
        <v>66</v>
      </c>
      <c r="D976" s="39" t="s">
        <v>824</v>
      </c>
      <c r="E976" s="39" t="s">
        <v>149</v>
      </c>
      <c r="F976" s="48">
        <v>2</v>
      </c>
      <c r="G976" s="41">
        <v>23932</v>
      </c>
      <c r="H976" s="42">
        <v>4.7193847367383155</v>
      </c>
      <c r="I976" s="42">
        <v>5071</v>
      </c>
      <c r="J976" s="42" t="s">
        <v>4169</v>
      </c>
      <c r="K976" s="42" t="s">
        <v>4169</v>
      </c>
      <c r="L976" s="42">
        <v>500</v>
      </c>
      <c r="M976" s="39" t="s">
        <v>103</v>
      </c>
      <c r="N976" s="39" t="str">
        <f t="shared" si="15"/>
        <v>sim</v>
      </c>
      <c r="O976" s="49">
        <v>35.14</v>
      </c>
      <c r="P976" s="49">
        <v>28.5</v>
      </c>
      <c r="Q976" s="39">
        <v>4</v>
      </c>
      <c r="R976" s="39">
        <v>81.099999999999994</v>
      </c>
      <c r="S976" s="39">
        <v>11.4</v>
      </c>
    </row>
    <row r="977" spans="1:19" x14ac:dyDescent="0.25">
      <c r="A977" s="39" t="s">
        <v>15</v>
      </c>
      <c r="B977" s="39" t="s">
        <v>32</v>
      </c>
      <c r="C977" s="39" t="s">
        <v>66</v>
      </c>
      <c r="D977" s="39" t="s">
        <v>1171</v>
      </c>
      <c r="E977" s="39" t="s">
        <v>153</v>
      </c>
      <c r="F977" s="48">
        <v>1</v>
      </c>
      <c r="G977" s="41">
        <v>739</v>
      </c>
      <c r="H977" s="42">
        <v>2.0527777777777776</v>
      </c>
      <c r="I977" s="42">
        <v>360</v>
      </c>
      <c r="J977" s="42" t="s">
        <v>4170</v>
      </c>
      <c r="K977" s="42" t="s">
        <v>4170</v>
      </c>
      <c r="L977" s="42">
        <v>0</v>
      </c>
      <c r="M977" s="39" t="s">
        <v>102</v>
      </c>
      <c r="N977" s="39" t="str">
        <f t="shared" si="15"/>
        <v>sim</v>
      </c>
      <c r="O977" s="49">
        <v>7.75</v>
      </c>
      <c r="P977" s="49">
        <v>4.4000000000000004</v>
      </c>
      <c r="Q977" s="39">
        <v>0.2</v>
      </c>
      <c r="R977" s="39">
        <v>56.8</v>
      </c>
      <c r="S977" s="39">
        <v>2.6</v>
      </c>
    </row>
    <row r="978" spans="1:19" x14ac:dyDescent="0.25">
      <c r="A978" s="39" t="s">
        <v>15</v>
      </c>
      <c r="B978" s="39" t="s">
        <v>32</v>
      </c>
      <c r="C978" s="39" t="s">
        <v>66</v>
      </c>
      <c r="D978" s="39" t="s">
        <v>1172</v>
      </c>
      <c r="E978" s="39" t="s">
        <v>150</v>
      </c>
      <c r="F978" s="48">
        <v>1</v>
      </c>
      <c r="G978" s="41">
        <v>14586</v>
      </c>
      <c r="H978" s="42">
        <v>2.0837142857142856</v>
      </c>
      <c r="I978" s="42">
        <v>7000</v>
      </c>
      <c r="J978" s="42" t="s">
        <v>4169</v>
      </c>
      <c r="K978" s="42" t="s">
        <v>4170</v>
      </c>
      <c r="L978" s="42">
        <v>3</v>
      </c>
      <c r="M978" s="39" t="s">
        <v>106</v>
      </c>
      <c r="N978" s="39" t="str">
        <f t="shared" si="15"/>
        <v>sim</v>
      </c>
      <c r="O978" s="49">
        <v>66</v>
      </c>
      <c r="P978" s="49">
        <v>52.8</v>
      </c>
      <c r="Q978" s="39">
        <v>15</v>
      </c>
      <c r="R978" s="39">
        <v>80</v>
      </c>
      <c r="S978" s="39">
        <v>22.7</v>
      </c>
    </row>
    <row r="979" spans="1:19" x14ac:dyDescent="0.25">
      <c r="A979" s="39" t="s">
        <v>15</v>
      </c>
      <c r="B979" s="39" t="s">
        <v>32</v>
      </c>
      <c r="C979" s="39" t="s">
        <v>66</v>
      </c>
      <c r="D979" s="39" t="s">
        <v>1173</v>
      </c>
      <c r="E979" s="39" t="s">
        <v>157</v>
      </c>
      <c r="F979" s="48">
        <v>1</v>
      </c>
      <c r="G979" s="41">
        <v>2245</v>
      </c>
      <c r="H979" s="42">
        <v>2.9933333333333332</v>
      </c>
      <c r="I979" s="42">
        <v>750</v>
      </c>
      <c r="J979" s="42" t="s">
        <v>4170</v>
      </c>
      <c r="K979" s="42" t="s">
        <v>4170</v>
      </c>
      <c r="L979" s="42">
        <v>0</v>
      </c>
      <c r="M979" s="39" t="s">
        <v>104</v>
      </c>
      <c r="N979" s="39" t="b">
        <f t="shared" si="15"/>
        <v>0</v>
      </c>
      <c r="O979" s="49">
        <v>50.05</v>
      </c>
      <c r="P979" s="49">
        <v>25</v>
      </c>
      <c r="Q979" s="39">
        <v>0</v>
      </c>
      <c r="R979" s="39">
        <v>50</v>
      </c>
      <c r="S979" s="39"/>
    </row>
    <row r="980" spans="1:19" x14ac:dyDescent="0.25">
      <c r="A980" s="39" t="s">
        <v>15</v>
      </c>
      <c r="B980" s="39" t="s">
        <v>32</v>
      </c>
      <c r="C980" s="39" t="s">
        <v>66</v>
      </c>
      <c r="D980" s="39" t="s">
        <v>1174</v>
      </c>
      <c r="E980" s="39" t="s">
        <v>127</v>
      </c>
      <c r="F980" s="48">
        <v>1</v>
      </c>
      <c r="G980" s="41">
        <v>1360</v>
      </c>
      <c r="H980" s="42">
        <v>2.7254509018036073</v>
      </c>
      <c r="I980" s="42">
        <v>499</v>
      </c>
      <c r="J980" s="42" t="s">
        <v>4170</v>
      </c>
      <c r="K980" s="42" t="s">
        <v>4170</v>
      </c>
      <c r="L980" s="42">
        <v>0</v>
      </c>
      <c r="M980" s="39" t="s">
        <v>104</v>
      </c>
      <c r="N980" s="39" t="b">
        <f t="shared" si="15"/>
        <v>0</v>
      </c>
      <c r="O980" s="49">
        <v>20</v>
      </c>
      <c r="P980" s="49">
        <v>18</v>
      </c>
      <c r="Q980" s="39">
        <v>0</v>
      </c>
      <c r="R980" s="39">
        <v>90</v>
      </c>
      <c r="S980" s="39"/>
    </row>
    <row r="981" spans="1:19" x14ac:dyDescent="0.25">
      <c r="A981" s="39" t="s">
        <v>15</v>
      </c>
      <c r="B981" s="39" t="s">
        <v>32</v>
      </c>
      <c r="C981" s="39" t="s">
        <v>66</v>
      </c>
      <c r="D981" s="39" t="s">
        <v>1175</v>
      </c>
      <c r="E981" s="39" t="s">
        <v>153</v>
      </c>
      <c r="F981" s="48">
        <v>1</v>
      </c>
      <c r="G981" s="41">
        <v>1348</v>
      </c>
      <c r="H981" s="42">
        <v>2.6483300589390963</v>
      </c>
      <c r="I981" s="42">
        <v>509</v>
      </c>
      <c r="J981" s="42" t="s">
        <v>4170</v>
      </c>
      <c r="K981" s="42" t="s">
        <v>4170</v>
      </c>
      <c r="L981" s="42">
        <v>15</v>
      </c>
      <c r="M981" s="39" t="s">
        <v>103</v>
      </c>
      <c r="N981" s="39" t="str">
        <f t="shared" si="15"/>
        <v>sim</v>
      </c>
      <c r="O981" s="49">
        <v>7.89</v>
      </c>
      <c r="P981" s="49">
        <v>6.2</v>
      </c>
      <c r="Q981" s="39">
        <v>0.34</v>
      </c>
      <c r="R981" s="39">
        <v>78.599999999999994</v>
      </c>
      <c r="S981" s="39">
        <v>4.3</v>
      </c>
    </row>
    <row r="982" spans="1:19" x14ac:dyDescent="0.25">
      <c r="A982" s="39" t="s">
        <v>15</v>
      </c>
      <c r="B982" s="39" t="s">
        <v>32</v>
      </c>
      <c r="C982" s="39" t="s">
        <v>66</v>
      </c>
      <c r="D982" s="39" t="s">
        <v>1176</v>
      </c>
      <c r="E982" s="39" t="s">
        <v>159</v>
      </c>
      <c r="F982" s="48">
        <v>1</v>
      </c>
      <c r="G982" s="41">
        <v>3039</v>
      </c>
      <c r="H982" s="42">
        <v>2.1446718419195485</v>
      </c>
      <c r="I982" s="42">
        <v>1417</v>
      </c>
      <c r="J982" s="42" t="s">
        <v>4170</v>
      </c>
      <c r="K982" s="42" t="s">
        <v>4170</v>
      </c>
      <c r="L982" s="42">
        <v>90</v>
      </c>
      <c r="M982" s="39" t="s">
        <v>102</v>
      </c>
      <c r="N982" s="39" t="str">
        <f t="shared" si="15"/>
        <v>sim</v>
      </c>
      <c r="O982" s="49">
        <v>16.3</v>
      </c>
      <c r="P982" s="49">
        <v>4.2</v>
      </c>
      <c r="Q982" s="39">
        <v>0.4</v>
      </c>
      <c r="R982" s="39">
        <v>25.8</v>
      </c>
      <c r="S982" s="39">
        <v>2.5</v>
      </c>
    </row>
    <row r="983" spans="1:19" x14ac:dyDescent="0.25">
      <c r="A983" s="39" t="s">
        <v>15</v>
      </c>
      <c r="B983" s="39" t="s">
        <v>32</v>
      </c>
      <c r="C983" s="39" t="s">
        <v>66</v>
      </c>
      <c r="D983" s="39" t="s">
        <v>1177</v>
      </c>
      <c r="E983" s="39" t="s">
        <v>155</v>
      </c>
      <c r="F983" s="48">
        <v>1</v>
      </c>
      <c r="G983" s="41">
        <v>2955</v>
      </c>
      <c r="H983" s="42">
        <v>2.273076923076923</v>
      </c>
      <c r="I983" s="42">
        <v>1300</v>
      </c>
      <c r="J983" s="42" t="s">
        <v>4170</v>
      </c>
      <c r="K983" s="42" t="s">
        <v>4170</v>
      </c>
      <c r="L983" s="42">
        <v>0</v>
      </c>
      <c r="M983" s="39" t="s">
        <v>104</v>
      </c>
      <c r="N983" s="39" t="b">
        <f t="shared" si="15"/>
        <v>0</v>
      </c>
      <c r="O983" s="49">
        <v>11.26</v>
      </c>
      <c r="P983" s="49">
        <v>8.15</v>
      </c>
      <c r="Q983" s="39">
        <v>0</v>
      </c>
      <c r="R983" s="39">
        <v>72.400000000000006</v>
      </c>
      <c r="S983" s="39"/>
    </row>
    <row r="984" spans="1:19" x14ac:dyDescent="0.25">
      <c r="A984" s="39" t="s">
        <v>15</v>
      </c>
      <c r="B984" s="39" t="s">
        <v>32</v>
      </c>
      <c r="C984" s="39" t="s">
        <v>66</v>
      </c>
      <c r="D984" s="39" t="s">
        <v>836</v>
      </c>
      <c r="E984" s="39" t="s">
        <v>148</v>
      </c>
      <c r="F984" s="48">
        <v>1</v>
      </c>
      <c r="G984" s="41">
        <v>1452</v>
      </c>
      <c r="H984" s="42">
        <v>2.0742857142857143</v>
      </c>
      <c r="I984" s="42">
        <v>700</v>
      </c>
      <c r="J984" s="42" t="s">
        <v>4170</v>
      </c>
      <c r="K984" s="42" t="s">
        <v>4170</v>
      </c>
      <c r="L984" s="42">
        <v>0</v>
      </c>
      <c r="M984" s="39" t="s">
        <v>106</v>
      </c>
      <c r="N984" s="39" t="str">
        <f t="shared" si="15"/>
        <v>sim</v>
      </c>
      <c r="O984" s="49">
        <v>13</v>
      </c>
      <c r="P984" s="49">
        <v>13</v>
      </c>
      <c r="Q984" s="39">
        <v>10</v>
      </c>
      <c r="R984" s="39">
        <v>100</v>
      </c>
      <c r="S984" s="39">
        <v>76.900000000000006</v>
      </c>
    </row>
    <row r="985" spans="1:19" x14ac:dyDescent="0.25">
      <c r="A985" s="39" t="s">
        <v>15</v>
      </c>
      <c r="B985" s="39" t="s">
        <v>32</v>
      </c>
      <c r="C985" s="39" t="s">
        <v>66</v>
      </c>
      <c r="D985" s="39" t="s">
        <v>837</v>
      </c>
      <c r="E985" s="39" t="s">
        <v>153</v>
      </c>
      <c r="F985" s="48">
        <v>1</v>
      </c>
      <c r="G985" s="41">
        <v>14126</v>
      </c>
      <c r="H985" s="42">
        <v>3.3489805595068751</v>
      </c>
      <c r="I985" s="42">
        <v>4218</v>
      </c>
      <c r="J985" s="42" t="s">
        <v>4170</v>
      </c>
      <c r="K985" s="42" t="s">
        <v>4170</v>
      </c>
      <c r="L985" s="42">
        <v>0</v>
      </c>
      <c r="M985" s="39" t="s">
        <v>104</v>
      </c>
      <c r="N985" s="39" t="b">
        <f t="shared" si="15"/>
        <v>0</v>
      </c>
      <c r="O985" s="49">
        <v>40</v>
      </c>
      <c r="P985" s="49">
        <v>34</v>
      </c>
      <c r="Q985" s="39">
        <v>0</v>
      </c>
      <c r="R985" s="39">
        <v>85</v>
      </c>
      <c r="S985" s="39"/>
    </row>
    <row r="986" spans="1:19" x14ac:dyDescent="0.25">
      <c r="A986" s="39" t="s">
        <v>15</v>
      </c>
      <c r="B986" s="39" t="s">
        <v>32</v>
      </c>
      <c r="C986" s="39" t="s">
        <v>66</v>
      </c>
      <c r="D986" s="39" t="s">
        <v>1178</v>
      </c>
      <c r="E986" s="39" t="s">
        <v>148</v>
      </c>
      <c r="F986" s="48">
        <v>1</v>
      </c>
      <c r="G986" s="41">
        <v>2146</v>
      </c>
      <c r="H986" s="42">
        <v>2.0093632958801497</v>
      </c>
      <c r="I986" s="42">
        <v>1068</v>
      </c>
      <c r="J986" s="42" t="s">
        <v>4170</v>
      </c>
      <c r="K986" s="42" t="s">
        <v>4170</v>
      </c>
      <c r="L986" s="42">
        <v>0</v>
      </c>
      <c r="M986" s="39" t="s">
        <v>103</v>
      </c>
      <c r="N986" s="39" t="str">
        <f t="shared" si="15"/>
        <v>sim</v>
      </c>
      <c r="O986" s="49">
        <v>8</v>
      </c>
      <c r="P986" s="49">
        <v>6</v>
      </c>
      <c r="Q986" s="39">
        <v>5</v>
      </c>
      <c r="R986" s="39">
        <v>75</v>
      </c>
      <c r="S986" s="39">
        <v>62.5</v>
      </c>
    </row>
    <row r="987" spans="1:19" x14ac:dyDescent="0.25">
      <c r="A987" s="39" t="s">
        <v>15</v>
      </c>
      <c r="B987" s="39" t="s">
        <v>32</v>
      </c>
      <c r="C987" s="39" t="s">
        <v>66</v>
      </c>
      <c r="D987" s="39" t="s">
        <v>1179</v>
      </c>
      <c r="E987" s="39" t="s">
        <v>127</v>
      </c>
      <c r="F987" s="48">
        <v>1</v>
      </c>
      <c r="G987" s="41">
        <v>3592</v>
      </c>
      <c r="H987" s="42">
        <v>2.1129411764705881</v>
      </c>
      <c r="I987" s="42">
        <v>1700</v>
      </c>
      <c r="J987" s="42" t="s">
        <v>4170</v>
      </c>
      <c r="K987" s="42" t="s">
        <v>4170</v>
      </c>
      <c r="L987" s="42">
        <v>0</v>
      </c>
      <c r="M987" s="39" t="s">
        <v>106</v>
      </c>
      <c r="N987" s="39" t="str">
        <f t="shared" si="15"/>
        <v>sim</v>
      </c>
      <c r="O987" s="49">
        <v>5</v>
      </c>
      <c r="P987" s="49">
        <v>3</v>
      </c>
      <c r="Q987" s="39">
        <v>0</v>
      </c>
      <c r="R987" s="39">
        <v>60</v>
      </c>
      <c r="S987" s="39"/>
    </row>
    <row r="988" spans="1:19" x14ac:dyDescent="0.25">
      <c r="A988" s="39" t="s">
        <v>15</v>
      </c>
      <c r="B988" s="39" t="s">
        <v>32</v>
      </c>
      <c r="C988" s="39" t="s">
        <v>66</v>
      </c>
      <c r="D988" s="39" t="s">
        <v>1180</v>
      </c>
      <c r="E988" s="39" t="s">
        <v>127</v>
      </c>
      <c r="F988" s="48">
        <v>1</v>
      </c>
      <c r="G988" s="41">
        <v>823</v>
      </c>
      <c r="H988" s="42">
        <v>2.3447293447293447</v>
      </c>
      <c r="I988" s="42">
        <v>351</v>
      </c>
      <c r="J988" s="42" t="s">
        <v>4170</v>
      </c>
      <c r="K988" s="42" t="s">
        <v>4170</v>
      </c>
      <c r="L988" s="42">
        <v>0</v>
      </c>
      <c r="M988" s="39" t="s">
        <v>104</v>
      </c>
      <c r="N988" s="39" t="b">
        <f t="shared" si="15"/>
        <v>0</v>
      </c>
      <c r="O988" s="49">
        <v>0.09</v>
      </c>
      <c r="P988" s="49">
        <v>0.05</v>
      </c>
      <c r="Q988" s="39">
        <v>0</v>
      </c>
      <c r="R988" s="39"/>
      <c r="S988" s="39"/>
    </row>
    <row r="989" spans="1:19" x14ac:dyDescent="0.25">
      <c r="A989" s="39" t="s">
        <v>15</v>
      </c>
      <c r="B989" s="39" t="s">
        <v>32</v>
      </c>
      <c r="C989" s="39" t="s">
        <v>66</v>
      </c>
      <c r="D989" s="39" t="s">
        <v>1181</v>
      </c>
      <c r="E989" s="39" t="s">
        <v>127</v>
      </c>
      <c r="F989" s="48">
        <v>1</v>
      </c>
      <c r="G989" s="41">
        <v>3139</v>
      </c>
      <c r="H989" s="42">
        <v>2.8536363636363635</v>
      </c>
      <c r="I989" s="42">
        <v>1100</v>
      </c>
      <c r="J989" s="42" t="s">
        <v>4170</v>
      </c>
      <c r="K989" s="42" t="s">
        <v>4170</v>
      </c>
      <c r="L989" s="42">
        <v>0</v>
      </c>
      <c r="M989" s="39" t="s">
        <v>104</v>
      </c>
      <c r="N989" s="39" t="b">
        <f t="shared" si="15"/>
        <v>0</v>
      </c>
      <c r="O989" s="49">
        <v>10</v>
      </c>
      <c r="P989" s="49">
        <v>2</v>
      </c>
      <c r="Q989" s="39">
        <v>0</v>
      </c>
      <c r="R989" s="39">
        <v>20</v>
      </c>
      <c r="S989" s="39"/>
    </row>
    <row r="990" spans="1:19" x14ac:dyDescent="0.25">
      <c r="A990" s="39" t="s">
        <v>15</v>
      </c>
      <c r="B990" s="39" t="s">
        <v>32</v>
      </c>
      <c r="C990" s="39" t="s">
        <v>66</v>
      </c>
      <c r="D990" s="39" t="s">
        <v>1066</v>
      </c>
      <c r="E990" s="39" t="s">
        <v>127</v>
      </c>
      <c r="F990" s="48">
        <v>2</v>
      </c>
      <c r="G990" s="41">
        <v>27850</v>
      </c>
      <c r="H990" s="42">
        <v>2.4955197132616487</v>
      </c>
      <c r="I990" s="42">
        <v>11160</v>
      </c>
      <c r="J990" s="42" t="s">
        <v>4170</v>
      </c>
      <c r="K990" s="42" t="s">
        <v>4170</v>
      </c>
      <c r="L990" s="42">
        <v>50</v>
      </c>
      <c r="M990" s="39" t="s">
        <v>103</v>
      </c>
      <c r="N990" s="39" t="str">
        <f t="shared" si="15"/>
        <v>sim</v>
      </c>
      <c r="O990" s="49">
        <v>35</v>
      </c>
      <c r="P990" s="49">
        <v>28</v>
      </c>
      <c r="Q990" s="39">
        <v>0.65</v>
      </c>
      <c r="R990" s="39">
        <v>80</v>
      </c>
      <c r="S990" s="39">
        <v>1.9</v>
      </c>
    </row>
    <row r="991" spans="1:19" x14ac:dyDescent="0.25">
      <c r="A991" s="39" t="s">
        <v>15</v>
      </c>
      <c r="B991" s="39" t="s">
        <v>32</v>
      </c>
      <c r="C991" s="39" t="s">
        <v>66</v>
      </c>
      <c r="D991" s="39" t="s">
        <v>1182</v>
      </c>
      <c r="E991" s="39" t="s">
        <v>127</v>
      </c>
      <c r="F991" s="48">
        <v>1</v>
      </c>
      <c r="G991" s="41">
        <v>1124</v>
      </c>
      <c r="H991" s="42">
        <v>2.9270833333333335</v>
      </c>
      <c r="I991" s="42">
        <v>384</v>
      </c>
      <c r="J991" s="42" t="s">
        <v>4169</v>
      </c>
      <c r="K991" s="42" t="s">
        <v>4170</v>
      </c>
      <c r="L991" s="42">
        <v>0</v>
      </c>
      <c r="M991" s="39" t="s">
        <v>102</v>
      </c>
      <c r="N991" s="39" t="str">
        <f t="shared" si="15"/>
        <v>sim</v>
      </c>
      <c r="O991" s="49">
        <v>5.95</v>
      </c>
      <c r="P991" s="49">
        <v>5.15</v>
      </c>
      <c r="Q991" s="39">
        <v>0.86</v>
      </c>
      <c r="R991" s="39">
        <v>86.6</v>
      </c>
      <c r="S991" s="39">
        <v>14.5</v>
      </c>
    </row>
    <row r="992" spans="1:19" x14ac:dyDescent="0.25">
      <c r="A992" s="39" t="s">
        <v>15</v>
      </c>
      <c r="B992" s="39" t="s">
        <v>32</v>
      </c>
      <c r="C992" s="39" t="s">
        <v>66</v>
      </c>
      <c r="D992" s="39" t="s">
        <v>1183</v>
      </c>
      <c r="E992" s="39" t="s">
        <v>155</v>
      </c>
      <c r="F992" s="48">
        <v>1</v>
      </c>
      <c r="G992" s="41">
        <v>6819</v>
      </c>
      <c r="H992" s="42">
        <v>2.2730000000000001</v>
      </c>
      <c r="I992" s="42">
        <v>3000</v>
      </c>
      <c r="J992" s="42" t="s">
        <v>4170</v>
      </c>
      <c r="K992" s="42" t="s">
        <v>4170</v>
      </c>
      <c r="L992" s="42">
        <v>100</v>
      </c>
      <c r="M992" s="39" t="s">
        <v>103</v>
      </c>
      <c r="N992" s="39" t="str">
        <f t="shared" si="15"/>
        <v>sim</v>
      </c>
      <c r="O992" s="49">
        <v>50</v>
      </c>
      <c r="P992" s="49">
        <v>50</v>
      </c>
      <c r="Q992" s="39">
        <v>15</v>
      </c>
      <c r="R992" s="39">
        <v>100</v>
      </c>
      <c r="S992" s="39">
        <v>30</v>
      </c>
    </row>
    <row r="993" spans="1:19" x14ac:dyDescent="0.25">
      <c r="A993" s="39" t="s">
        <v>15</v>
      </c>
      <c r="B993" s="39" t="s">
        <v>32</v>
      </c>
      <c r="C993" s="39" t="s">
        <v>66</v>
      </c>
      <c r="D993" s="39" t="s">
        <v>1184</v>
      </c>
      <c r="E993" s="39" t="s">
        <v>155</v>
      </c>
      <c r="F993" s="48">
        <v>1</v>
      </c>
      <c r="G993" s="41">
        <v>11492</v>
      </c>
      <c r="H993" s="42">
        <v>2.7758454106280195</v>
      </c>
      <c r="I993" s="42">
        <v>4140</v>
      </c>
      <c r="J993" s="42" t="s">
        <v>4170</v>
      </c>
      <c r="K993" s="42" t="s">
        <v>4170</v>
      </c>
      <c r="L993" s="42">
        <v>1516</v>
      </c>
      <c r="M993" s="39" t="s">
        <v>103</v>
      </c>
      <c r="N993" s="39" t="str">
        <f t="shared" si="15"/>
        <v>sim</v>
      </c>
      <c r="O993" s="49">
        <v>70.599999999999994</v>
      </c>
      <c r="P993" s="49">
        <v>44.07</v>
      </c>
      <c r="Q993" s="39">
        <v>28.34</v>
      </c>
      <c r="R993" s="39">
        <v>62.4</v>
      </c>
      <c r="S993" s="39">
        <v>40.1</v>
      </c>
    </row>
    <row r="994" spans="1:19" x14ac:dyDescent="0.25">
      <c r="A994" s="39" t="s">
        <v>15</v>
      </c>
      <c r="B994" s="39" t="s">
        <v>32</v>
      </c>
      <c r="C994" s="39" t="s">
        <v>66</v>
      </c>
      <c r="D994" s="39" t="s">
        <v>1185</v>
      </c>
      <c r="E994" s="39" t="s">
        <v>127</v>
      </c>
      <c r="F994" s="48">
        <v>1</v>
      </c>
      <c r="G994" s="41">
        <v>651</v>
      </c>
      <c r="H994" s="42">
        <v>2.3933823529411766</v>
      </c>
      <c r="I994" s="42">
        <v>272</v>
      </c>
      <c r="J994" s="42" t="s">
        <v>4170</v>
      </c>
      <c r="K994" s="42" t="s">
        <v>4170</v>
      </c>
      <c r="L994" s="42">
        <v>0</v>
      </c>
      <c r="M994" s="39" t="s">
        <v>102</v>
      </c>
      <c r="N994" s="39" t="str">
        <f t="shared" si="15"/>
        <v>sim</v>
      </c>
      <c r="O994" s="49">
        <v>6</v>
      </c>
      <c r="P994" s="49">
        <v>5.4</v>
      </c>
      <c r="Q994" s="39">
        <v>0.03</v>
      </c>
      <c r="R994" s="39">
        <v>90</v>
      </c>
      <c r="S994" s="39">
        <v>0.5</v>
      </c>
    </row>
    <row r="995" spans="1:19" x14ac:dyDescent="0.25">
      <c r="A995" s="39" t="s">
        <v>15</v>
      </c>
      <c r="B995" s="39" t="s">
        <v>32</v>
      </c>
      <c r="C995" s="39" t="s">
        <v>66</v>
      </c>
      <c r="D995" s="39" t="s">
        <v>1186</v>
      </c>
      <c r="E995" s="39" t="s">
        <v>153</v>
      </c>
      <c r="F995" s="48">
        <v>1</v>
      </c>
      <c r="G995" s="41">
        <v>1510</v>
      </c>
      <c r="H995" s="42">
        <v>2.3159509202453989</v>
      </c>
      <c r="I995" s="42">
        <v>652</v>
      </c>
      <c r="J995" s="42" t="s">
        <v>4170</v>
      </c>
      <c r="K995" s="42" t="s">
        <v>4170</v>
      </c>
      <c r="L995" s="42">
        <v>0</v>
      </c>
      <c r="M995" s="39" t="s">
        <v>106</v>
      </c>
      <c r="N995" s="39" t="str">
        <f t="shared" si="15"/>
        <v>sim</v>
      </c>
      <c r="O995" s="49">
        <v>36.72</v>
      </c>
      <c r="P995" s="49">
        <v>13.17</v>
      </c>
      <c r="Q995" s="39">
        <v>0</v>
      </c>
      <c r="R995" s="39">
        <v>35.9</v>
      </c>
      <c r="S995" s="39"/>
    </row>
    <row r="996" spans="1:19" x14ac:dyDescent="0.25">
      <c r="A996" s="39" t="s">
        <v>15</v>
      </c>
      <c r="B996" s="39" t="s">
        <v>32</v>
      </c>
      <c r="C996" s="39" t="s">
        <v>66</v>
      </c>
      <c r="D996" s="39" t="s">
        <v>1187</v>
      </c>
      <c r="E996" s="39" t="s">
        <v>127</v>
      </c>
      <c r="F996" s="48">
        <v>1</v>
      </c>
      <c r="G996" s="41">
        <v>1030</v>
      </c>
      <c r="H996" s="42">
        <v>2.641025641025641</v>
      </c>
      <c r="I996" s="42">
        <v>390</v>
      </c>
      <c r="J996" s="42" t="s">
        <v>4170</v>
      </c>
      <c r="K996" s="42" t="s">
        <v>4170</v>
      </c>
      <c r="L996" s="42">
        <v>0</v>
      </c>
      <c r="M996" s="39" t="s">
        <v>104</v>
      </c>
      <c r="N996" s="39" t="b">
        <f t="shared" si="15"/>
        <v>0</v>
      </c>
      <c r="O996" s="49">
        <v>8.5500000000000007</v>
      </c>
      <c r="P996" s="49">
        <v>3.43</v>
      </c>
      <c r="Q996" s="39">
        <v>0</v>
      </c>
      <c r="R996" s="39">
        <v>40.1</v>
      </c>
      <c r="S996" s="39"/>
    </row>
    <row r="997" spans="1:19" x14ac:dyDescent="0.25">
      <c r="A997" s="39" t="s">
        <v>15</v>
      </c>
      <c r="B997" s="39" t="s">
        <v>32</v>
      </c>
      <c r="C997" s="39" t="s">
        <v>66</v>
      </c>
      <c r="D997" s="39" t="s">
        <v>1188</v>
      </c>
      <c r="E997" s="39" t="s">
        <v>153</v>
      </c>
      <c r="F997" s="48">
        <v>1</v>
      </c>
      <c r="G997" s="41">
        <v>2667</v>
      </c>
      <c r="H997" s="42">
        <v>2.0358778625954197</v>
      </c>
      <c r="I997" s="42">
        <v>1310</v>
      </c>
      <c r="J997" s="42" t="s">
        <v>4170</v>
      </c>
      <c r="K997" s="42" t="s">
        <v>4170</v>
      </c>
      <c r="L997" s="42">
        <v>35</v>
      </c>
      <c r="M997" s="39" t="s">
        <v>102</v>
      </c>
      <c r="N997" s="39" t="str">
        <f t="shared" si="15"/>
        <v>sim</v>
      </c>
      <c r="O997" s="49">
        <v>11</v>
      </c>
      <c r="P997" s="49">
        <v>11</v>
      </c>
      <c r="Q997" s="39">
        <v>2</v>
      </c>
      <c r="R997" s="39">
        <v>100</v>
      </c>
      <c r="S997" s="39">
        <v>18.2</v>
      </c>
    </row>
    <row r="998" spans="1:19" x14ac:dyDescent="0.25">
      <c r="A998" s="39" t="s">
        <v>15</v>
      </c>
      <c r="B998" s="39" t="s">
        <v>32</v>
      </c>
      <c r="C998" s="39" t="s">
        <v>66</v>
      </c>
      <c r="D998" s="39" t="s">
        <v>1189</v>
      </c>
      <c r="E998" s="39" t="s">
        <v>127</v>
      </c>
      <c r="F998" s="48">
        <v>1</v>
      </c>
      <c r="G998" s="41">
        <v>1492</v>
      </c>
      <c r="H998" s="42">
        <v>2.1314285714285712</v>
      </c>
      <c r="I998" s="42">
        <v>700</v>
      </c>
      <c r="J998" s="42" t="s">
        <v>4170</v>
      </c>
      <c r="K998" s="42" t="s">
        <v>4170</v>
      </c>
      <c r="L998" s="42">
        <v>0</v>
      </c>
      <c r="M998" s="39" t="s">
        <v>104</v>
      </c>
      <c r="N998" s="39" t="b">
        <f t="shared" si="15"/>
        <v>0</v>
      </c>
      <c r="O998" s="49">
        <v>0.08</v>
      </c>
      <c r="P998" s="49">
        <v>0.03</v>
      </c>
      <c r="Q998" s="39">
        <v>0</v>
      </c>
      <c r="R998" s="39"/>
      <c r="S998" s="39"/>
    </row>
    <row r="999" spans="1:19" x14ac:dyDescent="0.25">
      <c r="A999" s="39" t="s">
        <v>15</v>
      </c>
      <c r="B999" s="39" t="s">
        <v>32</v>
      </c>
      <c r="C999" s="39" t="s">
        <v>66</v>
      </c>
      <c r="D999" s="39" t="s">
        <v>1190</v>
      </c>
      <c r="E999" s="39" t="s">
        <v>153</v>
      </c>
      <c r="F999" s="48">
        <v>1</v>
      </c>
      <c r="G999" s="41">
        <v>5894</v>
      </c>
      <c r="H999" s="42">
        <v>2.0465277777777779</v>
      </c>
      <c r="I999" s="42">
        <v>2880</v>
      </c>
      <c r="J999" s="42" t="s">
        <v>4170</v>
      </c>
      <c r="K999" s="42" t="s">
        <v>4170</v>
      </c>
      <c r="L999" s="42">
        <v>0</v>
      </c>
      <c r="M999" s="39" t="s">
        <v>102</v>
      </c>
      <c r="N999" s="39" t="str">
        <f t="shared" si="15"/>
        <v>sim</v>
      </c>
      <c r="O999" s="49">
        <v>40</v>
      </c>
      <c r="P999" s="49">
        <v>30</v>
      </c>
      <c r="Q999" s="39">
        <v>1</v>
      </c>
      <c r="R999" s="39">
        <v>75</v>
      </c>
      <c r="S999" s="39">
        <v>2.5</v>
      </c>
    </row>
    <row r="1000" spans="1:19" x14ac:dyDescent="0.25">
      <c r="A1000" s="39" t="s">
        <v>15</v>
      </c>
      <c r="B1000" s="39" t="s">
        <v>32</v>
      </c>
      <c r="C1000" s="39" t="s">
        <v>66</v>
      </c>
      <c r="D1000" s="39" t="s">
        <v>1191</v>
      </c>
      <c r="E1000" s="39" t="s">
        <v>150</v>
      </c>
      <c r="F1000" s="48">
        <v>1</v>
      </c>
      <c r="G1000" s="41">
        <v>4949</v>
      </c>
      <c r="H1000" s="42">
        <v>3.3125836680053546</v>
      </c>
      <c r="I1000" s="42">
        <v>1494</v>
      </c>
      <c r="J1000" s="42" t="s">
        <v>4169</v>
      </c>
      <c r="K1000" s="42" t="s">
        <v>4170</v>
      </c>
      <c r="L1000" s="42">
        <v>0</v>
      </c>
      <c r="M1000" s="39" t="s">
        <v>104</v>
      </c>
      <c r="N1000" s="39" t="b">
        <f t="shared" si="15"/>
        <v>0</v>
      </c>
      <c r="O1000" s="49">
        <v>14.85</v>
      </c>
      <c r="P1000" s="49">
        <v>11.12</v>
      </c>
      <c r="Q1000" s="39">
        <v>0</v>
      </c>
      <c r="R1000" s="39">
        <v>74.900000000000006</v>
      </c>
      <c r="S1000" s="39"/>
    </row>
    <row r="1001" spans="1:19" x14ac:dyDescent="0.25">
      <c r="A1001" s="39" t="s">
        <v>15</v>
      </c>
      <c r="B1001" s="39" t="s">
        <v>32</v>
      </c>
      <c r="C1001" s="39" t="s">
        <v>66</v>
      </c>
      <c r="D1001" s="39" t="s">
        <v>1192</v>
      </c>
      <c r="E1001" s="39" t="s">
        <v>127</v>
      </c>
      <c r="F1001" s="48">
        <v>2</v>
      </c>
      <c r="G1001" s="41">
        <v>40165</v>
      </c>
      <c r="H1001" s="42">
        <v>4.0984693877551024</v>
      </c>
      <c r="I1001" s="42">
        <v>9800</v>
      </c>
      <c r="J1001" s="42" t="s">
        <v>4170</v>
      </c>
      <c r="K1001" s="42" t="s">
        <v>4170</v>
      </c>
      <c r="L1001" s="42">
        <v>40</v>
      </c>
      <c r="M1001" s="39" t="s">
        <v>102</v>
      </c>
      <c r="N1001" s="39" t="str">
        <f t="shared" si="15"/>
        <v>sim</v>
      </c>
      <c r="O1001" s="49">
        <v>154</v>
      </c>
      <c r="P1001" s="49">
        <v>79</v>
      </c>
      <c r="Q1001" s="39">
        <v>15</v>
      </c>
      <c r="R1001" s="39">
        <v>51.3</v>
      </c>
      <c r="S1001" s="39">
        <v>9.6999999999999993</v>
      </c>
    </row>
    <row r="1002" spans="1:19" x14ac:dyDescent="0.25">
      <c r="A1002" s="39" t="s">
        <v>15</v>
      </c>
      <c r="B1002" s="39" t="s">
        <v>32</v>
      </c>
      <c r="C1002" s="39" t="s">
        <v>66</v>
      </c>
      <c r="D1002" s="39" t="s">
        <v>1193</v>
      </c>
      <c r="E1002" s="39" t="s">
        <v>127</v>
      </c>
      <c r="F1002" s="48">
        <v>1</v>
      </c>
      <c r="G1002" s="41">
        <v>8925</v>
      </c>
      <c r="H1002" s="42">
        <v>2.9750000000000001</v>
      </c>
      <c r="I1002" s="42">
        <v>3000</v>
      </c>
      <c r="J1002" s="42" t="s">
        <v>4170</v>
      </c>
      <c r="K1002" s="42" t="s">
        <v>4170</v>
      </c>
      <c r="L1002" s="42">
        <v>100</v>
      </c>
      <c r="M1002" s="39" t="s">
        <v>104</v>
      </c>
      <c r="N1002" s="39" t="b">
        <f t="shared" si="15"/>
        <v>0</v>
      </c>
      <c r="O1002" s="49">
        <v>50</v>
      </c>
      <c r="P1002" s="49">
        <v>30</v>
      </c>
      <c r="Q1002" s="39">
        <v>0</v>
      </c>
      <c r="R1002" s="39">
        <v>60</v>
      </c>
      <c r="S1002" s="39"/>
    </row>
    <row r="1003" spans="1:19" x14ac:dyDescent="0.25">
      <c r="A1003" s="39" t="s">
        <v>15</v>
      </c>
      <c r="B1003" s="39" t="s">
        <v>32</v>
      </c>
      <c r="C1003" s="39" t="s">
        <v>66</v>
      </c>
      <c r="D1003" s="39" t="s">
        <v>1194</v>
      </c>
      <c r="E1003" s="39" t="s">
        <v>149</v>
      </c>
      <c r="F1003" s="48">
        <v>1</v>
      </c>
      <c r="G1003" s="41">
        <v>3593</v>
      </c>
      <c r="H1003" s="42">
        <v>2.0531428571428569</v>
      </c>
      <c r="I1003" s="42">
        <v>1750</v>
      </c>
      <c r="J1003" s="42" t="s">
        <v>4169</v>
      </c>
      <c r="K1003" s="42" t="s">
        <v>4170</v>
      </c>
      <c r="L1003" s="42">
        <v>30</v>
      </c>
      <c r="M1003" s="39" t="s">
        <v>104</v>
      </c>
      <c r="N1003" s="39" t="b">
        <f t="shared" si="15"/>
        <v>0</v>
      </c>
      <c r="O1003" s="49">
        <v>12</v>
      </c>
      <c r="P1003" s="49">
        <v>8</v>
      </c>
      <c r="Q1003" s="39">
        <v>0</v>
      </c>
      <c r="R1003" s="39">
        <v>66.7</v>
      </c>
      <c r="S1003" s="39"/>
    </row>
    <row r="1004" spans="1:19" x14ac:dyDescent="0.25">
      <c r="A1004" s="39" t="s">
        <v>15</v>
      </c>
      <c r="B1004" s="39" t="s">
        <v>32</v>
      </c>
      <c r="C1004" s="39" t="s">
        <v>66</v>
      </c>
      <c r="D1004" s="39" t="s">
        <v>1195</v>
      </c>
      <c r="E1004" s="39" t="s">
        <v>152</v>
      </c>
      <c r="F1004" s="48">
        <v>1</v>
      </c>
      <c r="G1004" s="41">
        <v>3373</v>
      </c>
      <c r="H1004" s="42">
        <v>2.2486666666666668</v>
      </c>
      <c r="I1004" s="42">
        <v>1500</v>
      </c>
      <c r="J1004" s="42" t="s">
        <v>4170</v>
      </c>
      <c r="K1004" s="42" t="s">
        <v>4170</v>
      </c>
      <c r="L1004" s="42">
        <v>0</v>
      </c>
      <c r="M1004" s="39" t="s">
        <v>102</v>
      </c>
      <c r="N1004" s="39" t="str">
        <f t="shared" si="15"/>
        <v>sim</v>
      </c>
      <c r="O1004" s="49">
        <v>11</v>
      </c>
      <c r="P1004" s="49">
        <v>9</v>
      </c>
      <c r="Q1004" s="39">
        <v>2.0099999999999998</v>
      </c>
      <c r="R1004" s="39">
        <v>81.8</v>
      </c>
      <c r="S1004" s="39">
        <v>18.3</v>
      </c>
    </row>
    <row r="1005" spans="1:19" x14ac:dyDescent="0.25">
      <c r="A1005" s="39" t="s">
        <v>15</v>
      </c>
      <c r="B1005" s="39" t="s">
        <v>32</v>
      </c>
      <c r="C1005" s="39" t="s">
        <v>66</v>
      </c>
      <c r="D1005" s="39" t="s">
        <v>1196</v>
      </c>
      <c r="E1005" s="39" t="s">
        <v>152</v>
      </c>
      <c r="F1005" s="48">
        <v>1</v>
      </c>
      <c r="G1005" s="41">
        <v>3723</v>
      </c>
      <c r="H1005" s="42">
        <v>4.38</v>
      </c>
      <c r="I1005" s="42">
        <v>850</v>
      </c>
      <c r="J1005" s="42" t="s">
        <v>4170</v>
      </c>
      <c r="K1005" s="42" t="s">
        <v>4170</v>
      </c>
      <c r="L1005" s="42">
        <v>0</v>
      </c>
      <c r="M1005" s="39" t="s">
        <v>105</v>
      </c>
      <c r="N1005" s="39" t="str">
        <f t="shared" si="15"/>
        <v>sim</v>
      </c>
      <c r="O1005" s="49">
        <v>9.41</v>
      </c>
      <c r="P1005" s="49">
        <v>7.9</v>
      </c>
      <c r="Q1005" s="39">
        <v>0.1</v>
      </c>
      <c r="R1005" s="39">
        <v>84</v>
      </c>
      <c r="S1005" s="39">
        <v>1.1000000000000001</v>
      </c>
    </row>
    <row r="1006" spans="1:19" x14ac:dyDescent="0.25">
      <c r="A1006" s="39" t="s">
        <v>15</v>
      </c>
      <c r="B1006" s="39" t="s">
        <v>32</v>
      </c>
      <c r="C1006" s="39" t="s">
        <v>66</v>
      </c>
      <c r="D1006" s="39" t="s">
        <v>1197</v>
      </c>
      <c r="E1006" s="39" t="s">
        <v>127</v>
      </c>
      <c r="F1006" s="48">
        <v>1</v>
      </c>
      <c r="G1006" s="41">
        <v>936</v>
      </c>
      <c r="H1006" s="42">
        <v>2.034782608695652</v>
      </c>
      <c r="I1006" s="42">
        <v>460</v>
      </c>
      <c r="J1006" s="42" t="s">
        <v>4170</v>
      </c>
      <c r="K1006" s="42" t="s">
        <v>4170</v>
      </c>
      <c r="L1006" s="42">
        <v>0</v>
      </c>
      <c r="M1006" s="39" t="s">
        <v>104</v>
      </c>
      <c r="N1006" s="39" t="b">
        <f t="shared" si="15"/>
        <v>0</v>
      </c>
      <c r="O1006" s="49">
        <v>4.13</v>
      </c>
      <c r="P1006" s="49">
        <v>3.16</v>
      </c>
      <c r="Q1006" s="39">
        <v>0</v>
      </c>
      <c r="R1006" s="39">
        <v>76.5</v>
      </c>
      <c r="S1006" s="39"/>
    </row>
    <row r="1007" spans="1:19" x14ac:dyDescent="0.25">
      <c r="A1007" s="39" t="s">
        <v>15</v>
      </c>
      <c r="B1007" s="39" t="s">
        <v>32</v>
      </c>
      <c r="C1007" s="39" t="s">
        <v>66</v>
      </c>
      <c r="D1007" s="39" t="s">
        <v>1198</v>
      </c>
      <c r="E1007" s="39" t="s">
        <v>127</v>
      </c>
      <c r="F1007" s="48">
        <v>1</v>
      </c>
      <c r="G1007" s="41">
        <v>12976</v>
      </c>
      <c r="H1007" s="42">
        <v>2.0437864230587492</v>
      </c>
      <c r="I1007" s="42">
        <v>6349</v>
      </c>
      <c r="J1007" s="42" t="s">
        <v>4170</v>
      </c>
      <c r="K1007" s="42" t="s">
        <v>4170</v>
      </c>
      <c r="L1007" s="42">
        <v>0</v>
      </c>
      <c r="M1007" s="39" t="s">
        <v>104</v>
      </c>
      <c r="N1007" s="39" t="b">
        <f t="shared" si="15"/>
        <v>0</v>
      </c>
      <c r="O1007" s="49">
        <v>26.84</v>
      </c>
      <c r="P1007" s="49">
        <v>24.86</v>
      </c>
      <c r="Q1007" s="39">
        <v>0</v>
      </c>
      <c r="R1007" s="39">
        <v>92.6</v>
      </c>
      <c r="S1007" s="39"/>
    </row>
    <row r="1008" spans="1:19" x14ac:dyDescent="0.25">
      <c r="A1008" s="39" t="s">
        <v>15</v>
      </c>
      <c r="B1008" s="39" t="s">
        <v>32</v>
      </c>
      <c r="C1008" s="39" t="s">
        <v>66</v>
      </c>
      <c r="D1008" s="39" t="s">
        <v>1199</v>
      </c>
      <c r="E1008" s="39" t="s">
        <v>157</v>
      </c>
      <c r="F1008" s="48">
        <v>1</v>
      </c>
      <c r="G1008" s="41">
        <v>4669</v>
      </c>
      <c r="H1008" s="42">
        <v>18.675999999999998</v>
      </c>
      <c r="I1008" s="42">
        <v>250</v>
      </c>
      <c r="J1008" s="42" t="s">
        <v>4170</v>
      </c>
      <c r="K1008" s="42" t="s">
        <v>4170</v>
      </c>
      <c r="L1008" s="42">
        <v>0</v>
      </c>
      <c r="M1008" s="39" t="s">
        <v>104</v>
      </c>
      <c r="N1008" s="39" t="b">
        <f t="shared" si="15"/>
        <v>0</v>
      </c>
      <c r="O1008" s="49">
        <v>80.08</v>
      </c>
      <c r="P1008" s="49">
        <v>45</v>
      </c>
      <c r="Q1008" s="39">
        <v>0</v>
      </c>
      <c r="R1008" s="39">
        <v>56.2</v>
      </c>
      <c r="S1008" s="39"/>
    </row>
    <row r="1009" spans="1:19" x14ac:dyDescent="0.25">
      <c r="A1009" s="39" t="s">
        <v>15</v>
      </c>
      <c r="B1009" s="39" t="s">
        <v>32</v>
      </c>
      <c r="C1009" s="39" t="s">
        <v>66</v>
      </c>
      <c r="D1009" s="39" t="s">
        <v>1200</v>
      </c>
      <c r="E1009" s="39" t="s">
        <v>127</v>
      </c>
      <c r="F1009" s="48">
        <v>1</v>
      </c>
      <c r="G1009" s="41">
        <v>6924</v>
      </c>
      <c r="H1009" s="42">
        <v>3.4620000000000002</v>
      </c>
      <c r="I1009" s="42">
        <v>2000</v>
      </c>
      <c r="J1009" s="42" t="s">
        <v>4170</v>
      </c>
      <c r="K1009" s="42" t="s">
        <v>4170</v>
      </c>
      <c r="L1009" s="42">
        <v>100</v>
      </c>
      <c r="M1009" s="39" t="s">
        <v>103</v>
      </c>
      <c r="N1009" s="39" t="str">
        <f t="shared" si="15"/>
        <v>sim</v>
      </c>
      <c r="O1009" s="49">
        <v>15.4</v>
      </c>
      <c r="P1009" s="49">
        <v>10</v>
      </c>
      <c r="Q1009" s="39">
        <v>8</v>
      </c>
      <c r="R1009" s="39">
        <v>64.900000000000006</v>
      </c>
      <c r="S1009" s="39">
        <v>51.9</v>
      </c>
    </row>
    <row r="1010" spans="1:19" x14ac:dyDescent="0.25">
      <c r="A1010" s="39" t="s">
        <v>15</v>
      </c>
      <c r="B1010" s="39" t="s">
        <v>32</v>
      </c>
      <c r="C1010" s="39" t="s">
        <v>66</v>
      </c>
      <c r="D1010" s="39" t="s">
        <v>1201</v>
      </c>
      <c r="E1010" s="39" t="s">
        <v>153</v>
      </c>
      <c r="F1010" s="48">
        <v>1</v>
      </c>
      <c r="G1010" s="41">
        <v>10376</v>
      </c>
      <c r="H1010" s="42">
        <v>2.1603164688736207</v>
      </c>
      <c r="I1010" s="42">
        <v>4803</v>
      </c>
      <c r="J1010" s="42" t="s">
        <v>4170</v>
      </c>
      <c r="K1010" s="42" t="s">
        <v>4170</v>
      </c>
      <c r="L1010" s="42">
        <v>20</v>
      </c>
      <c r="M1010" s="39" t="s">
        <v>103</v>
      </c>
      <c r="N1010" s="39" t="str">
        <f t="shared" si="15"/>
        <v>sim</v>
      </c>
      <c r="O1010" s="49">
        <v>11.09</v>
      </c>
      <c r="P1010" s="49">
        <v>6.35</v>
      </c>
      <c r="Q1010" s="39">
        <v>1.05</v>
      </c>
      <c r="R1010" s="39">
        <v>57.3</v>
      </c>
      <c r="S1010" s="39">
        <v>9.5</v>
      </c>
    </row>
    <row r="1011" spans="1:19" x14ac:dyDescent="0.25">
      <c r="A1011" s="39" t="s">
        <v>15</v>
      </c>
      <c r="B1011" s="39" t="s">
        <v>32</v>
      </c>
      <c r="C1011" s="39" t="s">
        <v>66</v>
      </c>
      <c r="D1011" s="39" t="s">
        <v>1202</v>
      </c>
      <c r="E1011" s="39" t="s">
        <v>127</v>
      </c>
      <c r="F1011" s="48">
        <v>1</v>
      </c>
      <c r="G1011" s="41">
        <v>1832</v>
      </c>
      <c r="H1011" s="42">
        <v>2.0176211453744495</v>
      </c>
      <c r="I1011" s="42">
        <v>908</v>
      </c>
      <c r="J1011" s="42" t="s">
        <v>4170</v>
      </c>
      <c r="K1011" s="42" t="s">
        <v>4170</v>
      </c>
      <c r="L1011" s="42">
        <v>0</v>
      </c>
      <c r="M1011" s="39" t="s">
        <v>104</v>
      </c>
      <c r="N1011" s="39" t="b">
        <f t="shared" si="15"/>
        <v>0</v>
      </c>
      <c r="O1011" s="49">
        <v>18.5</v>
      </c>
      <c r="P1011" s="49">
        <v>6.5</v>
      </c>
      <c r="Q1011" s="39">
        <v>0</v>
      </c>
      <c r="R1011" s="39">
        <v>35.1</v>
      </c>
      <c r="S1011" s="39"/>
    </row>
    <row r="1012" spans="1:19" x14ac:dyDescent="0.25">
      <c r="A1012" s="39" t="s">
        <v>15</v>
      </c>
      <c r="B1012" s="39" t="s">
        <v>32</v>
      </c>
      <c r="C1012" s="39" t="s">
        <v>66</v>
      </c>
      <c r="D1012" s="39" t="s">
        <v>1203</v>
      </c>
      <c r="E1012" s="39" t="s">
        <v>155</v>
      </c>
      <c r="F1012" s="48">
        <v>1</v>
      </c>
      <c r="G1012" s="41">
        <v>10857</v>
      </c>
      <c r="H1012" s="42">
        <v>2.9248383620689653</v>
      </c>
      <c r="I1012" s="42">
        <v>3712</v>
      </c>
      <c r="J1012" s="42" t="s">
        <v>4169</v>
      </c>
      <c r="K1012" s="42" t="s">
        <v>4170</v>
      </c>
      <c r="L1012" s="42">
        <v>110</v>
      </c>
      <c r="M1012" s="39" t="s">
        <v>102</v>
      </c>
      <c r="N1012" s="39" t="str">
        <f t="shared" si="15"/>
        <v>sim</v>
      </c>
      <c r="O1012" s="49">
        <v>20</v>
      </c>
      <c r="P1012" s="49">
        <v>10</v>
      </c>
      <c r="Q1012" s="39">
        <v>1.2</v>
      </c>
      <c r="R1012" s="39">
        <v>50</v>
      </c>
      <c r="S1012" s="39">
        <v>6</v>
      </c>
    </row>
    <row r="1013" spans="1:19" x14ac:dyDescent="0.25">
      <c r="A1013" s="39" t="s">
        <v>15</v>
      </c>
      <c r="B1013" s="39" t="s">
        <v>32</v>
      </c>
      <c r="C1013" s="39" t="s">
        <v>66</v>
      </c>
      <c r="D1013" s="39" t="s">
        <v>1204</v>
      </c>
      <c r="E1013" s="39" t="s">
        <v>153</v>
      </c>
      <c r="F1013" s="48">
        <v>1</v>
      </c>
      <c r="G1013" s="41">
        <v>2082</v>
      </c>
      <c r="H1013" s="42">
        <v>2.4465334900117508</v>
      </c>
      <c r="I1013" s="42">
        <v>851</v>
      </c>
      <c r="J1013" s="42" t="s">
        <v>4170</v>
      </c>
      <c r="K1013" s="42" t="s">
        <v>4170</v>
      </c>
      <c r="L1013" s="42">
        <v>0</v>
      </c>
      <c r="M1013" s="39" t="s">
        <v>104</v>
      </c>
      <c r="N1013" s="39" t="b">
        <f t="shared" si="15"/>
        <v>0</v>
      </c>
      <c r="O1013" s="49">
        <v>1.5</v>
      </c>
      <c r="P1013" s="49">
        <v>1.44</v>
      </c>
      <c r="Q1013" s="39">
        <v>0</v>
      </c>
      <c r="R1013" s="39">
        <v>96</v>
      </c>
      <c r="S1013" s="39"/>
    </row>
    <row r="1014" spans="1:19" x14ac:dyDescent="0.25">
      <c r="A1014" s="39" t="s">
        <v>15</v>
      </c>
      <c r="B1014" s="39" t="s">
        <v>32</v>
      </c>
      <c r="C1014" s="39" t="s">
        <v>66</v>
      </c>
      <c r="D1014" s="39" t="s">
        <v>1205</v>
      </c>
      <c r="E1014" s="39" t="s">
        <v>159</v>
      </c>
      <c r="F1014" s="48">
        <v>1</v>
      </c>
      <c r="G1014" s="41">
        <v>1061</v>
      </c>
      <c r="H1014" s="42">
        <v>2.1219999999999999</v>
      </c>
      <c r="I1014" s="42">
        <v>500</v>
      </c>
      <c r="J1014" s="42" t="s">
        <v>4170</v>
      </c>
      <c r="K1014" s="42" t="s">
        <v>4170</v>
      </c>
      <c r="L1014" s="42">
        <v>0</v>
      </c>
      <c r="M1014" s="39" t="s">
        <v>104</v>
      </c>
      <c r="N1014" s="39" t="b">
        <f t="shared" si="15"/>
        <v>0</v>
      </c>
      <c r="O1014" s="49">
        <v>5</v>
      </c>
      <c r="P1014" s="49">
        <v>5</v>
      </c>
      <c r="Q1014" s="39">
        <v>0</v>
      </c>
      <c r="R1014" s="39">
        <v>100</v>
      </c>
      <c r="S1014" s="39"/>
    </row>
    <row r="1015" spans="1:19" x14ac:dyDescent="0.25">
      <c r="A1015" s="39" t="s">
        <v>15</v>
      </c>
      <c r="B1015" s="39" t="s">
        <v>32</v>
      </c>
      <c r="C1015" s="39" t="s">
        <v>66</v>
      </c>
      <c r="D1015" s="39" t="s">
        <v>1206</v>
      </c>
      <c r="E1015" s="39" t="s">
        <v>153</v>
      </c>
      <c r="F1015" s="48">
        <v>1</v>
      </c>
      <c r="G1015" s="41">
        <v>1727</v>
      </c>
      <c r="H1015" s="42">
        <v>3.4540000000000002</v>
      </c>
      <c r="I1015" s="42">
        <v>500</v>
      </c>
      <c r="J1015" s="42" t="s">
        <v>4170</v>
      </c>
      <c r="K1015" s="42" t="s">
        <v>4170</v>
      </c>
      <c r="L1015" s="42">
        <v>0</v>
      </c>
      <c r="M1015" s="39" t="s">
        <v>105</v>
      </c>
      <c r="N1015" s="39" t="str">
        <f t="shared" si="15"/>
        <v>sim</v>
      </c>
      <c r="O1015" s="49">
        <v>6</v>
      </c>
      <c r="P1015" s="49">
        <v>6</v>
      </c>
      <c r="Q1015" s="39">
        <v>5</v>
      </c>
      <c r="R1015" s="39">
        <v>100</v>
      </c>
      <c r="S1015" s="39">
        <v>83.3</v>
      </c>
    </row>
    <row r="1016" spans="1:19" x14ac:dyDescent="0.25">
      <c r="A1016" s="39" t="s">
        <v>15</v>
      </c>
      <c r="B1016" s="39" t="s">
        <v>32</v>
      </c>
      <c r="C1016" s="39" t="s">
        <v>66</v>
      </c>
      <c r="D1016" s="39" t="s">
        <v>1207</v>
      </c>
      <c r="E1016" s="39" t="s">
        <v>127</v>
      </c>
      <c r="F1016" s="48">
        <v>1</v>
      </c>
      <c r="G1016" s="41">
        <v>1600</v>
      </c>
      <c r="H1016" s="42">
        <v>2</v>
      </c>
      <c r="I1016" s="42">
        <v>800</v>
      </c>
      <c r="J1016" s="42" t="s">
        <v>4170</v>
      </c>
      <c r="K1016" s="42" t="s">
        <v>4170</v>
      </c>
      <c r="L1016" s="42">
        <v>0</v>
      </c>
      <c r="M1016" s="39" t="s">
        <v>104</v>
      </c>
      <c r="N1016" s="39" t="b">
        <f t="shared" si="15"/>
        <v>0</v>
      </c>
      <c r="O1016" s="49">
        <v>9.6</v>
      </c>
      <c r="P1016" s="49">
        <v>7.5</v>
      </c>
      <c r="Q1016" s="39">
        <v>0</v>
      </c>
      <c r="R1016" s="39">
        <v>78.099999999999994</v>
      </c>
      <c r="S1016" s="39"/>
    </row>
    <row r="1017" spans="1:19" x14ac:dyDescent="0.25">
      <c r="A1017" s="39" t="s">
        <v>15</v>
      </c>
      <c r="B1017" s="39" t="s">
        <v>33</v>
      </c>
      <c r="C1017" s="39" t="s">
        <v>56</v>
      </c>
      <c r="D1017" s="39" t="s">
        <v>1208</v>
      </c>
      <c r="E1017" s="39" t="s">
        <v>160</v>
      </c>
      <c r="F1017" s="48">
        <v>3</v>
      </c>
      <c r="G1017" s="41">
        <v>92053</v>
      </c>
      <c r="H1017" s="42">
        <v>3.5560920961137295</v>
      </c>
      <c r="I1017" s="42">
        <v>25886</v>
      </c>
      <c r="J1017" s="42" t="s">
        <v>4170</v>
      </c>
      <c r="K1017" s="42" t="s">
        <v>4170</v>
      </c>
      <c r="L1017" s="42">
        <v>100</v>
      </c>
      <c r="M1017" s="39" t="s">
        <v>103</v>
      </c>
      <c r="N1017" s="39" t="str">
        <f t="shared" si="15"/>
        <v>sim</v>
      </c>
      <c r="O1017" s="49">
        <v>300</v>
      </c>
      <c r="P1017" s="49">
        <v>195</v>
      </c>
      <c r="Q1017" s="39">
        <v>0</v>
      </c>
      <c r="R1017" s="39">
        <v>65</v>
      </c>
      <c r="S1017" s="39"/>
    </row>
    <row r="1018" spans="1:19" x14ac:dyDescent="0.25">
      <c r="A1018" s="39" t="s">
        <v>15</v>
      </c>
      <c r="B1018" s="39" t="s">
        <v>33</v>
      </c>
      <c r="C1018" s="39" t="s">
        <v>56</v>
      </c>
      <c r="D1018" s="39" t="s">
        <v>1209</v>
      </c>
      <c r="E1018" s="39" t="s">
        <v>127</v>
      </c>
      <c r="F1018" s="48">
        <v>2</v>
      </c>
      <c r="G1018" s="41">
        <v>29211</v>
      </c>
      <c r="H1018" s="42">
        <v>2.2469999999999999</v>
      </c>
      <c r="I1018" s="42">
        <v>13000</v>
      </c>
      <c r="J1018" s="42" t="s">
        <v>4169</v>
      </c>
      <c r="K1018" s="42" t="s">
        <v>4169</v>
      </c>
      <c r="L1018" s="42">
        <v>30</v>
      </c>
      <c r="M1018" s="39" t="s">
        <v>103</v>
      </c>
      <c r="N1018" s="39" t="str">
        <f t="shared" si="15"/>
        <v>sim</v>
      </c>
      <c r="O1018" s="49">
        <v>200</v>
      </c>
      <c r="P1018" s="49">
        <v>110</v>
      </c>
      <c r="Q1018" s="39">
        <v>0</v>
      </c>
      <c r="R1018" s="39">
        <v>55</v>
      </c>
      <c r="S1018" s="39"/>
    </row>
    <row r="1019" spans="1:19" x14ac:dyDescent="0.25">
      <c r="A1019" s="39" t="s">
        <v>15</v>
      </c>
      <c r="B1019" s="39" t="s">
        <v>33</v>
      </c>
      <c r="C1019" s="39" t="s">
        <v>56</v>
      </c>
      <c r="D1019" s="39" t="s">
        <v>1210</v>
      </c>
      <c r="E1019" s="39" t="s">
        <v>127</v>
      </c>
      <c r="F1019" s="48">
        <v>1</v>
      </c>
      <c r="G1019" s="41">
        <v>18741</v>
      </c>
      <c r="H1019" s="42">
        <v>2.2310714285714286</v>
      </c>
      <c r="I1019" s="42">
        <v>8400</v>
      </c>
      <c r="J1019" s="42" t="s">
        <v>4170</v>
      </c>
      <c r="K1019" s="42" t="s">
        <v>4170</v>
      </c>
      <c r="L1019" s="42">
        <v>0</v>
      </c>
      <c r="M1019" s="39" t="s">
        <v>104</v>
      </c>
      <c r="N1019" s="39" t="b">
        <f t="shared" si="15"/>
        <v>0</v>
      </c>
      <c r="O1019" s="49">
        <v>50.73</v>
      </c>
      <c r="P1019" s="49">
        <v>33</v>
      </c>
      <c r="Q1019" s="39">
        <v>0</v>
      </c>
      <c r="R1019" s="39">
        <v>65.099999999999994</v>
      </c>
      <c r="S1019" s="39"/>
    </row>
    <row r="1020" spans="1:19" x14ac:dyDescent="0.25">
      <c r="A1020" s="39" t="s">
        <v>15</v>
      </c>
      <c r="B1020" s="39" t="s">
        <v>33</v>
      </c>
      <c r="C1020" s="39" t="s">
        <v>56</v>
      </c>
      <c r="D1020" s="39" t="s">
        <v>1211</v>
      </c>
      <c r="E1020" s="39" t="s">
        <v>127</v>
      </c>
      <c r="F1020" s="48">
        <v>2</v>
      </c>
      <c r="G1020" s="41">
        <v>26671</v>
      </c>
      <c r="H1020" s="42">
        <v>3.9795583407937931</v>
      </c>
      <c r="I1020" s="42">
        <v>6702</v>
      </c>
      <c r="J1020" s="42" t="s">
        <v>4170</v>
      </c>
      <c r="K1020" s="42" t="s">
        <v>4170</v>
      </c>
      <c r="L1020" s="42">
        <v>450</v>
      </c>
      <c r="M1020" s="39" t="s">
        <v>106</v>
      </c>
      <c r="N1020" s="39" t="str">
        <f t="shared" si="15"/>
        <v>sim</v>
      </c>
      <c r="O1020" s="49">
        <v>71</v>
      </c>
      <c r="P1020" s="49">
        <v>32</v>
      </c>
      <c r="Q1020" s="39">
        <v>30</v>
      </c>
      <c r="R1020" s="39">
        <v>45.1</v>
      </c>
      <c r="S1020" s="39">
        <v>42.3</v>
      </c>
    </row>
    <row r="1021" spans="1:19" x14ac:dyDescent="0.25">
      <c r="A1021" s="39" t="s">
        <v>15</v>
      </c>
      <c r="B1021" s="39" t="s">
        <v>33</v>
      </c>
      <c r="C1021" s="39" t="s">
        <v>56</v>
      </c>
      <c r="D1021" s="39" t="s">
        <v>1212</v>
      </c>
      <c r="E1021" s="39" t="s">
        <v>127</v>
      </c>
      <c r="F1021" s="48">
        <v>1</v>
      </c>
      <c r="G1021" s="41">
        <v>8310</v>
      </c>
      <c r="H1021" s="42">
        <v>2.02880859375</v>
      </c>
      <c r="I1021" s="42">
        <v>4096</v>
      </c>
      <c r="J1021" s="42" t="s">
        <v>4170</v>
      </c>
      <c r="K1021" s="42" t="s">
        <v>4170</v>
      </c>
      <c r="L1021" s="42">
        <v>0</v>
      </c>
      <c r="M1021" s="39" t="s">
        <v>106</v>
      </c>
      <c r="N1021" s="39" t="str">
        <f t="shared" si="15"/>
        <v>sim</v>
      </c>
      <c r="O1021" s="49">
        <v>12.78</v>
      </c>
      <c r="P1021" s="49">
        <v>8.7799999999999994</v>
      </c>
      <c r="Q1021" s="39">
        <v>3</v>
      </c>
      <c r="R1021" s="39">
        <v>68.7</v>
      </c>
      <c r="S1021" s="39">
        <v>23.5</v>
      </c>
    </row>
    <row r="1022" spans="1:19" x14ac:dyDescent="0.25">
      <c r="A1022" s="39" t="s">
        <v>15</v>
      </c>
      <c r="B1022" s="39" t="s">
        <v>33</v>
      </c>
      <c r="C1022" s="39" t="s">
        <v>56</v>
      </c>
      <c r="D1022" s="39" t="s">
        <v>1213</v>
      </c>
      <c r="E1022" s="39" t="s">
        <v>127</v>
      </c>
      <c r="F1022" s="48">
        <v>1</v>
      </c>
      <c r="G1022" s="41">
        <v>13137</v>
      </c>
      <c r="H1022" s="42">
        <v>3.2437037037037038</v>
      </c>
      <c r="I1022" s="42">
        <v>4050</v>
      </c>
      <c r="J1022" s="42" t="s">
        <v>4170</v>
      </c>
      <c r="K1022" s="42" t="s">
        <v>4170</v>
      </c>
      <c r="L1022" s="42">
        <v>0</v>
      </c>
      <c r="M1022" s="39" t="s">
        <v>102</v>
      </c>
      <c r="N1022" s="39" t="str">
        <f t="shared" si="15"/>
        <v>sim</v>
      </c>
      <c r="O1022" s="49">
        <v>42.2</v>
      </c>
      <c r="P1022" s="49">
        <v>28.53</v>
      </c>
      <c r="Q1022" s="39">
        <v>1.35</v>
      </c>
      <c r="R1022" s="39">
        <v>67.599999999999994</v>
      </c>
      <c r="S1022" s="39">
        <v>3.2</v>
      </c>
    </row>
    <row r="1023" spans="1:19" x14ac:dyDescent="0.25">
      <c r="A1023" s="39" t="s">
        <v>15</v>
      </c>
      <c r="B1023" s="39" t="s">
        <v>33</v>
      </c>
      <c r="C1023" s="39" t="s">
        <v>56</v>
      </c>
      <c r="D1023" s="39" t="s">
        <v>1214</v>
      </c>
      <c r="E1023" s="39" t="s">
        <v>160</v>
      </c>
      <c r="F1023" s="48">
        <v>1</v>
      </c>
      <c r="G1023" s="41">
        <v>17435</v>
      </c>
      <c r="H1023" s="42">
        <v>4.1511904761904761</v>
      </c>
      <c r="I1023" s="42">
        <v>4200</v>
      </c>
      <c r="J1023" s="42" t="s">
        <v>4170</v>
      </c>
      <c r="K1023" s="42" t="s">
        <v>4170</v>
      </c>
      <c r="L1023" s="42">
        <v>45</v>
      </c>
      <c r="M1023" s="39" t="s">
        <v>102</v>
      </c>
      <c r="N1023" s="39" t="str">
        <f t="shared" si="15"/>
        <v>sim</v>
      </c>
      <c r="O1023" s="49">
        <v>42.2</v>
      </c>
      <c r="P1023" s="49">
        <v>28.53</v>
      </c>
      <c r="Q1023" s="39">
        <v>1.35</v>
      </c>
      <c r="R1023" s="39">
        <v>67.599999999999994</v>
      </c>
      <c r="S1023" s="39">
        <v>3.2</v>
      </c>
    </row>
    <row r="1024" spans="1:19" x14ac:dyDescent="0.25">
      <c r="A1024" s="39" t="s">
        <v>15</v>
      </c>
      <c r="B1024" s="39" t="s">
        <v>33</v>
      </c>
      <c r="C1024" s="39" t="s">
        <v>56</v>
      </c>
      <c r="D1024" s="39" t="s">
        <v>1215</v>
      </c>
      <c r="E1024" s="39" t="s">
        <v>127</v>
      </c>
      <c r="F1024" s="48">
        <v>2</v>
      </c>
      <c r="G1024" s="41">
        <v>51497</v>
      </c>
      <c r="H1024" s="42">
        <v>2.6548950868691032</v>
      </c>
      <c r="I1024" s="42">
        <v>19397</v>
      </c>
      <c r="J1024" s="42" t="s">
        <v>4170</v>
      </c>
      <c r="K1024" s="42" t="s">
        <v>4170</v>
      </c>
      <c r="L1024" s="42">
        <v>100</v>
      </c>
      <c r="M1024" s="39" t="s">
        <v>106</v>
      </c>
      <c r="N1024" s="39" t="str">
        <f t="shared" si="15"/>
        <v>sim</v>
      </c>
      <c r="O1024" s="49">
        <v>164.6</v>
      </c>
      <c r="P1024" s="49">
        <v>114</v>
      </c>
      <c r="Q1024" s="39">
        <v>1.32</v>
      </c>
      <c r="R1024" s="39">
        <v>69.3</v>
      </c>
      <c r="S1024" s="39">
        <v>0.8</v>
      </c>
    </row>
    <row r="1025" spans="1:19" x14ac:dyDescent="0.25">
      <c r="A1025" s="39" t="s">
        <v>15</v>
      </c>
      <c r="B1025" s="39" t="s">
        <v>33</v>
      </c>
      <c r="C1025" s="39" t="s">
        <v>56</v>
      </c>
      <c r="D1025" s="39" t="s">
        <v>1216</v>
      </c>
      <c r="E1025" s="39" t="s">
        <v>127</v>
      </c>
      <c r="F1025" s="48">
        <v>2</v>
      </c>
      <c r="G1025" s="41">
        <v>68160</v>
      </c>
      <c r="H1025" s="42">
        <v>2.5720754716981133</v>
      </c>
      <c r="I1025" s="42">
        <v>26500</v>
      </c>
      <c r="J1025" s="42" t="s">
        <v>4170</v>
      </c>
      <c r="K1025" s="42" t="s">
        <v>4170</v>
      </c>
      <c r="L1025" s="42">
        <v>175</v>
      </c>
      <c r="M1025" s="39" t="s">
        <v>103</v>
      </c>
      <c r="N1025" s="39" t="str">
        <f t="shared" si="15"/>
        <v>sim</v>
      </c>
      <c r="O1025" s="49">
        <v>1500</v>
      </c>
      <c r="P1025" s="49">
        <v>1050</v>
      </c>
      <c r="Q1025" s="39">
        <v>46</v>
      </c>
      <c r="R1025" s="39">
        <v>70</v>
      </c>
      <c r="S1025" s="39">
        <v>3.1</v>
      </c>
    </row>
    <row r="1026" spans="1:19" x14ac:dyDescent="0.25">
      <c r="A1026" s="39" t="s">
        <v>15</v>
      </c>
      <c r="B1026" s="39" t="s">
        <v>33</v>
      </c>
      <c r="C1026" s="39" t="s">
        <v>56</v>
      </c>
      <c r="D1026" s="39" t="s">
        <v>1217</v>
      </c>
      <c r="E1026" s="39" t="s">
        <v>127</v>
      </c>
      <c r="F1026" s="48">
        <v>2</v>
      </c>
      <c r="G1026" s="41">
        <v>35677</v>
      </c>
      <c r="H1026" s="42">
        <v>2.2305095342294465</v>
      </c>
      <c r="I1026" s="42">
        <v>15995</v>
      </c>
      <c r="J1026" s="42" t="s">
        <v>4170</v>
      </c>
      <c r="K1026" s="42" t="s">
        <v>4170</v>
      </c>
      <c r="L1026" s="42">
        <v>13733</v>
      </c>
      <c r="M1026" s="39" t="s">
        <v>105</v>
      </c>
      <c r="N1026" s="39" t="str">
        <f t="shared" si="15"/>
        <v>sim</v>
      </c>
      <c r="O1026" s="49">
        <v>1.1100000000000001</v>
      </c>
      <c r="P1026" s="49">
        <v>1.1100000000000001</v>
      </c>
      <c r="Q1026" s="39">
        <v>0.11</v>
      </c>
      <c r="R1026" s="39">
        <v>100</v>
      </c>
      <c r="S1026" s="39">
        <v>9.9</v>
      </c>
    </row>
    <row r="1027" spans="1:19" x14ac:dyDescent="0.25">
      <c r="A1027" s="39" t="s">
        <v>15</v>
      </c>
      <c r="B1027" s="39" t="s">
        <v>33</v>
      </c>
      <c r="C1027" s="39" t="s">
        <v>56</v>
      </c>
      <c r="D1027" s="39" t="s">
        <v>1218</v>
      </c>
      <c r="E1027" s="39" t="s">
        <v>127</v>
      </c>
      <c r="F1027" s="48">
        <v>1</v>
      </c>
      <c r="G1027" s="41">
        <v>12878</v>
      </c>
      <c r="H1027" s="42">
        <v>4.2926666666666664</v>
      </c>
      <c r="I1027" s="42">
        <v>3000</v>
      </c>
      <c r="J1027" s="42" t="s">
        <v>4170</v>
      </c>
      <c r="K1027" s="42" t="s">
        <v>4170</v>
      </c>
      <c r="L1027" s="42">
        <v>0</v>
      </c>
      <c r="M1027" s="39" t="s">
        <v>103</v>
      </c>
      <c r="N1027" s="39" t="str">
        <f t="shared" ref="N1027:N1090" si="16">IF(M1027&lt;&gt;"Não existe", "sim")</f>
        <v>sim</v>
      </c>
      <c r="O1027" s="49">
        <v>200</v>
      </c>
      <c r="P1027" s="49">
        <v>110</v>
      </c>
      <c r="Q1027" s="39">
        <v>0</v>
      </c>
      <c r="R1027" s="39">
        <v>55</v>
      </c>
      <c r="S1027" s="39"/>
    </row>
    <row r="1028" spans="1:19" x14ac:dyDescent="0.25">
      <c r="A1028" s="39" t="s">
        <v>15</v>
      </c>
      <c r="B1028" s="39" t="s">
        <v>33</v>
      </c>
      <c r="C1028" s="39" t="s">
        <v>56</v>
      </c>
      <c r="D1028" s="39" t="s">
        <v>1219</v>
      </c>
      <c r="E1028" s="39" t="s">
        <v>127</v>
      </c>
      <c r="F1028" s="48">
        <v>2</v>
      </c>
      <c r="G1028" s="41">
        <v>61654</v>
      </c>
      <c r="H1028" s="42">
        <v>3.1371291914720398</v>
      </c>
      <c r="I1028" s="42">
        <v>19653</v>
      </c>
      <c r="J1028" s="42" t="s">
        <v>4170</v>
      </c>
      <c r="K1028" s="42" t="s">
        <v>4170</v>
      </c>
      <c r="L1028" s="42">
        <v>500</v>
      </c>
      <c r="M1028" s="39" t="s">
        <v>103</v>
      </c>
      <c r="N1028" s="39" t="str">
        <f t="shared" si="16"/>
        <v>sim</v>
      </c>
      <c r="O1028" s="49">
        <v>174.63</v>
      </c>
      <c r="P1028" s="49">
        <v>100</v>
      </c>
      <c r="Q1028" s="39">
        <v>0</v>
      </c>
      <c r="R1028" s="39">
        <v>57.3</v>
      </c>
      <c r="S1028" s="39"/>
    </row>
    <row r="1029" spans="1:19" x14ac:dyDescent="0.25">
      <c r="A1029" s="39" t="s">
        <v>15</v>
      </c>
      <c r="B1029" s="39" t="s">
        <v>33</v>
      </c>
      <c r="C1029" s="39" t="s">
        <v>56</v>
      </c>
      <c r="D1029" s="39" t="s">
        <v>1220</v>
      </c>
      <c r="E1029" s="39" t="s">
        <v>127</v>
      </c>
      <c r="F1029" s="48">
        <v>1</v>
      </c>
      <c r="G1029" s="41">
        <v>3948</v>
      </c>
      <c r="H1029" s="42">
        <v>2.7647058823529411</v>
      </c>
      <c r="I1029" s="42">
        <v>1428</v>
      </c>
      <c r="J1029" s="42" t="s">
        <v>4170</v>
      </c>
      <c r="K1029" s="42" t="s">
        <v>4170</v>
      </c>
      <c r="L1029" s="42">
        <v>0</v>
      </c>
      <c r="M1029" s="39" t="s">
        <v>104</v>
      </c>
      <c r="N1029" s="39" t="b">
        <f t="shared" si="16"/>
        <v>0</v>
      </c>
      <c r="O1029" s="49">
        <v>12.3</v>
      </c>
      <c r="P1029" s="49">
        <v>12.3</v>
      </c>
      <c r="Q1029" s="39">
        <v>0</v>
      </c>
      <c r="R1029" s="39">
        <v>100</v>
      </c>
      <c r="S1029" s="39"/>
    </row>
    <row r="1030" spans="1:19" x14ac:dyDescent="0.25">
      <c r="A1030" s="39" t="s">
        <v>15</v>
      </c>
      <c r="B1030" s="39" t="s">
        <v>33</v>
      </c>
      <c r="C1030" s="39" t="s">
        <v>56</v>
      </c>
      <c r="D1030" s="39" t="s">
        <v>1221</v>
      </c>
      <c r="E1030" s="39" t="s">
        <v>127</v>
      </c>
      <c r="F1030" s="48">
        <v>2</v>
      </c>
      <c r="G1030" s="41">
        <v>51615</v>
      </c>
      <c r="H1030" s="42">
        <v>2.1141558122388795</v>
      </c>
      <c r="I1030" s="42">
        <v>24414</v>
      </c>
      <c r="J1030" s="42" t="s">
        <v>4169</v>
      </c>
      <c r="K1030" s="42" t="s">
        <v>4170</v>
      </c>
      <c r="L1030" s="42">
        <v>3000</v>
      </c>
      <c r="M1030" s="39" t="s">
        <v>106</v>
      </c>
      <c r="N1030" s="39" t="str">
        <f t="shared" si="16"/>
        <v>sim</v>
      </c>
      <c r="O1030" s="49">
        <v>107.89</v>
      </c>
      <c r="P1030" s="49">
        <v>88.28</v>
      </c>
      <c r="Q1030" s="39">
        <v>4</v>
      </c>
      <c r="R1030" s="39">
        <v>81.8</v>
      </c>
      <c r="S1030" s="39">
        <v>3.7</v>
      </c>
    </row>
    <row r="1031" spans="1:19" x14ac:dyDescent="0.25">
      <c r="A1031" s="39" t="s">
        <v>15</v>
      </c>
      <c r="B1031" s="39" t="s">
        <v>33</v>
      </c>
      <c r="C1031" s="39" t="s">
        <v>56</v>
      </c>
      <c r="D1031" s="39" t="s">
        <v>1222</v>
      </c>
      <c r="E1031" s="39" t="s">
        <v>127</v>
      </c>
      <c r="F1031" s="48">
        <v>2</v>
      </c>
      <c r="G1031" s="41">
        <v>13999</v>
      </c>
      <c r="H1031" s="42">
        <v>2.3138842975206613</v>
      </c>
      <c r="I1031" s="42">
        <v>6050</v>
      </c>
      <c r="J1031" s="42" t="s">
        <v>4170</v>
      </c>
      <c r="K1031" s="42" t="s">
        <v>4170</v>
      </c>
      <c r="L1031" s="42">
        <v>168</v>
      </c>
      <c r="M1031" s="39" t="s">
        <v>104</v>
      </c>
      <c r="N1031" s="39" t="b">
        <f t="shared" si="16"/>
        <v>0</v>
      </c>
      <c r="O1031" s="49">
        <v>28</v>
      </c>
      <c r="P1031" s="49">
        <v>19.600000000000001</v>
      </c>
      <c r="Q1031" s="39">
        <v>0</v>
      </c>
      <c r="R1031" s="39">
        <v>70</v>
      </c>
      <c r="S1031" s="39"/>
    </row>
    <row r="1032" spans="1:19" x14ac:dyDescent="0.25">
      <c r="A1032" s="39" t="s">
        <v>15</v>
      </c>
      <c r="B1032" s="39" t="s">
        <v>33</v>
      </c>
      <c r="C1032" s="39" t="s">
        <v>56</v>
      </c>
      <c r="D1032" s="39" t="s">
        <v>1014</v>
      </c>
      <c r="E1032" s="39" t="s">
        <v>127</v>
      </c>
      <c r="F1032" s="48">
        <v>2</v>
      </c>
      <c r="G1032" s="41">
        <v>16061</v>
      </c>
      <c r="H1032" s="42">
        <v>2.9340518816222141</v>
      </c>
      <c r="I1032" s="42">
        <v>5474</v>
      </c>
      <c r="J1032" s="42" t="s">
        <v>4170</v>
      </c>
      <c r="K1032" s="42" t="s">
        <v>4170</v>
      </c>
      <c r="L1032" s="42">
        <v>800</v>
      </c>
      <c r="M1032" s="39" t="s">
        <v>106</v>
      </c>
      <c r="N1032" s="39" t="str">
        <f t="shared" si="16"/>
        <v>sim</v>
      </c>
      <c r="O1032" s="49">
        <v>23</v>
      </c>
      <c r="P1032" s="49">
        <v>10</v>
      </c>
      <c r="Q1032" s="39">
        <v>1</v>
      </c>
      <c r="R1032" s="39">
        <v>43.5</v>
      </c>
      <c r="S1032" s="39">
        <v>4.3</v>
      </c>
    </row>
    <row r="1033" spans="1:19" x14ac:dyDescent="0.25">
      <c r="A1033" s="39" t="s">
        <v>15</v>
      </c>
      <c r="B1033" s="39" t="s">
        <v>33</v>
      </c>
      <c r="C1033" s="39" t="s">
        <v>56</v>
      </c>
      <c r="D1033" s="39" t="s">
        <v>506</v>
      </c>
      <c r="E1033" s="39" t="s">
        <v>127</v>
      </c>
      <c r="F1033" s="48">
        <v>2</v>
      </c>
      <c r="G1033" s="41">
        <v>26592</v>
      </c>
      <c r="H1033" s="42">
        <v>2.7505171700455109</v>
      </c>
      <c r="I1033" s="42">
        <v>9668</v>
      </c>
      <c r="J1033" s="42" t="s">
        <v>4170</v>
      </c>
      <c r="K1033" s="42" t="s">
        <v>4170</v>
      </c>
      <c r="L1033" s="42">
        <v>165</v>
      </c>
      <c r="M1033" s="39" t="s">
        <v>106</v>
      </c>
      <c r="N1033" s="39" t="str">
        <f t="shared" si="16"/>
        <v>sim</v>
      </c>
      <c r="O1033" s="49">
        <v>200</v>
      </c>
      <c r="P1033" s="49">
        <v>50</v>
      </c>
      <c r="Q1033" s="39">
        <v>0</v>
      </c>
      <c r="R1033" s="39">
        <v>25</v>
      </c>
      <c r="S1033" s="39"/>
    </row>
    <row r="1034" spans="1:19" x14ac:dyDescent="0.25">
      <c r="A1034" s="39" t="s">
        <v>15</v>
      </c>
      <c r="B1034" s="39" t="s">
        <v>33</v>
      </c>
      <c r="C1034" s="39" t="s">
        <v>56</v>
      </c>
      <c r="D1034" s="39" t="s">
        <v>1223</v>
      </c>
      <c r="E1034" s="39" t="s">
        <v>127</v>
      </c>
      <c r="F1034" s="48">
        <v>1</v>
      </c>
      <c r="G1034" s="41">
        <v>8329</v>
      </c>
      <c r="H1034" s="42">
        <v>2.2719585379159848</v>
      </c>
      <c r="I1034" s="42">
        <v>3666</v>
      </c>
      <c r="J1034" s="42" t="s">
        <v>4169</v>
      </c>
      <c r="K1034" s="42" t="s">
        <v>4170</v>
      </c>
      <c r="L1034" s="42">
        <v>20</v>
      </c>
      <c r="M1034" s="39" t="s">
        <v>103</v>
      </c>
      <c r="N1034" s="39" t="str">
        <f t="shared" si="16"/>
        <v>sim</v>
      </c>
      <c r="O1034" s="49">
        <v>50</v>
      </c>
      <c r="P1034" s="49">
        <v>30</v>
      </c>
      <c r="Q1034" s="39">
        <v>0</v>
      </c>
      <c r="R1034" s="39">
        <v>60</v>
      </c>
      <c r="S1034" s="39"/>
    </row>
    <row r="1035" spans="1:19" x14ac:dyDescent="0.25">
      <c r="A1035" s="39" t="s">
        <v>15</v>
      </c>
      <c r="B1035" s="39" t="s">
        <v>33</v>
      </c>
      <c r="C1035" s="39" t="s">
        <v>56</v>
      </c>
      <c r="D1035" s="39" t="s">
        <v>1224</v>
      </c>
      <c r="E1035" s="39" t="s">
        <v>127</v>
      </c>
      <c r="F1035" s="48">
        <v>2</v>
      </c>
      <c r="G1035" s="41">
        <v>23967</v>
      </c>
      <c r="H1035" s="42">
        <v>2.7075237234523271</v>
      </c>
      <c r="I1035" s="42">
        <v>8852</v>
      </c>
      <c r="J1035" s="42" t="s">
        <v>4170</v>
      </c>
      <c r="K1035" s="42" t="s">
        <v>4170</v>
      </c>
      <c r="L1035" s="42">
        <v>0</v>
      </c>
      <c r="M1035" s="39" t="s">
        <v>103</v>
      </c>
      <c r="N1035" s="39" t="str">
        <f t="shared" si="16"/>
        <v>sim</v>
      </c>
      <c r="O1035" s="49">
        <v>741.83</v>
      </c>
      <c r="P1035" s="49">
        <v>265</v>
      </c>
      <c r="Q1035" s="39">
        <v>2</v>
      </c>
      <c r="R1035" s="39">
        <v>35.700000000000003</v>
      </c>
      <c r="S1035" s="39">
        <v>0.3</v>
      </c>
    </row>
    <row r="1036" spans="1:19" x14ac:dyDescent="0.25">
      <c r="A1036" s="39" t="s">
        <v>15</v>
      </c>
      <c r="B1036" s="39" t="s">
        <v>33</v>
      </c>
      <c r="C1036" s="39" t="s">
        <v>56</v>
      </c>
      <c r="D1036" s="39" t="s">
        <v>1225</v>
      </c>
      <c r="E1036" s="39" t="s">
        <v>160</v>
      </c>
      <c r="F1036" s="48">
        <v>3</v>
      </c>
      <c r="G1036" s="41">
        <v>189473</v>
      </c>
      <c r="H1036" s="42">
        <v>4.7767105329501334</v>
      </c>
      <c r="I1036" s="42">
        <v>39666</v>
      </c>
      <c r="J1036" s="42" t="s">
        <v>4169</v>
      </c>
      <c r="K1036" s="42" t="s">
        <v>4170</v>
      </c>
      <c r="L1036" s="42">
        <v>200</v>
      </c>
      <c r="M1036" s="39" t="s">
        <v>103</v>
      </c>
      <c r="N1036" s="39" t="str">
        <f t="shared" si="16"/>
        <v>sim</v>
      </c>
      <c r="O1036" s="49">
        <v>350</v>
      </c>
      <c r="P1036" s="49">
        <v>278.67</v>
      </c>
      <c r="Q1036" s="39">
        <v>20</v>
      </c>
      <c r="R1036" s="39">
        <v>79.599999999999994</v>
      </c>
      <c r="S1036" s="39">
        <v>5.7</v>
      </c>
    </row>
    <row r="1037" spans="1:19" x14ac:dyDescent="0.25">
      <c r="A1037" s="39" t="s">
        <v>15</v>
      </c>
      <c r="B1037" s="39" t="s">
        <v>33</v>
      </c>
      <c r="C1037" s="39" t="s">
        <v>56</v>
      </c>
      <c r="D1037" s="39" t="s">
        <v>1226</v>
      </c>
      <c r="E1037" s="39" t="s">
        <v>127</v>
      </c>
      <c r="F1037" s="48">
        <v>2</v>
      </c>
      <c r="G1037" s="41">
        <v>22126</v>
      </c>
      <c r="H1037" s="42">
        <v>3.9454350927246788</v>
      </c>
      <c r="I1037" s="42">
        <v>5608</v>
      </c>
      <c r="J1037" s="42" t="s">
        <v>4170</v>
      </c>
      <c r="K1037" s="42" t="s">
        <v>4170</v>
      </c>
      <c r="L1037" s="42">
        <v>400</v>
      </c>
      <c r="M1037" s="39" t="s">
        <v>105</v>
      </c>
      <c r="N1037" s="39" t="str">
        <f t="shared" si="16"/>
        <v>sim</v>
      </c>
      <c r="O1037" s="49">
        <v>60</v>
      </c>
      <c r="P1037" s="49">
        <v>43</v>
      </c>
      <c r="Q1037" s="39">
        <v>8</v>
      </c>
      <c r="R1037" s="39">
        <v>71.7</v>
      </c>
      <c r="S1037" s="39">
        <v>13.3</v>
      </c>
    </row>
    <row r="1038" spans="1:19" x14ac:dyDescent="0.25">
      <c r="A1038" s="39" t="s">
        <v>15</v>
      </c>
      <c r="B1038" s="39" t="s">
        <v>33</v>
      </c>
      <c r="C1038" s="39" t="s">
        <v>56</v>
      </c>
      <c r="D1038" s="39" t="s">
        <v>1227</v>
      </c>
      <c r="E1038" s="39" t="s">
        <v>127</v>
      </c>
      <c r="F1038" s="48">
        <v>1</v>
      </c>
      <c r="G1038" s="41">
        <v>16564</v>
      </c>
      <c r="H1038" s="42">
        <v>3.3128000000000002</v>
      </c>
      <c r="I1038" s="42">
        <v>5000</v>
      </c>
      <c r="J1038" s="42" t="s">
        <v>4170</v>
      </c>
      <c r="K1038" s="42" t="s">
        <v>4170</v>
      </c>
      <c r="L1038" s="42">
        <v>400</v>
      </c>
      <c r="M1038" s="39" t="s">
        <v>104</v>
      </c>
      <c r="N1038" s="39" t="b">
        <f t="shared" si="16"/>
        <v>0</v>
      </c>
      <c r="O1038" s="49">
        <v>53</v>
      </c>
      <c r="P1038" s="49">
        <v>45</v>
      </c>
      <c r="Q1038" s="39">
        <v>0</v>
      </c>
      <c r="R1038" s="39">
        <v>84.9</v>
      </c>
      <c r="S1038" s="39"/>
    </row>
    <row r="1039" spans="1:19" x14ac:dyDescent="0.25">
      <c r="A1039" s="39" t="s">
        <v>15</v>
      </c>
      <c r="B1039" s="39" t="s">
        <v>33</v>
      </c>
      <c r="C1039" s="39" t="s">
        <v>56</v>
      </c>
      <c r="D1039" s="39" t="s">
        <v>1228</v>
      </c>
      <c r="E1039" s="39" t="s">
        <v>127</v>
      </c>
      <c r="F1039" s="48">
        <v>1</v>
      </c>
      <c r="G1039" s="41">
        <v>8178</v>
      </c>
      <c r="H1039" s="42">
        <v>2.2926829268292681</v>
      </c>
      <c r="I1039" s="42">
        <v>3567</v>
      </c>
      <c r="J1039" s="42" t="s">
        <v>4169</v>
      </c>
      <c r="K1039" s="42" t="s">
        <v>4170</v>
      </c>
      <c r="L1039" s="42">
        <v>0</v>
      </c>
      <c r="M1039" s="39" t="s">
        <v>106</v>
      </c>
      <c r="N1039" s="39" t="str">
        <f t="shared" si="16"/>
        <v>sim</v>
      </c>
      <c r="O1039" s="49">
        <v>32.35</v>
      </c>
      <c r="P1039" s="49">
        <v>22.67</v>
      </c>
      <c r="Q1039" s="39">
        <v>18</v>
      </c>
      <c r="R1039" s="39">
        <v>70.099999999999994</v>
      </c>
      <c r="S1039" s="39">
        <v>55.6</v>
      </c>
    </row>
    <row r="1040" spans="1:19" x14ac:dyDescent="0.25">
      <c r="A1040" s="39" t="s">
        <v>15</v>
      </c>
      <c r="B1040" s="39" t="s">
        <v>33</v>
      </c>
      <c r="C1040" s="39" t="s">
        <v>56</v>
      </c>
      <c r="D1040" s="39" t="s">
        <v>1229</v>
      </c>
      <c r="E1040" s="39" t="s">
        <v>160</v>
      </c>
      <c r="F1040" s="48">
        <v>3</v>
      </c>
      <c r="G1040" s="41">
        <v>158899</v>
      </c>
      <c r="H1040" s="42">
        <v>4.0942798247874261</v>
      </c>
      <c r="I1040" s="42">
        <v>38810</v>
      </c>
      <c r="J1040" s="42" t="s">
        <v>4170</v>
      </c>
      <c r="K1040" s="42" t="s">
        <v>4170</v>
      </c>
      <c r="L1040" s="42">
        <v>56</v>
      </c>
      <c r="M1040" s="39" t="s">
        <v>106</v>
      </c>
      <c r="N1040" s="39" t="str">
        <f t="shared" si="16"/>
        <v>sim</v>
      </c>
      <c r="O1040" s="49">
        <v>443</v>
      </c>
      <c r="P1040" s="49">
        <v>195</v>
      </c>
      <c r="Q1040" s="39">
        <v>102</v>
      </c>
      <c r="R1040" s="39">
        <v>44</v>
      </c>
      <c r="S1040" s="39">
        <v>23</v>
      </c>
    </row>
    <row r="1041" spans="1:19" x14ac:dyDescent="0.25">
      <c r="A1041" s="39" t="s">
        <v>15</v>
      </c>
      <c r="B1041" s="39" t="s">
        <v>33</v>
      </c>
      <c r="C1041" s="39" t="s">
        <v>56</v>
      </c>
      <c r="D1041" s="39" t="s">
        <v>1230</v>
      </c>
      <c r="E1041" s="39" t="s">
        <v>127</v>
      </c>
      <c r="F1041" s="48">
        <v>1</v>
      </c>
      <c r="G1041" s="41">
        <v>15831</v>
      </c>
      <c r="H1041" s="42">
        <v>2.4355384615384614</v>
      </c>
      <c r="I1041" s="42">
        <v>6500</v>
      </c>
      <c r="J1041" s="42" t="s">
        <v>4170</v>
      </c>
      <c r="K1041" s="42" t="s">
        <v>4170</v>
      </c>
      <c r="L1041" s="42">
        <v>0</v>
      </c>
      <c r="M1041" s="39" t="s">
        <v>106</v>
      </c>
      <c r="N1041" s="39" t="str">
        <f t="shared" si="16"/>
        <v>sim</v>
      </c>
      <c r="O1041" s="49">
        <v>28</v>
      </c>
      <c r="P1041" s="49">
        <v>23</v>
      </c>
      <c r="Q1041" s="39">
        <v>10</v>
      </c>
      <c r="R1041" s="39">
        <v>82.1</v>
      </c>
      <c r="S1041" s="39">
        <v>35.700000000000003</v>
      </c>
    </row>
    <row r="1042" spans="1:19" x14ac:dyDescent="0.25">
      <c r="A1042" s="39" t="s">
        <v>15</v>
      </c>
      <c r="B1042" s="39" t="s">
        <v>33</v>
      </c>
      <c r="C1042" s="39" t="s">
        <v>56</v>
      </c>
      <c r="D1042" s="39" t="s">
        <v>1231</v>
      </c>
      <c r="E1042" s="39" t="s">
        <v>127</v>
      </c>
      <c r="F1042" s="48">
        <v>1</v>
      </c>
      <c r="G1042" s="41">
        <v>14251</v>
      </c>
      <c r="H1042" s="42">
        <v>3.7542149631190727</v>
      </c>
      <c r="I1042" s="42">
        <v>3796</v>
      </c>
      <c r="J1042" s="42" t="s">
        <v>4170</v>
      </c>
      <c r="K1042" s="42" t="s">
        <v>4170</v>
      </c>
      <c r="L1042" s="42">
        <v>38</v>
      </c>
      <c r="M1042" s="39" t="s">
        <v>106</v>
      </c>
      <c r="N1042" s="39" t="str">
        <f t="shared" si="16"/>
        <v>sim</v>
      </c>
      <c r="O1042" s="49">
        <v>240</v>
      </c>
      <c r="P1042" s="49">
        <v>212</v>
      </c>
      <c r="Q1042" s="39">
        <v>185</v>
      </c>
      <c r="R1042" s="39">
        <v>88.3</v>
      </c>
      <c r="S1042" s="39">
        <v>77.099999999999994</v>
      </c>
    </row>
    <row r="1043" spans="1:19" x14ac:dyDescent="0.25">
      <c r="A1043" s="39" t="s">
        <v>15</v>
      </c>
      <c r="B1043" s="39" t="s">
        <v>33</v>
      </c>
      <c r="C1043" s="39" t="s">
        <v>56</v>
      </c>
      <c r="D1043" s="39" t="s">
        <v>1232</v>
      </c>
      <c r="E1043" s="39" t="s">
        <v>127</v>
      </c>
      <c r="F1043" s="48">
        <v>1</v>
      </c>
      <c r="G1043" s="41">
        <v>8049</v>
      </c>
      <c r="H1043" s="42">
        <v>3.4995652173913046</v>
      </c>
      <c r="I1043" s="42">
        <v>2300</v>
      </c>
      <c r="J1043" s="42" t="s">
        <v>4170</v>
      </c>
      <c r="K1043" s="42" t="s">
        <v>4170</v>
      </c>
      <c r="L1043" s="42">
        <v>52</v>
      </c>
      <c r="M1043" s="39" t="s">
        <v>104</v>
      </c>
      <c r="N1043" s="39" t="b">
        <f t="shared" si="16"/>
        <v>0</v>
      </c>
      <c r="O1043" s="49">
        <v>43.93</v>
      </c>
      <c r="P1043" s="49">
        <v>23.68</v>
      </c>
      <c r="Q1043" s="39">
        <v>0</v>
      </c>
      <c r="R1043" s="39">
        <v>53.9</v>
      </c>
      <c r="S1043" s="39"/>
    </row>
    <row r="1044" spans="1:19" x14ac:dyDescent="0.25">
      <c r="A1044" s="39" t="s">
        <v>15</v>
      </c>
      <c r="B1044" s="39" t="s">
        <v>33</v>
      </c>
      <c r="C1044" s="39" t="s">
        <v>56</v>
      </c>
      <c r="D1044" s="39" t="s">
        <v>1233</v>
      </c>
      <c r="E1044" s="39" t="s">
        <v>127</v>
      </c>
      <c r="F1044" s="48">
        <v>1</v>
      </c>
      <c r="G1044" s="41">
        <v>2191</v>
      </c>
      <c r="H1044" s="42">
        <v>2.2822916666666666</v>
      </c>
      <c r="I1044" s="42">
        <v>960</v>
      </c>
      <c r="J1044" s="42" t="s">
        <v>4170</v>
      </c>
      <c r="K1044" s="42" t="s">
        <v>4170</v>
      </c>
      <c r="L1044" s="42">
        <v>0</v>
      </c>
      <c r="M1044" s="39" t="s">
        <v>104</v>
      </c>
      <c r="N1044" s="39" t="b">
        <f t="shared" si="16"/>
        <v>0</v>
      </c>
      <c r="O1044" s="49">
        <v>20</v>
      </c>
      <c r="P1044" s="49">
        <v>15</v>
      </c>
      <c r="Q1044" s="39">
        <v>0</v>
      </c>
      <c r="R1044" s="39">
        <v>75</v>
      </c>
      <c r="S1044" s="39"/>
    </row>
    <row r="1045" spans="1:19" x14ac:dyDescent="0.25">
      <c r="A1045" s="39" t="s">
        <v>15</v>
      </c>
      <c r="B1045" s="39" t="s">
        <v>33</v>
      </c>
      <c r="C1045" s="39" t="s">
        <v>56</v>
      </c>
      <c r="D1045" s="39" t="s">
        <v>1234</v>
      </c>
      <c r="E1045" s="39" t="s">
        <v>127</v>
      </c>
      <c r="F1045" s="48">
        <v>2</v>
      </c>
      <c r="G1045" s="41">
        <v>81236</v>
      </c>
      <c r="H1045" s="42">
        <v>3.0802714897812158</v>
      </c>
      <c r="I1045" s="42">
        <v>26373</v>
      </c>
      <c r="J1045" s="42" t="s">
        <v>4170</v>
      </c>
      <c r="K1045" s="42" t="s">
        <v>4170</v>
      </c>
      <c r="L1045" s="42">
        <v>0</v>
      </c>
      <c r="M1045" s="39" t="s">
        <v>103</v>
      </c>
      <c r="N1045" s="39" t="str">
        <f t="shared" si="16"/>
        <v>sim</v>
      </c>
      <c r="O1045" s="49">
        <v>210.36</v>
      </c>
      <c r="P1045" s="49">
        <v>157.77000000000001</v>
      </c>
      <c r="Q1045" s="39">
        <v>15.77</v>
      </c>
      <c r="R1045" s="39">
        <v>75</v>
      </c>
      <c r="S1045" s="39">
        <v>7.5</v>
      </c>
    </row>
    <row r="1046" spans="1:19" x14ac:dyDescent="0.25">
      <c r="A1046" s="39" t="s">
        <v>15</v>
      </c>
      <c r="B1046" s="39" t="s">
        <v>33</v>
      </c>
      <c r="C1046" s="39" t="s">
        <v>56</v>
      </c>
      <c r="D1046" s="39" t="s">
        <v>1235</v>
      </c>
      <c r="E1046" s="39" t="s">
        <v>127</v>
      </c>
      <c r="F1046" s="48">
        <v>4</v>
      </c>
      <c r="G1046" s="41">
        <v>324306</v>
      </c>
      <c r="H1046" s="42">
        <v>2.5779081413650022</v>
      </c>
      <c r="I1046" s="42">
        <v>125802</v>
      </c>
      <c r="J1046" s="42" t="s">
        <v>4170</v>
      </c>
      <c r="K1046" s="42" t="s">
        <v>4170</v>
      </c>
      <c r="L1046" s="42">
        <v>3000</v>
      </c>
      <c r="M1046" s="39" t="s">
        <v>103</v>
      </c>
      <c r="N1046" s="39" t="str">
        <f t="shared" si="16"/>
        <v>sim</v>
      </c>
      <c r="O1046" s="49">
        <v>374.3</v>
      </c>
      <c r="P1046" s="49">
        <v>281.92</v>
      </c>
      <c r="Q1046" s="39">
        <v>25</v>
      </c>
      <c r="R1046" s="39">
        <v>75.3</v>
      </c>
      <c r="S1046" s="39">
        <v>6.7</v>
      </c>
    </row>
    <row r="1047" spans="1:19" x14ac:dyDescent="0.25">
      <c r="A1047" s="39" t="s">
        <v>15</v>
      </c>
      <c r="B1047" s="39" t="s">
        <v>33</v>
      </c>
      <c r="C1047" s="39" t="s">
        <v>56</v>
      </c>
      <c r="D1047" s="39" t="s">
        <v>1236</v>
      </c>
      <c r="E1047" s="39" t="s">
        <v>127</v>
      </c>
      <c r="F1047" s="48">
        <v>1</v>
      </c>
      <c r="G1047" s="41">
        <v>1779</v>
      </c>
      <c r="H1047" s="42">
        <v>2.7036474164133737</v>
      </c>
      <c r="I1047" s="42">
        <v>658</v>
      </c>
      <c r="J1047" s="42" t="s">
        <v>4170</v>
      </c>
      <c r="K1047" s="42" t="s">
        <v>4170</v>
      </c>
      <c r="L1047" s="42">
        <v>0</v>
      </c>
      <c r="M1047" s="39" t="s">
        <v>103</v>
      </c>
      <c r="N1047" s="39" t="str">
        <f t="shared" si="16"/>
        <v>sim</v>
      </c>
      <c r="O1047" s="49">
        <v>5</v>
      </c>
      <c r="P1047" s="49">
        <v>5</v>
      </c>
      <c r="Q1047" s="39">
        <v>1</v>
      </c>
      <c r="R1047" s="39">
        <v>100</v>
      </c>
      <c r="S1047" s="39">
        <v>20</v>
      </c>
    </row>
    <row r="1048" spans="1:19" x14ac:dyDescent="0.25">
      <c r="A1048" s="39" t="s">
        <v>15</v>
      </c>
      <c r="B1048" s="39" t="s">
        <v>33</v>
      </c>
      <c r="C1048" s="39" t="s">
        <v>56</v>
      </c>
      <c r="D1048" s="39" t="s">
        <v>1237</v>
      </c>
      <c r="E1048" s="39" t="s">
        <v>127</v>
      </c>
      <c r="F1048" s="48">
        <v>1</v>
      </c>
      <c r="G1048" s="41">
        <v>6941</v>
      </c>
      <c r="H1048" s="42">
        <v>2.6757902852737088</v>
      </c>
      <c r="I1048" s="42">
        <v>2594</v>
      </c>
      <c r="J1048" s="42" t="s">
        <v>4170</v>
      </c>
      <c r="K1048" s="42" t="s">
        <v>4170</v>
      </c>
      <c r="L1048" s="42">
        <v>0</v>
      </c>
      <c r="M1048" s="39" t="s">
        <v>104</v>
      </c>
      <c r="N1048" s="39" t="b">
        <f t="shared" si="16"/>
        <v>0</v>
      </c>
      <c r="O1048" s="49">
        <v>15.9</v>
      </c>
      <c r="P1048" s="49">
        <v>12.54</v>
      </c>
      <c r="Q1048" s="39">
        <v>0</v>
      </c>
      <c r="R1048" s="39">
        <v>78.900000000000006</v>
      </c>
      <c r="S1048" s="39"/>
    </row>
    <row r="1049" spans="1:19" x14ac:dyDescent="0.25">
      <c r="A1049" s="39" t="s">
        <v>15</v>
      </c>
      <c r="B1049" s="39" t="s">
        <v>33</v>
      </c>
      <c r="C1049" s="39" t="s">
        <v>56</v>
      </c>
      <c r="D1049" s="39" t="s">
        <v>1238</v>
      </c>
      <c r="E1049" s="39" t="s">
        <v>127</v>
      </c>
      <c r="F1049" s="48">
        <v>1</v>
      </c>
      <c r="G1049" s="41">
        <v>14833</v>
      </c>
      <c r="H1049" s="42">
        <v>2.1190000000000002</v>
      </c>
      <c r="I1049" s="42">
        <v>7000</v>
      </c>
      <c r="J1049" s="42" t="s">
        <v>4170</v>
      </c>
      <c r="K1049" s="42" t="s">
        <v>4170</v>
      </c>
      <c r="L1049" s="42">
        <v>500</v>
      </c>
      <c r="M1049" s="39" t="s">
        <v>103</v>
      </c>
      <c r="N1049" s="39" t="str">
        <f t="shared" si="16"/>
        <v>sim</v>
      </c>
      <c r="O1049" s="49">
        <v>15</v>
      </c>
      <c r="P1049" s="49">
        <v>10</v>
      </c>
      <c r="Q1049" s="39">
        <v>4</v>
      </c>
      <c r="R1049" s="39">
        <v>66.7</v>
      </c>
      <c r="S1049" s="39">
        <v>26.7</v>
      </c>
    </row>
    <row r="1050" spans="1:19" x14ac:dyDescent="0.25">
      <c r="A1050" s="39" t="s">
        <v>15</v>
      </c>
      <c r="B1050" s="39" t="s">
        <v>33</v>
      </c>
      <c r="C1050" s="39" t="s">
        <v>56</v>
      </c>
      <c r="D1050" s="39" t="s">
        <v>1239</v>
      </c>
      <c r="E1050" s="39" t="s">
        <v>127</v>
      </c>
      <c r="F1050" s="48">
        <v>1</v>
      </c>
      <c r="G1050" s="41">
        <v>24789</v>
      </c>
      <c r="H1050" s="42">
        <v>3.86061361158698</v>
      </c>
      <c r="I1050" s="42">
        <v>6421</v>
      </c>
      <c r="J1050" s="42" t="s">
        <v>4169</v>
      </c>
      <c r="K1050" s="42" t="s">
        <v>4170</v>
      </c>
      <c r="L1050" s="42">
        <v>0</v>
      </c>
      <c r="M1050" s="39" t="s">
        <v>103</v>
      </c>
      <c r="N1050" s="39" t="str">
        <f t="shared" si="16"/>
        <v>sim</v>
      </c>
      <c r="O1050" s="49">
        <v>65.86</v>
      </c>
      <c r="P1050" s="49">
        <v>53.78</v>
      </c>
      <c r="Q1050" s="39">
        <v>2.0499999999999998</v>
      </c>
      <c r="R1050" s="39">
        <v>81.7</v>
      </c>
      <c r="S1050" s="39">
        <v>3.1</v>
      </c>
    </row>
    <row r="1051" spans="1:19" x14ac:dyDescent="0.25">
      <c r="A1051" s="39" t="s">
        <v>15</v>
      </c>
      <c r="B1051" s="39" t="s">
        <v>33</v>
      </c>
      <c r="C1051" s="39" t="s">
        <v>56</v>
      </c>
      <c r="D1051" s="39" t="s">
        <v>1240</v>
      </c>
      <c r="E1051" s="39" t="s">
        <v>127</v>
      </c>
      <c r="F1051" s="48">
        <v>1</v>
      </c>
      <c r="G1051" s="41">
        <v>21483</v>
      </c>
      <c r="H1051" s="42">
        <v>3.1983028137561411</v>
      </c>
      <c r="I1051" s="42">
        <v>6717</v>
      </c>
      <c r="J1051" s="42" t="s">
        <v>4170</v>
      </c>
      <c r="K1051" s="42" t="s">
        <v>4170</v>
      </c>
      <c r="L1051" s="42">
        <v>40</v>
      </c>
      <c r="M1051" s="39" t="s">
        <v>103</v>
      </c>
      <c r="N1051" s="39" t="str">
        <f t="shared" si="16"/>
        <v>sim</v>
      </c>
      <c r="O1051" s="49">
        <v>84.37</v>
      </c>
      <c r="P1051" s="49">
        <v>56.41</v>
      </c>
      <c r="Q1051" s="39">
        <v>12.52</v>
      </c>
      <c r="R1051" s="39">
        <v>66.900000000000006</v>
      </c>
      <c r="S1051" s="39">
        <v>14.8</v>
      </c>
    </row>
    <row r="1052" spans="1:19" x14ac:dyDescent="0.25">
      <c r="A1052" s="39" t="s">
        <v>15</v>
      </c>
      <c r="B1052" s="39" t="s">
        <v>33</v>
      </c>
      <c r="C1052" s="39" t="s">
        <v>56</v>
      </c>
      <c r="D1052" s="39" t="s">
        <v>1241</v>
      </c>
      <c r="E1052" s="39" t="s">
        <v>127</v>
      </c>
      <c r="F1052" s="48">
        <v>1</v>
      </c>
      <c r="G1052" s="41">
        <v>6771</v>
      </c>
      <c r="H1052" s="42">
        <v>2.1159374999999998</v>
      </c>
      <c r="I1052" s="42">
        <v>3200</v>
      </c>
      <c r="J1052" s="42" t="s">
        <v>4170</v>
      </c>
      <c r="K1052" s="42" t="s">
        <v>4170</v>
      </c>
      <c r="L1052" s="42">
        <v>0</v>
      </c>
      <c r="M1052" s="39" t="s">
        <v>106</v>
      </c>
      <c r="N1052" s="39" t="str">
        <f t="shared" si="16"/>
        <v>sim</v>
      </c>
      <c r="O1052" s="49">
        <v>220</v>
      </c>
      <c r="P1052" s="49">
        <v>100</v>
      </c>
      <c r="Q1052" s="39">
        <v>12</v>
      </c>
      <c r="R1052" s="39">
        <v>45.5</v>
      </c>
      <c r="S1052" s="39">
        <v>5.5</v>
      </c>
    </row>
    <row r="1053" spans="1:19" x14ac:dyDescent="0.25">
      <c r="A1053" s="39" t="s">
        <v>15</v>
      </c>
      <c r="B1053" s="39" t="s">
        <v>33</v>
      </c>
      <c r="C1053" s="39" t="s">
        <v>56</v>
      </c>
      <c r="D1053" s="39" t="s">
        <v>1242</v>
      </c>
      <c r="E1053" s="39" t="s">
        <v>127</v>
      </c>
      <c r="F1053" s="48">
        <v>2</v>
      </c>
      <c r="G1053" s="41">
        <v>16370</v>
      </c>
      <c r="H1053" s="42">
        <v>3.1749418153607447</v>
      </c>
      <c r="I1053" s="42">
        <v>5156</v>
      </c>
      <c r="J1053" s="42" t="s">
        <v>4170</v>
      </c>
      <c r="K1053" s="42" t="s">
        <v>4170</v>
      </c>
      <c r="L1053" s="42">
        <v>268</v>
      </c>
      <c r="M1053" s="39" t="s">
        <v>104</v>
      </c>
      <c r="N1053" s="39" t="b">
        <f t="shared" si="16"/>
        <v>0</v>
      </c>
      <c r="O1053" s="49">
        <v>22.6</v>
      </c>
      <c r="P1053" s="49">
        <v>18.079999999999998</v>
      </c>
      <c r="Q1053" s="39">
        <v>0</v>
      </c>
      <c r="R1053" s="39">
        <v>80</v>
      </c>
      <c r="S1053" s="39"/>
    </row>
    <row r="1054" spans="1:19" x14ac:dyDescent="0.25">
      <c r="A1054" s="39" t="s">
        <v>15</v>
      </c>
      <c r="B1054" s="39" t="s">
        <v>33</v>
      </c>
      <c r="C1054" s="39" t="s">
        <v>56</v>
      </c>
      <c r="D1054" s="39" t="s">
        <v>1243</v>
      </c>
      <c r="E1054" s="39" t="s">
        <v>127</v>
      </c>
      <c r="F1054" s="48">
        <v>1</v>
      </c>
      <c r="G1054" s="41">
        <v>17642</v>
      </c>
      <c r="H1054" s="42">
        <v>2.3070485157578133</v>
      </c>
      <c r="I1054" s="42">
        <v>7647</v>
      </c>
      <c r="J1054" s="42" t="s">
        <v>4170</v>
      </c>
      <c r="K1054" s="42" t="s">
        <v>4170</v>
      </c>
      <c r="L1054" s="42">
        <v>0</v>
      </c>
      <c r="M1054" s="39" t="s">
        <v>102</v>
      </c>
      <c r="N1054" s="39" t="str">
        <f t="shared" si="16"/>
        <v>sim</v>
      </c>
      <c r="O1054" s="49">
        <v>41</v>
      </c>
      <c r="P1054" s="49">
        <v>29</v>
      </c>
      <c r="Q1054" s="39">
        <v>14</v>
      </c>
      <c r="R1054" s="39">
        <v>70.7</v>
      </c>
      <c r="S1054" s="39">
        <v>34.1</v>
      </c>
    </row>
    <row r="1055" spans="1:19" x14ac:dyDescent="0.25">
      <c r="A1055" s="39" t="s">
        <v>15</v>
      </c>
      <c r="B1055" s="39" t="s">
        <v>33</v>
      </c>
      <c r="C1055" s="39" t="s">
        <v>56</v>
      </c>
      <c r="D1055" s="39" t="s">
        <v>1244</v>
      </c>
      <c r="E1055" s="39" t="s">
        <v>127</v>
      </c>
      <c r="F1055" s="48">
        <v>1</v>
      </c>
      <c r="G1055" s="41">
        <v>3101</v>
      </c>
      <c r="H1055" s="42">
        <v>4.9615999999999998</v>
      </c>
      <c r="I1055" s="42">
        <v>625</v>
      </c>
      <c r="J1055" s="42" t="s">
        <v>4170</v>
      </c>
      <c r="K1055" s="42" t="s">
        <v>4170</v>
      </c>
      <c r="L1055" s="42">
        <v>0</v>
      </c>
      <c r="M1055" s="39" t="s">
        <v>105</v>
      </c>
      <c r="N1055" s="39" t="str">
        <f t="shared" si="16"/>
        <v>sim</v>
      </c>
      <c r="O1055" s="49">
        <v>25.7</v>
      </c>
      <c r="P1055" s="49">
        <v>2.16</v>
      </c>
      <c r="Q1055" s="39">
        <v>2.16</v>
      </c>
      <c r="R1055" s="39">
        <v>8.4</v>
      </c>
      <c r="S1055" s="39">
        <v>8.4</v>
      </c>
    </row>
    <row r="1056" spans="1:19" x14ac:dyDescent="0.25">
      <c r="A1056" s="39" t="s">
        <v>15</v>
      </c>
      <c r="B1056" s="39" t="s">
        <v>33</v>
      </c>
      <c r="C1056" s="39" t="s">
        <v>56</v>
      </c>
      <c r="D1056" s="39" t="s">
        <v>1245</v>
      </c>
      <c r="E1056" s="39" t="s">
        <v>127</v>
      </c>
      <c r="F1056" s="48">
        <v>1</v>
      </c>
      <c r="G1056" s="41">
        <v>9554</v>
      </c>
      <c r="H1056" s="42">
        <v>2.2374707259953164</v>
      </c>
      <c r="I1056" s="42">
        <v>4270</v>
      </c>
      <c r="J1056" s="42" t="s">
        <v>4170</v>
      </c>
      <c r="K1056" s="42" t="s">
        <v>4170</v>
      </c>
      <c r="L1056" s="42">
        <v>0</v>
      </c>
      <c r="M1056" s="39" t="s">
        <v>104</v>
      </c>
      <c r="N1056" s="39" t="b">
        <f t="shared" si="16"/>
        <v>0</v>
      </c>
      <c r="O1056" s="49">
        <v>12</v>
      </c>
      <c r="P1056" s="49">
        <v>12</v>
      </c>
      <c r="Q1056" s="39">
        <v>0</v>
      </c>
      <c r="R1056" s="39">
        <v>100</v>
      </c>
      <c r="S1056" s="39"/>
    </row>
    <row r="1057" spans="1:19" x14ac:dyDescent="0.25">
      <c r="A1057" s="39" t="s">
        <v>15</v>
      </c>
      <c r="B1057" s="39" t="s">
        <v>33</v>
      </c>
      <c r="C1057" s="39" t="s">
        <v>56</v>
      </c>
      <c r="D1057" s="39" t="s">
        <v>1246</v>
      </c>
      <c r="E1057" s="39" t="s">
        <v>127</v>
      </c>
      <c r="F1057" s="48">
        <v>2</v>
      </c>
      <c r="G1057" s="41">
        <v>22632</v>
      </c>
      <c r="H1057" s="42">
        <v>4.1149090909090908</v>
      </c>
      <c r="I1057" s="42">
        <v>5500</v>
      </c>
      <c r="J1057" s="42" t="s">
        <v>4170</v>
      </c>
      <c r="K1057" s="42" t="s">
        <v>4170</v>
      </c>
      <c r="L1057" s="42">
        <v>1000</v>
      </c>
      <c r="M1057" s="39" t="s">
        <v>103</v>
      </c>
      <c r="N1057" s="39" t="str">
        <f t="shared" si="16"/>
        <v>sim</v>
      </c>
      <c r="O1057" s="49">
        <v>55.45</v>
      </c>
      <c r="P1057" s="49">
        <v>41.93</v>
      </c>
      <c r="Q1057" s="39">
        <v>0.44</v>
      </c>
      <c r="R1057" s="39">
        <v>75.599999999999994</v>
      </c>
      <c r="S1057" s="39">
        <v>0.8</v>
      </c>
    </row>
    <row r="1058" spans="1:19" x14ac:dyDescent="0.25">
      <c r="A1058" s="39" t="s">
        <v>15</v>
      </c>
      <c r="B1058" s="39" t="s">
        <v>33</v>
      </c>
      <c r="C1058" s="39" t="s">
        <v>56</v>
      </c>
      <c r="D1058" s="39" t="s">
        <v>1247</v>
      </c>
      <c r="E1058" s="39" t="s">
        <v>127</v>
      </c>
      <c r="F1058" s="48">
        <v>3</v>
      </c>
      <c r="G1058" s="41">
        <v>125312</v>
      </c>
      <c r="H1058" s="42">
        <v>3.6536241180243745</v>
      </c>
      <c r="I1058" s="42">
        <v>34298</v>
      </c>
      <c r="J1058" s="42" t="s">
        <v>4170</v>
      </c>
      <c r="K1058" s="42" t="s">
        <v>4170</v>
      </c>
      <c r="L1058" s="42">
        <v>0</v>
      </c>
      <c r="M1058" s="39" t="s">
        <v>105</v>
      </c>
      <c r="N1058" s="39" t="str">
        <f t="shared" si="16"/>
        <v>sim</v>
      </c>
      <c r="O1058" s="49">
        <v>641.20000000000005</v>
      </c>
      <c r="P1058" s="49">
        <v>270</v>
      </c>
      <c r="Q1058" s="39">
        <v>25</v>
      </c>
      <c r="R1058" s="39">
        <v>42.1</v>
      </c>
      <c r="S1058" s="39">
        <v>3.9</v>
      </c>
    </row>
    <row r="1059" spans="1:19" x14ac:dyDescent="0.25">
      <c r="A1059" s="39" t="s">
        <v>15</v>
      </c>
      <c r="B1059" s="39" t="s">
        <v>33</v>
      </c>
      <c r="C1059" s="39" t="s">
        <v>56</v>
      </c>
      <c r="D1059" s="39" t="s">
        <v>1248</v>
      </c>
      <c r="E1059" s="39" t="s">
        <v>127</v>
      </c>
      <c r="F1059" s="48">
        <v>1</v>
      </c>
      <c r="G1059" s="41">
        <v>3494</v>
      </c>
      <c r="H1059" s="42">
        <v>4.1944777911164461</v>
      </c>
      <c r="I1059" s="42">
        <v>833</v>
      </c>
      <c r="J1059" s="42" t="s">
        <v>4170</v>
      </c>
      <c r="K1059" s="42" t="s">
        <v>4170</v>
      </c>
      <c r="L1059" s="42">
        <v>0</v>
      </c>
      <c r="M1059" s="39" t="s">
        <v>104</v>
      </c>
      <c r="N1059" s="39" t="b">
        <f t="shared" si="16"/>
        <v>0</v>
      </c>
      <c r="O1059" s="49">
        <v>10</v>
      </c>
      <c r="P1059" s="49">
        <v>8.1</v>
      </c>
      <c r="Q1059" s="39">
        <v>0</v>
      </c>
      <c r="R1059" s="39">
        <v>81</v>
      </c>
      <c r="S1059" s="39"/>
    </row>
    <row r="1060" spans="1:19" x14ac:dyDescent="0.25">
      <c r="A1060" s="39" t="s">
        <v>15</v>
      </c>
      <c r="B1060" s="39" t="s">
        <v>33</v>
      </c>
      <c r="C1060" s="39" t="s">
        <v>56</v>
      </c>
      <c r="D1060" s="39" t="s">
        <v>1249</v>
      </c>
      <c r="E1060" s="39" t="s">
        <v>127</v>
      </c>
      <c r="F1060" s="48">
        <v>2</v>
      </c>
      <c r="G1060" s="41">
        <v>75756</v>
      </c>
      <c r="H1060" s="42">
        <v>3.5918638281731545</v>
      </c>
      <c r="I1060" s="42">
        <v>21091</v>
      </c>
      <c r="J1060" s="42" t="s">
        <v>4170</v>
      </c>
      <c r="K1060" s="42" t="s">
        <v>4170</v>
      </c>
      <c r="L1060" s="42">
        <v>500</v>
      </c>
      <c r="M1060" s="39" t="s">
        <v>106</v>
      </c>
      <c r="N1060" s="39" t="str">
        <f t="shared" si="16"/>
        <v>sim</v>
      </c>
      <c r="O1060" s="49">
        <v>58.65</v>
      </c>
      <c r="P1060" s="49">
        <v>58.65</v>
      </c>
      <c r="Q1060" s="39">
        <v>5</v>
      </c>
      <c r="R1060" s="39">
        <v>100</v>
      </c>
      <c r="S1060" s="39">
        <v>8.5</v>
      </c>
    </row>
    <row r="1061" spans="1:19" x14ac:dyDescent="0.25">
      <c r="A1061" s="39" t="s">
        <v>15</v>
      </c>
      <c r="B1061" s="39" t="s">
        <v>33</v>
      </c>
      <c r="C1061" s="39" t="s">
        <v>56</v>
      </c>
      <c r="D1061" s="39" t="s">
        <v>1250</v>
      </c>
      <c r="E1061" s="39" t="s">
        <v>127</v>
      </c>
      <c r="F1061" s="48">
        <v>1</v>
      </c>
      <c r="G1061" s="41">
        <v>16253</v>
      </c>
      <c r="H1061" s="42">
        <v>2.5043143297380586</v>
      </c>
      <c r="I1061" s="42">
        <v>6490</v>
      </c>
      <c r="J1061" s="42" t="s">
        <v>4169</v>
      </c>
      <c r="K1061" s="42" t="s">
        <v>4170</v>
      </c>
      <c r="L1061" s="42">
        <v>27</v>
      </c>
      <c r="M1061" s="39" t="s">
        <v>103</v>
      </c>
      <c r="N1061" s="39" t="str">
        <f t="shared" si="16"/>
        <v>sim</v>
      </c>
      <c r="O1061" s="49">
        <v>56</v>
      </c>
      <c r="P1061" s="49">
        <v>19.88</v>
      </c>
      <c r="Q1061" s="39">
        <v>5.6</v>
      </c>
      <c r="R1061" s="39">
        <v>35.5</v>
      </c>
      <c r="S1061" s="39">
        <v>10</v>
      </c>
    </row>
    <row r="1062" spans="1:19" x14ac:dyDescent="0.25">
      <c r="A1062" s="39" t="s">
        <v>15</v>
      </c>
      <c r="B1062" s="39" t="s">
        <v>33</v>
      </c>
      <c r="C1062" s="39" t="s">
        <v>56</v>
      </c>
      <c r="D1062" s="39" t="s">
        <v>1251</v>
      </c>
      <c r="E1062" s="39" t="s">
        <v>160</v>
      </c>
      <c r="F1062" s="48">
        <v>3</v>
      </c>
      <c r="G1062" s="41">
        <v>108984</v>
      </c>
      <c r="H1062" s="42">
        <v>3</v>
      </c>
      <c r="I1062" s="42">
        <v>36328</v>
      </c>
      <c r="J1062" s="42" t="s">
        <v>4169</v>
      </c>
      <c r="K1062" s="42" t="s">
        <v>4169</v>
      </c>
      <c r="L1062" s="42">
        <v>200</v>
      </c>
      <c r="M1062" s="39" t="s">
        <v>103</v>
      </c>
      <c r="N1062" s="39" t="str">
        <f t="shared" si="16"/>
        <v>sim</v>
      </c>
      <c r="O1062" s="49">
        <v>464.95</v>
      </c>
      <c r="P1062" s="49">
        <v>204.58</v>
      </c>
      <c r="Q1062" s="39">
        <v>0</v>
      </c>
      <c r="R1062" s="39">
        <v>44</v>
      </c>
      <c r="S1062" s="39"/>
    </row>
    <row r="1063" spans="1:19" x14ac:dyDescent="0.25">
      <c r="A1063" s="39" t="s">
        <v>15</v>
      </c>
      <c r="B1063" s="39" t="s">
        <v>33</v>
      </c>
      <c r="C1063" s="39" t="s">
        <v>56</v>
      </c>
      <c r="D1063" s="39" t="s">
        <v>1252</v>
      </c>
      <c r="E1063" s="39" t="s">
        <v>127</v>
      </c>
      <c r="F1063" s="48">
        <v>1</v>
      </c>
      <c r="G1063" s="41">
        <v>6353</v>
      </c>
      <c r="H1063" s="42">
        <v>2.6133278486219664</v>
      </c>
      <c r="I1063" s="42">
        <v>2431</v>
      </c>
      <c r="J1063" s="42" t="s">
        <v>4169</v>
      </c>
      <c r="K1063" s="42" t="s">
        <v>4170</v>
      </c>
      <c r="L1063" s="42">
        <v>8</v>
      </c>
      <c r="M1063" s="39" t="s">
        <v>104</v>
      </c>
      <c r="N1063" s="39" t="b">
        <f t="shared" si="16"/>
        <v>0</v>
      </c>
      <c r="O1063" s="49">
        <v>118</v>
      </c>
      <c r="P1063" s="49">
        <v>84</v>
      </c>
      <c r="Q1063" s="39">
        <v>0</v>
      </c>
      <c r="R1063" s="39">
        <v>71.2</v>
      </c>
      <c r="S1063" s="39"/>
    </row>
    <row r="1064" spans="1:19" x14ac:dyDescent="0.25">
      <c r="A1064" s="39" t="s">
        <v>15</v>
      </c>
      <c r="B1064" s="39" t="s">
        <v>33</v>
      </c>
      <c r="C1064" s="39" t="s">
        <v>56</v>
      </c>
      <c r="D1064" s="39" t="s">
        <v>1253</v>
      </c>
      <c r="E1064" s="39" t="s">
        <v>127</v>
      </c>
      <c r="F1064" s="48">
        <v>1</v>
      </c>
      <c r="G1064" s="41">
        <v>9861</v>
      </c>
      <c r="H1064" s="42">
        <v>2.8385146804835926</v>
      </c>
      <c r="I1064" s="42">
        <v>3474</v>
      </c>
      <c r="J1064" s="42" t="s">
        <v>4170</v>
      </c>
      <c r="K1064" s="42" t="s">
        <v>4170</v>
      </c>
      <c r="L1064" s="42">
        <v>1737</v>
      </c>
      <c r="M1064" s="39" t="s">
        <v>104</v>
      </c>
      <c r="N1064" s="39" t="b">
        <f t="shared" si="16"/>
        <v>0</v>
      </c>
      <c r="O1064" s="49">
        <v>24</v>
      </c>
      <c r="P1064" s="49">
        <v>14</v>
      </c>
      <c r="Q1064" s="39">
        <v>0</v>
      </c>
      <c r="R1064" s="39">
        <v>58.3</v>
      </c>
      <c r="S1064" s="39"/>
    </row>
    <row r="1065" spans="1:19" x14ac:dyDescent="0.25">
      <c r="A1065" s="39" t="s">
        <v>15</v>
      </c>
      <c r="B1065" s="39" t="s">
        <v>33</v>
      </c>
      <c r="C1065" s="39" t="s">
        <v>56</v>
      </c>
      <c r="D1065" s="39" t="s">
        <v>1254</v>
      </c>
      <c r="E1065" s="39" t="s">
        <v>127</v>
      </c>
      <c r="F1065" s="48">
        <v>1</v>
      </c>
      <c r="G1065" s="41">
        <v>2482</v>
      </c>
      <c r="H1065" s="42">
        <v>3.5056497175141241</v>
      </c>
      <c r="I1065" s="42">
        <v>708</v>
      </c>
      <c r="J1065" s="42" t="s">
        <v>4169</v>
      </c>
      <c r="K1065" s="42" t="s">
        <v>4169</v>
      </c>
      <c r="L1065" s="42">
        <v>30</v>
      </c>
      <c r="M1065" s="39" t="s">
        <v>103</v>
      </c>
      <c r="N1065" s="39" t="str">
        <f t="shared" si="16"/>
        <v>sim</v>
      </c>
      <c r="O1065" s="49">
        <v>1.2</v>
      </c>
      <c r="P1065" s="49">
        <v>1.19</v>
      </c>
      <c r="Q1065" s="39">
        <v>1</v>
      </c>
      <c r="R1065" s="39">
        <v>99.2</v>
      </c>
      <c r="S1065" s="39">
        <v>83.3</v>
      </c>
    </row>
    <row r="1066" spans="1:19" x14ac:dyDescent="0.25">
      <c r="A1066" s="39" t="s">
        <v>15</v>
      </c>
      <c r="B1066" s="39" t="s">
        <v>33</v>
      </c>
      <c r="C1066" s="39" t="s">
        <v>56</v>
      </c>
      <c r="D1066" s="39" t="s">
        <v>1255</v>
      </c>
      <c r="E1066" s="39" t="s">
        <v>160</v>
      </c>
      <c r="F1066" s="48">
        <v>2</v>
      </c>
      <c r="G1066" s="41">
        <v>72333</v>
      </c>
      <c r="H1066" s="42">
        <v>3.2833862914207899</v>
      </c>
      <c r="I1066" s="42">
        <v>22030</v>
      </c>
      <c r="J1066" s="42" t="s">
        <v>4170</v>
      </c>
      <c r="K1066" s="42" t="s">
        <v>4170</v>
      </c>
      <c r="L1066" s="42">
        <v>6145</v>
      </c>
      <c r="M1066" s="39" t="s">
        <v>102</v>
      </c>
      <c r="N1066" s="39" t="str">
        <f t="shared" si="16"/>
        <v>sim</v>
      </c>
      <c r="O1066" s="49">
        <v>216.7</v>
      </c>
      <c r="P1066" s="49">
        <v>164.49</v>
      </c>
      <c r="Q1066" s="39">
        <v>33.31</v>
      </c>
      <c r="R1066" s="39">
        <v>75.900000000000006</v>
      </c>
      <c r="S1066" s="39">
        <v>15.4</v>
      </c>
    </row>
    <row r="1067" spans="1:19" x14ac:dyDescent="0.25">
      <c r="A1067" s="39" t="s">
        <v>15</v>
      </c>
      <c r="B1067" s="39" t="s">
        <v>33</v>
      </c>
      <c r="C1067" s="39" t="s">
        <v>56</v>
      </c>
      <c r="D1067" s="39" t="s">
        <v>1256</v>
      </c>
      <c r="E1067" s="39" t="s">
        <v>127</v>
      </c>
      <c r="F1067" s="48">
        <v>1</v>
      </c>
      <c r="G1067" s="41">
        <v>8227</v>
      </c>
      <c r="H1067" s="42">
        <v>3.5008510638297872</v>
      </c>
      <c r="I1067" s="42">
        <v>2350</v>
      </c>
      <c r="J1067" s="42" t="s">
        <v>4170</v>
      </c>
      <c r="K1067" s="42" t="s">
        <v>4170</v>
      </c>
      <c r="L1067" s="42">
        <v>0</v>
      </c>
      <c r="M1067" s="39" t="s">
        <v>104</v>
      </c>
      <c r="N1067" s="39" t="b">
        <f t="shared" si="16"/>
        <v>0</v>
      </c>
      <c r="O1067" s="49">
        <v>128</v>
      </c>
      <c r="P1067" s="49">
        <v>110</v>
      </c>
      <c r="Q1067" s="39">
        <v>0</v>
      </c>
      <c r="R1067" s="39">
        <v>85.9</v>
      </c>
      <c r="S1067" s="39"/>
    </row>
    <row r="1068" spans="1:19" x14ac:dyDescent="0.25">
      <c r="A1068" s="39" t="s">
        <v>15</v>
      </c>
      <c r="B1068" s="39" t="s">
        <v>33</v>
      </c>
      <c r="C1068" s="39" t="s">
        <v>56</v>
      </c>
      <c r="D1068" s="39" t="s">
        <v>1257</v>
      </c>
      <c r="E1068" s="39" t="s">
        <v>160</v>
      </c>
      <c r="F1068" s="48">
        <v>1</v>
      </c>
      <c r="G1068" s="41">
        <v>20733</v>
      </c>
      <c r="H1068" s="42">
        <v>5.0007235890014474</v>
      </c>
      <c r="I1068" s="42">
        <v>4146</v>
      </c>
      <c r="J1068" s="42" t="s">
        <v>4170</v>
      </c>
      <c r="K1068" s="42" t="s">
        <v>4170</v>
      </c>
      <c r="L1068" s="42">
        <v>0</v>
      </c>
      <c r="M1068" s="39" t="s">
        <v>106</v>
      </c>
      <c r="N1068" s="39" t="str">
        <f t="shared" si="16"/>
        <v>sim</v>
      </c>
      <c r="O1068" s="49">
        <v>53</v>
      </c>
      <c r="P1068" s="49">
        <v>40</v>
      </c>
      <c r="Q1068" s="39">
        <v>20</v>
      </c>
      <c r="R1068" s="39">
        <v>75.5</v>
      </c>
      <c r="S1068" s="39">
        <v>37.700000000000003</v>
      </c>
    </row>
    <row r="1069" spans="1:19" x14ac:dyDescent="0.25">
      <c r="A1069" s="39" t="s">
        <v>15</v>
      </c>
      <c r="B1069" s="39" t="s">
        <v>33</v>
      </c>
      <c r="C1069" s="39" t="s">
        <v>56</v>
      </c>
      <c r="D1069" s="39" t="s">
        <v>1258</v>
      </c>
      <c r="E1069" s="39" t="s">
        <v>160</v>
      </c>
      <c r="F1069" s="48">
        <v>4</v>
      </c>
      <c r="G1069" s="41">
        <v>691488</v>
      </c>
      <c r="H1069" s="42">
        <v>2.5890281709125218</v>
      </c>
      <c r="I1069" s="42">
        <v>267084</v>
      </c>
      <c r="J1069" s="42" t="s">
        <v>4169</v>
      </c>
      <c r="K1069" s="42" t="s">
        <v>4169</v>
      </c>
      <c r="L1069" s="42">
        <v>7083</v>
      </c>
      <c r="M1069" s="39" t="s">
        <v>102</v>
      </c>
      <c r="N1069" s="39" t="str">
        <f t="shared" si="16"/>
        <v>sim</v>
      </c>
      <c r="O1069" s="49">
        <v>2444.73</v>
      </c>
      <c r="P1069" s="49">
        <v>1520.76</v>
      </c>
      <c r="Q1069" s="39">
        <v>18.48</v>
      </c>
      <c r="R1069" s="39">
        <v>62.2</v>
      </c>
      <c r="S1069" s="39">
        <v>0.8</v>
      </c>
    </row>
    <row r="1070" spans="1:19" x14ac:dyDescent="0.25">
      <c r="A1070" s="39" t="s">
        <v>15</v>
      </c>
      <c r="B1070" s="39" t="s">
        <v>33</v>
      </c>
      <c r="C1070" s="39" t="s">
        <v>56</v>
      </c>
      <c r="D1070" s="39" t="s">
        <v>1034</v>
      </c>
      <c r="E1070" s="39" t="s">
        <v>127</v>
      </c>
      <c r="F1070" s="48">
        <v>1</v>
      </c>
      <c r="G1070" s="41">
        <v>6468</v>
      </c>
      <c r="H1070" s="42">
        <v>2.1588785046728973</v>
      </c>
      <c r="I1070" s="42">
        <v>2996</v>
      </c>
      <c r="J1070" s="42" t="s">
        <v>4170</v>
      </c>
      <c r="K1070" s="42" t="s">
        <v>4170</v>
      </c>
      <c r="L1070" s="42">
        <v>0</v>
      </c>
      <c r="M1070" s="39" t="s">
        <v>103</v>
      </c>
      <c r="N1070" s="39" t="str">
        <f t="shared" si="16"/>
        <v>sim</v>
      </c>
      <c r="O1070" s="49">
        <v>62</v>
      </c>
      <c r="P1070" s="49">
        <v>48</v>
      </c>
      <c r="Q1070" s="39">
        <v>37</v>
      </c>
      <c r="R1070" s="39">
        <v>77.400000000000006</v>
      </c>
      <c r="S1070" s="39">
        <v>59.7</v>
      </c>
    </row>
    <row r="1071" spans="1:19" x14ac:dyDescent="0.25">
      <c r="A1071" s="39" t="s">
        <v>15</v>
      </c>
      <c r="B1071" s="39" t="s">
        <v>33</v>
      </c>
      <c r="C1071" s="39" t="s">
        <v>56</v>
      </c>
      <c r="D1071" s="39" t="s">
        <v>1259</v>
      </c>
      <c r="E1071" s="39" t="s">
        <v>127</v>
      </c>
      <c r="F1071" s="48">
        <v>1</v>
      </c>
      <c r="G1071" s="41">
        <v>3063</v>
      </c>
      <c r="H1071" s="42">
        <v>2.0419999999999998</v>
      </c>
      <c r="I1071" s="42">
        <v>1500</v>
      </c>
      <c r="J1071" s="42" t="s">
        <v>4170</v>
      </c>
      <c r="K1071" s="42" t="s">
        <v>4170</v>
      </c>
      <c r="L1071" s="42">
        <v>0</v>
      </c>
      <c r="M1071" s="39" t="s">
        <v>104</v>
      </c>
      <c r="N1071" s="39" t="b">
        <f t="shared" si="16"/>
        <v>0</v>
      </c>
      <c r="O1071" s="49">
        <v>40</v>
      </c>
      <c r="P1071" s="49">
        <v>20</v>
      </c>
      <c r="Q1071" s="39">
        <v>0</v>
      </c>
      <c r="R1071" s="39">
        <v>50</v>
      </c>
      <c r="S1071" s="39"/>
    </row>
    <row r="1072" spans="1:19" x14ac:dyDescent="0.25">
      <c r="A1072" s="39" t="s">
        <v>15</v>
      </c>
      <c r="B1072" s="39" t="s">
        <v>33</v>
      </c>
      <c r="C1072" s="39" t="s">
        <v>56</v>
      </c>
      <c r="D1072" s="39" t="s">
        <v>1260</v>
      </c>
      <c r="E1072" s="39" t="s">
        <v>127</v>
      </c>
      <c r="F1072" s="48">
        <v>1</v>
      </c>
      <c r="G1072" s="41">
        <v>9289</v>
      </c>
      <c r="H1072" s="42">
        <v>2.0642222222222224</v>
      </c>
      <c r="I1072" s="42">
        <v>4500</v>
      </c>
      <c r="J1072" s="42" t="s">
        <v>4170</v>
      </c>
      <c r="K1072" s="42" t="s">
        <v>4170</v>
      </c>
      <c r="L1072" s="42">
        <v>0</v>
      </c>
      <c r="M1072" s="39" t="s">
        <v>106</v>
      </c>
      <c r="N1072" s="39" t="str">
        <f t="shared" si="16"/>
        <v>sim</v>
      </c>
      <c r="O1072" s="49">
        <v>50</v>
      </c>
      <c r="P1072" s="49">
        <v>30.01</v>
      </c>
      <c r="Q1072" s="39">
        <v>30</v>
      </c>
      <c r="R1072" s="39">
        <v>60</v>
      </c>
      <c r="S1072" s="39">
        <v>60</v>
      </c>
    </row>
    <row r="1073" spans="1:19" x14ac:dyDescent="0.25">
      <c r="A1073" s="39" t="s">
        <v>15</v>
      </c>
      <c r="B1073" s="39" t="s">
        <v>33</v>
      </c>
      <c r="C1073" s="39" t="s">
        <v>56</v>
      </c>
      <c r="D1073" s="39" t="s">
        <v>1261</v>
      </c>
      <c r="E1073" s="39" t="s">
        <v>127</v>
      </c>
      <c r="F1073" s="48">
        <v>1</v>
      </c>
      <c r="G1073" s="41">
        <v>13263</v>
      </c>
      <c r="H1073" s="42">
        <v>3.6436813186813186</v>
      </c>
      <c r="I1073" s="42">
        <v>3640</v>
      </c>
      <c r="J1073" s="42" t="s">
        <v>4170</v>
      </c>
      <c r="K1073" s="42" t="s">
        <v>4170</v>
      </c>
      <c r="L1073" s="42">
        <v>0</v>
      </c>
      <c r="M1073" s="39" t="s">
        <v>103</v>
      </c>
      <c r="N1073" s="39" t="str">
        <f t="shared" si="16"/>
        <v>sim</v>
      </c>
      <c r="O1073" s="49">
        <v>12</v>
      </c>
      <c r="P1073" s="49">
        <v>9</v>
      </c>
      <c r="Q1073" s="39">
        <v>3</v>
      </c>
      <c r="R1073" s="39">
        <v>75</v>
      </c>
      <c r="S1073" s="39">
        <v>25</v>
      </c>
    </row>
    <row r="1074" spans="1:19" x14ac:dyDescent="0.25">
      <c r="A1074" s="39" t="s">
        <v>15</v>
      </c>
      <c r="B1074" s="39" t="s">
        <v>33</v>
      </c>
      <c r="C1074" s="39" t="s">
        <v>56</v>
      </c>
      <c r="D1074" s="39" t="s">
        <v>1262</v>
      </c>
      <c r="E1074" s="39" t="s">
        <v>127</v>
      </c>
      <c r="F1074" s="48">
        <v>1</v>
      </c>
      <c r="G1074" s="41">
        <v>9030</v>
      </c>
      <c r="H1074" s="42">
        <v>2.3663522012578615</v>
      </c>
      <c r="I1074" s="42">
        <v>3816</v>
      </c>
      <c r="J1074" s="42" t="s">
        <v>4170</v>
      </c>
      <c r="K1074" s="42" t="s">
        <v>4170</v>
      </c>
      <c r="L1074" s="42">
        <v>17</v>
      </c>
      <c r="M1074" s="39" t="s">
        <v>106</v>
      </c>
      <c r="N1074" s="39" t="str">
        <f t="shared" si="16"/>
        <v>sim</v>
      </c>
      <c r="O1074" s="49">
        <v>49</v>
      </c>
      <c r="P1074" s="49">
        <v>26</v>
      </c>
      <c r="Q1074" s="39">
        <v>25</v>
      </c>
      <c r="R1074" s="39">
        <v>53.1</v>
      </c>
      <c r="S1074" s="39">
        <v>51</v>
      </c>
    </row>
    <row r="1075" spans="1:19" x14ac:dyDescent="0.25">
      <c r="A1075" s="39" t="s">
        <v>15</v>
      </c>
      <c r="B1075" s="39" t="s">
        <v>33</v>
      </c>
      <c r="C1075" s="39" t="s">
        <v>56</v>
      </c>
      <c r="D1075" s="39" t="s">
        <v>1263</v>
      </c>
      <c r="E1075" s="39" t="s">
        <v>141</v>
      </c>
      <c r="F1075" s="48">
        <v>1</v>
      </c>
      <c r="G1075" s="41">
        <v>11830</v>
      </c>
      <c r="H1075" s="42">
        <v>4.130586592178771</v>
      </c>
      <c r="I1075" s="42">
        <v>2864</v>
      </c>
      <c r="J1075" s="42" t="s">
        <v>4169</v>
      </c>
      <c r="K1075" s="42" t="s">
        <v>4170</v>
      </c>
      <c r="L1075" s="42">
        <v>120</v>
      </c>
      <c r="M1075" s="39" t="s">
        <v>103</v>
      </c>
      <c r="N1075" s="39" t="str">
        <f t="shared" si="16"/>
        <v>sim</v>
      </c>
      <c r="O1075" s="49">
        <v>46.65</v>
      </c>
      <c r="P1075" s="49">
        <v>30.44</v>
      </c>
      <c r="Q1075" s="39">
        <v>0.57999999999999996</v>
      </c>
      <c r="R1075" s="39">
        <v>65.3</v>
      </c>
      <c r="S1075" s="39">
        <v>1.2</v>
      </c>
    </row>
    <row r="1076" spans="1:19" x14ac:dyDescent="0.25">
      <c r="A1076" s="39" t="s">
        <v>15</v>
      </c>
      <c r="B1076" s="39" t="s">
        <v>33</v>
      </c>
      <c r="C1076" s="39" t="s">
        <v>56</v>
      </c>
      <c r="D1076" s="39" t="s">
        <v>1264</v>
      </c>
      <c r="E1076" s="39" t="s">
        <v>127</v>
      </c>
      <c r="F1076" s="48">
        <v>2</v>
      </c>
      <c r="G1076" s="41">
        <v>29249</v>
      </c>
      <c r="H1076" s="42">
        <v>4.0001367614879646</v>
      </c>
      <c r="I1076" s="42">
        <v>7312</v>
      </c>
      <c r="J1076" s="42" t="s">
        <v>4170</v>
      </c>
      <c r="K1076" s="42" t="s">
        <v>4170</v>
      </c>
      <c r="L1076" s="42">
        <v>500</v>
      </c>
      <c r="M1076" s="39" t="s">
        <v>103</v>
      </c>
      <c r="N1076" s="39" t="str">
        <f t="shared" si="16"/>
        <v>sim</v>
      </c>
      <c r="O1076" s="49">
        <v>43.04</v>
      </c>
      <c r="P1076" s="49">
        <v>34.69</v>
      </c>
      <c r="Q1076" s="39">
        <v>2</v>
      </c>
      <c r="R1076" s="39">
        <v>80.599999999999994</v>
      </c>
      <c r="S1076" s="39">
        <v>4.5999999999999996</v>
      </c>
    </row>
    <row r="1077" spans="1:19" x14ac:dyDescent="0.25">
      <c r="A1077" s="39" t="s">
        <v>15</v>
      </c>
      <c r="B1077" s="39" t="s">
        <v>33</v>
      </c>
      <c r="C1077" s="39" t="s">
        <v>56</v>
      </c>
      <c r="D1077" s="39" t="s">
        <v>1265</v>
      </c>
      <c r="E1077" s="39" t="s">
        <v>127</v>
      </c>
      <c r="F1077" s="48">
        <v>1</v>
      </c>
      <c r="G1077" s="41">
        <v>15792</v>
      </c>
      <c r="H1077" s="42">
        <v>2.5574089068825909</v>
      </c>
      <c r="I1077" s="42">
        <v>6175</v>
      </c>
      <c r="J1077" s="42" t="s">
        <v>4170</v>
      </c>
      <c r="K1077" s="42" t="s">
        <v>4170</v>
      </c>
      <c r="L1077" s="42">
        <v>13</v>
      </c>
      <c r="M1077" s="39" t="s">
        <v>106</v>
      </c>
      <c r="N1077" s="39" t="str">
        <f t="shared" si="16"/>
        <v>sim</v>
      </c>
      <c r="O1077" s="49">
        <v>72</v>
      </c>
      <c r="P1077" s="49">
        <v>52</v>
      </c>
      <c r="Q1077" s="39">
        <v>38</v>
      </c>
      <c r="R1077" s="39">
        <v>72.2</v>
      </c>
      <c r="S1077" s="39">
        <v>52.8</v>
      </c>
    </row>
    <row r="1078" spans="1:19" x14ac:dyDescent="0.25">
      <c r="A1078" s="39" t="s">
        <v>15</v>
      </c>
      <c r="B1078" s="39" t="s">
        <v>33</v>
      </c>
      <c r="C1078" s="39" t="s">
        <v>56</v>
      </c>
      <c r="D1078" s="39" t="s">
        <v>1266</v>
      </c>
      <c r="E1078" s="39" t="s">
        <v>127</v>
      </c>
      <c r="F1078" s="48">
        <v>1</v>
      </c>
      <c r="G1078" s="41">
        <v>10148</v>
      </c>
      <c r="H1078" s="42">
        <v>3.2735483870967741</v>
      </c>
      <c r="I1078" s="42">
        <v>3100</v>
      </c>
      <c r="J1078" s="42" t="s">
        <v>4170</v>
      </c>
      <c r="K1078" s="42" t="s">
        <v>4170</v>
      </c>
      <c r="L1078" s="42">
        <v>0</v>
      </c>
      <c r="M1078" s="39" t="s">
        <v>104</v>
      </c>
      <c r="N1078" s="39" t="b">
        <f t="shared" si="16"/>
        <v>0</v>
      </c>
      <c r="O1078" s="49">
        <v>32</v>
      </c>
      <c r="P1078" s="49">
        <v>28</v>
      </c>
      <c r="Q1078" s="39">
        <v>4</v>
      </c>
      <c r="R1078" s="39">
        <v>87.5</v>
      </c>
      <c r="S1078" s="39">
        <v>12.5</v>
      </c>
    </row>
    <row r="1079" spans="1:19" x14ac:dyDescent="0.25">
      <c r="A1079" s="39" t="s">
        <v>15</v>
      </c>
      <c r="B1079" s="39" t="s">
        <v>33</v>
      </c>
      <c r="C1079" s="39" t="s">
        <v>56</v>
      </c>
      <c r="D1079" s="39" t="s">
        <v>1267</v>
      </c>
      <c r="E1079" s="39" t="s">
        <v>127</v>
      </c>
      <c r="F1079" s="48">
        <v>1</v>
      </c>
      <c r="G1079" s="41">
        <v>7852</v>
      </c>
      <c r="H1079" s="42">
        <v>2.2434285714285713</v>
      </c>
      <c r="I1079" s="42">
        <v>3500</v>
      </c>
      <c r="J1079" s="42" t="s">
        <v>4170</v>
      </c>
      <c r="K1079" s="42" t="s">
        <v>4170</v>
      </c>
      <c r="L1079" s="42">
        <v>200</v>
      </c>
      <c r="M1079" s="39" t="s">
        <v>103</v>
      </c>
      <c r="N1079" s="39" t="str">
        <f t="shared" si="16"/>
        <v>sim</v>
      </c>
      <c r="O1079" s="49">
        <v>40</v>
      </c>
      <c r="P1079" s="49">
        <v>40</v>
      </c>
      <c r="Q1079" s="39">
        <v>5</v>
      </c>
      <c r="R1079" s="39">
        <v>100</v>
      </c>
      <c r="S1079" s="39">
        <v>12.5</v>
      </c>
    </row>
    <row r="1080" spans="1:19" x14ac:dyDescent="0.25">
      <c r="A1080" s="39" t="s">
        <v>15</v>
      </c>
      <c r="B1080" s="39" t="s">
        <v>33</v>
      </c>
      <c r="C1080" s="39" t="s">
        <v>56</v>
      </c>
      <c r="D1080" s="39" t="s">
        <v>1268</v>
      </c>
      <c r="E1080" s="39" t="s">
        <v>127</v>
      </c>
      <c r="F1080" s="48">
        <v>1</v>
      </c>
      <c r="G1080" s="41">
        <v>7721</v>
      </c>
      <c r="H1080" s="42">
        <v>3.0884</v>
      </c>
      <c r="I1080" s="42">
        <v>2500</v>
      </c>
      <c r="J1080" s="42" t="s">
        <v>4170</v>
      </c>
      <c r="K1080" s="42" t="s">
        <v>4170</v>
      </c>
      <c r="L1080" s="42">
        <v>0</v>
      </c>
      <c r="M1080" s="39" t="s">
        <v>104</v>
      </c>
      <c r="N1080" s="39" t="b">
        <f t="shared" si="16"/>
        <v>0</v>
      </c>
      <c r="O1080" s="49">
        <v>35</v>
      </c>
      <c r="P1080" s="49">
        <v>25</v>
      </c>
      <c r="Q1080" s="39">
        <v>0</v>
      </c>
      <c r="R1080" s="39">
        <v>71.400000000000006</v>
      </c>
      <c r="S1080" s="39"/>
    </row>
    <row r="1081" spans="1:19" x14ac:dyDescent="0.25">
      <c r="A1081" s="39" t="s">
        <v>15</v>
      </c>
      <c r="B1081" s="39" t="s">
        <v>33</v>
      </c>
      <c r="C1081" s="39" t="s">
        <v>56</v>
      </c>
      <c r="D1081" s="39" t="s">
        <v>1269</v>
      </c>
      <c r="E1081" s="39" t="s">
        <v>127</v>
      </c>
      <c r="F1081" s="48">
        <v>1</v>
      </c>
      <c r="G1081" s="41">
        <v>6923</v>
      </c>
      <c r="H1081" s="42">
        <v>3.3606796116504856</v>
      </c>
      <c r="I1081" s="42">
        <v>2060</v>
      </c>
      <c r="J1081" s="42" t="s">
        <v>4169</v>
      </c>
      <c r="K1081" s="42" t="s">
        <v>4169</v>
      </c>
      <c r="L1081" s="42">
        <v>250</v>
      </c>
      <c r="M1081" s="39" t="s">
        <v>104</v>
      </c>
      <c r="N1081" s="39" t="b">
        <f t="shared" si="16"/>
        <v>0</v>
      </c>
      <c r="O1081" s="49">
        <v>29.3</v>
      </c>
      <c r="P1081" s="49">
        <v>21.2</v>
      </c>
      <c r="Q1081" s="39">
        <v>0</v>
      </c>
      <c r="R1081" s="39">
        <v>72.400000000000006</v>
      </c>
      <c r="S1081" s="39"/>
    </row>
    <row r="1082" spans="1:19" x14ac:dyDescent="0.25">
      <c r="A1082" s="39" t="s">
        <v>15</v>
      </c>
      <c r="B1082" s="39" t="s">
        <v>33</v>
      </c>
      <c r="C1082" s="39" t="s">
        <v>56</v>
      </c>
      <c r="D1082" s="39" t="s">
        <v>1270</v>
      </c>
      <c r="E1082" s="39" t="s">
        <v>160</v>
      </c>
      <c r="F1082" s="48">
        <v>2</v>
      </c>
      <c r="G1082" s="41">
        <v>56039</v>
      </c>
      <c r="H1082" s="42">
        <v>7.0048750000000002</v>
      </c>
      <c r="I1082" s="42">
        <v>8000</v>
      </c>
      <c r="J1082" s="42" t="s">
        <v>4169</v>
      </c>
      <c r="K1082" s="42" t="s">
        <v>4170</v>
      </c>
      <c r="L1082" s="42">
        <v>450</v>
      </c>
      <c r="M1082" s="39" t="s">
        <v>102</v>
      </c>
      <c r="N1082" s="39" t="str">
        <f t="shared" si="16"/>
        <v>sim</v>
      </c>
      <c r="O1082" s="49">
        <v>168.55</v>
      </c>
      <c r="P1082" s="49">
        <v>110.73</v>
      </c>
      <c r="Q1082" s="39">
        <v>0.6</v>
      </c>
      <c r="R1082" s="39">
        <v>65.7</v>
      </c>
      <c r="S1082" s="39">
        <v>0.4</v>
      </c>
    </row>
    <row r="1083" spans="1:19" x14ac:dyDescent="0.25">
      <c r="A1083" s="39" t="s">
        <v>15</v>
      </c>
      <c r="B1083" s="39" t="s">
        <v>33</v>
      </c>
      <c r="C1083" s="39" t="s">
        <v>56</v>
      </c>
      <c r="D1083" s="39" t="s">
        <v>1271</v>
      </c>
      <c r="E1083" s="39" t="s">
        <v>160</v>
      </c>
      <c r="F1083" s="48">
        <v>4</v>
      </c>
      <c r="G1083" s="41">
        <v>385366</v>
      </c>
      <c r="H1083" s="42">
        <v>3.3221206896551725</v>
      </c>
      <c r="I1083" s="42">
        <v>116000</v>
      </c>
      <c r="J1083" s="42" t="s">
        <v>4170</v>
      </c>
      <c r="K1083" s="42" t="s">
        <v>4170</v>
      </c>
      <c r="L1083" s="42">
        <v>20000</v>
      </c>
      <c r="M1083" s="39" t="s">
        <v>102</v>
      </c>
      <c r="N1083" s="39" t="str">
        <f t="shared" si="16"/>
        <v>sim</v>
      </c>
      <c r="O1083" s="49">
        <v>536</v>
      </c>
      <c r="P1083" s="49">
        <v>476</v>
      </c>
      <c r="Q1083" s="39">
        <v>300</v>
      </c>
      <c r="R1083" s="39">
        <v>88.8</v>
      </c>
      <c r="S1083" s="39">
        <v>56</v>
      </c>
    </row>
    <row r="1084" spans="1:19" x14ac:dyDescent="0.25">
      <c r="A1084" s="39" t="s">
        <v>15</v>
      </c>
      <c r="B1084" s="39" t="s">
        <v>33</v>
      </c>
      <c r="C1084" s="39" t="s">
        <v>56</v>
      </c>
      <c r="D1084" s="39" t="s">
        <v>1272</v>
      </c>
      <c r="E1084" s="39" t="s">
        <v>127</v>
      </c>
      <c r="F1084" s="48">
        <v>1</v>
      </c>
      <c r="G1084" s="41">
        <v>8613</v>
      </c>
      <c r="H1084" s="42">
        <v>2.4166666666666665</v>
      </c>
      <c r="I1084" s="42">
        <v>3564</v>
      </c>
      <c r="J1084" s="42" t="s">
        <v>4169</v>
      </c>
      <c r="K1084" s="42" t="s">
        <v>4169</v>
      </c>
      <c r="L1084" s="42">
        <v>0</v>
      </c>
      <c r="M1084" s="39" t="s">
        <v>103</v>
      </c>
      <c r="N1084" s="39" t="str">
        <f t="shared" si="16"/>
        <v>sim</v>
      </c>
      <c r="O1084" s="49">
        <v>39</v>
      </c>
      <c r="P1084" s="49">
        <v>36</v>
      </c>
      <c r="Q1084" s="39">
        <v>1.8</v>
      </c>
      <c r="R1084" s="39">
        <v>92.3</v>
      </c>
      <c r="S1084" s="39">
        <v>4.5999999999999996</v>
      </c>
    </row>
    <row r="1085" spans="1:19" x14ac:dyDescent="0.25">
      <c r="A1085" s="39" t="s">
        <v>15</v>
      </c>
      <c r="B1085" s="39" t="s">
        <v>33</v>
      </c>
      <c r="C1085" s="39" t="s">
        <v>56</v>
      </c>
      <c r="D1085" s="39" t="s">
        <v>1273</v>
      </c>
      <c r="E1085" s="39" t="s">
        <v>141</v>
      </c>
      <c r="F1085" s="48">
        <v>1</v>
      </c>
      <c r="G1085" s="41">
        <v>5308</v>
      </c>
      <c r="H1085" s="42">
        <v>4.6849073256840246</v>
      </c>
      <c r="I1085" s="42">
        <v>1133</v>
      </c>
      <c r="J1085" s="42" t="s">
        <v>4170</v>
      </c>
      <c r="K1085" s="42" t="s">
        <v>4170</v>
      </c>
      <c r="L1085" s="42">
        <v>50</v>
      </c>
      <c r="M1085" s="39" t="s">
        <v>104</v>
      </c>
      <c r="N1085" s="39" t="b">
        <f t="shared" si="16"/>
        <v>0</v>
      </c>
      <c r="O1085" s="49">
        <v>30</v>
      </c>
      <c r="P1085" s="49">
        <v>28.8</v>
      </c>
      <c r="Q1085" s="39">
        <v>0</v>
      </c>
      <c r="R1085" s="39">
        <v>96</v>
      </c>
      <c r="S1085" s="39"/>
    </row>
    <row r="1086" spans="1:19" x14ac:dyDescent="0.25">
      <c r="A1086" s="39" t="s">
        <v>15</v>
      </c>
      <c r="B1086" s="39" t="s">
        <v>33</v>
      </c>
      <c r="C1086" s="39" t="s">
        <v>56</v>
      </c>
      <c r="D1086" s="39" t="s">
        <v>1274</v>
      </c>
      <c r="E1086" s="39" t="s">
        <v>127</v>
      </c>
      <c r="F1086" s="48">
        <v>1</v>
      </c>
      <c r="G1086" s="41">
        <v>14406</v>
      </c>
      <c r="H1086" s="42">
        <v>3.4251069900142652</v>
      </c>
      <c r="I1086" s="42">
        <v>4206</v>
      </c>
      <c r="J1086" s="42" t="s">
        <v>4170</v>
      </c>
      <c r="K1086" s="42" t="s">
        <v>4170</v>
      </c>
      <c r="L1086" s="42">
        <v>1000</v>
      </c>
      <c r="M1086" s="39" t="s">
        <v>102</v>
      </c>
      <c r="N1086" s="39" t="str">
        <f t="shared" si="16"/>
        <v>sim</v>
      </c>
      <c r="O1086" s="49">
        <v>30</v>
      </c>
      <c r="P1086" s="49">
        <v>25</v>
      </c>
      <c r="Q1086" s="39">
        <v>20</v>
      </c>
      <c r="R1086" s="39">
        <v>83.3</v>
      </c>
      <c r="S1086" s="39">
        <v>66.7</v>
      </c>
    </row>
    <row r="1087" spans="1:19" x14ac:dyDescent="0.25">
      <c r="A1087" s="39" t="s">
        <v>15</v>
      </c>
      <c r="B1087" s="39" t="s">
        <v>33</v>
      </c>
      <c r="C1087" s="39" t="s">
        <v>56</v>
      </c>
      <c r="D1087" s="39" t="s">
        <v>1275</v>
      </c>
      <c r="E1087" s="39" t="s">
        <v>127</v>
      </c>
      <c r="F1087" s="48">
        <v>1</v>
      </c>
      <c r="G1087" s="41">
        <v>2356</v>
      </c>
      <c r="H1087" s="42">
        <v>3.9266666666666667</v>
      </c>
      <c r="I1087" s="42">
        <v>600</v>
      </c>
      <c r="J1087" s="42" t="s">
        <v>4170</v>
      </c>
      <c r="K1087" s="42" t="s">
        <v>4170</v>
      </c>
      <c r="L1087" s="42">
        <v>0</v>
      </c>
      <c r="M1087" s="39" t="s">
        <v>104</v>
      </c>
      <c r="N1087" s="39" t="b">
        <f t="shared" si="16"/>
        <v>0</v>
      </c>
      <c r="O1087" s="49">
        <v>0.1</v>
      </c>
      <c r="P1087" s="49">
        <v>0.08</v>
      </c>
      <c r="Q1087" s="39">
        <v>0</v>
      </c>
      <c r="R1087" s="39"/>
      <c r="S1087" s="39"/>
    </row>
    <row r="1088" spans="1:19" x14ac:dyDescent="0.25">
      <c r="A1088" s="39" t="s">
        <v>15</v>
      </c>
      <c r="B1088" s="39" t="s">
        <v>33</v>
      </c>
      <c r="C1088" s="39" t="s">
        <v>56</v>
      </c>
      <c r="D1088" s="39" t="s">
        <v>1276</v>
      </c>
      <c r="E1088" s="39" t="s">
        <v>127</v>
      </c>
      <c r="F1088" s="48">
        <v>1</v>
      </c>
      <c r="G1088" s="41">
        <v>9157</v>
      </c>
      <c r="H1088" s="42">
        <v>2.0308272344200486</v>
      </c>
      <c r="I1088" s="42">
        <v>4509</v>
      </c>
      <c r="J1088" s="42" t="s">
        <v>4170</v>
      </c>
      <c r="K1088" s="42" t="s">
        <v>4170</v>
      </c>
      <c r="L1088" s="42">
        <v>0</v>
      </c>
      <c r="M1088" s="39" t="s">
        <v>104</v>
      </c>
      <c r="N1088" s="39" t="b">
        <f t="shared" si="16"/>
        <v>0</v>
      </c>
      <c r="O1088" s="49">
        <v>32</v>
      </c>
      <c r="P1088" s="49">
        <v>21</v>
      </c>
      <c r="Q1088" s="39">
        <v>0</v>
      </c>
      <c r="R1088" s="39">
        <v>65.599999999999994</v>
      </c>
      <c r="S1088" s="39"/>
    </row>
    <row r="1089" spans="1:19" x14ac:dyDescent="0.25">
      <c r="A1089" s="39" t="s">
        <v>15</v>
      </c>
      <c r="B1089" s="39" t="s">
        <v>33</v>
      </c>
      <c r="C1089" s="39" t="s">
        <v>56</v>
      </c>
      <c r="D1089" s="39" t="s">
        <v>1277</v>
      </c>
      <c r="E1089" s="39" t="s">
        <v>160</v>
      </c>
      <c r="F1089" s="48">
        <v>4</v>
      </c>
      <c r="G1089" s="41">
        <v>334376</v>
      </c>
      <c r="H1089" s="42">
        <v>2.9844874060586588</v>
      </c>
      <c r="I1089" s="42">
        <v>112038</v>
      </c>
      <c r="J1089" s="42" t="s">
        <v>4170</v>
      </c>
      <c r="K1089" s="42" t="s">
        <v>4170</v>
      </c>
      <c r="L1089" s="42">
        <v>8000</v>
      </c>
      <c r="M1089" s="39" t="s">
        <v>102</v>
      </c>
      <c r="N1089" s="39" t="str">
        <f t="shared" si="16"/>
        <v>sim</v>
      </c>
      <c r="O1089" s="49">
        <v>731</v>
      </c>
      <c r="P1089" s="49">
        <v>500</v>
      </c>
      <c r="Q1089" s="39">
        <v>216</v>
      </c>
      <c r="R1089" s="39">
        <v>68.400000000000006</v>
      </c>
      <c r="S1089" s="39">
        <v>29.5</v>
      </c>
    </row>
    <row r="1090" spans="1:19" x14ac:dyDescent="0.25">
      <c r="A1090" s="39" t="s">
        <v>15</v>
      </c>
      <c r="B1090" s="39" t="s">
        <v>33</v>
      </c>
      <c r="C1090" s="39" t="s">
        <v>56</v>
      </c>
      <c r="D1090" s="39" t="s">
        <v>1278</v>
      </c>
      <c r="E1090" s="39" t="s">
        <v>127</v>
      </c>
      <c r="F1090" s="48">
        <v>2</v>
      </c>
      <c r="G1090" s="41">
        <v>26826</v>
      </c>
      <c r="H1090" s="42">
        <v>4.2580952380952377</v>
      </c>
      <c r="I1090" s="42">
        <v>6300</v>
      </c>
      <c r="J1090" s="42" t="s">
        <v>4170</v>
      </c>
      <c r="K1090" s="42" t="s">
        <v>4170</v>
      </c>
      <c r="L1090" s="42">
        <v>0</v>
      </c>
      <c r="M1090" s="39" t="s">
        <v>104</v>
      </c>
      <c r="N1090" s="39" t="b">
        <f t="shared" si="16"/>
        <v>0</v>
      </c>
      <c r="O1090" s="49">
        <v>152.75</v>
      </c>
      <c r="P1090" s="49">
        <v>86.87</v>
      </c>
      <c r="Q1090" s="39">
        <v>0</v>
      </c>
      <c r="R1090" s="39">
        <v>56.9</v>
      </c>
      <c r="S1090" s="39"/>
    </row>
    <row r="1091" spans="1:19" x14ac:dyDescent="0.25">
      <c r="A1091" s="39" t="s">
        <v>15</v>
      </c>
      <c r="B1091" s="39" t="s">
        <v>33</v>
      </c>
      <c r="C1091" s="39" t="s">
        <v>56</v>
      </c>
      <c r="D1091" s="39" t="s">
        <v>1279</v>
      </c>
      <c r="E1091" s="39" t="s">
        <v>141</v>
      </c>
      <c r="F1091" s="48">
        <v>4</v>
      </c>
      <c r="G1091" s="41">
        <v>264223</v>
      </c>
      <c r="H1091" s="42">
        <v>3.2539778325123154</v>
      </c>
      <c r="I1091" s="42">
        <v>81200</v>
      </c>
      <c r="J1091" s="42" t="s">
        <v>4170</v>
      </c>
      <c r="K1091" s="42" t="s">
        <v>4170</v>
      </c>
      <c r="L1091" s="42">
        <v>1020</v>
      </c>
      <c r="M1091" s="39" t="s">
        <v>103</v>
      </c>
      <c r="N1091" s="39" t="str">
        <f t="shared" ref="N1091:N1154" si="17">IF(M1091&lt;&gt;"Não existe", "sim")</f>
        <v>sim</v>
      </c>
      <c r="O1091" s="49">
        <v>904</v>
      </c>
      <c r="P1091" s="49">
        <v>539.73</v>
      </c>
      <c r="Q1091" s="39">
        <v>40</v>
      </c>
      <c r="R1091" s="39">
        <v>59.7</v>
      </c>
      <c r="S1091" s="39">
        <v>4.4000000000000004</v>
      </c>
    </row>
    <row r="1092" spans="1:19" x14ac:dyDescent="0.25">
      <c r="A1092" s="39" t="s">
        <v>15</v>
      </c>
      <c r="B1092" s="39" t="s">
        <v>33</v>
      </c>
      <c r="C1092" s="39" t="s">
        <v>56</v>
      </c>
      <c r="D1092" s="39" t="s">
        <v>1280</v>
      </c>
      <c r="E1092" s="39" t="s">
        <v>127</v>
      </c>
      <c r="F1092" s="48">
        <v>1</v>
      </c>
      <c r="G1092" s="41">
        <v>7027</v>
      </c>
      <c r="H1092" s="42">
        <v>2.3820338983050848</v>
      </c>
      <c r="I1092" s="42">
        <v>2950</v>
      </c>
      <c r="J1092" s="42" t="s">
        <v>4170</v>
      </c>
      <c r="K1092" s="42" t="s">
        <v>4170</v>
      </c>
      <c r="L1092" s="42">
        <v>0</v>
      </c>
      <c r="M1092" s="39" t="s">
        <v>103</v>
      </c>
      <c r="N1092" s="39" t="str">
        <f t="shared" si="17"/>
        <v>sim</v>
      </c>
      <c r="O1092" s="49">
        <v>50</v>
      </c>
      <c r="P1092" s="49">
        <v>30</v>
      </c>
      <c r="Q1092" s="39">
        <v>10</v>
      </c>
      <c r="R1092" s="39">
        <v>60</v>
      </c>
      <c r="S1092" s="39">
        <v>20</v>
      </c>
    </row>
    <row r="1093" spans="1:19" x14ac:dyDescent="0.25">
      <c r="A1093" s="39" t="s">
        <v>15</v>
      </c>
      <c r="B1093" s="39" t="s">
        <v>33</v>
      </c>
      <c r="C1093" s="39" t="s">
        <v>56</v>
      </c>
      <c r="D1093" s="39" t="s">
        <v>1281</v>
      </c>
      <c r="E1093" s="39" t="s">
        <v>127</v>
      </c>
      <c r="F1093" s="48">
        <v>1</v>
      </c>
      <c r="G1093" s="41">
        <v>18076</v>
      </c>
      <c r="H1093" s="42">
        <v>2.0084444444444443</v>
      </c>
      <c r="I1093" s="42">
        <v>9000</v>
      </c>
      <c r="J1093" s="42" t="s">
        <v>4170</v>
      </c>
      <c r="K1093" s="42" t="s">
        <v>4170</v>
      </c>
      <c r="L1093" s="42">
        <v>0</v>
      </c>
      <c r="M1093" s="39" t="s">
        <v>103</v>
      </c>
      <c r="N1093" s="39" t="str">
        <f t="shared" si="17"/>
        <v>sim</v>
      </c>
      <c r="O1093" s="49">
        <v>10</v>
      </c>
      <c r="P1093" s="49">
        <v>10</v>
      </c>
      <c r="Q1093" s="39">
        <v>0</v>
      </c>
      <c r="R1093" s="39">
        <v>100</v>
      </c>
      <c r="S1093" s="39"/>
    </row>
    <row r="1094" spans="1:19" x14ac:dyDescent="0.25">
      <c r="A1094" s="39" t="s">
        <v>15</v>
      </c>
      <c r="B1094" s="39" t="s">
        <v>33</v>
      </c>
      <c r="C1094" s="39" t="s">
        <v>56</v>
      </c>
      <c r="D1094" s="39" t="s">
        <v>1282</v>
      </c>
      <c r="E1094" s="39" t="s">
        <v>127</v>
      </c>
      <c r="F1094" s="48">
        <v>1</v>
      </c>
      <c r="G1094" s="41">
        <v>12784</v>
      </c>
      <c r="H1094" s="42">
        <v>2.5568</v>
      </c>
      <c r="I1094" s="42">
        <v>5000</v>
      </c>
      <c r="J1094" s="42" t="s">
        <v>4170</v>
      </c>
      <c r="K1094" s="42" t="s">
        <v>4170</v>
      </c>
      <c r="L1094" s="42">
        <v>400</v>
      </c>
      <c r="M1094" s="39" t="s">
        <v>104</v>
      </c>
      <c r="N1094" s="39" t="b">
        <f t="shared" si="17"/>
        <v>0</v>
      </c>
      <c r="O1094" s="49">
        <v>33.799999999999997</v>
      </c>
      <c r="P1094" s="49">
        <v>27.8</v>
      </c>
      <c r="Q1094" s="39">
        <v>0</v>
      </c>
      <c r="R1094" s="39">
        <v>82.2</v>
      </c>
      <c r="S1094" s="39"/>
    </row>
    <row r="1095" spans="1:19" x14ac:dyDescent="0.25">
      <c r="A1095" s="39" t="s">
        <v>15</v>
      </c>
      <c r="B1095" s="39" t="s">
        <v>33</v>
      </c>
      <c r="C1095" s="39" t="s">
        <v>56</v>
      </c>
      <c r="D1095" s="39" t="s">
        <v>1171</v>
      </c>
      <c r="E1095" s="39" t="s">
        <v>127</v>
      </c>
      <c r="F1095" s="48">
        <v>1</v>
      </c>
      <c r="G1095" s="41">
        <v>2519</v>
      </c>
      <c r="H1095" s="42">
        <v>2.0152000000000001</v>
      </c>
      <c r="I1095" s="42">
        <v>1250</v>
      </c>
      <c r="J1095" s="42" t="s">
        <v>4170</v>
      </c>
      <c r="K1095" s="42" t="s">
        <v>4170</v>
      </c>
      <c r="L1095" s="42">
        <v>0</v>
      </c>
      <c r="M1095" s="39" t="s">
        <v>104</v>
      </c>
      <c r="N1095" s="39" t="b">
        <f t="shared" si="17"/>
        <v>0</v>
      </c>
      <c r="O1095" s="49">
        <v>15.38</v>
      </c>
      <c r="P1095" s="49">
        <v>13</v>
      </c>
      <c r="Q1095" s="39">
        <v>0</v>
      </c>
      <c r="R1095" s="39">
        <v>84.5</v>
      </c>
      <c r="S1095" s="39"/>
    </row>
    <row r="1096" spans="1:19" x14ac:dyDescent="0.25">
      <c r="A1096" s="39" t="s">
        <v>15</v>
      </c>
      <c r="B1096" s="39" t="s">
        <v>33</v>
      </c>
      <c r="C1096" s="39" t="s">
        <v>56</v>
      </c>
      <c r="D1096" s="39" t="s">
        <v>1283</v>
      </c>
      <c r="E1096" s="39" t="s">
        <v>160</v>
      </c>
      <c r="F1096" s="48">
        <v>5</v>
      </c>
      <c r="G1096" s="41">
        <v>1653461</v>
      </c>
      <c r="H1096" s="42">
        <v>4.1336525000000002</v>
      </c>
      <c r="I1096" s="42">
        <v>400000</v>
      </c>
      <c r="J1096" s="42" t="s">
        <v>4169</v>
      </c>
      <c r="K1096" s="42" t="s">
        <v>4169</v>
      </c>
      <c r="L1096" s="42">
        <v>51864</v>
      </c>
      <c r="M1096" s="39" t="s">
        <v>102</v>
      </c>
      <c r="N1096" s="39" t="str">
        <f t="shared" si="17"/>
        <v>sim</v>
      </c>
      <c r="O1096" s="49">
        <v>2344.3000000000002</v>
      </c>
      <c r="P1096" s="49">
        <v>1756.5</v>
      </c>
      <c r="Q1096" s="39">
        <v>1584.82</v>
      </c>
      <c r="R1096" s="39">
        <v>74.900000000000006</v>
      </c>
      <c r="S1096" s="39">
        <v>67.599999999999994</v>
      </c>
    </row>
    <row r="1097" spans="1:19" x14ac:dyDescent="0.25">
      <c r="A1097" s="39" t="s">
        <v>15</v>
      </c>
      <c r="B1097" s="39" t="s">
        <v>33</v>
      </c>
      <c r="C1097" s="39" t="s">
        <v>56</v>
      </c>
      <c r="D1097" s="39" t="s">
        <v>1284</v>
      </c>
      <c r="E1097" s="39" t="s">
        <v>127</v>
      </c>
      <c r="F1097" s="48">
        <v>1</v>
      </c>
      <c r="G1097" s="41">
        <v>9441</v>
      </c>
      <c r="H1097" s="42">
        <v>2.2478571428571428</v>
      </c>
      <c r="I1097" s="42">
        <v>4200</v>
      </c>
      <c r="J1097" s="42" t="s">
        <v>4170</v>
      </c>
      <c r="K1097" s="42" t="s">
        <v>4170</v>
      </c>
      <c r="L1097" s="42">
        <v>180</v>
      </c>
      <c r="M1097" s="39" t="s">
        <v>106</v>
      </c>
      <c r="N1097" s="39" t="str">
        <f t="shared" si="17"/>
        <v>sim</v>
      </c>
      <c r="O1097" s="49">
        <v>71</v>
      </c>
      <c r="P1097" s="49">
        <v>41</v>
      </c>
      <c r="Q1097" s="39">
        <v>6</v>
      </c>
      <c r="R1097" s="39">
        <v>57.7</v>
      </c>
      <c r="S1097" s="39">
        <v>8.5</v>
      </c>
    </row>
    <row r="1098" spans="1:19" x14ac:dyDescent="0.25">
      <c r="A1098" s="39" t="s">
        <v>15</v>
      </c>
      <c r="B1098" s="39" t="s">
        <v>33</v>
      </c>
      <c r="C1098" s="39" t="s">
        <v>56</v>
      </c>
      <c r="D1098" s="39" t="s">
        <v>1285</v>
      </c>
      <c r="E1098" s="39" t="s">
        <v>127</v>
      </c>
      <c r="F1098" s="48">
        <v>1</v>
      </c>
      <c r="G1098" s="41">
        <v>14265</v>
      </c>
      <c r="H1098" s="42">
        <v>2.6035772951268479</v>
      </c>
      <c r="I1098" s="42">
        <v>5479</v>
      </c>
      <c r="J1098" s="42" t="s">
        <v>4170</v>
      </c>
      <c r="K1098" s="42" t="s">
        <v>4170</v>
      </c>
      <c r="L1098" s="42">
        <v>1560</v>
      </c>
      <c r="M1098" s="39" t="s">
        <v>102</v>
      </c>
      <c r="N1098" s="39" t="str">
        <f t="shared" si="17"/>
        <v>sim</v>
      </c>
      <c r="O1098" s="49">
        <v>40</v>
      </c>
      <c r="P1098" s="49">
        <v>30</v>
      </c>
      <c r="Q1098" s="39">
        <v>2</v>
      </c>
      <c r="R1098" s="39">
        <v>75</v>
      </c>
      <c r="S1098" s="39">
        <v>5</v>
      </c>
    </row>
    <row r="1099" spans="1:19" x14ac:dyDescent="0.25">
      <c r="A1099" s="39" t="s">
        <v>15</v>
      </c>
      <c r="B1099" s="39" t="s">
        <v>33</v>
      </c>
      <c r="C1099" s="39" t="s">
        <v>56</v>
      </c>
      <c r="D1099" s="39" t="s">
        <v>1286</v>
      </c>
      <c r="E1099" s="39" t="s">
        <v>127</v>
      </c>
      <c r="F1099" s="48">
        <v>1</v>
      </c>
      <c r="G1099" s="41">
        <v>5477</v>
      </c>
      <c r="H1099" s="42">
        <v>2.0003652300949599</v>
      </c>
      <c r="I1099" s="42">
        <v>2738</v>
      </c>
      <c r="J1099" s="42" t="s">
        <v>4170</v>
      </c>
      <c r="K1099" s="42" t="s">
        <v>4170</v>
      </c>
      <c r="L1099" s="42">
        <v>5</v>
      </c>
      <c r="M1099" s="39" t="s">
        <v>105</v>
      </c>
      <c r="N1099" s="39" t="str">
        <f t="shared" si="17"/>
        <v>sim</v>
      </c>
      <c r="O1099" s="49">
        <v>15.8</v>
      </c>
      <c r="P1099" s="49">
        <v>14.62</v>
      </c>
      <c r="Q1099" s="39">
        <v>0</v>
      </c>
      <c r="R1099" s="39">
        <v>92.5</v>
      </c>
      <c r="S1099" s="39"/>
    </row>
    <row r="1100" spans="1:19" x14ac:dyDescent="0.25">
      <c r="A1100" s="39" t="s">
        <v>15</v>
      </c>
      <c r="B1100" s="39" t="s">
        <v>33</v>
      </c>
      <c r="C1100" s="39" t="s">
        <v>56</v>
      </c>
      <c r="D1100" s="39" t="s">
        <v>1287</v>
      </c>
      <c r="E1100" s="39" t="s">
        <v>127</v>
      </c>
      <c r="F1100" s="48">
        <v>2</v>
      </c>
      <c r="G1100" s="41">
        <v>49442</v>
      </c>
      <c r="H1100" s="42">
        <v>3.8327131782945738</v>
      </c>
      <c r="I1100" s="42">
        <v>12900</v>
      </c>
      <c r="J1100" s="42" t="s">
        <v>4169</v>
      </c>
      <c r="K1100" s="42" t="s">
        <v>4169</v>
      </c>
      <c r="L1100" s="42">
        <v>0</v>
      </c>
      <c r="M1100" s="39" t="s">
        <v>105</v>
      </c>
      <c r="N1100" s="39" t="str">
        <f t="shared" si="17"/>
        <v>sim</v>
      </c>
      <c r="O1100" s="49">
        <v>390.4</v>
      </c>
      <c r="P1100" s="49">
        <v>154</v>
      </c>
      <c r="Q1100" s="39">
        <v>20.62</v>
      </c>
      <c r="R1100" s="39">
        <v>39.4</v>
      </c>
      <c r="S1100" s="39">
        <v>5.3</v>
      </c>
    </row>
    <row r="1101" spans="1:19" x14ac:dyDescent="0.25">
      <c r="A1101" s="39" t="s">
        <v>15</v>
      </c>
      <c r="B1101" s="39" t="s">
        <v>33</v>
      </c>
      <c r="C1101" s="39" t="s">
        <v>56</v>
      </c>
      <c r="D1101" s="39" t="s">
        <v>1288</v>
      </c>
      <c r="E1101" s="39" t="s">
        <v>127</v>
      </c>
      <c r="F1101" s="48">
        <v>1</v>
      </c>
      <c r="G1101" s="41">
        <v>15310</v>
      </c>
      <c r="H1101" s="42">
        <v>2.2188405797101449</v>
      </c>
      <c r="I1101" s="42">
        <v>6900</v>
      </c>
      <c r="J1101" s="42" t="s">
        <v>4169</v>
      </c>
      <c r="K1101" s="42" t="s">
        <v>4170</v>
      </c>
      <c r="L1101" s="42">
        <v>400</v>
      </c>
      <c r="M1101" s="39" t="s">
        <v>106</v>
      </c>
      <c r="N1101" s="39" t="str">
        <f t="shared" si="17"/>
        <v>sim</v>
      </c>
      <c r="O1101" s="49">
        <v>41</v>
      </c>
      <c r="P1101" s="49">
        <v>37</v>
      </c>
      <c r="Q1101" s="39">
        <v>6</v>
      </c>
      <c r="R1101" s="39">
        <v>90.2</v>
      </c>
      <c r="S1101" s="39">
        <v>14.6</v>
      </c>
    </row>
    <row r="1102" spans="1:19" x14ac:dyDescent="0.25">
      <c r="A1102" s="39" t="s">
        <v>15</v>
      </c>
      <c r="B1102" s="39" t="s">
        <v>33</v>
      </c>
      <c r="C1102" s="39" t="s">
        <v>56</v>
      </c>
      <c r="D1102" s="39" t="s">
        <v>1176</v>
      </c>
      <c r="E1102" s="39" t="s">
        <v>127</v>
      </c>
      <c r="F1102" s="48">
        <v>1</v>
      </c>
      <c r="G1102" s="41">
        <v>5089</v>
      </c>
      <c r="H1102" s="42">
        <v>2.1935344827586207</v>
      </c>
      <c r="I1102" s="42">
        <v>2320</v>
      </c>
      <c r="J1102" s="42" t="s">
        <v>4170</v>
      </c>
      <c r="K1102" s="42" t="s">
        <v>4170</v>
      </c>
      <c r="L1102" s="42">
        <v>0</v>
      </c>
      <c r="M1102" s="39" t="s">
        <v>104</v>
      </c>
      <c r="N1102" s="39" t="b">
        <f t="shared" si="17"/>
        <v>0</v>
      </c>
      <c r="O1102" s="49">
        <v>43</v>
      </c>
      <c r="P1102" s="49">
        <v>33</v>
      </c>
      <c r="Q1102" s="39">
        <v>0</v>
      </c>
      <c r="R1102" s="39">
        <v>76.7</v>
      </c>
      <c r="S1102" s="39"/>
    </row>
    <row r="1103" spans="1:19" x14ac:dyDescent="0.25">
      <c r="A1103" s="39" t="s">
        <v>15</v>
      </c>
      <c r="B1103" s="39" t="s">
        <v>33</v>
      </c>
      <c r="C1103" s="39" t="s">
        <v>56</v>
      </c>
      <c r="D1103" s="39" t="s">
        <v>1289</v>
      </c>
      <c r="E1103" s="39" t="s">
        <v>127</v>
      </c>
      <c r="F1103" s="48">
        <v>1</v>
      </c>
      <c r="G1103" s="41">
        <v>5673</v>
      </c>
      <c r="H1103" s="42">
        <v>5.0026455026455023</v>
      </c>
      <c r="I1103" s="42">
        <v>1134</v>
      </c>
      <c r="J1103" s="42" t="s">
        <v>4170</v>
      </c>
      <c r="K1103" s="42" t="s">
        <v>4170</v>
      </c>
      <c r="L1103" s="42">
        <v>0</v>
      </c>
      <c r="M1103" s="39" t="s">
        <v>104</v>
      </c>
      <c r="N1103" s="39" t="b">
        <f t="shared" si="17"/>
        <v>0</v>
      </c>
      <c r="O1103" s="49">
        <v>48.55</v>
      </c>
      <c r="P1103" s="49">
        <v>38.840000000000003</v>
      </c>
      <c r="Q1103" s="39">
        <v>0</v>
      </c>
      <c r="R1103" s="39">
        <v>80</v>
      </c>
      <c r="S1103" s="39"/>
    </row>
    <row r="1104" spans="1:19" x14ac:dyDescent="0.25">
      <c r="A1104" s="39" t="s">
        <v>15</v>
      </c>
      <c r="B1104" s="39" t="s">
        <v>33</v>
      </c>
      <c r="C1104" s="39" t="s">
        <v>56</v>
      </c>
      <c r="D1104" s="39" t="s">
        <v>1290</v>
      </c>
      <c r="E1104" s="39" t="s">
        <v>127</v>
      </c>
      <c r="F1104" s="48">
        <v>1</v>
      </c>
      <c r="G1104" s="41">
        <v>2424</v>
      </c>
      <c r="H1104" s="42">
        <v>4</v>
      </c>
      <c r="I1104" s="42">
        <v>606</v>
      </c>
      <c r="J1104" s="42" t="s">
        <v>4170</v>
      </c>
      <c r="K1104" s="42" t="s">
        <v>4170</v>
      </c>
      <c r="L1104" s="42">
        <v>0</v>
      </c>
      <c r="M1104" s="39" t="s">
        <v>104</v>
      </c>
      <c r="N1104" s="39" t="b">
        <f t="shared" si="17"/>
        <v>0</v>
      </c>
      <c r="O1104" s="49">
        <v>120</v>
      </c>
      <c r="P1104" s="49">
        <v>8.4</v>
      </c>
      <c r="Q1104" s="39">
        <v>0</v>
      </c>
      <c r="R1104" s="39">
        <v>7</v>
      </c>
      <c r="S1104" s="39"/>
    </row>
    <row r="1105" spans="1:19" x14ac:dyDescent="0.25">
      <c r="A1105" s="39" t="s">
        <v>15</v>
      </c>
      <c r="B1105" s="39" t="s">
        <v>33</v>
      </c>
      <c r="C1105" s="39" t="s">
        <v>56</v>
      </c>
      <c r="D1105" s="39" t="s">
        <v>1291</v>
      </c>
      <c r="E1105" s="39" t="s">
        <v>141</v>
      </c>
      <c r="F1105" s="48">
        <v>2</v>
      </c>
      <c r="G1105" s="41">
        <v>15881</v>
      </c>
      <c r="H1105" s="42">
        <v>2.6468333333333334</v>
      </c>
      <c r="I1105" s="42">
        <v>6000</v>
      </c>
      <c r="J1105" s="42" t="s">
        <v>4170</v>
      </c>
      <c r="K1105" s="42" t="s">
        <v>4170</v>
      </c>
      <c r="L1105" s="42">
        <v>0</v>
      </c>
      <c r="M1105" s="39" t="s">
        <v>103</v>
      </c>
      <c r="N1105" s="39" t="str">
        <f t="shared" si="17"/>
        <v>sim</v>
      </c>
      <c r="O1105" s="49">
        <v>300</v>
      </c>
      <c r="P1105" s="49">
        <v>130</v>
      </c>
      <c r="Q1105" s="39">
        <v>0</v>
      </c>
      <c r="R1105" s="39">
        <v>43.3</v>
      </c>
      <c r="S1105" s="39"/>
    </row>
    <row r="1106" spans="1:19" x14ac:dyDescent="0.25">
      <c r="A1106" s="39" t="s">
        <v>15</v>
      </c>
      <c r="B1106" s="39" t="s">
        <v>33</v>
      </c>
      <c r="C1106" s="39" t="s">
        <v>56</v>
      </c>
      <c r="D1106" s="39" t="s">
        <v>1292</v>
      </c>
      <c r="E1106" s="39" t="s">
        <v>127</v>
      </c>
      <c r="F1106" s="48">
        <v>1</v>
      </c>
      <c r="G1106" s="41">
        <v>3577</v>
      </c>
      <c r="H1106" s="42">
        <v>2.6496296296296298</v>
      </c>
      <c r="I1106" s="42">
        <v>1350</v>
      </c>
      <c r="J1106" s="42" t="s">
        <v>4170</v>
      </c>
      <c r="K1106" s="42" t="s">
        <v>4170</v>
      </c>
      <c r="L1106" s="42">
        <v>0</v>
      </c>
      <c r="M1106" s="39" t="s">
        <v>103</v>
      </c>
      <c r="N1106" s="39" t="str">
        <f t="shared" si="17"/>
        <v>sim</v>
      </c>
      <c r="O1106" s="49">
        <v>5</v>
      </c>
      <c r="P1106" s="49">
        <v>3</v>
      </c>
      <c r="Q1106" s="39">
        <v>0.5</v>
      </c>
      <c r="R1106" s="39">
        <v>60</v>
      </c>
      <c r="S1106" s="39">
        <v>10</v>
      </c>
    </row>
    <row r="1107" spans="1:19" x14ac:dyDescent="0.25">
      <c r="A1107" s="39" t="s">
        <v>15</v>
      </c>
      <c r="B1107" s="39" t="s">
        <v>33</v>
      </c>
      <c r="C1107" s="39" t="s">
        <v>56</v>
      </c>
      <c r="D1107" s="39" t="s">
        <v>1293</v>
      </c>
      <c r="E1107" s="39" t="s">
        <v>127</v>
      </c>
      <c r="F1107" s="48">
        <v>1</v>
      </c>
      <c r="G1107" s="41">
        <v>7423</v>
      </c>
      <c r="H1107" s="42">
        <v>2.3423792994635533</v>
      </c>
      <c r="I1107" s="42">
        <v>3169</v>
      </c>
      <c r="J1107" s="42" t="s">
        <v>4170</v>
      </c>
      <c r="K1107" s="42" t="s">
        <v>4170</v>
      </c>
      <c r="L1107" s="42">
        <v>0</v>
      </c>
      <c r="M1107" s="39" t="s">
        <v>106</v>
      </c>
      <c r="N1107" s="39" t="str">
        <f t="shared" si="17"/>
        <v>sim</v>
      </c>
      <c r="O1107" s="49">
        <v>50</v>
      </c>
      <c r="P1107" s="49">
        <v>25</v>
      </c>
      <c r="Q1107" s="39">
        <v>5</v>
      </c>
      <c r="R1107" s="39">
        <v>50</v>
      </c>
      <c r="S1107" s="39">
        <v>10</v>
      </c>
    </row>
    <row r="1108" spans="1:19" x14ac:dyDescent="0.25">
      <c r="A1108" s="39" t="s">
        <v>15</v>
      </c>
      <c r="B1108" s="39" t="s">
        <v>33</v>
      </c>
      <c r="C1108" s="39" t="s">
        <v>56</v>
      </c>
      <c r="D1108" s="39" t="s">
        <v>1294</v>
      </c>
      <c r="E1108" s="39" t="s">
        <v>127</v>
      </c>
      <c r="F1108" s="48">
        <v>2</v>
      </c>
      <c r="G1108" s="41">
        <v>28687</v>
      </c>
      <c r="H1108" s="42">
        <v>3.5858750000000001</v>
      </c>
      <c r="I1108" s="42">
        <v>8000</v>
      </c>
      <c r="J1108" s="42" t="s">
        <v>4170</v>
      </c>
      <c r="K1108" s="42" t="s">
        <v>4170</v>
      </c>
      <c r="L1108" s="42">
        <v>500</v>
      </c>
      <c r="M1108" s="39" t="s">
        <v>104</v>
      </c>
      <c r="N1108" s="39" t="b">
        <f t="shared" si="17"/>
        <v>0</v>
      </c>
      <c r="O1108" s="49">
        <v>65.73</v>
      </c>
      <c r="P1108" s="49">
        <v>52.6</v>
      </c>
      <c r="Q1108" s="39">
        <v>0</v>
      </c>
      <c r="R1108" s="39">
        <v>80</v>
      </c>
      <c r="S1108" s="39"/>
    </row>
    <row r="1109" spans="1:19" x14ac:dyDescent="0.25">
      <c r="A1109" s="39" t="s">
        <v>15</v>
      </c>
      <c r="B1109" s="39" t="s">
        <v>33</v>
      </c>
      <c r="C1109" s="39" t="s">
        <v>56</v>
      </c>
      <c r="D1109" s="39" t="s">
        <v>1295</v>
      </c>
      <c r="E1109" s="39" t="s">
        <v>127</v>
      </c>
      <c r="F1109" s="48">
        <v>1</v>
      </c>
      <c r="G1109" s="41">
        <v>14749</v>
      </c>
      <c r="H1109" s="42">
        <v>2.4581666666666666</v>
      </c>
      <c r="I1109" s="42">
        <v>6000</v>
      </c>
      <c r="J1109" s="42" t="s">
        <v>4170</v>
      </c>
      <c r="K1109" s="42" t="s">
        <v>4170</v>
      </c>
      <c r="L1109" s="42">
        <v>0</v>
      </c>
      <c r="M1109" s="39" t="s">
        <v>106</v>
      </c>
      <c r="N1109" s="39" t="str">
        <f t="shared" si="17"/>
        <v>sim</v>
      </c>
      <c r="O1109" s="49">
        <v>232.07</v>
      </c>
      <c r="P1109" s="49">
        <v>232.07</v>
      </c>
      <c r="Q1109" s="39">
        <v>0</v>
      </c>
      <c r="R1109" s="39">
        <v>100</v>
      </c>
      <c r="S1109" s="39"/>
    </row>
    <row r="1110" spans="1:19" x14ac:dyDescent="0.25">
      <c r="A1110" s="39" t="s">
        <v>15</v>
      </c>
      <c r="B1110" s="39" t="s">
        <v>33</v>
      </c>
      <c r="C1110" s="39" t="s">
        <v>56</v>
      </c>
      <c r="D1110" s="39" t="s">
        <v>1296</v>
      </c>
      <c r="E1110" s="39" t="s">
        <v>127</v>
      </c>
      <c r="F1110" s="48">
        <v>2</v>
      </c>
      <c r="G1110" s="41">
        <v>16864</v>
      </c>
      <c r="H1110" s="42">
        <v>4.2160000000000002</v>
      </c>
      <c r="I1110" s="42">
        <v>4000</v>
      </c>
      <c r="J1110" s="42" t="s">
        <v>4170</v>
      </c>
      <c r="K1110" s="42" t="s">
        <v>4170</v>
      </c>
      <c r="L1110" s="42">
        <v>20</v>
      </c>
      <c r="M1110" s="39" t="s">
        <v>104</v>
      </c>
      <c r="N1110" s="39" t="b">
        <f t="shared" si="17"/>
        <v>0</v>
      </c>
      <c r="O1110" s="49">
        <v>30</v>
      </c>
      <c r="P1110" s="49">
        <v>18</v>
      </c>
      <c r="Q1110" s="39">
        <v>0</v>
      </c>
      <c r="R1110" s="39">
        <v>60</v>
      </c>
      <c r="S1110" s="39"/>
    </row>
    <row r="1111" spans="1:19" x14ac:dyDescent="0.25">
      <c r="A1111" s="39" t="s">
        <v>15</v>
      </c>
      <c r="B1111" s="39" t="s">
        <v>33</v>
      </c>
      <c r="C1111" s="39" t="s">
        <v>56</v>
      </c>
      <c r="D1111" s="39" t="s">
        <v>1297</v>
      </c>
      <c r="E1111" s="39" t="s">
        <v>127</v>
      </c>
      <c r="F1111" s="48">
        <v>1</v>
      </c>
      <c r="G1111" s="41">
        <v>11916</v>
      </c>
      <c r="H1111" s="42">
        <v>2.2632478632478632</v>
      </c>
      <c r="I1111" s="42">
        <v>5265</v>
      </c>
      <c r="J1111" s="42" t="s">
        <v>4170</v>
      </c>
      <c r="K1111" s="42" t="s">
        <v>4170</v>
      </c>
      <c r="L1111" s="42">
        <v>300</v>
      </c>
      <c r="M1111" s="39" t="s">
        <v>103</v>
      </c>
      <c r="N1111" s="39" t="str">
        <f t="shared" si="17"/>
        <v>sim</v>
      </c>
      <c r="O1111" s="49">
        <v>59.5</v>
      </c>
      <c r="P1111" s="49">
        <v>59.5</v>
      </c>
      <c r="Q1111" s="39">
        <v>0.28999999999999998</v>
      </c>
      <c r="R1111" s="39">
        <v>100</v>
      </c>
      <c r="S1111" s="39">
        <v>0.5</v>
      </c>
    </row>
    <row r="1112" spans="1:19" x14ac:dyDescent="0.25">
      <c r="A1112" s="39" t="s">
        <v>15</v>
      </c>
      <c r="B1112" s="39" t="s">
        <v>33</v>
      </c>
      <c r="C1112" s="39" t="s">
        <v>56</v>
      </c>
      <c r="D1112" s="39" t="s">
        <v>1298</v>
      </c>
      <c r="E1112" s="39" t="s">
        <v>127</v>
      </c>
      <c r="F1112" s="48">
        <v>2</v>
      </c>
      <c r="G1112" s="41">
        <v>67217</v>
      </c>
      <c r="H1112" s="42">
        <v>2.8602978723404253</v>
      </c>
      <c r="I1112" s="42">
        <v>23500</v>
      </c>
      <c r="J1112" s="42" t="s">
        <v>4170</v>
      </c>
      <c r="K1112" s="42" t="s">
        <v>4170</v>
      </c>
      <c r="L1112" s="42">
        <v>250</v>
      </c>
      <c r="M1112" s="39" t="s">
        <v>104</v>
      </c>
      <c r="N1112" s="39" t="b">
        <f t="shared" si="17"/>
        <v>0</v>
      </c>
      <c r="O1112" s="49">
        <v>267.91000000000003</v>
      </c>
      <c r="P1112" s="49">
        <v>128.13</v>
      </c>
      <c r="Q1112" s="39">
        <v>0.15</v>
      </c>
      <c r="R1112" s="39">
        <v>47.8</v>
      </c>
      <c r="S1112" s="39">
        <v>0.1</v>
      </c>
    </row>
    <row r="1113" spans="1:19" x14ac:dyDescent="0.25">
      <c r="A1113" s="39" t="s">
        <v>15</v>
      </c>
      <c r="B1113" s="39" t="s">
        <v>33</v>
      </c>
      <c r="C1113" s="39" t="s">
        <v>56</v>
      </c>
      <c r="D1113" s="39" t="s">
        <v>1299</v>
      </c>
      <c r="E1113" s="39" t="s">
        <v>127</v>
      </c>
      <c r="F1113" s="48">
        <v>1</v>
      </c>
      <c r="G1113" s="41">
        <v>6656</v>
      </c>
      <c r="H1113" s="42">
        <v>2.0048192771084339</v>
      </c>
      <c r="I1113" s="42">
        <v>3320</v>
      </c>
      <c r="J1113" s="42" t="s">
        <v>4170</v>
      </c>
      <c r="K1113" s="42" t="s">
        <v>4170</v>
      </c>
      <c r="L1113" s="42">
        <v>0</v>
      </c>
      <c r="M1113" s="39" t="s">
        <v>102</v>
      </c>
      <c r="N1113" s="39" t="str">
        <f t="shared" si="17"/>
        <v>sim</v>
      </c>
      <c r="O1113" s="49">
        <v>40</v>
      </c>
      <c r="P1113" s="49">
        <v>35</v>
      </c>
      <c r="Q1113" s="39">
        <v>0.06</v>
      </c>
      <c r="R1113" s="39">
        <v>87.5</v>
      </c>
      <c r="S1113" s="39">
        <v>0.2</v>
      </c>
    </row>
    <row r="1114" spans="1:19" x14ac:dyDescent="0.25">
      <c r="A1114" s="39" t="s">
        <v>15</v>
      </c>
      <c r="B1114" s="39" t="s">
        <v>33</v>
      </c>
      <c r="C1114" s="39" t="s">
        <v>56</v>
      </c>
      <c r="D1114" s="39" t="s">
        <v>1300</v>
      </c>
      <c r="E1114" s="39" t="s">
        <v>127</v>
      </c>
      <c r="F1114" s="48">
        <v>2</v>
      </c>
      <c r="G1114" s="41">
        <v>19800</v>
      </c>
      <c r="H1114" s="42">
        <v>2.1407719753486862</v>
      </c>
      <c r="I1114" s="42">
        <v>9249</v>
      </c>
      <c r="J1114" s="42" t="s">
        <v>4170</v>
      </c>
      <c r="K1114" s="42" t="s">
        <v>4170</v>
      </c>
      <c r="L1114" s="42">
        <v>550</v>
      </c>
      <c r="M1114" s="39" t="s">
        <v>106</v>
      </c>
      <c r="N1114" s="39" t="str">
        <f t="shared" si="17"/>
        <v>sim</v>
      </c>
      <c r="O1114" s="49">
        <v>63.36</v>
      </c>
      <c r="P1114" s="49">
        <v>3.24</v>
      </c>
      <c r="Q1114" s="39">
        <v>1.2</v>
      </c>
      <c r="R1114" s="39">
        <v>5.0999999999999996</v>
      </c>
      <c r="S1114" s="39">
        <v>1.9</v>
      </c>
    </row>
    <row r="1115" spans="1:19" x14ac:dyDescent="0.25">
      <c r="A1115" s="39" t="s">
        <v>15</v>
      </c>
      <c r="B1115" s="39" t="s">
        <v>33</v>
      </c>
      <c r="C1115" s="39" t="s">
        <v>56</v>
      </c>
      <c r="D1115" s="39" t="s">
        <v>1301</v>
      </c>
      <c r="E1115" s="39" t="s">
        <v>127</v>
      </c>
      <c r="F1115" s="48">
        <v>2</v>
      </c>
      <c r="G1115" s="41">
        <v>24718</v>
      </c>
      <c r="H1115" s="42">
        <v>2.2470909090909092</v>
      </c>
      <c r="I1115" s="42">
        <v>11000</v>
      </c>
      <c r="J1115" s="42" t="s">
        <v>4170</v>
      </c>
      <c r="K1115" s="42" t="s">
        <v>4170</v>
      </c>
      <c r="L1115" s="42">
        <v>250</v>
      </c>
      <c r="M1115" s="39" t="s">
        <v>103</v>
      </c>
      <c r="N1115" s="39" t="str">
        <f t="shared" si="17"/>
        <v>sim</v>
      </c>
      <c r="O1115" s="49">
        <v>85</v>
      </c>
      <c r="P1115" s="49">
        <v>51</v>
      </c>
      <c r="Q1115" s="39">
        <v>10</v>
      </c>
      <c r="R1115" s="39">
        <v>60</v>
      </c>
      <c r="S1115" s="39">
        <v>11.8</v>
      </c>
    </row>
    <row r="1116" spans="1:19" x14ac:dyDescent="0.25">
      <c r="A1116" s="39" t="s">
        <v>15</v>
      </c>
      <c r="B1116" s="39" t="s">
        <v>33</v>
      </c>
      <c r="C1116" s="39" t="s">
        <v>56</v>
      </c>
      <c r="D1116" s="39" t="s">
        <v>1302</v>
      </c>
      <c r="E1116" s="39" t="s">
        <v>127</v>
      </c>
      <c r="F1116" s="48">
        <v>1</v>
      </c>
      <c r="G1116" s="41">
        <v>1919</v>
      </c>
      <c r="H1116" s="42">
        <v>2.1064763995609219</v>
      </c>
      <c r="I1116" s="42">
        <v>911</v>
      </c>
      <c r="J1116" s="42" t="s">
        <v>4169</v>
      </c>
      <c r="K1116" s="42" t="s">
        <v>4170</v>
      </c>
      <c r="L1116" s="42">
        <v>50</v>
      </c>
      <c r="M1116" s="39" t="s">
        <v>103</v>
      </c>
      <c r="N1116" s="39" t="str">
        <f t="shared" si="17"/>
        <v>sim</v>
      </c>
      <c r="O1116" s="49">
        <v>6.09</v>
      </c>
      <c r="P1116" s="49">
        <v>5.5</v>
      </c>
      <c r="Q1116" s="39">
        <v>1.5</v>
      </c>
      <c r="R1116" s="39">
        <v>90.3</v>
      </c>
      <c r="S1116" s="39">
        <v>24.6</v>
      </c>
    </row>
    <row r="1117" spans="1:19" x14ac:dyDescent="0.25">
      <c r="A1117" s="39" t="s">
        <v>15</v>
      </c>
      <c r="B1117" s="39" t="s">
        <v>33</v>
      </c>
      <c r="C1117" s="39" t="s">
        <v>56</v>
      </c>
      <c r="D1117" s="39" t="s">
        <v>1303</v>
      </c>
      <c r="E1117" s="39" t="s">
        <v>127</v>
      </c>
      <c r="F1117" s="48">
        <v>1</v>
      </c>
      <c r="G1117" s="41">
        <v>21472</v>
      </c>
      <c r="H1117" s="42">
        <v>4.2944000000000004</v>
      </c>
      <c r="I1117" s="42">
        <v>5000</v>
      </c>
      <c r="J1117" s="42" t="s">
        <v>4170</v>
      </c>
      <c r="K1117" s="42" t="s">
        <v>4170</v>
      </c>
      <c r="L1117" s="42">
        <v>2000</v>
      </c>
      <c r="M1117" s="39" t="s">
        <v>103</v>
      </c>
      <c r="N1117" s="39" t="str">
        <f t="shared" si="17"/>
        <v>sim</v>
      </c>
      <c r="O1117" s="49">
        <v>80</v>
      </c>
      <c r="P1117" s="49">
        <v>60</v>
      </c>
      <c r="Q1117" s="39">
        <v>10</v>
      </c>
      <c r="R1117" s="39">
        <v>75</v>
      </c>
      <c r="S1117" s="39">
        <v>12.5</v>
      </c>
    </row>
    <row r="1118" spans="1:19" x14ac:dyDescent="0.25">
      <c r="A1118" s="39" t="s">
        <v>15</v>
      </c>
      <c r="B1118" s="39" t="s">
        <v>33</v>
      </c>
      <c r="C1118" s="39" t="s">
        <v>56</v>
      </c>
      <c r="D1118" s="39" t="s">
        <v>1304</v>
      </c>
      <c r="E1118" s="39" t="s">
        <v>127</v>
      </c>
      <c r="F1118" s="48">
        <v>1</v>
      </c>
      <c r="G1118" s="41">
        <v>10874</v>
      </c>
      <c r="H1118" s="42">
        <v>2.3742358078602619</v>
      </c>
      <c r="I1118" s="42">
        <v>4580</v>
      </c>
      <c r="J1118" s="42" t="s">
        <v>4170</v>
      </c>
      <c r="K1118" s="42" t="s">
        <v>4170</v>
      </c>
      <c r="L1118" s="42">
        <v>0</v>
      </c>
      <c r="M1118" s="39" t="s">
        <v>106</v>
      </c>
      <c r="N1118" s="39" t="str">
        <f t="shared" si="17"/>
        <v>sim</v>
      </c>
      <c r="O1118" s="49">
        <v>19</v>
      </c>
      <c r="P1118" s="49">
        <v>14</v>
      </c>
      <c r="Q1118" s="39">
        <v>6</v>
      </c>
      <c r="R1118" s="39">
        <v>73.7</v>
      </c>
      <c r="S1118" s="39">
        <v>31.6</v>
      </c>
    </row>
    <row r="1119" spans="1:19" x14ac:dyDescent="0.25">
      <c r="A1119" s="39" t="s">
        <v>15</v>
      </c>
      <c r="B1119" s="39" t="s">
        <v>33</v>
      </c>
      <c r="C1119" s="39" t="s">
        <v>56</v>
      </c>
      <c r="D1119" s="39" t="s">
        <v>1305</v>
      </c>
      <c r="E1119" s="39" t="s">
        <v>127</v>
      </c>
      <c r="F1119" s="48">
        <v>1</v>
      </c>
      <c r="G1119" s="41">
        <v>17300</v>
      </c>
      <c r="H1119" s="42">
        <v>2.1625000000000001</v>
      </c>
      <c r="I1119" s="42">
        <v>8000</v>
      </c>
      <c r="J1119" s="42" t="s">
        <v>4170</v>
      </c>
      <c r="K1119" s="42" t="s">
        <v>4170</v>
      </c>
      <c r="L1119" s="42">
        <v>200</v>
      </c>
      <c r="M1119" s="39" t="s">
        <v>104</v>
      </c>
      <c r="N1119" s="39" t="b">
        <f t="shared" si="17"/>
        <v>0</v>
      </c>
      <c r="O1119" s="49">
        <v>10</v>
      </c>
      <c r="P1119" s="49">
        <v>3</v>
      </c>
      <c r="Q1119" s="39">
        <v>0</v>
      </c>
      <c r="R1119" s="39">
        <v>30</v>
      </c>
      <c r="S1119" s="39"/>
    </row>
    <row r="1120" spans="1:19" x14ac:dyDescent="0.25">
      <c r="A1120" s="39" t="s">
        <v>15</v>
      </c>
      <c r="B1120" s="39" t="s">
        <v>33</v>
      </c>
      <c r="C1120" s="39" t="s">
        <v>56</v>
      </c>
      <c r="D1120" s="39" t="s">
        <v>1306</v>
      </c>
      <c r="E1120" s="39" t="s">
        <v>127</v>
      </c>
      <c r="F1120" s="48">
        <v>1</v>
      </c>
      <c r="G1120" s="41">
        <v>21008</v>
      </c>
      <c r="H1120" s="42">
        <v>2.8010666666666668</v>
      </c>
      <c r="I1120" s="42">
        <v>7500</v>
      </c>
      <c r="J1120" s="42" t="s">
        <v>4169</v>
      </c>
      <c r="K1120" s="42" t="s">
        <v>4169</v>
      </c>
      <c r="L1120" s="42">
        <v>0</v>
      </c>
      <c r="M1120" s="39" t="s">
        <v>104</v>
      </c>
      <c r="N1120" s="39" t="b">
        <f t="shared" si="17"/>
        <v>0</v>
      </c>
      <c r="O1120" s="49">
        <v>25</v>
      </c>
      <c r="P1120" s="49">
        <v>20</v>
      </c>
      <c r="Q1120" s="39">
        <v>15</v>
      </c>
      <c r="R1120" s="39">
        <v>80</v>
      </c>
      <c r="S1120" s="39">
        <v>60</v>
      </c>
    </row>
    <row r="1121" spans="1:19" x14ac:dyDescent="0.25">
      <c r="A1121" s="39" t="s">
        <v>15</v>
      </c>
      <c r="B1121" s="39" t="s">
        <v>33</v>
      </c>
      <c r="C1121" s="39" t="s">
        <v>56</v>
      </c>
      <c r="D1121" s="39" t="s">
        <v>1307</v>
      </c>
      <c r="E1121" s="39" t="s">
        <v>127</v>
      </c>
      <c r="F1121" s="48">
        <v>1</v>
      </c>
      <c r="G1121" s="41">
        <v>5516</v>
      </c>
      <c r="H1121" s="42">
        <v>3.0576496674057649</v>
      </c>
      <c r="I1121" s="42">
        <v>1804</v>
      </c>
      <c r="J1121" s="42" t="s">
        <v>4170</v>
      </c>
      <c r="K1121" s="42" t="s">
        <v>4170</v>
      </c>
      <c r="L1121" s="42">
        <v>357</v>
      </c>
      <c r="M1121" s="39" t="s">
        <v>105</v>
      </c>
      <c r="N1121" s="39" t="str">
        <f t="shared" si="17"/>
        <v>sim</v>
      </c>
      <c r="O1121" s="49">
        <v>21.84</v>
      </c>
      <c r="P1121" s="49">
        <v>0.08</v>
      </c>
      <c r="Q1121" s="39">
        <v>0.06</v>
      </c>
      <c r="R1121" s="39">
        <v>0.4</v>
      </c>
      <c r="S1121" s="39">
        <v>0.3</v>
      </c>
    </row>
    <row r="1122" spans="1:19" x14ac:dyDescent="0.25">
      <c r="A1122" s="39" t="s">
        <v>15</v>
      </c>
      <c r="B1122" s="39" t="s">
        <v>33</v>
      </c>
      <c r="C1122" s="39" t="s">
        <v>56</v>
      </c>
      <c r="D1122" s="39" t="s">
        <v>1308</v>
      </c>
      <c r="E1122" s="39" t="s">
        <v>127</v>
      </c>
      <c r="F1122" s="48">
        <v>2</v>
      </c>
      <c r="G1122" s="41">
        <v>45486</v>
      </c>
      <c r="H1122" s="42">
        <v>3.0324</v>
      </c>
      <c r="I1122" s="42">
        <v>15000</v>
      </c>
      <c r="J1122" s="42" t="s">
        <v>4169</v>
      </c>
      <c r="K1122" s="42" t="s">
        <v>4169</v>
      </c>
      <c r="L1122" s="42">
        <v>0</v>
      </c>
      <c r="M1122" s="39" t="s">
        <v>103</v>
      </c>
      <c r="N1122" s="39" t="str">
        <f t="shared" si="17"/>
        <v>sim</v>
      </c>
      <c r="O1122" s="49">
        <v>149.1</v>
      </c>
      <c r="P1122" s="49">
        <v>63.24</v>
      </c>
      <c r="Q1122" s="39">
        <v>0</v>
      </c>
      <c r="R1122" s="39">
        <v>42.4</v>
      </c>
      <c r="S1122" s="39"/>
    </row>
    <row r="1123" spans="1:19" x14ac:dyDescent="0.25">
      <c r="A1123" s="39" t="s">
        <v>15</v>
      </c>
      <c r="B1123" s="39" t="s">
        <v>33</v>
      </c>
      <c r="C1123" s="39" t="s">
        <v>56</v>
      </c>
      <c r="D1123" s="39" t="s">
        <v>1309</v>
      </c>
      <c r="E1123" s="39" t="s">
        <v>127</v>
      </c>
      <c r="F1123" s="48">
        <v>2</v>
      </c>
      <c r="G1123" s="41">
        <v>44309</v>
      </c>
      <c r="H1123" s="42">
        <v>3.6576688129437014</v>
      </c>
      <c r="I1123" s="42">
        <v>12114</v>
      </c>
      <c r="J1123" s="42" t="s">
        <v>4170</v>
      </c>
      <c r="K1123" s="42" t="s">
        <v>4170</v>
      </c>
      <c r="L1123" s="42">
        <v>500</v>
      </c>
      <c r="M1123" s="39" t="s">
        <v>105</v>
      </c>
      <c r="N1123" s="39" t="str">
        <f t="shared" si="17"/>
        <v>sim</v>
      </c>
      <c r="O1123" s="49">
        <v>102.86</v>
      </c>
      <c r="P1123" s="49">
        <v>64.37</v>
      </c>
      <c r="Q1123" s="39">
        <v>10</v>
      </c>
      <c r="R1123" s="39">
        <v>62.6</v>
      </c>
      <c r="S1123" s="39">
        <v>9.6999999999999993</v>
      </c>
    </row>
    <row r="1124" spans="1:19" x14ac:dyDescent="0.25">
      <c r="A1124" s="39" t="s">
        <v>15</v>
      </c>
      <c r="B1124" s="39" t="s">
        <v>33</v>
      </c>
      <c r="C1124" s="39" t="s">
        <v>56</v>
      </c>
      <c r="D1124" s="39" t="s">
        <v>1310</v>
      </c>
      <c r="E1124" s="39" t="s">
        <v>127</v>
      </c>
      <c r="F1124" s="48">
        <v>1</v>
      </c>
      <c r="G1124" s="41">
        <v>11606</v>
      </c>
      <c r="H1124" s="42">
        <v>2.5791111111111111</v>
      </c>
      <c r="I1124" s="42">
        <v>4500</v>
      </c>
      <c r="J1124" s="42" t="s">
        <v>4170</v>
      </c>
      <c r="K1124" s="42" t="s">
        <v>4170</v>
      </c>
      <c r="L1124" s="42">
        <v>110</v>
      </c>
      <c r="M1124" s="39" t="s">
        <v>103</v>
      </c>
      <c r="N1124" s="39" t="str">
        <f t="shared" si="17"/>
        <v>sim</v>
      </c>
      <c r="O1124" s="49">
        <v>30</v>
      </c>
      <c r="P1124" s="49">
        <v>20</v>
      </c>
      <c r="Q1124" s="39">
        <v>10</v>
      </c>
      <c r="R1124" s="39">
        <v>66.7</v>
      </c>
      <c r="S1124" s="39">
        <v>33.299999999999997</v>
      </c>
    </row>
    <row r="1125" spans="1:19" x14ac:dyDescent="0.25">
      <c r="A1125" s="39" t="s">
        <v>15</v>
      </c>
      <c r="B1125" s="39" t="s">
        <v>33</v>
      </c>
      <c r="C1125" s="39" t="s">
        <v>56</v>
      </c>
      <c r="D1125" s="39" t="s">
        <v>381</v>
      </c>
      <c r="E1125" s="39" t="s">
        <v>127</v>
      </c>
      <c r="F1125" s="48">
        <v>2</v>
      </c>
      <c r="G1125" s="41">
        <v>26507</v>
      </c>
      <c r="H1125" s="42">
        <v>4.4178333333333333</v>
      </c>
      <c r="I1125" s="42">
        <v>6000</v>
      </c>
      <c r="J1125" s="42" t="s">
        <v>4170</v>
      </c>
      <c r="K1125" s="42" t="s">
        <v>4170</v>
      </c>
      <c r="L1125" s="42">
        <v>0</v>
      </c>
      <c r="M1125" s="39" t="s">
        <v>103</v>
      </c>
      <c r="N1125" s="39" t="str">
        <f t="shared" si="17"/>
        <v>sim</v>
      </c>
      <c r="O1125" s="49">
        <v>300</v>
      </c>
      <c r="P1125" s="49">
        <v>140</v>
      </c>
      <c r="Q1125" s="39">
        <v>0</v>
      </c>
      <c r="R1125" s="39">
        <v>46.7</v>
      </c>
      <c r="S1125" s="39"/>
    </row>
    <row r="1126" spans="1:19" x14ac:dyDescent="0.25">
      <c r="A1126" s="39" t="s">
        <v>15</v>
      </c>
      <c r="B1126" s="39" t="s">
        <v>33</v>
      </c>
      <c r="C1126" s="39" t="s">
        <v>56</v>
      </c>
      <c r="D1126" s="39" t="s">
        <v>1311</v>
      </c>
      <c r="E1126" s="39" t="s">
        <v>127</v>
      </c>
      <c r="F1126" s="48">
        <v>1</v>
      </c>
      <c r="G1126" s="41">
        <v>8069</v>
      </c>
      <c r="H1126" s="42">
        <v>3.0130694548170278</v>
      </c>
      <c r="I1126" s="42">
        <v>2678</v>
      </c>
      <c r="J1126" s="42" t="s">
        <v>4170</v>
      </c>
      <c r="K1126" s="42" t="s">
        <v>4170</v>
      </c>
      <c r="L1126" s="42">
        <v>0</v>
      </c>
      <c r="M1126" s="39" t="s">
        <v>104</v>
      </c>
      <c r="N1126" s="39" t="b">
        <f t="shared" si="17"/>
        <v>0</v>
      </c>
      <c r="O1126" s="49">
        <v>132</v>
      </c>
      <c r="P1126" s="49">
        <v>106</v>
      </c>
      <c r="Q1126" s="39">
        <v>0</v>
      </c>
      <c r="R1126" s="39">
        <v>80.3</v>
      </c>
      <c r="S1126" s="39"/>
    </row>
    <row r="1127" spans="1:19" x14ac:dyDescent="0.25">
      <c r="A1127" s="39" t="s">
        <v>15</v>
      </c>
      <c r="B1127" s="39" t="s">
        <v>33</v>
      </c>
      <c r="C1127" s="39" t="s">
        <v>56</v>
      </c>
      <c r="D1127" s="39" t="s">
        <v>1312</v>
      </c>
      <c r="E1127" s="39" t="s">
        <v>127</v>
      </c>
      <c r="F1127" s="48">
        <v>1</v>
      </c>
      <c r="G1127" s="41">
        <v>12024</v>
      </c>
      <c r="H1127" s="42">
        <v>2.935546875</v>
      </c>
      <c r="I1127" s="42">
        <v>4096</v>
      </c>
      <c r="J1127" s="42" t="s">
        <v>4170</v>
      </c>
      <c r="K1127" s="42" t="s">
        <v>4170</v>
      </c>
      <c r="L1127" s="42">
        <v>0</v>
      </c>
      <c r="M1127" s="39" t="s">
        <v>106</v>
      </c>
      <c r="N1127" s="39" t="str">
        <f t="shared" si="17"/>
        <v>sim</v>
      </c>
      <c r="O1127" s="49">
        <v>11.81</v>
      </c>
      <c r="P1127" s="49">
        <v>7.81</v>
      </c>
      <c r="Q1127" s="39">
        <v>0</v>
      </c>
      <c r="R1127" s="39">
        <v>66.099999999999994</v>
      </c>
      <c r="S1127" s="39"/>
    </row>
    <row r="1128" spans="1:19" x14ac:dyDescent="0.25">
      <c r="A1128" s="39" t="s">
        <v>15</v>
      </c>
      <c r="B1128" s="39" t="s">
        <v>33</v>
      </c>
      <c r="C1128" s="39" t="s">
        <v>56</v>
      </c>
      <c r="D1128" s="39" t="s">
        <v>1313</v>
      </c>
      <c r="E1128" s="39" t="s">
        <v>127</v>
      </c>
      <c r="F1128" s="48">
        <v>1</v>
      </c>
      <c r="G1128" s="41">
        <v>2813</v>
      </c>
      <c r="H1128" s="42">
        <v>3.2002275312855519</v>
      </c>
      <c r="I1128" s="42">
        <v>879</v>
      </c>
      <c r="J1128" s="42" t="s">
        <v>4170</v>
      </c>
      <c r="K1128" s="42" t="s">
        <v>4170</v>
      </c>
      <c r="L1128" s="42">
        <v>0</v>
      </c>
      <c r="M1128" s="39" t="s">
        <v>104</v>
      </c>
      <c r="N1128" s="39" t="b">
        <f t="shared" si="17"/>
        <v>0</v>
      </c>
      <c r="O1128" s="49">
        <v>26</v>
      </c>
      <c r="P1128" s="49">
        <v>18</v>
      </c>
      <c r="Q1128" s="39">
        <v>0</v>
      </c>
      <c r="R1128" s="39">
        <v>69.2</v>
      </c>
      <c r="S1128" s="39"/>
    </row>
    <row r="1129" spans="1:19" x14ac:dyDescent="0.25">
      <c r="A1129" s="39" t="s">
        <v>15</v>
      </c>
      <c r="B1129" s="39" t="s">
        <v>33</v>
      </c>
      <c r="C1129" s="39" t="s">
        <v>56</v>
      </c>
      <c r="D1129" s="39" t="s">
        <v>1314</v>
      </c>
      <c r="E1129" s="39" t="s">
        <v>127</v>
      </c>
      <c r="F1129" s="48">
        <v>1</v>
      </c>
      <c r="G1129" s="41">
        <v>1743</v>
      </c>
      <c r="H1129" s="42">
        <v>2.0034482758620689</v>
      </c>
      <c r="I1129" s="42">
        <v>870</v>
      </c>
      <c r="J1129" s="42" t="s">
        <v>4170</v>
      </c>
      <c r="K1129" s="42" t="s">
        <v>4170</v>
      </c>
      <c r="L1129" s="42">
        <v>0</v>
      </c>
      <c r="M1129" s="39" t="s">
        <v>102</v>
      </c>
      <c r="N1129" s="39" t="str">
        <f t="shared" si="17"/>
        <v>sim</v>
      </c>
      <c r="O1129" s="49">
        <v>6.05</v>
      </c>
      <c r="P1129" s="49">
        <v>3.04</v>
      </c>
      <c r="Q1129" s="39">
        <v>2.0699999999999998</v>
      </c>
      <c r="R1129" s="39">
        <v>50.2</v>
      </c>
      <c r="S1129" s="39">
        <v>34.200000000000003</v>
      </c>
    </row>
    <row r="1130" spans="1:19" x14ac:dyDescent="0.25">
      <c r="A1130" s="39" t="s">
        <v>15</v>
      </c>
      <c r="B1130" s="39" t="s">
        <v>33</v>
      </c>
      <c r="C1130" s="39" t="s">
        <v>56</v>
      </c>
      <c r="D1130" s="39" t="s">
        <v>1315</v>
      </c>
      <c r="E1130" s="39" t="s">
        <v>127</v>
      </c>
      <c r="F1130" s="48">
        <v>1</v>
      </c>
      <c r="G1130" s="41">
        <v>14881</v>
      </c>
      <c r="H1130" s="42">
        <v>4.0747535596933186</v>
      </c>
      <c r="I1130" s="42">
        <v>3652</v>
      </c>
      <c r="J1130" s="42" t="s">
        <v>4170</v>
      </c>
      <c r="K1130" s="42" t="s">
        <v>4170</v>
      </c>
      <c r="L1130" s="42">
        <v>0</v>
      </c>
      <c r="M1130" s="39" t="s">
        <v>103</v>
      </c>
      <c r="N1130" s="39" t="str">
        <f t="shared" si="17"/>
        <v>sim</v>
      </c>
      <c r="O1130" s="49">
        <v>65.73</v>
      </c>
      <c r="P1130" s="49">
        <v>52.25</v>
      </c>
      <c r="Q1130" s="39">
        <v>0</v>
      </c>
      <c r="R1130" s="39">
        <v>79.5</v>
      </c>
      <c r="S1130" s="39"/>
    </row>
    <row r="1131" spans="1:19" x14ac:dyDescent="0.25">
      <c r="A1131" s="39" t="s">
        <v>15</v>
      </c>
      <c r="B1131" s="39" t="s">
        <v>33</v>
      </c>
      <c r="C1131" s="39" t="s">
        <v>56</v>
      </c>
      <c r="D1131" s="39" t="s">
        <v>1316</v>
      </c>
      <c r="E1131" s="39" t="s">
        <v>127</v>
      </c>
      <c r="F1131" s="48">
        <v>3</v>
      </c>
      <c r="G1131" s="41">
        <v>121815</v>
      </c>
      <c r="H1131" s="42">
        <v>2.2473848310979099</v>
      </c>
      <c r="I1131" s="42">
        <v>54203</v>
      </c>
      <c r="J1131" s="42" t="s">
        <v>4170</v>
      </c>
      <c r="K1131" s="42" t="s">
        <v>4170</v>
      </c>
      <c r="L1131" s="42">
        <v>6000</v>
      </c>
      <c r="M1131" s="39" t="s">
        <v>103</v>
      </c>
      <c r="N1131" s="39" t="str">
        <f t="shared" si="17"/>
        <v>sim</v>
      </c>
      <c r="O1131" s="49">
        <v>45</v>
      </c>
      <c r="P1131" s="49">
        <v>4</v>
      </c>
      <c r="Q1131" s="39">
        <v>3.9</v>
      </c>
      <c r="R1131" s="39">
        <v>8.9</v>
      </c>
      <c r="S1131" s="39">
        <v>8.6999999999999993</v>
      </c>
    </row>
    <row r="1132" spans="1:19" x14ac:dyDescent="0.25">
      <c r="A1132" s="39" t="s">
        <v>15</v>
      </c>
      <c r="B1132" s="39" t="s">
        <v>34</v>
      </c>
      <c r="C1132" s="39" t="s">
        <v>57</v>
      </c>
      <c r="D1132" s="39" t="s">
        <v>1317</v>
      </c>
      <c r="E1132" s="39" t="s">
        <v>127</v>
      </c>
      <c r="F1132" s="48">
        <v>1</v>
      </c>
      <c r="G1132" s="41">
        <v>3625</v>
      </c>
      <c r="H1132" s="42">
        <v>2.1323529411764706</v>
      </c>
      <c r="I1132" s="42">
        <v>1700</v>
      </c>
      <c r="J1132" s="42" t="s">
        <v>4170</v>
      </c>
      <c r="K1132" s="42" t="s">
        <v>4170</v>
      </c>
      <c r="L1132" s="42">
        <v>0</v>
      </c>
      <c r="M1132" s="39" t="s">
        <v>104</v>
      </c>
      <c r="N1132" s="39" t="b">
        <f t="shared" si="17"/>
        <v>0</v>
      </c>
      <c r="O1132" s="49">
        <v>12</v>
      </c>
      <c r="P1132" s="49">
        <v>7.0000000000000007E-2</v>
      </c>
      <c r="Q1132" s="39">
        <v>0</v>
      </c>
      <c r="R1132" s="39">
        <v>0.6</v>
      </c>
      <c r="S1132" s="39"/>
    </row>
    <row r="1133" spans="1:19" x14ac:dyDescent="0.25">
      <c r="A1133" s="39" t="s">
        <v>15</v>
      </c>
      <c r="B1133" s="39" t="s">
        <v>34</v>
      </c>
      <c r="C1133" s="39" t="s">
        <v>57</v>
      </c>
      <c r="D1133" s="39" t="s">
        <v>561</v>
      </c>
      <c r="E1133" s="39" t="s">
        <v>127</v>
      </c>
      <c r="F1133" s="48">
        <v>1</v>
      </c>
      <c r="G1133" s="41">
        <v>15440</v>
      </c>
      <c r="H1133" s="42">
        <v>3.296327924850555</v>
      </c>
      <c r="I1133" s="42">
        <v>4684</v>
      </c>
      <c r="J1133" s="42" t="s">
        <v>4170</v>
      </c>
      <c r="K1133" s="42" t="s">
        <v>4170</v>
      </c>
      <c r="L1133" s="42">
        <v>0</v>
      </c>
      <c r="M1133" s="39" t="s">
        <v>102</v>
      </c>
      <c r="N1133" s="39" t="str">
        <f t="shared" si="17"/>
        <v>sim</v>
      </c>
      <c r="O1133" s="49">
        <v>50</v>
      </c>
      <c r="P1133" s="49">
        <v>35</v>
      </c>
      <c r="Q1133" s="39">
        <v>0.5</v>
      </c>
      <c r="R1133" s="39">
        <v>70</v>
      </c>
      <c r="S1133" s="39">
        <v>1</v>
      </c>
    </row>
    <row r="1134" spans="1:19" x14ac:dyDescent="0.25">
      <c r="A1134" s="39" t="s">
        <v>15</v>
      </c>
      <c r="B1134" s="39" t="s">
        <v>34</v>
      </c>
      <c r="C1134" s="39" t="s">
        <v>57</v>
      </c>
      <c r="D1134" s="39" t="s">
        <v>1318</v>
      </c>
      <c r="E1134" s="39" t="s">
        <v>127</v>
      </c>
      <c r="F1134" s="48">
        <v>1</v>
      </c>
      <c r="G1134" s="41">
        <v>2787</v>
      </c>
      <c r="H1134" s="42">
        <v>2.7869999999999999</v>
      </c>
      <c r="I1134" s="42">
        <v>1000</v>
      </c>
      <c r="J1134" s="42" t="s">
        <v>4170</v>
      </c>
      <c r="K1134" s="42" t="s">
        <v>4170</v>
      </c>
      <c r="L1134" s="42">
        <v>0</v>
      </c>
      <c r="M1134" s="39" t="s">
        <v>104</v>
      </c>
      <c r="N1134" s="39" t="b">
        <f t="shared" si="17"/>
        <v>0</v>
      </c>
      <c r="O1134" s="49">
        <v>12.74</v>
      </c>
      <c r="P1134" s="49">
        <v>0.05</v>
      </c>
      <c r="Q1134" s="39">
        <v>0</v>
      </c>
      <c r="R1134" s="39">
        <v>0.4</v>
      </c>
      <c r="S1134" s="39"/>
    </row>
    <row r="1135" spans="1:19" x14ac:dyDescent="0.25">
      <c r="A1135" s="39" t="s">
        <v>15</v>
      </c>
      <c r="B1135" s="39" t="s">
        <v>34</v>
      </c>
      <c r="C1135" s="39" t="s">
        <v>57</v>
      </c>
      <c r="D1135" s="39" t="s">
        <v>1319</v>
      </c>
      <c r="E1135" s="39" t="s">
        <v>127</v>
      </c>
      <c r="F1135" s="48">
        <v>1</v>
      </c>
      <c r="G1135" s="41">
        <v>2708</v>
      </c>
      <c r="H1135" s="42">
        <v>4.5133333333333336</v>
      </c>
      <c r="I1135" s="42">
        <v>600</v>
      </c>
      <c r="J1135" s="42" t="s">
        <v>4169</v>
      </c>
      <c r="K1135" s="42" t="s">
        <v>4170</v>
      </c>
      <c r="L1135" s="42">
        <v>50</v>
      </c>
      <c r="M1135" s="39" t="s">
        <v>104</v>
      </c>
      <c r="N1135" s="39" t="b">
        <f t="shared" si="17"/>
        <v>0</v>
      </c>
      <c r="O1135" s="49">
        <v>65</v>
      </c>
      <c r="P1135" s="49">
        <v>65</v>
      </c>
      <c r="Q1135" s="39">
        <v>0</v>
      </c>
      <c r="R1135" s="39">
        <v>100</v>
      </c>
      <c r="S1135" s="39"/>
    </row>
    <row r="1136" spans="1:19" x14ac:dyDescent="0.25">
      <c r="A1136" s="39" t="s">
        <v>15</v>
      </c>
      <c r="B1136" s="39" t="s">
        <v>34</v>
      </c>
      <c r="C1136" s="39" t="s">
        <v>57</v>
      </c>
      <c r="D1136" s="39" t="s">
        <v>1320</v>
      </c>
      <c r="E1136" s="39" t="s">
        <v>127</v>
      </c>
      <c r="F1136" s="48">
        <v>1</v>
      </c>
      <c r="G1136" s="41">
        <v>1994</v>
      </c>
      <c r="H1136" s="42">
        <v>2.2304250559284116</v>
      </c>
      <c r="I1136" s="42">
        <v>894</v>
      </c>
      <c r="J1136" s="42" t="s">
        <v>4170</v>
      </c>
      <c r="K1136" s="42" t="s">
        <v>4170</v>
      </c>
      <c r="L1136" s="42">
        <v>0</v>
      </c>
      <c r="M1136" s="39" t="s">
        <v>104</v>
      </c>
      <c r="N1136" s="39" t="b">
        <f t="shared" si="17"/>
        <v>0</v>
      </c>
      <c r="O1136" s="49">
        <v>18.399999999999999</v>
      </c>
      <c r="P1136" s="49">
        <v>1</v>
      </c>
      <c r="Q1136" s="39">
        <v>0</v>
      </c>
      <c r="R1136" s="39">
        <v>5.4</v>
      </c>
      <c r="S1136" s="39"/>
    </row>
    <row r="1137" spans="1:19" x14ac:dyDescent="0.25">
      <c r="A1137" s="39" t="s">
        <v>15</v>
      </c>
      <c r="B1137" s="39" t="s">
        <v>34</v>
      </c>
      <c r="C1137" s="39" t="s">
        <v>57</v>
      </c>
      <c r="D1137" s="39" t="s">
        <v>1321</v>
      </c>
      <c r="E1137" s="39" t="s">
        <v>127</v>
      </c>
      <c r="F1137" s="48">
        <v>1</v>
      </c>
      <c r="G1137" s="41">
        <v>9012</v>
      </c>
      <c r="H1137" s="42">
        <v>2.730909090909091</v>
      </c>
      <c r="I1137" s="42">
        <v>3300</v>
      </c>
      <c r="J1137" s="42" t="s">
        <v>4170</v>
      </c>
      <c r="K1137" s="42" t="s">
        <v>4170</v>
      </c>
      <c r="L1137" s="42">
        <v>0</v>
      </c>
      <c r="M1137" s="39" t="s">
        <v>104</v>
      </c>
      <c r="N1137" s="39" t="b">
        <f t="shared" si="17"/>
        <v>0</v>
      </c>
      <c r="O1137" s="49">
        <v>24</v>
      </c>
      <c r="P1137" s="49">
        <v>20</v>
      </c>
      <c r="Q1137" s="39">
        <v>0</v>
      </c>
      <c r="R1137" s="39">
        <v>83.3</v>
      </c>
      <c r="S1137" s="39"/>
    </row>
    <row r="1138" spans="1:19" x14ac:dyDescent="0.25">
      <c r="A1138" s="39" t="s">
        <v>15</v>
      </c>
      <c r="B1138" s="39" t="s">
        <v>34</v>
      </c>
      <c r="C1138" s="39" t="s">
        <v>57</v>
      </c>
      <c r="D1138" s="39" t="s">
        <v>1322</v>
      </c>
      <c r="E1138" s="39" t="s">
        <v>127</v>
      </c>
      <c r="F1138" s="48">
        <v>1</v>
      </c>
      <c r="G1138" s="41">
        <v>4919</v>
      </c>
      <c r="H1138" s="42">
        <v>3.7293404094010616</v>
      </c>
      <c r="I1138" s="42">
        <v>1319</v>
      </c>
      <c r="J1138" s="42" t="s">
        <v>4170</v>
      </c>
      <c r="K1138" s="42" t="s">
        <v>4170</v>
      </c>
      <c r="L1138" s="42">
        <v>0</v>
      </c>
      <c r="M1138" s="39" t="s">
        <v>104</v>
      </c>
      <c r="N1138" s="39" t="b">
        <f t="shared" si="17"/>
        <v>0</v>
      </c>
      <c r="O1138" s="49">
        <v>20</v>
      </c>
      <c r="P1138" s="49">
        <v>15</v>
      </c>
      <c r="Q1138" s="39">
        <v>0</v>
      </c>
      <c r="R1138" s="39">
        <v>75</v>
      </c>
      <c r="S1138" s="39"/>
    </row>
    <row r="1139" spans="1:19" x14ac:dyDescent="0.25">
      <c r="A1139" s="39" t="s">
        <v>15</v>
      </c>
      <c r="B1139" s="39" t="s">
        <v>34</v>
      </c>
      <c r="C1139" s="39" t="s">
        <v>57</v>
      </c>
      <c r="D1139" s="39" t="s">
        <v>1323</v>
      </c>
      <c r="E1139" s="39" t="s">
        <v>127</v>
      </c>
      <c r="F1139" s="48">
        <v>1</v>
      </c>
      <c r="G1139" s="41">
        <v>2320</v>
      </c>
      <c r="H1139" s="42">
        <v>2.1641791044776117</v>
      </c>
      <c r="I1139" s="42">
        <v>1072</v>
      </c>
      <c r="J1139" s="42" t="s">
        <v>4169</v>
      </c>
      <c r="K1139" s="42" t="s">
        <v>4170</v>
      </c>
      <c r="L1139" s="42">
        <v>0</v>
      </c>
      <c r="M1139" s="39" t="s">
        <v>104</v>
      </c>
      <c r="N1139" s="39" t="b">
        <f t="shared" si="17"/>
        <v>0</v>
      </c>
      <c r="O1139" s="49">
        <v>20</v>
      </c>
      <c r="P1139" s="49">
        <v>15</v>
      </c>
      <c r="Q1139" s="39">
        <v>0</v>
      </c>
      <c r="R1139" s="39">
        <v>75</v>
      </c>
      <c r="S1139" s="39"/>
    </row>
    <row r="1140" spans="1:19" x14ac:dyDescent="0.25">
      <c r="A1140" s="39" t="s">
        <v>15</v>
      </c>
      <c r="B1140" s="39" t="s">
        <v>34</v>
      </c>
      <c r="C1140" s="39" t="s">
        <v>57</v>
      </c>
      <c r="D1140" s="39" t="s">
        <v>1324</v>
      </c>
      <c r="E1140" s="39" t="s">
        <v>127</v>
      </c>
      <c r="F1140" s="48">
        <v>1</v>
      </c>
      <c r="G1140" s="41">
        <v>3458</v>
      </c>
      <c r="H1140" s="42">
        <v>2.2067645181876197</v>
      </c>
      <c r="I1140" s="42">
        <v>1567</v>
      </c>
      <c r="J1140" s="42" t="s">
        <v>4170</v>
      </c>
      <c r="K1140" s="42" t="s">
        <v>4170</v>
      </c>
      <c r="L1140" s="42">
        <v>382</v>
      </c>
      <c r="M1140" s="39" t="s">
        <v>104</v>
      </c>
      <c r="N1140" s="39" t="b">
        <f t="shared" si="17"/>
        <v>0</v>
      </c>
      <c r="O1140" s="49">
        <v>27.84</v>
      </c>
      <c r="P1140" s="49">
        <v>25</v>
      </c>
      <c r="Q1140" s="39">
        <v>0</v>
      </c>
      <c r="R1140" s="39">
        <v>89.8</v>
      </c>
      <c r="S1140" s="39"/>
    </row>
    <row r="1141" spans="1:19" x14ac:dyDescent="0.25">
      <c r="A1141" s="39" t="s">
        <v>15</v>
      </c>
      <c r="B1141" s="39" t="s">
        <v>34</v>
      </c>
      <c r="C1141" s="39" t="s">
        <v>57</v>
      </c>
      <c r="D1141" s="39" t="s">
        <v>1325</v>
      </c>
      <c r="E1141" s="39" t="s">
        <v>127</v>
      </c>
      <c r="F1141" s="48">
        <v>1</v>
      </c>
      <c r="G1141" s="41">
        <v>2450</v>
      </c>
      <c r="H1141" s="42">
        <v>3.2666666666666666</v>
      </c>
      <c r="I1141" s="42">
        <v>750</v>
      </c>
      <c r="J1141" s="42" t="s">
        <v>4169</v>
      </c>
      <c r="K1141" s="42" t="s">
        <v>4170</v>
      </c>
      <c r="L1141" s="42">
        <v>0</v>
      </c>
      <c r="M1141" s="39" t="s">
        <v>106</v>
      </c>
      <c r="N1141" s="39" t="str">
        <f t="shared" si="17"/>
        <v>sim</v>
      </c>
      <c r="O1141" s="49">
        <v>38</v>
      </c>
      <c r="P1141" s="49">
        <v>23</v>
      </c>
      <c r="Q1141" s="39">
        <v>0</v>
      </c>
      <c r="R1141" s="39">
        <v>60.5</v>
      </c>
      <c r="S1141" s="39"/>
    </row>
    <row r="1142" spans="1:19" x14ac:dyDescent="0.25">
      <c r="A1142" s="39" t="s">
        <v>15</v>
      </c>
      <c r="B1142" s="39" t="s">
        <v>34</v>
      </c>
      <c r="C1142" s="39" t="s">
        <v>57</v>
      </c>
      <c r="D1142" s="39" t="s">
        <v>1326</v>
      </c>
      <c r="E1142" s="39" t="s">
        <v>127</v>
      </c>
      <c r="F1142" s="48">
        <v>1</v>
      </c>
      <c r="G1142" s="41">
        <v>3540</v>
      </c>
      <c r="H1142" s="42">
        <v>2.95</v>
      </c>
      <c r="I1142" s="42">
        <v>1200</v>
      </c>
      <c r="J1142" s="42" t="s">
        <v>4170</v>
      </c>
      <c r="K1142" s="42" t="s">
        <v>4170</v>
      </c>
      <c r="L1142" s="42">
        <v>0</v>
      </c>
      <c r="M1142" s="39" t="s">
        <v>104</v>
      </c>
      <c r="N1142" s="39" t="b">
        <f t="shared" si="17"/>
        <v>0</v>
      </c>
      <c r="O1142" s="49">
        <v>50000</v>
      </c>
      <c r="P1142" s="49">
        <v>50000</v>
      </c>
      <c r="Q1142" s="39">
        <v>0</v>
      </c>
      <c r="R1142" s="39">
        <v>100</v>
      </c>
      <c r="S1142" s="39"/>
    </row>
    <row r="1143" spans="1:19" x14ac:dyDescent="0.25">
      <c r="A1143" s="39" t="s">
        <v>15</v>
      </c>
      <c r="B1143" s="39" t="s">
        <v>34</v>
      </c>
      <c r="C1143" s="39" t="s">
        <v>57</v>
      </c>
      <c r="D1143" s="39" t="s">
        <v>1327</v>
      </c>
      <c r="E1143" s="39" t="s">
        <v>127</v>
      </c>
      <c r="F1143" s="48">
        <v>1</v>
      </c>
      <c r="G1143" s="41">
        <v>6871</v>
      </c>
      <c r="H1143" s="42">
        <v>2.0878152537222729</v>
      </c>
      <c r="I1143" s="42">
        <v>3291</v>
      </c>
      <c r="J1143" s="42" t="s">
        <v>4170</v>
      </c>
      <c r="K1143" s="42" t="s">
        <v>4170</v>
      </c>
      <c r="L1143" s="42">
        <v>50</v>
      </c>
      <c r="M1143" s="39" t="s">
        <v>104</v>
      </c>
      <c r="N1143" s="39" t="b">
        <f t="shared" si="17"/>
        <v>0</v>
      </c>
      <c r="O1143" s="49">
        <v>193.5</v>
      </c>
      <c r="P1143" s="49">
        <v>55</v>
      </c>
      <c r="Q1143" s="39">
        <v>0</v>
      </c>
      <c r="R1143" s="39">
        <v>28.4</v>
      </c>
      <c r="S1143" s="39"/>
    </row>
    <row r="1144" spans="1:19" x14ac:dyDescent="0.25">
      <c r="A1144" s="39" t="s">
        <v>15</v>
      </c>
      <c r="B1144" s="39" t="s">
        <v>34</v>
      </c>
      <c r="C1144" s="39" t="s">
        <v>57</v>
      </c>
      <c r="D1144" s="39" t="s">
        <v>1328</v>
      </c>
      <c r="E1144" s="39" t="s">
        <v>127</v>
      </c>
      <c r="F1144" s="48">
        <v>1</v>
      </c>
      <c r="G1144" s="41">
        <v>7199</v>
      </c>
      <c r="H1144" s="42">
        <v>2.0052924791086353</v>
      </c>
      <c r="I1144" s="42">
        <v>3590</v>
      </c>
      <c r="J1144" s="42" t="s">
        <v>4170</v>
      </c>
      <c r="K1144" s="42" t="s">
        <v>4170</v>
      </c>
      <c r="L1144" s="42">
        <v>111</v>
      </c>
      <c r="M1144" s="39" t="s">
        <v>104</v>
      </c>
      <c r="N1144" s="39" t="b">
        <f t="shared" si="17"/>
        <v>0</v>
      </c>
      <c r="O1144" s="49">
        <v>40.71</v>
      </c>
      <c r="P1144" s="49">
        <v>34</v>
      </c>
      <c r="Q1144" s="39">
        <v>0</v>
      </c>
      <c r="R1144" s="39">
        <v>83.5</v>
      </c>
      <c r="S1144" s="39"/>
    </row>
    <row r="1145" spans="1:19" x14ac:dyDescent="0.25">
      <c r="A1145" s="39" t="s">
        <v>15</v>
      </c>
      <c r="B1145" s="39" t="s">
        <v>34</v>
      </c>
      <c r="C1145" s="39" t="s">
        <v>57</v>
      </c>
      <c r="D1145" s="39" t="s">
        <v>1329</v>
      </c>
      <c r="E1145" s="39" t="s">
        <v>127</v>
      </c>
      <c r="F1145" s="48">
        <v>2</v>
      </c>
      <c r="G1145" s="41">
        <v>23278</v>
      </c>
      <c r="H1145" s="42">
        <v>4.6555999999999997</v>
      </c>
      <c r="I1145" s="42">
        <v>5000</v>
      </c>
      <c r="J1145" s="42" t="s">
        <v>4170</v>
      </c>
      <c r="K1145" s="42" t="s">
        <v>4170</v>
      </c>
      <c r="L1145" s="42">
        <v>150</v>
      </c>
      <c r="M1145" s="39" t="s">
        <v>106</v>
      </c>
      <c r="N1145" s="39" t="str">
        <f t="shared" si="17"/>
        <v>sim</v>
      </c>
      <c r="O1145" s="49">
        <v>80</v>
      </c>
      <c r="P1145" s="49">
        <v>60</v>
      </c>
      <c r="Q1145" s="39">
        <v>1</v>
      </c>
      <c r="R1145" s="39">
        <v>75</v>
      </c>
      <c r="S1145" s="39">
        <v>1.3</v>
      </c>
    </row>
    <row r="1146" spans="1:19" x14ac:dyDescent="0.25">
      <c r="A1146" s="39" t="s">
        <v>15</v>
      </c>
      <c r="B1146" s="39" t="s">
        <v>34</v>
      </c>
      <c r="C1146" s="39" t="s">
        <v>57</v>
      </c>
      <c r="D1146" s="39" t="s">
        <v>1330</v>
      </c>
      <c r="E1146" s="39" t="s">
        <v>127</v>
      </c>
      <c r="F1146" s="48">
        <v>1</v>
      </c>
      <c r="G1146" s="41">
        <v>1751</v>
      </c>
      <c r="H1146" s="42">
        <v>2.5014285714285713</v>
      </c>
      <c r="I1146" s="42">
        <v>700</v>
      </c>
      <c r="J1146" s="42" t="s">
        <v>4170</v>
      </c>
      <c r="K1146" s="42" t="s">
        <v>4170</v>
      </c>
      <c r="L1146" s="42">
        <v>35</v>
      </c>
      <c r="M1146" s="39" t="s">
        <v>106</v>
      </c>
      <c r="N1146" s="39" t="str">
        <f t="shared" si="17"/>
        <v>sim</v>
      </c>
      <c r="O1146" s="49">
        <v>21.3</v>
      </c>
      <c r="P1146" s="49">
        <v>21.3</v>
      </c>
      <c r="Q1146" s="39">
        <v>0</v>
      </c>
      <c r="R1146" s="39">
        <v>100</v>
      </c>
      <c r="S1146" s="39"/>
    </row>
    <row r="1147" spans="1:19" x14ac:dyDescent="0.25">
      <c r="A1147" s="39" t="s">
        <v>15</v>
      </c>
      <c r="B1147" s="39" t="s">
        <v>34</v>
      </c>
      <c r="C1147" s="39" t="s">
        <v>57</v>
      </c>
      <c r="D1147" s="39" t="s">
        <v>1331</v>
      </c>
      <c r="E1147" s="39" t="s">
        <v>147</v>
      </c>
      <c r="F1147" s="48">
        <v>1</v>
      </c>
      <c r="G1147" s="41">
        <v>6616</v>
      </c>
      <c r="H1147" s="42">
        <v>2.3927667269439423</v>
      </c>
      <c r="I1147" s="42">
        <v>2765</v>
      </c>
      <c r="J1147" s="42" t="s">
        <v>4170</v>
      </c>
      <c r="K1147" s="42" t="s">
        <v>4170</v>
      </c>
      <c r="L1147" s="42">
        <v>20</v>
      </c>
      <c r="M1147" s="39" t="s">
        <v>104</v>
      </c>
      <c r="N1147" s="39" t="b">
        <f t="shared" si="17"/>
        <v>0</v>
      </c>
      <c r="O1147" s="49">
        <v>0.05</v>
      </c>
      <c r="P1147" s="49">
        <v>0.03</v>
      </c>
      <c r="Q1147" s="39">
        <v>0</v>
      </c>
      <c r="R1147" s="39"/>
      <c r="S1147" s="39"/>
    </row>
    <row r="1148" spans="1:19" x14ac:dyDescent="0.25">
      <c r="A1148" s="39" t="s">
        <v>15</v>
      </c>
      <c r="B1148" s="39" t="s">
        <v>34</v>
      </c>
      <c r="C1148" s="39" t="s">
        <v>57</v>
      </c>
      <c r="D1148" s="39" t="s">
        <v>1332</v>
      </c>
      <c r="E1148" s="39" t="s">
        <v>127</v>
      </c>
      <c r="F1148" s="48">
        <v>1</v>
      </c>
      <c r="G1148" s="41">
        <v>4032</v>
      </c>
      <c r="H1148" s="42">
        <v>2.0180180180180178</v>
      </c>
      <c r="I1148" s="42">
        <v>1998</v>
      </c>
      <c r="J1148" s="42" t="s">
        <v>4170</v>
      </c>
      <c r="K1148" s="42" t="s">
        <v>4170</v>
      </c>
      <c r="L1148" s="42">
        <v>0</v>
      </c>
      <c r="M1148" s="39" t="s">
        <v>105</v>
      </c>
      <c r="N1148" s="39" t="str">
        <f t="shared" si="17"/>
        <v>sim</v>
      </c>
      <c r="O1148" s="49">
        <v>42</v>
      </c>
      <c r="P1148" s="49">
        <v>27</v>
      </c>
      <c r="Q1148" s="39">
        <v>0</v>
      </c>
      <c r="R1148" s="39">
        <v>64.3</v>
      </c>
      <c r="S1148" s="39"/>
    </row>
    <row r="1149" spans="1:19" x14ac:dyDescent="0.25">
      <c r="A1149" s="39" t="s">
        <v>15</v>
      </c>
      <c r="B1149" s="39" t="s">
        <v>34</v>
      </c>
      <c r="C1149" s="39" t="s">
        <v>57</v>
      </c>
      <c r="D1149" s="39" t="s">
        <v>1333</v>
      </c>
      <c r="E1149" s="39" t="s">
        <v>127</v>
      </c>
      <c r="F1149" s="48">
        <v>1</v>
      </c>
      <c r="G1149" s="41">
        <v>1732</v>
      </c>
      <c r="H1149" s="42">
        <v>2.5659259259259257</v>
      </c>
      <c r="I1149" s="42">
        <v>675</v>
      </c>
      <c r="J1149" s="42" t="s">
        <v>4170</v>
      </c>
      <c r="K1149" s="42" t="s">
        <v>4170</v>
      </c>
      <c r="L1149" s="42">
        <v>49</v>
      </c>
      <c r="M1149" s="39" t="s">
        <v>104</v>
      </c>
      <c r="N1149" s="39" t="b">
        <f t="shared" si="17"/>
        <v>0</v>
      </c>
      <c r="O1149" s="49">
        <v>20.2</v>
      </c>
      <c r="P1149" s="49">
        <v>13</v>
      </c>
      <c r="Q1149" s="39">
        <v>0</v>
      </c>
      <c r="R1149" s="39">
        <v>64.400000000000006</v>
      </c>
      <c r="S1149" s="39"/>
    </row>
    <row r="1150" spans="1:19" x14ac:dyDescent="0.25">
      <c r="A1150" s="39" t="s">
        <v>15</v>
      </c>
      <c r="B1150" s="39" t="s">
        <v>34</v>
      </c>
      <c r="C1150" s="39" t="s">
        <v>57</v>
      </c>
      <c r="D1150" s="39" t="s">
        <v>1334</v>
      </c>
      <c r="E1150" s="39" t="s">
        <v>127</v>
      </c>
      <c r="F1150" s="48">
        <v>1</v>
      </c>
      <c r="G1150" s="41">
        <v>1650</v>
      </c>
      <c r="H1150" s="42">
        <v>4.1984732824427482</v>
      </c>
      <c r="I1150" s="42">
        <v>393</v>
      </c>
      <c r="J1150" s="42" t="s">
        <v>4170</v>
      </c>
      <c r="K1150" s="42" t="s">
        <v>4170</v>
      </c>
      <c r="L1150" s="42">
        <v>0</v>
      </c>
      <c r="M1150" s="39" t="s">
        <v>104</v>
      </c>
      <c r="N1150" s="39" t="b">
        <f t="shared" si="17"/>
        <v>0</v>
      </c>
      <c r="O1150" s="49">
        <v>110.97</v>
      </c>
      <c r="P1150" s="49">
        <v>110.97</v>
      </c>
      <c r="Q1150" s="39">
        <v>0</v>
      </c>
      <c r="R1150" s="39">
        <v>100</v>
      </c>
      <c r="S1150" s="39"/>
    </row>
    <row r="1151" spans="1:19" x14ac:dyDescent="0.25">
      <c r="A1151" s="39" t="s">
        <v>15</v>
      </c>
      <c r="B1151" s="39" t="s">
        <v>34</v>
      </c>
      <c r="C1151" s="39" t="s">
        <v>57</v>
      </c>
      <c r="D1151" s="39" t="s">
        <v>1335</v>
      </c>
      <c r="E1151" s="39" t="s">
        <v>127</v>
      </c>
      <c r="F1151" s="48">
        <v>1</v>
      </c>
      <c r="G1151" s="41">
        <v>1800</v>
      </c>
      <c r="H1151" s="42">
        <v>2.0022246941045605</v>
      </c>
      <c r="I1151" s="42">
        <v>899</v>
      </c>
      <c r="J1151" s="42" t="s">
        <v>4169</v>
      </c>
      <c r="K1151" s="42" t="s">
        <v>4169</v>
      </c>
      <c r="L1151" s="42">
        <v>0</v>
      </c>
      <c r="M1151" s="39" t="s">
        <v>104</v>
      </c>
      <c r="N1151" s="39" t="b">
        <f t="shared" si="17"/>
        <v>0</v>
      </c>
      <c r="O1151" s="49">
        <v>12</v>
      </c>
      <c r="P1151" s="49">
        <v>6</v>
      </c>
      <c r="Q1151" s="39">
        <v>0</v>
      </c>
      <c r="R1151" s="39">
        <v>50</v>
      </c>
      <c r="S1151" s="39"/>
    </row>
    <row r="1152" spans="1:19" x14ac:dyDescent="0.25">
      <c r="A1152" s="39" t="s">
        <v>15</v>
      </c>
      <c r="B1152" s="39" t="s">
        <v>34</v>
      </c>
      <c r="C1152" s="39" t="s">
        <v>57</v>
      </c>
      <c r="D1152" s="39" t="s">
        <v>1100</v>
      </c>
      <c r="E1152" s="39" t="s">
        <v>127</v>
      </c>
      <c r="F1152" s="48">
        <v>1</v>
      </c>
      <c r="G1152" s="41">
        <v>19771</v>
      </c>
      <c r="H1152" s="42">
        <v>3.6019311349972671</v>
      </c>
      <c r="I1152" s="42">
        <v>5489</v>
      </c>
      <c r="J1152" s="42" t="s">
        <v>4169</v>
      </c>
      <c r="K1152" s="42" t="s">
        <v>4170</v>
      </c>
      <c r="L1152" s="42">
        <v>0</v>
      </c>
      <c r="M1152" s="39" t="s">
        <v>104</v>
      </c>
      <c r="N1152" s="39" t="b">
        <f t="shared" si="17"/>
        <v>0</v>
      </c>
      <c r="O1152" s="49">
        <v>198</v>
      </c>
      <c r="P1152" s="49">
        <v>68</v>
      </c>
      <c r="Q1152" s="39">
        <v>0</v>
      </c>
      <c r="R1152" s="39">
        <v>34.299999999999997</v>
      </c>
      <c r="S1152" s="39"/>
    </row>
    <row r="1153" spans="1:19" x14ac:dyDescent="0.25">
      <c r="A1153" s="39" t="s">
        <v>15</v>
      </c>
      <c r="B1153" s="39" t="s">
        <v>34</v>
      </c>
      <c r="C1153" s="39" t="s">
        <v>57</v>
      </c>
      <c r="D1153" s="39" t="s">
        <v>1336</v>
      </c>
      <c r="E1153" s="39" t="s">
        <v>127</v>
      </c>
      <c r="F1153" s="48">
        <v>1</v>
      </c>
      <c r="G1153" s="41">
        <v>1724</v>
      </c>
      <c r="H1153" s="42">
        <v>3.1345454545454547</v>
      </c>
      <c r="I1153" s="42">
        <v>550</v>
      </c>
      <c r="J1153" s="42" t="s">
        <v>4170</v>
      </c>
      <c r="K1153" s="42" t="s">
        <v>4170</v>
      </c>
      <c r="L1153" s="42">
        <v>0</v>
      </c>
      <c r="M1153" s="39" t="s">
        <v>104</v>
      </c>
      <c r="N1153" s="39" t="b">
        <f t="shared" si="17"/>
        <v>0</v>
      </c>
      <c r="O1153" s="49">
        <v>13</v>
      </c>
      <c r="P1153" s="49">
        <v>10.4</v>
      </c>
      <c r="Q1153" s="39">
        <v>0</v>
      </c>
      <c r="R1153" s="39">
        <v>80</v>
      </c>
      <c r="S1153" s="39"/>
    </row>
    <row r="1154" spans="1:19" x14ac:dyDescent="0.25">
      <c r="A1154" s="39" t="s">
        <v>15</v>
      </c>
      <c r="B1154" s="39" t="s">
        <v>34</v>
      </c>
      <c r="C1154" s="39" t="s">
        <v>57</v>
      </c>
      <c r="D1154" s="39" t="s">
        <v>1337</v>
      </c>
      <c r="E1154" s="39" t="s">
        <v>127</v>
      </c>
      <c r="F1154" s="48">
        <v>1</v>
      </c>
      <c r="G1154" s="41">
        <v>2766</v>
      </c>
      <c r="H1154" s="42">
        <v>3.9514285714285715</v>
      </c>
      <c r="I1154" s="42">
        <v>700</v>
      </c>
      <c r="J1154" s="42" t="s">
        <v>4170</v>
      </c>
      <c r="K1154" s="42" t="s">
        <v>4170</v>
      </c>
      <c r="L1154" s="42">
        <v>0</v>
      </c>
      <c r="M1154" s="39" t="s">
        <v>104</v>
      </c>
      <c r="N1154" s="39" t="b">
        <f t="shared" si="17"/>
        <v>0</v>
      </c>
      <c r="O1154" s="49">
        <v>50</v>
      </c>
      <c r="P1154" s="49">
        <v>30</v>
      </c>
      <c r="Q1154" s="39">
        <v>0</v>
      </c>
      <c r="R1154" s="39">
        <v>60</v>
      </c>
      <c r="S1154" s="39"/>
    </row>
    <row r="1155" spans="1:19" x14ac:dyDescent="0.25">
      <c r="A1155" s="39" t="s">
        <v>15</v>
      </c>
      <c r="B1155" s="39" t="s">
        <v>34</v>
      </c>
      <c r="C1155" s="39" t="s">
        <v>57</v>
      </c>
      <c r="D1155" s="39" t="s">
        <v>1338</v>
      </c>
      <c r="E1155" s="39" t="s">
        <v>127</v>
      </c>
      <c r="F1155" s="48">
        <v>1</v>
      </c>
      <c r="G1155" s="41">
        <v>2509</v>
      </c>
      <c r="H1155" s="42">
        <v>2.0023942537909019</v>
      </c>
      <c r="I1155" s="42">
        <v>1253</v>
      </c>
      <c r="J1155" s="42" t="s">
        <v>4170</v>
      </c>
      <c r="K1155" s="42" t="s">
        <v>4170</v>
      </c>
      <c r="L1155" s="42">
        <v>0</v>
      </c>
      <c r="M1155" s="39" t="s">
        <v>104</v>
      </c>
      <c r="N1155" s="39" t="b">
        <f t="shared" ref="N1155:N1218" si="18">IF(M1155&lt;&gt;"Não existe", "sim")</f>
        <v>0</v>
      </c>
      <c r="O1155" s="49">
        <v>15.35</v>
      </c>
      <c r="P1155" s="49">
        <v>15.35</v>
      </c>
      <c r="Q1155" s="39">
        <v>0</v>
      </c>
      <c r="R1155" s="39">
        <v>100</v>
      </c>
      <c r="S1155" s="39"/>
    </row>
    <row r="1156" spans="1:19" x14ac:dyDescent="0.25">
      <c r="A1156" s="39" t="s">
        <v>15</v>
      </c>
      <c r="B1156" s="39" t="s">
        <v>34</v>
      </c>
      <c r="C1156" s="39" t="s">
        <v>57</v>
      </c>
      <c r="D1156" s="39" t="s">
        <v>1339</v>
      </c>
      <c r="E1156" s="39" t="s">
        <v>127</v>
      </c>
      <c r="F1156" s="48">
        <v>1</v>
      </c>
      <c r="G1156" s="41">
        <v>1774</v>
      </c>
      <c r="H1156" s="42">
        <v>2.0870588235294116</v>
      </c>
      <c r="I1156" s="42">
        <v>850</v>
      </c>
      <c r="J1156" s="42" t="s">
        <v>4170</v>
      </c>
      <c r="K1156" s="42" t="s">
        <v>4170</v>
      </c>
      <c r="L1156" s="42">
        <v>0</v>
      </c>
      <c r="M1156" s="39" t="s">
        <v>104</v>
      </c>
      <c r="N1156" s="39" t="b">
        <f t="shared" si="18"/>
        <v>0</v>
      </c>
      <c r="O1156" s="49">
        <v>5</v>
      </c>
      <c r="P1156" s="49">
        <v>3</v>
      </c>
      <c r="Q1156" s="39">
        <v>0</v>
      </c>
      <c r="R1156" s="39">
        <v>60</v>
      </c>
      <c r="S1156" s="39"/>
    </row>
    <row r="1157" spans="1:19" x14ac:dyDescent="0.25">
      <c r="A1157" s="39" t="s">
        <v>15</v>
      </c>
      <c r="B1157" s="39" t="s">
        <v>34</v>
      </c>
      <c r="C1157" s="39" t="s">
        <v>57</v>
      </c>
      <c r="D1157" s="39" t="s">
        <v>1340</v>
      </c>
      <c r="E1157" s="39" t="s">
        <v>127</v>
      </c>
      <c r="F1157" s="48">
        <v>1</v>
      </c>
      <c r="G1157" s="41">
        <v>1189</v>
      </c>
      <c r="H1157" s="42">
        <v>2.7845433255269323</v>
      </c>
      <c r="I1157" s="42">
        <v>427</v>
      </c>
      <c r="J1157" s="42" t="s">
        <v>4170</v>
      </c>
      <c r="K1157" s="42" t="s">
        <v>4170</v>
      </c>
      <c r="L1157" s="42">
        <v>0</v>
      </c>
      <c r="M1157" s="39" t="s">
        <v>104</v>
      </c>
      <c r="N1157" s="39" t="b">
        <f t="shared" si="18"/>
        <v>0</v>
      </c>
      <c r="O1157" s="49">
        <v>13.8</v>
      </c>
      <c r="P1157" s="49">
        <v>1.5</v>
      </c>
      <c r="Q1157" s="39">
        <v>0</v>
      </c>
      <c r="R1157" s="39">
        <v>10.9</v>
      </c>
      <c r="S1157" s="39"/>
    </row>
    <row r="1158" spans="1:19" x14ac:dyDescent="0.25">
      <c r="A1158" s="39" t="s">
        <v>15</v>
      </c>
      <c r="B1158" s="39" t="s">
        <v>34</v>
      </c>
      <c r="C1158" s="39" t="s">
        <v>57</v>
      </c>
      <c r="D1158" s="39" t="s">
        <v>1341</v>
      </c>
      <c r="E1158" s="39" t="s">
        <v>127</v>
      </c>
      <c r="F1158" s="48">
        <v>1</v>
      </c>
      <c r="G1158" s="41">
        <v>1674</v>
      </c>
      <c r="H1158" s="42">
        <v>2.0924999999999998</v>
      </c>
      <c r="I1158" s="42">
        <v>800</v>
      </c>
      <c r="J1158" s="42" t="s">
        <v>4170</v>
      </c>
      <c r="K1158" s="42" t="s">
        <v>4170</v>
      </c>
      <c r="L1158" s="42">
        <v>0</v>
      </c>
      <c r="M1158" s="39" t="s">
        <v>104</v>
      </c>
      <c r="N1158" s="39" t="b">
        <f t="shared" si="18"/>
        <v>0</v>
      </c>
      <c r="O1158" s="49">
        <v>150</v>
      </c>
      <c r="P1158" s="49">
        <v>10</v>
      </c>
      <c r="Q1158" s="39">
        <v>0</v>
      </c>
      <c r="R1158" s="39">
        <v>6.7</v>
      </c>
      <c r="S1158" s="39"/>
    </row>
    <row r="1159" spans="1:19" x14ac:dyDescent="0.25">
      <c r="A1159" s="39" t="s">
        <v>15</v>
      </c>
      <c r="B1159" s="39" t="s">
        <v>34</v>
      </c>
      <c r="C1159" s="39" t="s">
        <v>57</v>
      </c>
      <c r="D1159" s="39" t="s">
        <v>1342</v>
      </c>
      <c r="E1159" s="39" t="s">
        <v>127</v>
      </c>
      <c r="F1159" s="48">
        <v>1</v>
      </c>
      <c r="G1159" s="41">
        <v>11818</v>
      </c>
      <c r="H1159" s="42">
        <v>2.2506189297276711</v>
      </c>
      <c r="I1159" s="42">
        <v>5251</v>
      </c>
      <c r="J1159" s="42" t="s">
        <v>4170</v>
      </c>
      <c r="K1159" s="42" t="s">
        <v>4170</v>
      </c>
      <c r="L1159" s="42">
        <v>0</v>
      </c>
      <c r="M1159" s="39" t="s">
        <v>104</v>
      </c>
      <c r="N1159" s="39" t="b">
        <f t="shared" si="18"/>
        <v>0</v>
      </c>
      <c r="O1159" s="49">
        <v>60</v>
      </c>
      <c r="P1159" s="49">
        <v>37</v>
      </c>
      <c r="Q1159" s="39">
        <v>0</v>
      </c>
      <c r="R1159" s="39">
        <v>61.7</v>
      </c>
      <c r="S1159" s="39"/>
    </row>
    <row r="1160" spans="1:19" x14ac:dyDescent="0.25">
      <c r="A1160" s="39" t="s">
        <v>15</v>
      </c>
      <c r="B1160" s="39" t="s">
        <v>34</v>
      </c>
      <c r="C1160" s="39" t="s">
        <v>57</v>
      </c>
      <c r="D1160" s="39" t="s">
        <v>1343</v>
      </c>
      <c r="E1160" s="39" t="s">
        <v>127</v>
      </c>
      <c r="F1160" s="48">
        <v>1</v>
      </c>
      <c r="G1160" s="41">
        <v>6632</v>
      </c>
      <c r="H1160" s="42">
        <v>2.227746053073564</v>
      </c>
      <c r="I1160" s="42">
        <v>2977</v>
      </c>
      <c r="J1160" s="42" t="s">
        <v>4170</v>
      </c>
      <c r="K1160" s="42" t="s">
        <v>4170</v>
      </c>
      <c r="L1160" s="42">
        <v>19</v>
      </c>
      <c r="M1160" s="39" t="s">
        <v>106</v>
      </c>
      <c r="N1160" s="39" t="str">
        <f t="shared" si="18"/>
        <v>sim</v>
      </c>
      <c r="O1160" s="49">
        <v>50</v>
      </c>
      <c r="P1160" s="49">
        <v>39</v>
      </c>
      <c r="Q1160" s="39">
        <v>2</v>
      </c>
      <c r="R1160" s="39">
        <v>78</v>
      </c>
      <c r="S1160" s="39">
        <v>4</v>
      </c>
    </row>
    <row r="1161" spans="1:19" x14ac:dyDescent="0.25">
      <c r="A1161" s="39" t="s">
        <v>15</v>
      </c>
      <c r="B1161" s="39" t="s">
        <v>34</v>
      </c>
      <c r="C1161" s="39" t="s">
        <v>57</v>
      </c>
      <c r="D1161" s="39" t="s">
        <v>511</v>
      </c>
      <c r="E1161" s="39" t="s">
        <v>127</v>
      </c>
      <c r="F1161" s="48">
        <v>1</v>
      </c>
      <c r="G1161" s="41">
        <v>4325</v>
      </c>
      <c r="H1161" s="42">
        <v>4.8055555555555554</v>
      </c>
      <c r="I1161" s="42">
        <v>900</v>
      </c>
      <c r="J1161" s="42" t="s">
        <v>4170</v>
      </c>
      <c r="K1161" s="42" t="s">
        <v>4170</v>
      </c>
      <c r="L1161" s="42">
        <v>0</v>
      </c>
      <c r="M1161" s="39" t="s">
        <v>104</v>
      </c>
      <c r="N1161" s="39" t="b">
        <f t="shared" si="18"/>
        <v>0</v>
      </c>
      <c r="O1161" s="49">
        <v>12</v>
      </c>
      <c r="P1161" s="49">
        <v>6</v>
      </c>
      <c r="Q1161" s="39">
        <v>0</v>
      </c>
      <c r="R1161" s="39">
        <v>50</v>
      </c>
      <c r="S1161" s="39"/>
    </row>
    <row r="1162" spans="1:19" x14ac:dyDescent="0.25">
      <c r="A1162" s="39" t="s">
        <v>15</v>
      </c>
      <c r="B1162" s="39" t="s">
        <v>34</v>
      </c>
      <c r="C1162" s="39" t="s">
        <v>57</v>
      </c>
      <c r="D1162" s="39" t="s">
        <v>1344</v>
      </c>
      <c r="E1162" s="39" t="s">
        <v>127</v>
      </c>
      <c r="F1162" s="48">
        <v>1</v>
      </c>
      <c r="G1162" s="41">
        <v>1036</v>
      </c>
      <c r="H1162" s="42">
        <v>2.5771144278606966</v>
      </c>
      <c r="I1162" s="42">
        <v>402</v>
      </c>
      <c r="J1162" s="42" t="s">
        <v>4170</v>
      </c>
      <c r="K1162" s="42" t="s">
        <v>4170</v>
      </c>
      <c r="L1162" s="42">
        <v>0</v>
      </c>
      <c r="M1162" s="39" t="s">
        <v>104</v>
      </c>
      <c r="N1162" s="39" t="b">
        <f t="shared" si="18"/>
        <v>0</v>
      </c>
      <c r="O1162" s="49">
        <v>31</v>
      </c>
      <c r="P1162" s="49">
        <v>12.45</v>
      </c>
      <c r="Q1162" s="39">
        <v>0</v>
      </c>
      <c r="R1162" s="39">
        <v>40.200000000000003</v>
      </c>
      <c r="S1162" s="39"/>
    </row>
    <row r="1163" spans="1:19" x14ac:dyDescent="0.25">
      <c r="A1163" s="39" t="s">
        <v>15</v>
      </c>
      <c r="B1163" s="39" t="s">
        <v>34</v>
      </c>
      <c r="C1163" s="39" t="s">
        <v>57</v>
      </c>
      <c r="D1163" s="39" t="s">
        <v>1345</v>
      </c>
      <c r="E1163" s="39" t="s">
        <v>127</v>
      </c>
      <c r="F1163" s="48">
        <v>1</v>
      </c>
      <c r="G1163" s="41">
        <v>1664</v>
      </c>
      <c r="H1163" s="42">
        <v>3.6977777777777776</v>
      </c>
      <c r="I1163" s="42">
        <v>450</v>
      </c>
      <c r="J1163" s="42" t="s">
        <v>4170</v>
      </c>
      <c r="K1163" s="42" t="s">
        <v>4170</v>
      </c>
      <c r="L1163" s="42">
        <v>50</v>
      </c>
      <c r="M1163" s="39" t="s">
        <v>104</v>
      </c>
      <c r="N1163" s="39" t="b">
        <f t="shared" si="18"/>
        <v>0</v>
      </c>
      <c r="O1163" s="49">
        <v>23</v>
      </c>
      <c r="P1163" s="49">
        <v>23</v>
      </c>
      <c r="Q1163" s="39">
        <v>0</v>
      </c>
      <c r="R1163" s="39">
        <v>100</v>
      </c>
      <c r="S1163" s="39"/>
    </row>
    <row r="1164" spans="1:19" x14ac:dyDescent="0.25">
      <c r="A1164" s="39" t="s">
        <v>15</v>
      </c>
      <c r="B1164" s="39" t="s">
        <v>34</v>
      </c>
      <c r="C1164" s="39" t="s">
        <v>57</v>
      </c>
      <c r="D1164" s="39" t="s">
        <v>1346</v>
      </c>
      <c r="E1164" s="39" t="s">
        <v>127</v>
      </c>
      <c r="F1164" s="48">
        <v>1</v>
      </c>
      <c r="G1164" s="41">
        <v>12342</v>
      </c>
      <c r="H1164" s="42">
        <v>2.7245033112582782</v>
      </c>
      <c r="I1164" s="42">
        <v>4530</v>
      </c>
      <c r="J1164" s="42" t="s">
        <v>4170</v>
      </c>
      <c r="K1164" s="42" t="s">
        <v>4170</v>
      </c>
      <c r="L1164" s="42">
        <v>0</v>
      </c>
      <c r="M1164" s="39" t="s">
        <v>104</v>
      </c>
      <c r="N1164" s="39" t="b">
        <f t="shared" si="18"/>
        <v>0</v>
      </c>
      <c r="O1164" s="49">
        <v>15</v>
      </c>
      <c r="P1164" s="49">
        <v>10</v>
      </c>
      <c r="Q1164" s="39">
        <v>0</v>
      </c>
      <c r="R1164" s="39">
        <v>66.7</v>
      </c>
      <c r="S1164" s="39"/>
    </row>
    <row r="1165" spans="1:19" x14ac:dyDescent="0.25">
      <c r="A1165" s="39" t="s">
        <v>15</v>
      </c>
      <c r="B1165" s="39" t="s">
        <v>34</v>
      </c>
      <c r="C1165" s="39" t="s">
        <v>57</v>
      </c>
      <c r="D1165" s="39" t="s">
        <v>1347</v>
      </c>
      <c r="E1165" s="39" t="s">
        <v>127</v>
      </c>
      <c r="F1165" s="48">
        <v>1</v>
      </c>
      <c r="G1165" s="41">
        <v>1045</v>
      </c>
      <c r="H1165" s="42">
        <v>3.9733840304182508</v>
      </c>
      <c r="I1165" s="42">
        <v>263</v>
      </c>
      <c r="J1165" s="42" t="s">
        <v>4170</v>
      </c>
      <c r="K1165" s="42" t="s">
        <v>4170</v>
      </c>
      <c r="L1165" s="42">
        <v>20</v>
      </c>
      <c r="M1165" s="39" t="s">
        <v>104</v>
      </c>
      <c r="N1165" s="39" t="b">
        <f t="shared" si="18"/>
        <v>0</v>
      </c>
      <c r="O1165" s="49">
        <v>7.11</v>
      </c>
      <c r="P1165" s="49">
        <v>5</v>
      </c>
      <c r="Q1165" s="39">
        <v>0</v>
      </c>
      <c r="R1165" s="39">
        <v>70.3</v>
      </c>
      <c r="S1165" s="39"/>
    </row>
    <row r="1166" spans="1:19" x14ac:dyDescent="0.25">
      <c r="A1166" s="39" t="s">
        <v>15</v>
      </c>
      <c r="B1166" s="39" t="s">
        <v>34</v>
      </c>
      <c r="C1166" s="39" t="s">
        <v>57</v>
      </c>
      <c r="D1166" s="39" t="s">
        <v>1348</v>
      </c>
      <c r="E1166" s="39" t="s">
        <v>127</v>
      </c>
      <c r="F1166" s="48">
        <v>1</v>
      </c>
      <c r="G1166" s="41">
        <v>2887</v>
      </c>
      <c r="H1166" s="42">
        <v>2.1385185185185187</v>
      </c>
      <c r="I1166" s="42">
        <v>1350</v>
      </c>
      <c r="J1166" s="42" t="s">
        <v>4170</v>
      </c>
      <c r="K1166" s="42" t="s">
        <v>4169</v>
      </c>
      <c r="L1166" s="42">
        <v>30</v>
      </c>
      <c r="M1166" s="39" t="s">
        <v>104</v>
      </c>
      <c r="N1166" s="39" t="b">
        <f t="shared" si="18"/>
        <v>0</v>
      </c>
      <c r="O1166" s="49">
        <v>28</v>
      </c>
      <c r="P1166" s="49">
        <v>12</v>
      </c>
      <c r="Q1166" s="39">
        <v>0.9</v>
      </c>
      <c r="R1166" s="39">
        <v>42.9</v>
      </c>
      <c r="S1166" s="39">
        <v>3.2</v>
      </c>
    </row>
    <row r="1167" spans="1:19" x14ac:dyDescent="0.25">
      <c r="A1167" s="39" t="s">
        <v>15</v>
      </c>
      <c r="B1167" s="39" t="s">
        <v>34</v>
      </c>
      <c r="C1167" s="39" t="s">
        <v>57</v>
      </c>
      <c r="D1167" s="39" t="s">
        <v>1349</v>
      </c>
      <c r="E1167" s="39" t="s">
        <v>147</v>
      </c>
      <c r="F1167" s="48">
        <v>1</v>
      </c>
      <c r="G1167" s="41">
        <v>1241</v>
      </c>
      <c r="H1167" s="42">
        <v>15.512499999999999</v>
      </c>
      <c r="I1167" s="42">
        <v>80</v>
      </c>
      <c r="J1167" s="42" t="s">
        <v>4169</v>
      </c>
      <c r="K1167" s="42" t="s">
        <v>4169</v>
      </c>
      <c r="L1167" s="42">
        <v>0</v>
      </c>
      <c r="M1167" s="39" t="s">
        <v>104</v>
      </c>
      <c r="N1167" s="39" t="b">
        <f t="shared" si="18"/>
        <v>0</v>
      </c>
      <c r="O1167" s="49">
        <v>50</v>
      </c>
      <c r="P1167" s="49">
        <v>36</v>
      </c>
      <c r="Q1167" s="39">
        <v>0</v>
      </c>
      <c r="R1167" s="39">
        <v>72</v>
      </c>
      <c r="S1167" s="39"/>
    </row>
    <row r="1168" spans="1:19" x14ac:dyDescent="0.25">
      <c r="A1168" s="39" t="s">
        <v>15</v>
      </c>
      <c r="B1168" s="39" t="s">
        <v>34</v>
      </c>
      <c r="C1168" s="39" t="s">
        <v>57</v>
      </c>
      <c r="D1168" s="39" t="s">
        <v>1350</v>
      </c>
      <c r="E1168" s="39" t="s">
        <v>127</v>
      </c>
      <c r="F1168" s="48">
        <v>1</v>
      </c>
      <c r="G1168" s="41">
        <v>5236</v>
      </c>
      <c r="H1168" s="42">
        <v>2.5392822502424832</v>
      </c>
      <c r="I1168" s="42">
        <v>2062</v>
      </c>
      <c r="J1168" s="42" t="s">
        <v>4170</v>
      </c>
      <c r="K1168" s="42" t="s">
        <v>4170</v>
      </c>
      <c r="L1168" s="42">
        <v>0</v>
      </c>
      <c r="M1168" s="39" t="s">
        <v>104</v>
      </c>
      <c r="N1168" s="39" t="b">
        <f t="shared" si="18"/>
        <v>0</v>
      </c>
      <c r="O1168" s="49">
        <v>60.55</v>
      </c>
      <c r="P1168" s="49">
        <v>9.8000000000000007</v>
      </c>
      <c r="Q1168" s="39">
        <v>0</v>
      </c>
      <c r="R1168" s="39">
        <v>16.2</v>
      </c>
      <c r="S1168" s="39"/>
    </row>
    <row r="1169" spans="1:19" x14ac:dyDescent="0.25">
      <c r="A1169" s="39" t="s">
        <v>15</v>
      </c>
      <c r="B1169" s="39" t="s">
        <v>34</v>
      </c>
      <c r="C1169" s="39" t="s">
        <v>57</v>
      </c>
      <c r="D1169" s="39" t="s">
        <v>1351</v>
      </c>
      <c r="E1169" s="39" t="s">
        <v>127</v>
      </c>
      <c r="F1169" s="48">
        <v>1</v>
      </c>
      <c r="G1169" s="41">
        <v>1538</v>
      </c>
      <c r="H1169" s="42">
        <v>2.1815602836879431</v>
      </c>
      <c r="I1169" s="42">
        <v>705</v>
      </c>
      <c r="J1169" s="42" t="s">
        <v>4170</v>
      </c>
      <c r="K1169" s="42" t="s">
        <v>4170</v>
      </c>
      <c r="L1169" s="42">
        <v>0</v>
      </c>
      <c r="M1169" s="39" t="s">
        <v>104</v>
      </c>
      <c r="N1169" s="39" t="b">
        <f t="shared" si="18"/>
        <v>0</v>
      </c>
      <c r="O1169" s="49">
        <v>15</v>
      </c>
      <c r="P1169" s="49">
        <v>15</v>
      </c>
      <c r="Q1169" s="39">
        <v>0</v>
      </c>
      <c r="R1169" s="39">
        <v>100</v>
      </c>
      <c r="S1169" s="39"/>
    </row>
    <row r="1170" spans="1:19" x14ac:dyDescent="0.25">
      <c r="A1170" s="39" t="s">
        <v>15</v>
      </c>
      <c r="B1170" s="39" t="s">
        <v>34</v>
      </c>
      <c r="C1170" s="39" t="s">
        <v>57</v>
      </c>
      <c r="D1170" s="39" t="s">
        <v>1352</v>
      </c>
      <c r="E1170" s="39" t="s">
        <v>127</v>
      </c>
      <c r="F1170" s="48">
        <v>1</v>
      </c>
      <c r="G1170" s="41">
        <v>7599</v>
      </c>
      <c r="H1170" s="42">
        <v>2.0427419354838712</v>
      </c>
      <c r="I1170" s="42">
        <v>3720</v>
      </c>
      <c r="J1170" s="42" t="s">
        <v>4170</v>
      </c>
      <c r="K1170" s="42" t="s">
        <v>4170</v>
      </c>
      <c r="L1170" s="42">
        <v>300</v>
      </c>
      <c r="M1170" s="39" t="s">
        <v>104</v>
      </c>
      <c r="N1170" s="39" t="b">
        <f t="shared" si="18"/>
        <v>0</v>
      </c>
      <c r="O1170" s="49">
        <v>41.3</v>
      </c>
      <c r="P1170" s="49">
        <v>27</v>
      </c>
      <c r="Q1170" s="39">
        <v>5</v>
      </c>
      <c r="R1170" s="39">
        <v>65.400000000000006</v>
      </c>
      <c r="S1170" s="39">
        <v>12.1</v>
      </c>
    </row>
    <row r="1171" spans="1:19" x14ac:dyDescent="0.25">
      <c r="A1171" s="39" t="s">
        <v>15</v>
      </c>
      <c r="B1171" s="39" t="s">
        <v>34</v>
      </c>
      <c r="C1171" s="39" t="s">
        <v>57</v>
      </c>
      <c r="D1171" s="39" t="s">
        <v>1353</v>
      </c>
      <c r="E1171" s="39" t="s">
        <v>127</v>
      </c>
      <c r="F1171" s="48">
        <v>1</v>
      </c>
      <c r="G1171" s="41">
        <v>1520</v>
      </c>
      <c r="H1171" s="42">
        <v>4.1873278236914597</v>
      </c>
      <c r="I1171" s="42">
        <v>363</v>
      </c>
      <c r="J1171" s="42" t="s">
        <v>4170</v>
      </c>
      <c r="K1171" s="42" t="s">
        <v>4170</v>
      </c>
      <c r="L1171" s="42">
        <v>0</v>
      </c>
      <c r="M1171" s="39" t="s">
        <v>104</v>
      </c>
      <c r="N1171" s="39" t="b">
        <f t="shared" si="18"/>
        <v>0</v>
      </c>
      <c r="O1171" s="49">
        <v>19</v>
      </c>
      <c r="P1171" s="49">
        <v>17</v>
      </c>
      <c r="Q1171" s="39">
        <v>0</v>
      </c>
      <c r="R1171" s="39">
        <v>89.5</v>
      </c>
      <c r="S1171" s="39"/>
    </row>
    <row r="1172" spans="1:19" x14ac:dyDescent="0.25">
      <c r="A1172" s="39" t="s">
        <v>15</v>
      </c>
      <c r="B1172" s="39" t="s">
        <v>34</v>
      </c>
      <c r="C1172" s="39" t="s">
        <v>57</v>
      </c>
      <c r="D1172" s="39" t="s">
        <v>1354</v>
      </c>
      <c r="E1172" s="39" t="s">
        <v>147</v>
      </c>
      <c r="F1172" s="48">
        <v>1</v>
      </c>
      <c r="G1172" s="41">
        <v>11333</v>
      </c>
      <c r="H1172" s="42">
        <v>2.0605454545454545</v>
      </c>
      <c r="I1172" s="42">
        <v>5500</v>
      </c>
      <c r="J1172" s="42" t="s">
        <v>4170</v>
      </c>
      <c r="K1172" s="42" t="s">
        <v>4170</v>
      </c>
      <c r="L1172" s="42">
        <v>0</v>
      </c>
      <c r="M1172" s="39" t="s">
        <v>104</v>
      </c>
      <c r="N1172" s="39" t="b">
        <f t="shared" si="18"/>
        <v>0</v>
      </c>
      <c r="O1172" s="49">
        <v>290</v>
      </c>
      <c r="P1172" s="49">
        <v>162</v>
      </c>
      <c r="Q1172" s="39">
        <v>0</v>
      </c>
      <c r="R1172" s="39">
        <v>55.9</v>
      </c>
      <c r="S1172" s="39"/>
    </row>
    <row r="1173" spans="1:19" x14ac:dyDescent="0.25">
      <c r="A1173" s="39" t="s">
        <v>15</v>
      </c>
      <c r="B1173" s="39" t="s">
        <v>34</v>
      </c>
      <c r="C1173" s="39" t="s">
        <v>57</v>
      </c>
      <c r="D1173" s="39" t="s">
        <v>1355</v>
      </c>
      <c r="E1173" s="39" t="s">
        <v>127</v>
      </c>
      <c r="F1173" s="48">
        <v>1</v>
      </c>
      <c r="G1173" s="41">
        <v>978</v>
      </c>
      <c r="H1173" s="42">
        <v>3.4928571428571429</v>
      </c>
      <c r="I1173" s="42">
        <v>280</v>
      </c>
      <c r="J1173" s="42" t="s">
        <v>4170</v>
      </c>
      <c r="K1173" s="42" t="s">
        <v>4170</v>
      </c>
      <c r="L1173" s="42">
        <v>0</v>
      </c>
      <c r="M1173" s="39" t="s">
        <v>104</v>
      </c>
      <c r="N1173" s="39" t="b">
        <f t="shared" si="18"/>
        <v>0</v>
      </c>
      <c r="O1173" s="49">
        <v>18</v>
      </c>
      <c r="P1173" s="49">
        <v>10</v>
      </c>
      <c r="Q1173" s="39">
        <v>0</v>
      </c>
      <c r="R1173" s="39">
        <v>55.6</v>
      </c>
      <c r="S1173" s="39"/>
    </row>
    <row r="1174" spans="1:19" x14ac:dyDescent="0.25">
      <c r="A1174" s="39" t="s">
        <v>15</v>
      </c>
      <c r="B1174" s="39" t="s">
        <v>34</v>
      </c>
      <c r="C1174" s="39" t="s">
        <v>57</v>
      </c>
      <c r="D1174" s="39" t="s">
        <v>1356</v>
      </c>
      <c r="E1174" s="39" t="s">
        <v>127</v>
      </c>
      <c r="F1174" s="48">
        <v>1</v>
      </c>
      <c r="G1174" s="41">
        <v>4038</v>
      </c>
      <c r="H1174" s="42">
        <v>3.6709090909090909</v>
      </c>
      <c r="I1174" s="42">
        <v>1100</v>
      </c>
      <c r="J1174" s="42" t="s">
        <v>4169</v>
      </c>
      <c r="K1174" s="42" t="s">
        <v>4169</v>
      </c>
      <c r="L1174" s="42">
        <v>0</v>
      </c>
      <c r="M1174" s="39" t="s">
        <v>102</v>
      </c>
      <c r="N1174" s="39" t="str">
        <f t="shared" si="18"/>
        <v>sim</v>
      </c>
      <c r="O1174" s="49">
        <v>12.5</v>
      </c>
      <c r="P1174" s="49">
        <v>10.33</v>
      </c>
      <c r="Q1174" s="39">
        <v>0</v>
      </c>
      <c r="R1174" s="39">
        <v>82.6</v>
      </c>
      <c r="S1174" s="39"/>
    </row>
    <row r="1175" spans="1:19" x14ac:dyDescent="0.25">
      <c r="A1175" s="39" t="s">
        <v>15</v>
      </c>
      <c r="B1175" s="39" t="s">
        <v>34</v>
      </c>
      <c r="C1175" s="39" t="s">
        <v>57</v>
      </c>
      <c r="D1175" s="39" t="s">
        <v>1357</v>
      </c>
      <c r="E1175" s="39" t="s">
        <v>127</v>
      </c>
      <c r="F1175" s="48">
        <v>2</v>
      </c>
      <c r="G1175" s="41">
        <v>51993</v>
      </c>
      <c r="H1175" s="42">
        <v>3.0421274354923642</v>
      </c>
      <c r="I1175" s="42">
        <v>17091</v>
      </c>
      <c r="J1175" s="42" t="s">
        <v>4170</v>
      </c>
      <c r="K1175" s="42" t="s">
        <v>4170</v>
      </c>
      <c r="L1175" s="42">
        <v>4</v>
      </c>
      <c r="M1175" s="39" t="s">
        <v>104</v>
      </c>
      <c r="N1175" s="39" t="b">
        <f t="shared" si="18"/>
        <v>0</v>
      </c>
      <c r="O1175" s="49">
        <v>180</v>
      </c>
      <c r="P1175" s="49">
        <v>50</v>
      </c>
      <c r="Q1175" s="39">
        <v>0</v>
      </c>
      <c r="R1175" s="39">
        <v>27.8</v>
      </c>
      <c r="S1175" s="39"/>
    </row>
    <row r="1176" spans="1:19" x14ac:dyDescent="0.25">
      <c r="A1176" s="39" t="s">
        <v>15</v>
      </c>
      <c r="B1176" s="39" t="s">
        <v>34</v>
      </c>
      <c r="C1176" s="39" t="s">
        <v>57</v>
      </c>
      <c r="D1176" s="39" t="s">
        <v>1358</v>
      </c>
      <c r="E1176" s="39" t="s">
        <v>127</v>
      </c>
      <c r="F1176" s="48">
        <v>1</v>
      </c>
      <c r="G1176" s="41">
        <v>1288</v>
      </c>
      <c r="H1176" s="42">
        <v>2.2517482517482517</v>
      </c>
      <c r="I1176" s="42">
        <v>572</v>
      </c>
      <c r="J1176" s="42" t="s">
        <v>4170</v>
      </c>
      <c r="K1176" s="42" t="s">
        <v>4170</v>
      </c>
      <c r="L1176" s="42">
        <v>20</v>
      </c>
      <c r="M1176" s="39" t="s">
        <v>104</v>
      </c>
      <c r="N1176" s="39" t="b">
        <f t="shared" si="18"/>
        <v>0</v>
      </c>
      <c r="O1176" s="49">
        <v>10.199999999999999</v>
      </c>
      <c r="P1176" s="49">
        <v>2.7</v>
      </c>
      <c r="Q1176" s="39">
        <v>0</v>
      </c>
      <c r="R1176" s="39">
        <v>26.5</v>
      </c>
      <c r="S1176" s="39"/>
    </row>
    <row r="1177" spans="1:19" x14ac:dyDescent="0.25">
      <c r="A1177" s="39" t="s">
        <v>15</v>
      </c>
      <c r="B1177" s="39" t="s">
        <v>34</v>
      </c>
      <c r="C1177" s="39" t="s">
        <v>57</v>
      </c>
      <c r="D1177" s="39" t="s">
        <v>1359</v>
      </c>
      <c r="E1177" s="39" t="s">
        <v>127</v>
      </c>
      <c r="F1177" s="48">
        <v>1</v>
      </c>
      <c r="G1177" s="41">
        <v>7643</v>
      </c>
      <c r="H1177" s="42">
        <v>3.6395238095238094</v>
      </c>
      <c r="I1177" s="42">
        <v>2100</v>
      </c>
      <c r="J1177" s="42" t="s">
        <v>4170</v>
      </c>
      <c r="K1177" s="42" t="s">
        <v>4170</v>
      </c>
      <c r="L1177" s="42">
        <v>80</v>
      </c>
      <c r="M1177" s="39" t="s">
        <v>104</v>
      </c>
      <c r="N1177" s="39" t="b">
        <f t="shared" si="18"/>
        <v>0</v>
      </c>
      <c r="O1177" s="49">
        <v>29</v>
      </c>
      <c r="P1177" s="49">
        <v>29</v>
      </c>
      <c r="Q1177" s="39">
        <v>0</v>
      </c>
      <c r="R1177" s="39">
        <v>100</v>
      </c>
      <c r="S1177" s="39"/>
    </row>
    <row r="1178" spans="1:19" x14ac:dyDescent="0.25">
      <c r="A1178" s="39" t="s">
        <v>15</v>
      </c>
      <c r="B1178" s="39" t="s">
        <v>34</v>
      </c>
      <c r="C1178" s="39" t="s">
        <v>57</v>
      </c>
      <c r="D1178" s="39" t="s">
        <v>1360</v>
      </c>
      <c r="E1178" s="39" t="s">
        <v>127</v>
      </c>
      <c r="F1178" s="48">
        <v>1</v>
      </c>
      <c r="G1178" s="41">
        <v>1213</v>
      </c>
      <c r="H1178" s="42">
        <v>2.0806174957118353</v>
      </c>
      <c r="I1178" s="42">
        <v>583</v>
      </c>
      <c r="J1178" s="42" t="s">
        <v>4169</v>
      </c>
      <c r="K1178" s="42" t="s">
        <v>4170</v>
      </c>
      <c r="L1178" s="42">
        <v>0</v>
      </c>
      <c r="M1178" s="39" t="s">
        <v>104</v>
      </c>
      <c r="N1178" s="39" t="b">
        <f t="shared" si="18"/>
        <v>0</v>
      </c>
      <c r="O1178" s="49">
        <v>10.199999999999999</v>
      </c>
      <c r="P1178" s="49">
        <v>7</v>
      </c>
      <c r="Q1178" s="39">
        <v>0</v>
      </c>
      <c r="R1178" s="39">
        <v>68.599999999999994</v>
      </c>
      <c r="S1178" s="39"/>
    </row>
    <row r="1179" spans="1:19" x14ac:dyDescent="0.25">
      <c r="A1179" s="39" t="s">
        <v>15</v>
      </c>
      <c r="B1179" s="39" t="s">
        <v>34</v>
      </c>
      <c r="C1179" s="39" t="s">
        <v>57</v>
      </c>
      <c r="D1179" s="39" t="s">
        <v>1361</v>
      </c>
      <c r="E1179" s="39" t="s">
        <v>127</v>
      </c>
      <c r="F1179" s="48">
        <v>1</v>
      </c>
      <c r="G1179" s="41">
        <v>3187</v>
      </c>
      <c r="H1179" s="42">
        <v>2.8972727272727274</v>
      </c>
      <c r="I1179" s="42">
        <v>1100</v>
      </c>
      <c r="J1179" s="42" t="s">
        <v>4170</v>
      </c>
      <c r="K1179" s="42" t="s">
        <v>4170</v>
      </c>
      <c r="L1179" s="42">
        <v>0</v>
      </c>
      <c r="M1179" s="39" t="s">
        <v>104</v>
      </c>
      <c r="N1179" s="39" t="b">
        <f t="shared" si="18"/>
        <v>0</v>
      </c>
      <c r="O1179" s="49">
        <v>18</v>
      </c>
      <c r="P1179" s="49">
        <v>18</v>
      </c>
      <c r="Q1179" s="39">
        <v>0</v>
      </c>
      <c r="R1179" s="39">
        <v>100</v>
      </c>
      <c r="S1179" s="39"/>
    </row>
    <row r="1180" spans="1:19" x14ac:dyDescent="0.25">
      <c r="A1180" s="39" t="s">
        <v>15</v>
      </c>
      <c r="B1180" s="39" t="s">
        <v>34</v>
      </c>
      <c r="C1180" s="39" t="s">
        <v>57</v>
      </c>
      <c r="D1180" s="39" t="s">
        <v>1362</v>
      </c>
      <c r="E1180" s="39" t="s">
        <v>127</v>
      </c>
      <c r="F1180" s="48">
        <v>1</v>
      </c>
      <c r="G1180" s="41">
        <v>7899</v>
      </c>
      <c r="H1180" s="42">
        <v>3.1596000000000002</v>
      </c>
      <c r="I1180" s="42">
        <v>2500</v>
      </c>
      <c r="J1180" s="42" t="s">
        <v>4169</v>
      </c>
      <c r="K1180" s="42" t="s">
        <v>4170</v>
      </c>
      <c r="L1180" s="42">
        <v>70</v>
      </c>
      <c r="M1180" s="39" t="s">
        <v>103</v>
      </c>
      <c r="N1180" s="39" t="str">
        <f t="shared" si="18"/>
        <v>sim</v>
      </c>
      <c r="O1180" s="49">
        <v>560</v>
      </c>
      <c r="P1180" s="49">
        <v>256</v>
      </c>
      <c r="Q1180" s="39">
        <v>50</v>
      </c>
      <c r="R1180" s="39">
        <v>45.7</v>
      </c>
      <c r="S1180" s="39">
        <v>8.9</v>
      </c>
    </row>
    <row r="1181" spans="1:19" x14ac:dyDescent="0.25">
      <c r="A1181" s="39" t="s">
        <v>15</v>
      </c>
      <c r="B1181" s="39" t="s">
        <v>34</v>
      </c>
      <c r="C1181" s="39" t="s">
        <v>57</v>
      </c>
      <c r="D1181" s="39" t="s">
        <v>1363</v>
      </c>
      <c r="E1181" s="39" t="s">
        <v>127</v>
      </c>
      <c r="F1181" s="48">
        <v>1</v>
      </c>
      <c r="G1181" s="41">
        <v>7511</v>
      </c>
      <c r="H1181" s="42">
        <v>2.6198116498081618</v>
      </c>
      <c r="I1181" s="42">
        <v>2867</v>
      </c>
      <c r="J1181" s="42" t="s">
        <v>4170</v>
      </c>
      <c r="K1181" s="42" t="s">
        <v>4170</v>
      </c>
      <c r="L1181" s="42">
        <v>0</v>
      </c>
      <c r="M1181" s="39" t="s">
        <v>106</v>
      </c>
      <c r="N1181" s="39" t="str">
        <f t="shared" si="18"/>
        <v>sim</v>
      </c>
      <c r="O1181" s="49">
        <v>43</v>
      </c>
      <c r="P1181" s="49">
        <v>38</v>
      </c>
      <c r="Q1181" s="39">
        <v>0.15</v>
      </c>
      <c r="R1181" s="39">
        <v>88.4</v>
      </c>
      <c r="S1181" s="39">
        <v>0.3</v>
      </c>
    </row>
    <row r="1182" spans="1:19" x14ac:dyDescent="0.25">
      <c r="A1182" s="39" t="s">
        <v>15</v>
      </c>
      <c r="B1182" s="39" t="s">
        <v>34</v>
      </c>
      <c r="C1182" s="39" t="s">
        <v>57</v>
      </c>
      <c r="D1182" s="39" t="s">
        <v>1364</v>
      </c>
      <c r="E1182" s="39" t="s">
        <v>127</v>
      </c>
      <c r="F1182" s="48">
        <v>1</v>
      </c>
      <c r="G1182" s="41">
        <v>6061</v>
      </c>
      <c r="H1182" s="42">
        <v>3.3672222222222223</v>
      </c>
      <c r="I1182" s="42">
        <v>1800</v>
      </c>
      <c r="J1182" s="42" t="s">
        <v>4169</v>
      </c>
      <c r="K1182" s="42" t="s">
        <v>4170</v>
      </c>
      <c r="L1182" s="42">
        <v>0</v>
      </c>
      <c r="M1182" s="39" t="s">
        <v>106</v>
      </c>
      <c r="N1182" s="39" t="str">
        <f t="shared" si="18"/>
        <v>sim</v>
      </c>
      <c r="O1182" s="49">
        <v>90</v>
      </c>
      <c r="P1182" s="49">
        <v>68</v>
      </c>
      <c r="Q1182" s="39">
        <v>1.67</v>
      </c>
      <c r="R1182" s="39">
        <v>75.599999999999994</v>
      </c>
      <c r="S1182" s="39">
        <v>1.9</v>
      </c>
    </row>
    <row r="1183" spans="1:19" x14ac:dyDescent="0.25">
      <c r="A1183" s="39" t="s">
        <v>15</v>
      </c>
      <c r="B1183" s="39" t="s">
        <v>34</v>
      </c>
      <c r="C1183" s="39" t="s">
        <v>57</v>
      </c>
      <c r="D1183" s="39" t="s">
        <v>1365</v>
      </c>
      <c r="E1183" s="39" t="s">
        <v>127</v>
      </c>
      <c r="F1183" s="48">
        <v>1</v>
      </c>
      <c r="G1183" s="41">
        <v>1943</v>
      </c>
      <c r="H1183" s="42">
        <v>2.1588888888888889</v>
      </c>
      <c r="I1183" s="42">
        <v>900</v>
      </c>
      <c r="J1183" s="42" t="s">
        <v>4170</v>
      </c>
      <c r="K1183" s="42" t="s">
        <v>4170</v>
      </c>
      <c r="L1183" s="42">
        <v>10</v>
      </c>
      <c r="M1183" s="39" t="s">
        <v>104</v>
      </c>
      <c r="N1183" s="39" t="b">
        <f t="shared" si="18"/>
        <v>0</v>
      </c>
      <c r="O1183" s="49">
        <v>5</v>
      </c>
      <c r="P1183" s="49">
        <v>5</v>
      </c>
      <c r="Q1183" s="39">
        <v>0</v>
      </c>
      <c r="R1183" s="39">
        <v>100</v>
      </c>
      <c r="S1183" s="39"/>
    </row>
    <row r="1184" spans="1:19" x14ac:dyDescent="0.25">
      <c r="A1184" s="39" t="s">
        <v>15</v>
      </c>
      <c r="B1184" s="39" t="s">
        <v>34</v>
      </c>
      <c r="C1184" s="39" t="s">
        <v>57</v>
      </c>
      <c r="D1184" s="39" t="s">
        <v>1366</v>
      </c>
      <c r="E1184" s="39" t="s">
        <v>127</v>
      </c>
      <c r="F1184" s="48">
        <v>1</v>
      </c>
      <c r="G1184" s="41">
        <v>2631</v>
      </c>
      <c r="H1184" s="42">
        <v>2.1390243902439026</v>
      </c>
      <c r="I1184" s="42">
        <v>1230</v>
      </c>
      <c r="J1184" s="42" t="s">
        <v>4170</v>
      </c>
      <c r="K1184" s="42" t="s">
        <v>4170</v>
      </c>
      <c r="L1184" s="42">
        <v>0</v>
      </c>
      <c r="M1184" s="39" t="s">
        <v>104</v>
      </c>
      <c r="N1184" s="39" t="b">
        <f t="shared" si="18"/>
        <v>0</v>
      </c>
      <c r="O1184" s="49">
        <v>10</v>
      </c>
      <c r="P1184" s="49">
        <v>8.5</v>
      </c>
      <c r="Q1184" s="39">
        <v>0</v>
      </c>
      <c r="R1184" s="39">
        <v>85</v>
      </c>
      <c r="S1184" s="39"/>
    </row>
    <row r="1185" spans="1:19" x14ac:dyDescent="0.25">
      <c r="A1185" s="39" t="s">
        <v>15</v>
      </c>
      <c r="B1185" s="39" t="s">
        <v>34</v>
      </c>
      <c r="C1185" s="39" t="s">
        <v>57</v>
      </c>
      <c r="D1185" s="39" t="s">
        <v>1367</v>
      </c>
      <c r="E1185" s="39" t="s">
        <v>127</v>
      </c>
      <c r="F1185" s="48">
        <v>1</v>
      </c>
      <c r="G1185" s="41">
        <v>6144</v>
      </c>
      <c r="H1185" s="42">
        <v>2.6022871664548921</v>
      </c>
      <c r="I1185" s="42">
        <v>2361</v>
      </c>
      <c r="J1185" s="42" t="s">
        <v>4170</v>
      </c>
      <c r="K1185" s="42" t="s">
        <v>4170</v>
      </c>
      <c r="L1185" s="42">
        <v>0</v>
      </c>
      <c r="M1185" s="39" t="s">
        <v>104</v>
      </c>
      <c r="N1185" s="39" t="b">
        <f t="shared" si="18"/>
        <v>0</v>
      </c>
      <c r="O1185" s="49">
        <v>33.130000000000003</v>
      </c>
      <c r="P1185" s="49">
        <v>33.130000000000003</v>
      </c>
      <c r="Q1185" s="39">
        <v>0</v>
      </c>
      <c r="R1185" s="39">
        <v>100</v>
      </c>
      <c r="S1185" s="39"/>
    </row>
    <row r="1186" spans="1:19" x14ac:dyDescent="0.25">
      <c r="A1186" s="39" t="s">
        <v>15</v>
      </c>
      <c r="B1186" s="39" t="s">
        <v>34</v>
      </c>
      <c r="C1186" s="39" t="s">
        <v>57</v>
      </c>
      <c r="D1186" s="39" t="s">
        <v>1368</v>
      </c>
      <c r="E1186" s="39" t="s">
        <v>127</v>
      </c>
      <c r="F1186" s="48">
        <v>1</v>
      </c>
      <c r="G1186" s="41">
        <v>1025</v>
      </c>
      <c r="H1186" s="42">
        <v>2.0098039215686274</v>
      </c>
      <c r="I1186" s="42">
        <v>510</v>
      </c>
      <c r="J1186" s="42" t="s">
        <v>4170</v>
      </c>
      <c r="K1186" s="42" t="s">
        <v>4170</v>
      </c>
      <c r="L1186" s="42">
        <v>0</v>
      </c>
      <c r="M1186" s="39" t="s">
        <v>105</v>
      </c>
      <c r="N1186" s="39" t="str">
        <f t="shared" si="18"/>
        <v>sim</v>
      </c>
      <c r="O1186" s="49">
        <v>40</v>
      </c>
      <c r="P1186" s="49">
        <v>30</v>
      </c>
      <c r="Q1186" s="39">
        <v>0</v>
      </c>
      <c r="R1186" s="39">
        <v>75</v>
      </c>
      <c r="S1186" s="39"/>
    </row>
    <row r="1187" spans="1:19" x14ac:dyDescent="0.25">
      <c r="A1187" s="39" t="s">
        <v>15</v>
      </c>
      <c r="B1187" s="39" t="s">
        <v>34</v>
      </c>
      <c r="C1187" s="39" t="s">
        <v>57</v>
      </c>
      <c r="D1187" s="39" t="s">
        <v>1369</v>
      </c>
      <c r="E1187" s="39" t="s">
        <v>127</v>
      </c>
      <c r="F1187" s="48">
        <v>1</v>
      </c>
      <c r="G1187" s="41">
        <v>712</v>
      </c>
      <c r="H1187" s="42">
        <v>2.0342857142857143</v>
      </c>
      <c r="I1187" s="42">
        <v>350</v>
      </c>
      <c r="J1187" s="42" t="s">
        <v>4170</v>
      </c>
      <c r="K1187" s="42" t="s">
        <v>4170</v>
      </c>
      <c r="L1187" s="42">
        <v>5</v>
      </c>
      <c r="M1187" s="39" t="s">
        <v>104</v>
      </c>
      <c r="N1187" s="39" t="b">
        <f t="shared" si="18"/>
        <v>0</v>
      </c>
      <c r="O1187" s="49">
        <v>12.2</v>
      </c>
      <c r="P1187" s="49">
        <v>12.2</v>
      </c>
      <c r="Q1187" s="39">
        <v>0</v>
      </c>
      <c r="R1187" s="39">
        <v>100</v>
      </c>
      <c r="S1187" s="39"/>
    </row>
    <row r="1188" spans="1:19" x14ac:dyDescent="0.25">
      <c r="A1188" s="39" t="s">
        <v>15</v>
      </c>
      <c r="B1188" s="39" t="s">
        <v>34</v>
      </c>
      <c r="C1188" s="39" t="s">
        <v>57</v>
      </c>
      <c r="D1188" s="39" t="s">
        <v>1370</v>
      </c>
      <c r="E1188" s="39" t="s">
        <v>127</v>
      </c>
      <c r="F1188" s="48">
        <v>1</v>
      </c>
      <c r="G1188" s="41">
        <v>1705</v>
      </c>
      <c r="H1188" s="42">
        <v>2.0058823529411764</v>
      </c>
      <c r="I1188" s="42">
        <v>850</v>
      </c>
      <c r="J1188" s="42" t="s">
        <v>4170</v>
      </c>
      <c r="K1188" s="42" t="s">
        <v>4170</v>
      </c>
      <c r="L1188" s="42">
        <v>0</v>
      </c>
      <c r="M1188" s="39" t="s">
        <v>102</v>
      </c>
      <c r="N1188" s="39" t="str">
        <f t="shared" si="18"/>
        <v>sim</v>
      </c>
      <c r="O1188" s="49">
        <v>30.33</v>
      </c>
      <c r="P1188" s="49">
        <v>10</v>
      </c>
      <c r="Q1188" s="39">
        <v>0.22</v>
      </c>
      <c r="R1188" s="39">
        <v>33</v>
      </c>
      <c r="S1188" s="39">
        <v>0.7</v>
      </c>
    </row>
    <row r="1189" spans="1:19" x14ac:dyDescent="0.25">
      <c r="A1189" s="39" t="s">
        <v>15</v>
      </c>
      <c r="B1189" s="39" t="s">
        <v>34</v>
      </c>
      <c r="C1189" s="39" t="s">
        <v>57</v>
      </c>
      <c r="D1189" s="39" t="s">
        <v>1371</v>
      </c>
      <c r="E1189" s="39" t="s">
        <v>127</v>
      </c>
      <c r="F1189" s="48">
        <v>1</v>
      </c>
      <c r="G1189" s="41">
        <v>1698</v>
      </c>
      <c r="H1189" s="42">
        <v>3.2037735849056603</v>
      </c>
      <c r="I1189" s="42">
        <v>530</v>
      </c>
      <c r="J1189" s="42" t="s">
        <v>4170</v>
      </c>
      <c r="K1189" s="42" t="s">
        <v>4170</v>
      </c>
      <c r="L1189" s="42">
        <v>0</v>
      </c>
      <c r="M1189" s="39" t="s">
        <v>105</v>
      </c>
      <c r="N1189" s="39" t="str">
        <f t="shared" si="18"/>
        <v>sim</v>
      </c>
      <c r="O1189" s="49">
        <v>30</v>
      </c>
      <c r="P1189" s="49">
        <v>15</v>
      </c>
      <c r="Q1189" s="39">
        <v>0</v>
      </c>
      <c r="R1189" s="39">
        <v>50</v>
      </c>
      <c r="S1189" s="39"/>
    </row>
    <row r="1190" spans="1:19" x14ac:dyDescent="0.25">
      <c r="A1190" s="39" t="s">
        <v>15</v>
      </c>
      <c r="B1190" s="39" t="s">
        <v>34</v>
      </c>
      <c r="C1190" s="39" t="s">
        <v>57</v>
      </c>
      <c r="D1190" s="39" t="s">
        <v>1260</v>
      </c>
      <c r="E1190" s="39" t="s">
        <v>127</v>
      </c>
      <c r="F1190" s="48">
        <v>1</v>
      </c>
      <c r="G1190" s="41">
        <v>916</v>
      </c>
      <c r="H1190" s="42">
        <v>2.0131868131868131</v>
      </c>
      <c r="I1190" s="42">
        <v>455</v>
      </c>
      <c r="J1190" s="42" t="s">
        <v>4170</v>
      </c>
      <c r="K1190" s="42" t="s">
        <v>4170</v>
      </c>
      <c r="L1190" s="42">
        <v>0</v>
      </c>
      <c r="M1190" s="39" t="s">
        <v>104</v>
      </c>
      <c r="N1190" s="39" t="b">
        <f t="shared" si="18"/>
        <v>0</v>
      </c>
      <c r="O1190" s="49">
        <v>9.5</v>
      </c>
      <c r="P1190" s="49">
        <v>9.5</v>
      </c>
      <c r="Q1190" s="39">
        <v>4</v>
      </c>
      <c r="R1190" s="39">
        <v>100</v>
      </c>
      <c r="S1190" s="39">
        <v>42.1</v>
      </c>
    </row>
    <row r="1191" spans="1:19" x14ac:dyDescent="0.25">
      <c r="A1191" s="39" t="s">
        <v>15</v>
      </c>
      <c r="B1191" s="39" t="s">
        <v>34</v>
      </c>
      <c r="C1191" s="39" t="s">
        <v>57</v>
      </c>
      <c r="D1191" s="39" t="s">
        <v>1372</v>
      </c>
      <c r="E1191" s="39" t="s">
        <v>147</v>
      </c>
      <c r="F1191" s="48">
        <v>1</v>
      </c>
      <c r="G1191" s="41">
        <v>1764</v>
      </c>
      <c r="H1191" s="42">
        <v>2.0511627906976746</v>
      </c>
      <c r="I1191" s="42">
        <v>860</v>
      </c>
      <c r="J1191" s="42" t="s">
        <v>4170</v>
      </c>
      <c r="K1191" s="42" t="s">
        <v>4170</v>
      </c>
      <c r="L1191" s="42">
        <v>0</v>
      </c>
      <c r="M1191" s="39" t="s">
        <v>104</v>
      </c>
      <c r="N1191" s="39" t="b">
        <f t="shared" si="18"/>
        <v>0</v>
      </c>
      <c r="O1191" s="49">
        <v>50</v>
      </c>
      <c r="P1191" s="49">
        <v>10</v>
      </c>
      <c r="Q1191" s="39">
        <v>0</v>
      </c>
      <c r="R1191" s="39">
        <v>20</v>
      </c>
      <c r="S1191" s="39"/>
    </row>
    <row r="1192" spans="1:19" x14ac:dyDescent="0.25">
      <c r="A1192" s="39" t="s">
        <v>15</v>
      </c>
      <c r="B1192" s="39" t="s">
        <v>34</v>
      </c>
      <c r="C1192" s="39" t="s">
        <v>57</v>
      </c>
      <c r="D1192" s="39" t="s">
        <v>1373</v>
      </c>
      <c r="E1192" s="39" t="s">
        <v>127</v>
      </c>
      <c r="F1192" s="48">
        <v>1</v>
      </c>
      <c r="G1192" s="41">
        <v>1847</v>
      </c>
      <c r="H1192" s="42">
        <v>2.0185792349726777</v>
      </c>
      <c r="I1192" s="42">
        <v>915</v>
      </c>
      <c r="J1192" s="42" t="s">
        <v>4169</v>
      </c>
      <c r="K1192" s="42" t="s">
        <v>4170</v>
      </c>
      <c r="L1192" s="42">
        <v>8</v>
      </c>
      <c r="M1192" s="39" t="s">
        <v>104</v>
      </c>
      <c r="N1192" s="39" t="b">
        <f t="shared" si="18"/>
        <v>0</v>
      </c>
      <c r="O1192" s="49">
        <v>15</v>
      </c>
      <c r="P1192" s="49">
        <v>7</v>
      </c>
      <c r="Q1192" s="39">
        <v>0</v>
      </c>
      <c r="R1192" s="39">
        <v>46.7</v>
      </c>
      <c r="S1192" s="39"/>
    </row>
    <row r="1193" spans="1:19" x14ac:dyDescent="0.25">
      <c r="A1193" s="39" t="s">
        <v>15</v>
      </c>
      <c r="B1193" s="39" t="s">
        <v>34</v>
      </c>
      <c r="C1193" s="39" t="s">
        <v>57</v>
      </c>
      <c r="D1193" s="39" t="s">
        <v>1374</v>
      </c>
      <c r="E1193" s="39" t="s">
        <v>127</v>
      </c>
      <c r="F1193" s="48">
        <v>1</v>
      </c>
      <c r="G1193" s="41">
        <v>3958</v>
      </c>
      <c r="H1193" s="42">
        <v>2.1131873998932194</v>
      </c>
      <c r="I1193" s="42">
        <v>1873</v>
      </c>
      <c r="J1193" s="42" t="s">
        <v>4170</v>
      </c>
      <c r="K1193" s="42" t="s">
        <v>4170</v>
      </c>
      <c r="L1193" s="42">
        <v>0</v>
      </c>
      <c r="M1193" s="39" t="s">
        <v>106</v>
      </c>
      <c r="N1193" s="39" t="str">
        <f t="shared" si="18"/>
        <v>sim</v>
      </c>
      <c r="O1193" s="49">
        <v>29.52</v>
      </c>
      <c r="P1193" s="49">
        <v>21.02</v>
      </c>
      <c r="Q1193" s="39">
        <v>2</v>
      </c>
      <c r="R1193" s="39">
        <v>71.2</v>
      </c>
      <c r="S1193" s="39">
        <v>6.8</v>
      </c>
    </row>
    <row r="1194" spans="1:19" x14ac:dyDescent="0.25">
      <c r="A1194" s="39" t="s">
        <v>15</v>
      </c>
      <c r="B1194" s="39" t="s">
        <v>34</v>
      </c>
      <c r="C1194" s="39" t="s">
        <v>57</v>
      </c>
      <c r="D1194" s="39" t="s">
        <v>1375</v>
      </c>
      <c r="E1194" s="39" t="s">
        <v>127</v>
      </c>
      <c r="F1194" s="48">
        <v>1</v>
      </c>
      <c r="G1194" s="41">
        <v>13688</v>
      </c>
      <c r="H1194" s="42">
        <v>3.0933333333333333</v>
      </c>
      <c r="I1194" s="42">
        <v>4425</v>
      </c>
      <c r="J1194" s="42" t="s">
        <v>4170</v>
      </c>
      <c r="K1194" s="42" t="s">
        <v>4170</v>
      </c>
      <c r="L1194" s="42">
        <v>600</v>
      </c>
      <c r="M1194" s="39" t="s">
        <v>102</v>
      </c>
      <c r="N1194" s="39" t="str">
        <f t="shared" si="18"/>
        <v>sim</v>
      </c>
      <c r="O1194" s="49">
        <v>100</v>
      </c>
      <c r="P1194" s="49">
        <v>80</v>
      </c>
      <c r="Q1194" s="39">
        <v>0</v>
      </c>
      <c r="R1194" s="39">
        <v>80</v>
      </c>
      <c r="S1194" s="39"/>
    </row>
    <row r="1195" spans="1:19" x14ac:dyDescent="0.25">
      <c r="A1195" s="39" t="s">
        <v>15</v>
      </c>
      <c r="B1195" s="39" t="s">
        <v>34</v>
      </c>
      <c r="C1195" s="39" t="s">
        <v>57</v>
      </c>
      <c r="D1195" s="39" t="s">
        <v>1376</v>
      </c>
      <c r="E1195" s="39" t="s">
        <v>127</v>
      </c>
      <c r="F1195" s="48">
        <v>1</v>
      </c>
      <c r="G1195" s="41">
        <v>3403</v>
      </c>
      <c r="H1195" s="42">
        <v>2.3714285714285714</v>
      </c>
      <c r="I1195" s="42">
        <v>1435</v>
      </c>
      <c r="J1195" s="42" t="s">
        <v>4170</v>
      </c>
      <c r="K1195" s="42" t="s">
        <v>4170</v>
      </c>
      <c r="L1195" s="42">
        <v>0</v>
      </c>
      <c r="M1195" s="39" t="s">
        <v>104</v>
      </c>
      <c r="N1195" s="39" t="b">
        <f t="shared" si="18"/>
        <v>0</v>
      </c>
      <c r="O1195" s="49">
        <v>20</v>
      </c>
      <c r="P1195" s="49">
        <v>17.5</v>
      </c>
      <c r="Q1195" s="39">
        <v>0</v>
      </c>
      <c r="R1195" s="39">
        <v>87.5</v>
      </c>
      <c r="S1195" s="39"/>
    </row>
    <row r="1196" spans="1:19" x14ac:dyDescent="0.25">
      <c r="A1196" s="39" t="s">
        <v>15</v>
      </c>
      <c r="B1196" s="39" t="s">
        <v>34</v>
      </c>
      <c r="C1196" s="39" t="s">
        <v>57</v>
      </c>
      <c r="D1196" s="39" t="s">
        <v>1377</v>
      </c>
      <c r="E1196" s="39" t="s">
        <v>127</v>
      </c>
      <c r="F1196" s="48">
        <v>1</v>
      </c>
      <c r="G1196" s="41">
        <v>7335</v>
      </c>
      <c r="H1196" s="42">
        <v>3.2672605790645881</v>
      </c>
      <c r="I1196" s="42">
        <v>2245</v>
      </c>
      <c r="J1196" s="42" t="s">
        <v>4170</v>
      </c>
      <c r="K1196" s="42" t="s">
        <v>4170</v>
      </c>
      <c r="L1196" s="42">
        <v>50</v>
      </c>
      <c r="M1196" s="39" t="s">
        <v>104</v>
      </c>
      <c r="N1196" s="39" t="b">
        <f t="shared" si="18"/>
        <v>0</v>
      </c>
      <c r="O1196" s="49">
        <v>26</v>
      </c>
      <c r="P1196" s="49">
        <v>20</v>
      </c>
      <c r="Q1196" s="39">
        <v>0</v>
      </c>
      <c r="R1196" s="39">
        <v>76.900000000000006</v>
      </c>
      <c r="S1196" s="39"/>
    </row>
    <row r="1197" spans="1:19" x14ac:dyDescent="0.25">
      <c r="A1197" s="39" t="s">
        <v>15</v>
      </c>
      <c r="B1197" s="39" t="s">
        <v>34</v>
      </c>
      <c r="C1197" s="39" t="s">
        <v>57</v>
      </c>
      <c r="D1197" s="39" t="s">
        <v>1378</v>
      </c>
      <c r="E1197" s="39" t="s">
        <v>127</v>
      </c>
      <c r="F1197" s="48">
        <v>1</v>
      </c>
      <c r="G1197" s="41">
        <v>970</v>
      </c>
      <c r="H1197" s="42">
        <v>1.375886524822695</v>
      </c>
      <c r="I1197" s="42">
        <v>705</v>
      </c>
      <c r="J1197" s="42" t="s">
        <v>4170</v>
      </c>
      <c r="K1197" s="42" t="s">
        <v>4170</v>
      </c>
      <c r="L1197" s="42">
        <v>0</v>
      </c>
      <c r="M1197" s="39" t="s">
        <v>104</v>
      </c>
      <c r="N1197" s="39" t="b">
        <f t="shared" si="18"/>
        <v>0</v>
      </c>
      <c r="O1197" s="49">
        <v>16</v>
      </c>
      <c r="P1197" s="49">
        <v>11.9</v>
      </c>
      <c r="Q1197" s="39">
        <v>0</v>
      </c>
      <c r="R1197" s="39">
        <v>74.400000000000006</v>
      </c>
      <c r="S1197" s="39"/>
    </row>
    <row r="1198" spans="1:19" x14ac:dyDescent="0.25">
      <c r="A1198" s="39" t="s">
        <v>15</v>
      </c>
      <c r="B1198" s="39" t="s">
        <v>34</v>
      </c>
      <c r="C1198" s="39" t="s">
        <v>57</v>
      </c>
      <c r="D1198" s="39" t="s">
        <v>1379</v>
      </c>
      <c r="E1198" s="39" t="s">
        <v>127</v>
      </c>
      <c r="F1198" s="48">
        <v>2</v>
      </c>
      <c r="G1198" s="41">
        <v>11223</v>
      </c>
      <c r="H1198" s="42">
        <v>3.7410000000000001</v>
      </c>
      <c r="I1198" s="42">
        <v>3000</v>
      </c>
      <c r="J1198" s="42" t="s">
        <v>4170</v>
      </c>
      <c r="K1198" s="42" t="s">
        <v>4170</v>
      </c>
      <c r="L1198" s="42">
        <v>20</v>
      </c>
      <c r="M1198" s="39" t="s">
        <v>104</v>
      </c>
      <c r="N1198" s="39" t="b">
        <f t="shared" si="18"/>
        <v>0</v>
      </c>
      <c r="O1198" s="49">
        <v>35</v>
      </c>
      <c r="P1198" s="49">
        <v>28</v>
      </c>
      <c r="Q1198" s="39">
        <v>0</v>
      </c>
      <c r="R1198" s="39">
        <v>80</v>
      </c>
      <c r="S1198" s="39"/>
    </row>
    <row r="1199" spans="1:19" x14ac:dyDescent="0.25">
      <c r="A1199" s="39" t="s">
        <v>15</v>
      </c>
      <c r="B1199" s="39" t="s">
        <v>34</v>
      </c>
      <c r="C1199" s="39" t="s">
        <v>57</v>
      </c>
      <c r="D1199" s="39" t="s">
        <v>1380</v>
      </c>
      <c r="E1199" s="39" t="s">
        <v>147</v>
      </c>
      <c r="F1199" s="48">
        <v>1</v>
      </c>
      <c r="G1199" s="41">
        <v>854</v>
      </c>
      <c r="H1199" s="42">
        <v>2.3081081081081081</v>
      </c>
      <c r="I1199" s="42">
        <v>370</v>
      </c>
      <c r="J1199" s="42" t="s">
        <v>4170</v>
      </c>
      <c r="K1199" s="42" t="s">
        <v>4170</v>
      </c>
      <c r="L1199" s="42">
        <v>0</v>
      </c>
      <c r="M1199" s="39" t="s">
        <v>104</v>
      </c>
      <c r="N1199" s="39" t="b">
        <f t="shared" si="18"/>
        <v>0</v>
      </c>
      <c r="O1199" s="49">
        <v>4.8</v>
      </c>
      <c r="P1199" s="49">
        <v>2.2999999999999998</v>
      </c>
      <c r="Q1199" s="39">
        <v>0</v>
      </c>
      <c r="R1199" s="39">
        <v>47.9</v>
      </c>
      <c r="S1199" s="39"/>
    </row>
    <row r="1200" spans="1:19" x14ac:dyDescent="0.25">
      <c r="A1200" s="39" t="s">
        <v>15</v>
      </c>
      <c r="B1200" s="39" t="s">
        <v>34</v>
      </c>
      <c r="C1200" s="39" t="s">
        <v>57</v>
      </c>
      <c r="D1200" s="39" t="s">
        <v>1381</v>
      </c>
      <c r="E1200" s="39" t="s">
        <v>127</v>
      </c>
      <c r="F1200" s="48">
        <v>1</v>
      </c>
      <c r="G1200" s="41">
        <v>1661</v>
      </c>
      <c r="H1200" s="42">
        <v>2.0762499999999999</v>
      </c>
      <c r="I1200" s="42">
        <v>800</v>
      </c>
      <c r="J1200" s="42" t="s">
        <v>4169</v>
      </c>
      <c r="K1200" s="42" t="s">
        <v>4170</v>
      </c>
      <c r="L1200" s="42">
        <v>0</v>
      </c>
      <c r="M1200" s="39" t="s">
        <v>104</v>
      </c>
      <c r="N1200" s="39" t="b">
        <f t="shared" si="18"/>
        <v>0</v>
      </c>
      <c r="O1200" s="49">
        <v>150</v>
      </c>
      <c r="P1200" s="49">
        <v>16.55</v>
      </c>
      <c r="Q1200" s="39">
        <v>0</v>
      </c>
      <c r="R1200" s="39">
        <v>11</v>
      </c>
      <c r="S1200" s="39"/>
    </row>
    <row r="1201" spans="1:19" x14ac:dyDescent="0.25">
      <c r="A1201" s="39" t="s">
        <v>15</v>
      </c>
      <c r="B1201" s="39" t="s">
        <v>34</v>
      </c>
      <c r="C1201" s="39" t="s">
        <v>57</v>
      </c>
      <c r="D1201" s="39" t="s">
        <v>1382</v>
      </c>
      <c r="E1201" s="39" t="s">
        <v>127</v>
      </c>
      <c r="F1201" s="48">
        <v>1</v>
      </c>
      <c r="G1201" s="41">
        <v>3662</v>
      </c>
      <c r="H1201" s="42">
        <v>2.1745843230403801</v>
      </c>
      <c r="I1201" s="42">
        <v>1684</v>
      </c>
      <c r="J1201" s="42" t="s">
        <v>4170</v>
      </c>
      <c r="K1201" s="42" t="s">
        <v>4170</v>
      </c>
      <c r="L1201" s="42">
        <v>0</v>
      </c>
      <c r="M1201" s="39" t="s">
        <v>104</v>
      </c>
      <c r="N1201" s="39" t="b">
        <f t="shared" si="18"/>
        <v>0</v>
      </c>
      <c r="O1201" s="49">
        <v>10.44</v>
      </c>
      <c r="P1201" s="49">
        <v>10.44</v>
      </c>
      <c r="Q1201" s="39">
        <v>0</v>
      </c>
      <c r="R1201" s="39">
        <v>100</v>
      </c>
      <c r="S1201" s="39"/>
    </row>
    <row r="1202" spans="1:19" x14ac:dyDescent="0.25">
      <c r="A1202" s="39" t="s">
        <v>15</v>
      </c>
      <c r="B1202" s="39" t="s">
        <v>34</v>
      </c>
      <c r="C1202" s="39" t="s">
        <v>57</v>
      </c>
      <c r="D1202" s="39" t="s">
        <v>1383</v>
      </c>
      <c r="E1202" s="39" t="s">
        <v>127</v>
      </c>
      <c r="F1202" s="48">
        <v>1</v>
      </c>
      <c r="G1202" s="41">
        <v>1563</v>
      </c>
      <c r="H1202" s="42">
        <v>2.8418181818181818</v>
      </c>
      <c r="I1202" s="42">
        <v>550</v>
      </c>
      <c r="J1202" s="42" t="s">
        <v>4170</v>
      </c>
      <c r="K1202" s="42" t="s">
        <v>4170</v>
      </c>
      <c r="L1202" s="42">
        <v>0</v>
      </c>
      <c r="M1202" s="39" t="s">
        <v>104</v>
      </c>
      <c r="N1202" s="39" t="b">
        <f t="shared" si="18"/>
        <v>0</v>
      </c>
      <c r="O1202" s="49">
        <v>30</v>
      </c>
      <c r="P1202" s="49">
        <v>6</v>
      </c>
      <c r="Q1202" s="39">
        <v>0</v>
      </c>
      <c r="R1202" s="39">
        <v>20</v>
      </c>
      <c r="S1202" s="39"/>
    </row>
    <row r="1203" spans="1:19" x14ac:dyDescent="0.25">
      <c r="A1203" s="39" t="s">
        <v>15</v>
      </c>
      <c r="B1203" s="39" t="s">
        <v>34</v>
      </c>
      <c r="C1203" s="39" t="s">
        <v>57</v>
      </c>
      <c r="D1203" s="39" t="s">
        <v>1384</v>
      </c>
      <c r="E1203" s="39" t="s">
        <v>127</v>
      </c>
      <c r="F1203" s="48">
        <v>1</v>
      </c>
      <c r="G1203" s="41">
        <v>1838</v>
      </c>
      <c r="H1203" s="42">
        <v>3.0735785953177257</v>
      </c>
      <c r="I1203" s="42">
        <v>598</v>
      </c>
      <c r="J1203" s="42" t="s">
        <v>4170</v>
      </c>
      <c r="K1203" s="42" t="s">
        <v>4170</v>
      </c>
      <c r="L1203" s="42">
        <v>0</v>
      </c>
      <c r="M1203" s="39" t="s">
        <v>104</v>
      </c>
      <c r="N1203" s="39" t="b">
        <f t="shared" si="18"/>
        <v>0</v>
      </c>
      <c r="O1203" s="49">
        <v>12.14</v>
      </c>
      <c r="P1203" s="49">
        <v>8.93</v>
      </c>
      <c r="Q1203" s="39">
        <v>0</v>
      </c>
      <c r="R1203" s="39">
        <v>73.599999999999994</v>
      </c>
      <c r="S1203" s="39"/>
    </row>
    <row r="1204" spans="1:19" x14ac:dyDescent="0.25">
      <c r="A1204" s="39" t="s">
        <v>15</v>
      </c>
      <c r="B1204" s="39" t="s">
        <v>34</v>
      </c>
      <c r="C1204" s="39" t="s">
        <v>57</v>
      </c>
      <c r="D1204" s="39" t="s">
        <v>1385</v>
      </c>
      <c r="E1204" s="39" t="s">
        <v>127</v>
      </c>
      <c r="F1204" s="48">
        <v>1</v>
      </c>
      <c r="G1204" s="41">
        <v>3309</v>
      </c>
      <c r="H1204" s="42">
        <v>2.2804962095106824</v>
      </c>
      <c r="I1204" s="42">
        <v>1451</v>
      </c>
      <c r="J1204" s="42" t="s">
        <v>4170</v>
      </c>
      <c r="K1204" s="42" t="s">
        <v>4170</v>
      </c>
      <c r="L1204" s="42">
        <v>0</v>
      </c>
      <c r="M1204" s="39" t="s">
        <v>104</v>
      </c>
      <c r="N1204" s="39" t="b">
        <f t="shared" si="18"/>
        <v>0</v>
      </c>
      <c r="O1204" s="49">
        <v>21.04</v>
      </c>
      <c r="P1204" s="49">
        <v>14.48</v>
      </c>
      <c r="Q1204" s="39">
        <v>0</v>
      </c>
      <c r="R1204" s="39">
        <v>68.8</v>
      </c>
      <c r="S1204" s="39"/>
    </row>
    <row r="1205" spans="1:19" x14ac:dyDescent="0.25">
      <c r="A1205" s="39" t="s">
        <v>15</v>
      </c>
      <c r="B1205" s="39" t="s">
        <v>34</v>
      </c>
      <c r="C1205" s="39" t="s">
        <v>57</v>
      </c>
      <c r="D1205" s="39" t="s">
        <v>1386</v>
      </c>
      <c r="E1205" s="39" t="s">
        <v>127</v>
      </c>
      <c r="F1205" s="48">
        <v>2</v>
      </c>
      <c r="G1205" s="41">
        <v>22889</v>
      </c>
      <c r="H1205" s="42">
        <v>2.016829676623491</v>
      </c>
      <c r="I1205" s="42">
        <v>11349</v>
      </c>
      <c r="J1205" s="42" t="s">
        <v>4169</v>
      </c>
      <c r="K1205" s="42" t="s">
        <v>4170</v>
      </c>
      <c r="L1205" s="42">
        <v>15</v>
      </c>
      <c r="M1205" s="39" t="s">
        <v>102</v>
      </c>
      <c r="N1205" s="39" t="str">
        <f t="shared" si="18"/>
        <v>sim</v>
      </c>
      <c r="O1205" s="49">
        <v>245.26</v>
      </c>
      <c r="P1205" s="49">
        <v>196.3</v>
      </c>
      <c r="Q1205" s="39">
        <v>1.75</v>
      </c>
      <c r="R1205" s="39">
        <v>80</v>
      </c>
      <c r="S1205" s="39">
        <v>0.7</v>
      </c>
    </row>
    <row r="1206" spans="1:19" x14ac:dyDescent="0.25">
      <c r="A1206" s="39" t="s">
        <v>15</v>
      </c>
      <c r="B1206" s="39" t="s">
        <v>34</v>
      </c>
      <c r="C1206" s="39" t="s">
        <v>57</v>
      </c>
      <c r="D1206" s="39" t="s">
        <v>1387</v>
      </c>
      <c r="E1206" s="39" t="s">
        <v>127</v>
      </c>
      <c r="F1206" s="48">
        <v>1</v>
      </c>
      <c r="G1206" s="41">
        <v>2428</v>
      </c>
      <c r="H1206" s="42">
        <v>2.0233333333333334</v>
      </c>
      <c r="I1206" s="42">
        <v>1200</v>
      </c>
      <c r="J1206" s="42" t="s">
        <v>4170</v>
      </c>
      <c r="K1206" s="42" t="s">
        <v>4170</v>
      </c>
      <c r="L1206" s="42">
        <v>0</v>
      </c>
      <c r="M1206" s="39" t="s">
        <v>104</v>
      </c>
      <c r="N1206" s="39" t="b">
        <f t="shared" si="18"/>
        <v>0</v>
      </c>
      <c r="O1206" s="49">
        <v>12</v>
      </c>
      <c r="P1206" s="49">
        <v>12</v>
      </c>
      <c r="Q1206" s="39">
        <v>0</v>
      </c>
      <c r="R1206" s="39">
        <v>100</v>
      </c>
      <c r="S1206" s="39"/>
    </row>
    <row r="1207" spans="1:19" x14ac:dyDescent="0.25">
      <c r="A1207" s="39" t="s">
        <v>15</v>
      </c>
      <c r="B1207" s="39" t="s">
        <v>34</v>
      </c>
      <c r="C1207" s="39" t="s">
        <v>57</v>
      </c>
      <c r="D1207" s="39" t="s">
        <v>1388</v>
      </c>
      <c r="E1207" s="39" t="s">
        <v>127</v>
      </c>
      <c r="F1207" s="48">
        <v>1</v>
      </c>
      <c r="G1207" s="41">
        <v>2415</v>
      </c>
      <c r="H1207" s="42">
        <v>2.0008285004142503</v>
      </c>
      <c r="I1207" s="42">
        <v>1207</v>
      </c>
      <c r="J1207" s="42" t="s">
        <v>4169</v>
      </c>
      <c r="K1207" s="42" t="s">
        <v>4170</v>
      </c>
      <c r="L1207" s="42">
        <v>9</v>
      </c>
      <c r="M1207" s="39" t="s">
        <v>104</v>
      </c>
      <c r="N1207" s="39" t="b">
        <f t="shared" si="18"/>
        <v>0</v>
      </c>
      <c r="O1207" s="49">
        <v>20</v>
      </c>
      <c r="P1207" s="49">
        <v>2.5</v>
      </c>
      <c r="Q1207" s="39">
        <v>0</v>
      </c>
      <c r="R1207" s="39">
        <v>12.5</v>
      </c>
      <c r="S1207" s="39"/>
    </row>
    <row r="1208" spans="1:19" x14ac:dyDescent="0.25">
      <c r="A1208" s="39" t="s">
        <v>15</v>
      </c>
      <c r="B1208" s="39" t="s">
        <v>34</v>
      </c>
      <c r="C1208" s="39" t="s">
        <v>57</v>
      </c>
      <c r="D1208" s="39" t="s">
        <v>1389</v>
      </c>
      <c r="E1208" s="39" t="s">
        <v>127</v>
      </c>
      <c r="F1208" s="48">
        <v>1</v>
      </c>
      <c r="G1208" s="41">
        <v>529</v>
      </c>
      <c r="H1208" s="42">
        <v>2.0037878787878789</v>
      </c>
      <c r="I1208" s="42">
        <v>264</v>
      </c>
      <c r="J1208" s="42" t="s">
        <v>4170</v>
      </c>
      <c r="K1208" s="42" t="s">
        <v>4170</v>
      </c>
      <c r="L1208" s="42">
        <v>0</v>
      </c>
      <c r="M1208" s="39" t="s">
        <v>104</v>
      </c>
      <c r="N1208" s="39" t="b">
        <f t="shared" si="18"/>
        <v>0</v>
      </c>
      <c r="O1208" s="49">
        <v>130.44999999999999</v>
      </c>
      <c r="P1208" s="49">
        <v>130.44999999999999</v>
      </c>
      <c r="Q1208" s="39">
        <v>0</v>
      </c>
      <c r="R1208" s="39">
        <v>100</v>
      </c>
      <c r="S1208" s="39"/>
    </row>
    <row r="1209" spans="1:19" x14ac:dyDescent="0.25">
      <c r="A1209" s="39" t="s">
        <v>15</v>
      </c>
      <c r="B1209" s="39" t="s">
        <v>34</v>
      </c>
      <c r="C1209" s="39" t="s">
        <v>57</v>
      </c>
      <c r="D1209" s="39" t="s">
        <v>1390</v>
      </c>
      <c r="E1209" s="39" t="s">
        <v>127</v>
      </c>
      <c r="F1209" s="48">
        <v>1</v>
      </c>
      <c r="G1209" s="41">
        <v>5621</v>
      </c>
      <c r="H1209" s="42">
        <v>3.5352201257861635</v>
      </c>
      <c r="I1209" s="42">
        <v>1590</v>
      </c>
      <c r="J1209" s="42" t="s">
        <v>4170</v>
      </c>
      <c r="K1209" s="42" t="s">
        <v>4170</v>
      </c>
      <c r="L1209" s="42">
        <v>0</v>
      </c>
      <c r="M1209" s="39" t="s">
        <v>102</v>
      </c>
      <c r="N1209" s="39" t="str">
        <f t="shared" si="18"/>
        <v>sim</v>
      </c>
      <c r="O1209" s="49">
        <v>27.85</v>
      </c>
      <c r="P1209" s="49">
        <v>25</v>
      </c>
      <c r="Q1209" s="39">
        <v>25.3</v>
      </c>
      <c r="R1209" s="39">
        <v>89.8</v>
      </c>
      <c r="S1209" s="39">
        <v>90.8</v>
      </c>
    </row>
    <row r="1210" spans="1:19" x14ac:dyDescent="0.25">
      <c r="A1210" s="39" t="s">
        <v>15</v>
      </c>
      <c r="B1210" s="39" t="s">
        <v>34</v>
      </c>
      <c r="C1210" s="39" t="s">
        <v>57</v>
      </c>
      <c r="D1210" s="39" t="s">
        <v>1391</v>
      </c>
      <c r="E1210" s="39" t="s">
        <v>127</v>
      </c>
      <c r="F1210" s="48">
        <v>1</v>
      </c>
      <c r="G1210" s="41">
        <v>1772</v>
      </c>
      <c r="H1210" s="42">
        <v>2.176904176904177</v>
      </c>
      <c r="I1210" s="42">
        <v>814</v>
      </c>
      <c r="J1210" s="42" t="s">
        <v>4170</v>
      </c>
      <c r="K1210" s="42" t="s">
        <v>4170</v>
      </c>
      <c r="L1210" s="42">
        <v>0</v>
      </c>
      <c r="M1210" s="39" t="s">
        <v>104</v>
      </c>
      <c r="N1210" s="39" t="b">
        <f t="shared" si="18"/>
        <v>0</v>
      </c>
      <c r="O1210" s="49">
        <v>13.36</v>
      </c>
      <c r="P1210" s="49">
        <v>7.38</v>
      </c>
      <c r="Q1210" s="39">
        <v>0</v>
      </c>
      <c r="R1210" s="39">
        <v>55.2</v>
      </c>
      <c r="S1210" s="39"/>
    </row>
    <row r="1211" spans="1:19" x14ac:dyDescent="0.25">
      <c r="A1211" s="39" t="s">
        <v>15</v>
      </c>
      <c r="B1211" s="39" t="s">
        <v>34</v>
      </c>
      <c r="C1211" s="39" t="s">
        <v>57</v>
      </c>
      <c r="D1211" s="39" t="s">
        <v>1392</v>
      </c>
      <c r="E1211" s="39" t="s">
        <v>127</v>
      </c>
      <c r="F1211" s="48">
        <v>1</v>
      </c>
      <c r="G1211" s="41">
        <v>1796</v>
      </c>
      <c r="H1211" s="42">
        <v>1.1738562091503268</v>
      </c>
      <c r="I1211" s="42">
        <v>1530</v>
      </c>
      <c r="J1211" s="42" t="s">
        <v>4169</v>
      </c>
      <c r="K1211" s="42" t="s">
        <v>4170</v>
      </c>
      <c r="L1211" s="42">
        <v>0</v>
      </c>
      <c r="M1211" s="39" t="s">
        <v>104</v>
      </c>
      <c r="N1211" s="39" t="b">
        <f t="shared" si="18"/>
        <v>0</v>
      </c>
      <c r="O1211" s="49">
        <v>14</v>
      </c>
      <c r="P1211" s="49">
        <v>6</v>
      </c>
      <c r="Q1211" s="39">
        <v>0</v>
      </c>
      <c r="R1211" s="39">
        <v>42.9</v>
      </c>
      <c r="S1211" s="39"/>
    </row>
    <row r="1212" spans="1:19" x14ac:dyDescent="0.25">
      <c r="A1212" s="39" t="s">
        <v>15</v>
      </c>
      <c r="B1212" s="39" t="s">
        <v>34</v>
      </c>
      <c r="C1212" s="39" t="s">
        <v>57</v>
      </c>
      <c r="D1212" s="39" t="s">
        <v>1393</v>
      </c>
      <c r="E1212" s="39" t="s">
        <v>127</v>
      </c>
      <c r="F1212" s="48">
        <v>2</v>
      </c>
      <c r="G1212" s="41">
        <v>62292</v>
      </c>
      <c r="H1212" s="42">
        <v>2.9430218274591327</v>
      </c>
      <c r="I1212" s="42">
        <v>21166</v>
      </c>
      <c r="J1212" s="42" t="s">
        <v>4170</v>
      </c>
      <c r="K1212" s="42" t="s">
        <v>4170</v>
      </c>
      <c r="L1212" s="42">
        <v>3350</v>
      </c>
      <c r="M1212" s="39" t="s">
        <v>102</v>
      </c>
      <c r="N1212" s="39" t="str">
        <f t="shared" si="18"/>
        <v>sim</v>
      </c>
      <c r="O1212" s="49">
        <v>886</v>
      </c>
      <c r="P1212" s="49">
        <v>265</v>
      </c>
      <c r="Q1212" s="39">
        <v>23.58</v>
      </c>
      <c r="R1212" s="39">
        <v>29.9</v>
      </c>
      <c r="S1212" s="39">
        <v>2.7</v>
      </c>
    </row>
    <row r="1213" spans="1:19" x14ac:dyDescent="0.25">
      <c r="A1213" s="39" t="s">
        <v>15</v>
      </c>
      <c r="B1213" s="39" t="s">
        <v>34</v>
      </c>
      <c r="C1213" s="39" t="s">
        <v>57</v>
      </c>
      <c r="D1213" s="39" t="s">
        <v>1394</v>
      </c>
      <c r="E1213" s="39" t="s">
        <v>127</v>
      </c>
      <c r="F1213" s="48">
        <v>1</v>
      </c>
      <c r="G1213" s="41">
        <v>20170</v>
      </c>
      <c r="H1213" s="42">
        <v>2.273957158962796</v>
      </c>
      <c r="I1213" s="42">
        <v>8870</v>
      </c>
      <c r="J1213" s="42" t="s">
        <v>4170</v>
      </c>
      <c r="K1213" s="42" t="s">
        <v>4170</v>
      </c>
      <c r="L1213" s="42">
        <v>0</v>
      </c>
      <c r="M1213" s="39" t="s">
        <v>105</v>
      </c>
      <c r="N1213" s="39" t="str">
        <f t="shared" si="18"/>
        <v>sim</v>
      </c>
      <c r="O1213" s="49">
        <v>162</v>
      </c>
      <c r="P1213" s="49">
        <v>97.2</v>
      </c>
      <c r="Q1213" s="39">
        <v>0</v>
      </c>
      <c r="R1213" s="39">
        <v>60</v>
      </c>
      <c r="S1213" s="39"/>
    </row>
    <row r="1214" spans="1:19" x14ac:dyDescent="0.25">
      <c r="A1214" s="39" t="s">
        <v>15</v>
      </c>
      <c r="B1214" s="39" t="s">
        <v>34</v>
      </c>
      <c r="C1214" s="39" t="s">
        <v>57</v>
      </c>
      <c r="D1214" s="39" t="s">
        <v>1395</v>
      </c>
      <c r="E1214" s="39" t="s">
        <v>127</v>
      </c>
      <c r="F1214" s="48">
        <v>1</v>
      </c>
      <c r="G1214" s="41">
        <v>7951</v>
      </c>
      <c r="H1214" s="42">
        <v>2.9092572264910355</v>
      </c>
      <c r="I1214" s="42">
        <v>2733</v>
      </c>
      <c r="J1214" s="42" t="s">
        <v>4170</v>
      </c>
      <c r="K1214" s="42" t="s">
        <v>4170</v>
      </c>
      <c r="L1214" s="42">
        <v>0</v>
      </c>
      <c r="M1214" s="39" t="s">
        <v>104</v>
      </c>
      <c r="N1214" s="39" t="b">
        <f t="shared" si="18"/>
        <v>0</v>
      </c>
      <c r="O1214" s="49">
        <v>38.51</v>
      </c>
      <c r="P1214" s="49">
        <v>25.33</v>
      </c>
      <c r="Q1214" s="39">
        <v>0</v>
      </c>
      <c r="R1214" s="39">
        <v>65.8</v>
      </c>
      <c r="S1214" s="39"/>
    </row>
    <row r="1215" spans="1:19" x14ac:dyDescent="0.25">
      <c r="A1215" s="39" t="s">
        <v>15</v>
      </c>
      <c r="B1215" s="39" t="s">
        <v>34</v>
      </c>
      <c r="C1215" s="39" t="s">
        <v>57</v>
      </c>
      <c r="D1215" s="39" t="s">
        <v>1396</v>
      </c>
      <c r="E1215" s="39" t="s">
        <v>127</v>
      </c>
      <c r="F1215" s="48">
        <v>1</v>
      </c>
      <c r="G1215" s="41">
        <v>1915</v>
      </c>
      <c r="H1215" s="42">
        <v>2.6486860304287689</v>
      </c>
      <c r="I1215" s="42">
        <v>723</v>
      </c>
      <c r="J1215" s="42" t="s">
        <v>4170</v>
      </c>
      <c r="K1215" s="42" t="s">
        <v>4170</v>
      </c>
      <c r="L1215" s="42">
        <v>0</v>
      </c>
      <c r="M1215" s="39" t="s">
        <v>104</v>
      </c>
      <c r="N1215" s="39" t="b">
        <f t="shared" si="18"/>
        <v>0</v>
      </c>
      <c r="O1215" s="49">
        <v>9.6999999999999993</v>
      </c>
      <c r="P1215" s="49">
        <v>8.9</v>
      </c>
      <c r="Q1215" s="39">
        <v>0</v>
      </c>
      <c r="R1215" s="39">
        <v>91.8</v>
      </c>
      <c r="S1215" s="39"/>
    </row>
    <row r="1216" spans="1:19" x14ac:dyDescent="0.25">
      <c r="A1216" s="39" t="s">
        <v>15</v>
      </c>
      <c r="B1216" s="39" t="s">
        <v>34</v>
      </c>
      <c r="C1216" s="39" t="s">
        <v>57</v>
      </c>
      <c r="D1216" s="39" t="s">
        <v>1397</v>
      </c>
      <c r="E1216" s="39" t="s">
        <v>127</v>
      </c>
      <c r="F1216" s="48">
        <v>1</v>
      </c>
      <c r="G1216" s="41">
        <v>3730</v>
      </c>
      <c r="H1216" s="42">
        <v>2.009698275862069</v>
      </c>
      <c r="I1216" s="42">
        <v>1856</v>
      </c>
      <c r="J1216" s="42" t="s">
        <v>4170</v>
      </c>
      <c r="K1216" s="42" t="s">
        <v>4170</v>
      </c>
      <c r="L1216" s="42">
        <v>0</v>
      </c>
      <c r="M1216" s="39" t="s">
        <v>104</v>
      </c>
      <c r="N1216" s="39" t="b">
        <f t="shared" si="18"/>
        <v>0</v>
      </c>
      <c r="O1216" s="49">
        <v>26</v>
      </c>
      <c r="P1216" s="49">
        <v>18</v>
      </c>
      <c r="Q1216" s="39">
        <v>0</v>
      </c>
      <c r="R1216" s="39">
        <v>69.2</v>
      </c>
      <c r="S1216" s="39"/>
    </row>
    <row r="1217" spans="1:19" x14ac:dyDescent="0.25">
      <c r="A1217" s="39" t="s">
        <v>15</v>
      </c>
      <c r="B1217" s="39" t="s">
        <v>34</v>
      </c>
      <c r="C1217" s="39" t="s">
        <v>57</v>
      </c>
      <c r="D1217" s="39" t="s">
        <v>1398</v>
      </c>
      <c r="E1217" s="39" t="s">
        <v>127</v>
      </c>
      <c r="F1217" s="48">
        <v>1</v>
      </c>
      <c r="G1217" s="41">
        <v>4203</v>
      </c>
      <c r="H1217" s="42">
        <v>2.4017142857142857</v>
      </c>
      <c r="I1217" s="42">
        <v>1750</v>
      </c>
      <c r="J1217" s="42" t="s">
        <v>4169</v>
      </c>
      <c r="K1217" s="42" t="s">
        <v>4170</v>
      </c>
      <c r="L1217" s="42">
        <v>4</v>
      </c>
      <c r="M1217" s="39" t="s">
        <v>106</v>
      </c>
      <c r="N1217" s="39" t="str">
        <f t="shared" si="18"/>
        <v>sim</v>
      </c>
      <c r="O1217" s="49">
        <v>12.06</v>
      </c>
      <c r="P1217" s="49">
        <v>11.6</v>
      </c>
      <c r="Q1217" s="39">
        <v>0.2</v>
      </c>
      <c r="R1217" s="39">
        <v>96.2</v>
      </c>
      <c r="S1217" s="39">
        <v>1.7</v>
      </c>
    </row>
    <row r="1218" spans="1:19" x14ac:dyDescent="0.25">
      <c r="A1218" s="39" t="s">
        <v>15</v>
      </c>
      <c r="B1218" s="39" t="s">
        <v>34</v>
      </c>
      <c r="C1218" s="39" t="s">
        <v>57</v>
      </c>
      <c r="D1218" s="39" t="s">
        <v>1399</v>
      </c>
      <c r="E1218" s="39" t="s">
        <v>127</v>
      </c>
      <c r="F1218" s="48">
        <v>1</v>
      </c>
      <c r="G1218" s="41">
        <v>1483</v>
      </c>
      <c r="H1218" s="42">
        <v>2.2503793626707131</v>
      </c>
      <c r="I1218" s="42">
        <v>659</v>
      </c>
      <c r="J1218" s="42" t="s">
        <v>4170</v>
      </c>
      <c r="K1218" s="42" t="s">
        <v>4170</v>
      </c>
      <c r="L1218" s="42">
        <v>0</v>
      </c>
      <c r="M1218" s="39" t="s">
        <v>104</v>
      </c>
      <c r="N1218" s="39" t="b">
        <f t="shared" si="18"/>
        <v>0</v>
      </c>
      <c r="O1218" s="49">
        <v>23.88</v>
      </c>
      <c r="P1218" s="49">
        <v>4.99</v>
      </c>
      <c r="Q1218" s="39">
        <v>0</v>
      </c>
      <c r="R1218" s="39">
        <v>20.9</v>
      </c>
      <c r="S1218" s="39"/>
    </row>
    <row r="1219" spans="1:19" x14ac:dyDescent="0.25">
      <c r="A1219" s="39" t="s">
        <v>15</v>
      </c>
      <c r="B1219" s="39" t="s">
        <v>34</v>
      </c>
      <c r="C1219" s="39" t="s">
        <v>57</v>
      </c>
      <c r="D1219" s="39" t="s">
        <v>1400</v>
      </c>
      <c r="E1219" s="39" t="s">
        <v>127</v>
      </c>
      <c r="F1219" s="48">
        <v>1</v>
      </c>
      <c r="G1219" s="41">
        <v>2021</v>
      </c>
      <c r="H1219" s="42">
        <v>2.208743169398907</v>
      </c>
      <c r="I1219" s="42">
        <v>915</v>
      </c>
      <c r="J1219" s="42" t="s">
        <v>4169</v>
      </c>
      <c r="K1219" s="42" t="s">
        <v>4169</v>
      </c>
      <c r="L1219" s="42">
        <v>12</v>
      </c>
      <c r="M1219" s="39" t="s">
        <v>104</v>
      </c>
      <c r="N1219" s="39" t="b">
        <f t="shared" ref="N1219:N1282" si="19">IF(M1219&lt;&gt;"Não existe", "sim")</f>
        <v>0</v>
      </c>
      <c r="O1219" s="49">
        <v>24.24</v>
      </c>
      <c r="P1219" s="49">
        <v>10.7</v>
      </c>
      <c r="Q1219" s="39">
        <v>0</v>
      </c>
      <c r="R1219" s="39">
        <v>44.1</v>
      </c>
      <c r="S1219" s="39"/>
    </row>
    <row r="1220" spans="1:19" x14ac:dyDescent="0.25">
      <c r="A1220" s="39" t="s">
        <v>15</v>
      </c>
      <c r="B1220" s="39" t="s">
        <v>34</v>
      </c>
      <c r="C1220" s="39" t="s">
        <v>57</v>
      </c>
      <c r="D1220" s="39" t="s">
        <v>1401</v>
      </c>
      <c r="E1220" s="39" t="s">
        <v>127</v>
      </c>
      <c r="F1220" s="48">
        <v>1</v>
      </c>
      <c r="G1220" s="41">
        <v>1319</v>
      </c>
      <c r="H1220" s="42">
        <v>2.0199081163859112</v>
      </c>
      <c r="I1220" s="42">
        <v>653</v>
      </c>
      <c r="J1220" s="42" t="s">
        <v>4169</v>
      </c>
      <c r="K1220" s="42" t="s">
        <v>4170</v>
      </c>
      <c r="L1220" s="42">
        <v>0</v>
      </c>
      <c r="M1220" s="39" t="s">
        <v>104</v>
      </c>
      <c r="N1220" s="39" t="b">
        <f t="shared" si="19"/>
        <v>0</v>
      </c>
      <c r="O1220" s="49">
        <v>8.1</v>
      </c>
      <c r="P1220" s="49">
        <v>5.9</v>
      </c>
      <c r="Q1220" s="39">
        <v>0</v>
      </c>
      <c r="R1220" s="39">
        <v>72.8</v>
      </c>
      <c r="S1220" s="39"/>
    </row>
    <row r="1221" spans="1:19" x14ac:dyDescent="0.25">
      <c r="A1221" s="39" t="s">
        <v>15</v>
      </c>
      <c r="B1221" s="39" t="s">
        <v>34</v>
      </c>
      <c r="C1221" s="39" t="s">
        <v>57</v>
      </c>
      <c r="D1221" s="39" t="s">
        <v>1402</v>
      </c>
      <c r="E1221" s="39" t="s">
        <v>127</v>
      </c>
      <c r="F1221" s="48">
        <v>1</v>
      </c>
      <c r="G1221" s="41">
        <v>3500</v>
      </c>
      <c r="H1221" s="42">
        <v>2.1419828641370868</v>
      </c>
      <c r="I1221" s="42">
        <v>1634</v>
      </c>
      <c r="J1221" s="42" t="s">
        <v>4170</v>
      </c>
      <c r="K1221" s="42" t="s">
        <v>4170</v>
      </c>
      <c r="L1221" s="42">
        <v>0</v>
      </c>
      <c r="M1221" s="39" t="s">
        <v>105</v>
      </c>
      <c r="N1221" s="39" t="str">
        <f t="shared" si="19"/>
        <v>sim</v>
      </c>
      <c r="O1221" s="49">
        <v>20</v>
      </c>
      <c r="P1221" s="49">
        <v>17</v>
      </c>
      <c r="Q1221" s="39">
        <v>0</v>
      </c>
      <c r="R1221" s="39">
        <v>85</v>
      </c>
      <c r="S1221" s="39"/>
    </row>
    <row r="1222" spans="1:19" x14ac:dyDescent="0.25">
      <c r="A1222" s="39" t="s">
        <v>15</v>
      </c>
      <c r="B1222" s="39" t="s">
        <v>34</v>
      </c>
      <c r="C1222" s="39" t="s">
        <v>57</v>
      </c>
      <c r="D1222" s="39" t="s">
        <v>1403</v>
      </c>
      <c r="E1222" s="39" t="s">
        <v>127</v>
      </c>
      <c r="F1222" s="48">
        <v>1</v>
      </c>
      <c r="G1222" s="41">
        <v>1280</v>
      </c>
      <c r="H1222" s="42">
        <v>2.048</v>
      </c>
      <c r="I1222" s="42">
        <v>625</v>
      </c>
      <c r="J1222" s="42" t="s">
        <v>4170</v>
      </c>
      <c r="K1222" s="42" t="s">
        <v>4170</v>
      </c>
      <c r="L1222" s="42">
        <v>0</v>
      </c>
      <c r="M1222" s="39" t="s">
        <v>105</v>
      </c>
      <c r="N1222" s="39" t="str">
        <f t="shared" si="19"/>
        <v>sim</v>
      </c>
      <c r="O1222" s="49">
        <v>131.93</v>
      </c>
      <c r="P1222" s="49">
        <v>95.93</v>
      </c>
      <c r="Q1222" s="39">
        <v>0</v>
      </c>
      <c r="R1222" s="39">
        <v>72.7</v>
      </c>
      <c r="S1222" s="39"/>
    </row>
    <row r="1223" spans="1:19" x14ac:dyDescent="0.25">
      <c r="A1223" s="39" t="s">
        <v>15</v>
      </c>
      <c r="B1223" s="39" t="s">
        <v>34</v>
      </c>
      <c r="C1223" s="39" t="s">
        <v>57</v>
      </c>
      <c r="D1223" s="39" t="s">
        <v>1404</v>
      </c>
      <c r="E1223" s="39" t="s">
        <v>127</v>
      </c>
      <c r="F1223" s="48">
        <v>1</v>
      </c>
      <c r="G1223" s="41">
        <v>2457</v>
      </c>
      <c r="H1223" s="42">
        <v>3.014723926380368</v>
      </c>
      <c r="I1223" s="42">
        <v>815</v>
      </c>
      <c r="J1223" s="42" t="s">
        <v>4170</v>
      </c>
      <c r="K1223" s="42" t="s">
        <v>4170</v>
      </c>
      <c r="L1223" s="42">
        <v>0</v>
      </c>
      <c r="M1223" s="39" t="s">
        <v>104</v>
      </c>
      <c r="N1223" s="39" t="b">
        <f t="shared" si="19"/>
        <v>0</v>
      </c>
      <c r="O1223" s="49">
        <v>11.5</v>
      </c>
      <c r="P1223" s="49">
        <v>11.5</v>
      </c>
      <c r="Q1223" s="39">
        <v>0</v>
      </c>
      <c r="R1223" s="39">
        <v>100</v>
      </c>
      <c r="S1223" s="39"/>
    </row>
    <row r="1224" spans="1:19" x14ac:dyDescent="0.25">
      <c r="A1224" s="39" t="s">
        <v>15</v>
      </c>
      <c r="B1224" s="39" t="s">
        <v>34</v>
      </c>
      <c r="C1224" s="39" t="s">
        <v>57</v>
      </c>
      <c r="D1224" s="39" t="s">
        <v>1405</v>
      </c>
      <c r="E1224" s="39" t="s">
        <v>127</v>
      </c>
      <c r="F1224" s="48">
        <v>1</v>
      </c>
      <c r="G1224" s="41">
        <v>1448</v>
      </c>
      <c r="H1224" s="42">
        <v>2.2242703533026114</v>
      </c>
      <c r="I1224" s="42">
        <v>651</v>
      </c>
      <c r="J1224" s="42" t="s">
        <v>4169</v>
      </c>
      <c r="K1224" s="42" t="s">
        <v>4170</v>
      </c>
      <c r="L1224" s="42">
        <v>1</v>
      </c>
      <c r="M1224" s="39" t="s">
        <v>106</v>
      </c>
      <c r="N1224" s="39" t="str">
        <f t="shared" si="19"/>
        <v>sim</v>
      </c>
      <c r="O1224" s="49">
        <v>16</v>
      </c>
      <c r="P1224" s="49">
        <v>1.05</v>
      </c>
      <c r="Q1224" s="39">
        <v>0.69</v>
      </c>
      <c r="R1224" s="39">
        <v>6.6</v>
      </c>
      <c r="S1224" s="39">
        <v>4.3</v>
      </c>
    </row>
    <row r="1225" spans="1:19" x14ac:dyDescent="0.25">
      <c r="A1225" s="39" t="s">
        <v>15</v>
      </c>
      <c r="B1225" s="39" t="s">
        <v>34</v>
      </c>
      <c r="C1225" s="39" t="s">
        <v>57</v>
      </c>
      <c r="D1225" s="39" t="s">
        <v>1406</v>
      </c>
      <c r="E1225" s="39" t="s">
        <v>127</v>
      </c>
      <c r="F1225" s="48">
        <v>1</v>
      </c>
      <c r="G1225" s="41">
        <v>4055</v>
      </c>
      <c r="H1225" s="42">
        <v>2.1075883575883574</v>
      </c>
      <c r="I1225" s="42">
        <v>1924</v>
      </c>
      <c r="J1225" s="42" t="s">
        <v>4170</v>
      </c>
      <c r="K1225" s="42" t="s">
        <v>4170</v>
      </c>
      <c r="L1225" s="42">
        <v>0</v>
      </c>
      <c r="M1225" s="39" t="s">
        <v>104</v>
      </c>
      <c r="N1225" s="39" t="b">
        <f t="shared" si="19"/>
        <v>0</v>
      </c>
      <c r="O1225" s="49">
        <v>2133.77</v>
      </c>
      <c r="P1225" s="49">
        <v>80.5</v>
      </c>
      <c r="Q1225" s="39">
        <v>0</v>
      </c>
      <c r="R1225" s="39">
        <v>3.8</v>
      </c>
      <c r="S1225" s="39"/>
    </row>
    <row r="1226" spans="1:19" x14ac:dyDescent="0.25">
      <c r="A1226" s="39" t="s">
        <v>15</v>
      </c>
      <c r="B1226" s="39" t="s">
        <v>34</v>
      </c>
      <c r="C1226" s="39" t="s">
        <v>57</v>
      </c>
      <c r="D1226" s="39" t="s">
        <v>1407</v>
      </c>
      <c r="E1226" s="39" t="s">
        <v>127</v>
      </c>
      <c r="F1226" s="48">
        <v>1</v>
      </c>
      <c r="G1226" s="41">
        <v>14238</v>
      </c>
      <c r="H1226" s="42">
        <v>2.3053756476683938</v>
      </c>
      <c r="I1226" s="42">
        <v>6176</v>
      </c>
      <c r="J1226" s="42" t="s">
        <v>4170</v>
      </c>
      <c r="K1226" s="42" t="s">
        <v>4170</v>
      </c>
      <c r="L1226" s="42">
        <v>100</v>
      </c>
      <c r="M1226" s="39" t="s">
        <v>103</v>
      </c>
      <c r="N1226" s="39" t="str">
        <f t="shared" si="19"/>
        <v>sim</v>
      </c>
      <c r="O1226" s="49">
        <v>93.96</v>
      </c>
      <c r="P1226" s="49">
        <v>26.54</v>
      </c>
      <c r="Q1226" s="39">
        <v>2.8</v>
      </c>
      <c r="R1226" s="39">
        <v>28.2</v>
      </c>
      <c r="S1226" s="39">
        <v>3</v>
      </c>
    </row>
    <row r="1227" spans="1:19" x14ac:dyDescent="0.25">
      <c r="A1227" s="39" t="s">
        <v>15</v>
      </c>
      <c r="B1227" s="39" t="s">
        <v>34</v>
      </c>
      <c r="C1227" s="39" t="s">
        <v>57</v>
      </c>
      <c r="D1227" s="39" t="s">
        <v>1408</v>
      </c>
      <c r="E1227" s="39" t="s">
        <v>127</v>
      </c>
      <c r="F1227" s="48">
        <v>1</v>
      </c>
      <c r="G1227" s="41">
        <v>2818</v>
      </c>
      <c r="H1227" s="42">
        <v>2.3424771404821279</v>
      </c>
      <c r="I1227" s="42">
        <v>1203</v>
      </c>
      <c r="J1227" s="42" t="s">
        <v>4170</v>
      </c>
      <c r="K1227" s="42" t="s">
        <v>4170</v>
      </c>
      <c r="L1227" s="42">
        <v>100</v>
      </c>
      <c r="M1227" s="39" t="s">
        <v>104</v>
      </c>
      <c r="N1227" s="39" t="b">
        <f t="shared" si="19"/>
        <v>0</v>
      </c>
      <c r="O1227" s="49">
        <v>21.5</v>
      </c>
      <c r="P1227" s="49">
        <v>21.5</v>
      </c>
      <c r="Q1227" s="39">
        <v>0</v>
      </c>
      <c r="R1227" s="39">
        <v>100</v>
      </c>
      <c r="S1227" s="39"/>
    </row>
    <row r="1228" spans="1:19" x14ac:dyDescent="0.25">
      <c r="A1228" s="39" t="s">
        <v>15</v>
      </c>
      <c r="B1228" s="39" t="s">
        <v>34</v>
      </c>
      <c r="C1228" s="39" t="s">
        <v>57</v>
      </c>
      <c r="D1228" s="39" t="s">
        <v>1409</v>
      </c>
      <c r="E1228" s="39" t="s">
        <v>127</v>
      </c>
      <c r="F1228" s="48">
        <v>1</v>
      </c>
      <c r="G1228" s="41">
        <v>2614</v>
      </c>
      <c r="H1228" s="42">
        <v>2.6139999999999999</v>
      </c>
      <c r="I1228" s="42">
        <v>1000</v>
      </c>
      <c r="J1228" s="42" t="s">
        <v>4170</v>
      </c>
      <c r="K1228" s="42" t="s">
        <v>4170</v>
      </c>
      <c r="L1228" s="42">
        <v>0</v>
      </c>
      <c r="M1228" s="39" t="s">
        <v>104</v>
      </c>
      <c r="N1228" s="39" t="b">
        <f t="shared" si="19"/>
        <v>0</v>
      </c>
      <c r="O1228" s="49">
        <v>30</v>
      </c>
      <c r="P1228" s="49">
        <v>25</v>
      </c>
      <c r="Q1228" s="39">
        <v>0</v>
      </c>
      <c r="R1228" s="39">
        <v>83.3</v>
      </c>
      <c r="S1228" s="39"/>
    </row>
    <row r="1229" spans="1:19" x14ac:dyDescent="0.25">
      <c r="A1229" s="39" t="s">
        <v>15</v>
      </c>
      <c r="B1229" s="39" t="s">
        <v>34</v>
      </c>
      <c r="C1229" s="39" t="s">
        <v>57</v>
      </c>
      <c r="D1229" s="39" t="s">
        <v>1410</v>
      </c>
      <c r="E1229" s="39" t="s">
        <v>127</v>
      </c>
      <c r="F1229" s="48">
        <v>1</v>
      </c>
      <c r="G1229" s="41">
        <v>841</v>
      </c>
      <c r="H1229" s="42">
        <v>2.1564102564102563</v>
      </c>
      <c r="I1229" s="42">
        <v>390</v>
      </c>
      <c r="J1229" s="42" t="s">
        <v>4169</v>
      </c>
      <c r="K1229" s="42" t="s">
        <v>4170</v>
      </c>
      <c r="L1229" s="42">
        <v>0</v>
      </c>
      <c r="M1229" s="39" t="s">
        <v>104</v>
      </c>
      <c r="N1229" s="39" t="b">
        <f t="shared" si="19"/>
        <v>0</v>
      </c>
      <c r="O1229" s="49">
        <v>12</v>
      </c>
      <c r="P1229" s="49">
        <v>8</v>
      </c>
      <c r="Q1229" s="39">
        <v>0</v>
      </c>
      <c r="R1229" s="39">
        <v>66.7</v>
      </c>
      <c r="S1229" s="39"/>
    </row>
    <row r="1230" spans="1:19" x14ac:dyDescent="0.25">
      <c r="A1230" s="39" t="s">
        <v>15</v>
      </c>
      <c r="B1230" s="39" t="s">
        <v>34</v>
      </c>
      <c r="C1230" s="39" t="s">
        <v>57</v>
      </c>
      <c r="D1230" s="39" t="s">
        <v>1411</v>
      </c>
      <c r="E1230" s="39" t="s">
        <v>127</v>
      </c>
      <c r="F1230" s="48">
        <v>1</v>
      </c>
      <c r="G1230" s="41">
        <v>1108</v>
      </c>
      <c r="H1230" s="42">
        <v>2.1472868217054262</v>
      </c>
      <c r="I1230" s="42">
        <v>516</v>
      </c>
      <c r="J1230" s="42" t="s">
        <v>4170</v>
      </c>
      <c r="K1230" s="42" t="s">
        <v>4170</v>
      </c>
      <c r="L1230" s="42">
        <v>110</v>
      </c>
      <c r="M1230" s="39" t="s">
        <v>104</v>
      </c>
      <c r="N1230" s="39" t="b">
        <f t="shared" si="19"/>
        <v>0</v>
      </c>
      <c r="O1230" s="49">
        <v>6.5</v>
      </c>
      <c r="P1230" s="49">
        <v>4.9000000000000004</v>
      </c>
      <c r="Q1230" s="39">
        <v>0</v>
      </c>
      <c r="R1230" s="39">
        <v>75.400000000000006</v>
      </c>
      <c r="S1230" s="39"/>
    </row>
    <row r="1231" spans="1:19" x14ac:dyDescent="0.25">
      <c r="A1231" s="39" t="s">
        <v>15</v>
      </c>
      <c r="B1231" s="39" t="s">
        <v>34</v>
      </c>
      <c r="C1231" s="39" t="s">
        <v>57</v>
      </c>
      <c r="D1231" s="39" t="s">
        <v>1412</v>
      </c>
      <c r="E1231" s="39" t="s">
        <v>127</v>
      </c>
      <c r="F1231" s="48">
        <v>1</v>
      </c>
      <c r="G1231" s="41">
        <v>6493</v>
      </c>
      <c r="H1231" s="42">
        <v>2.8654015887025595</v>
      </c>
      <c r="I1231" s="42">
        <v>2266</v>
      </c>
      <c r="J1231" s="42" t="s">
        <v>4170</v>
      </c>
      <c r="K1231" s="42" t="s">
        <v>4170</v>
      </c>
      <c r="L1231" s="42">
        <v>0</v>
      </c>
      <c r="M1231" s="39" t="s">
        <v>104</v>
      </c>
      <c r="N1231" s="39" t="b">
        <f t="shared" si="19"/>
        <v>0</v>
      </c>
      <c r="O1231" s="49">
        <v>55.75</v>
      </c>
      <c r="P1231" s="49">
        <v>36.35</v>
      </c>
      <c r="Q1231" s="39">
        <v>0</v>
      </c>
      <c r="R1231" s="39">
        <v>65.2</v>
      </c>
      <c r="S1231" s="39"/>
    </row>
    <row r="1232" spans="1:19" x14ac:dyDescent="0.25">
      <c r="A1232" s="39" t="s">
        <v>15</v>
      </c>
      <c r="B1232" s="39" t="s">
        <v>34</v>
      </c>
      <c r="C1232" s="39" t="s">
        <v>57</v>
      </c>
      <c r="D1232" s="39" t="s">
        <v>1413</v>
      </c>
      <c r="E1232" s="39" t="s">
        <v>127</v>
      </c>
      <c r="F1232" s="48">
        <v>1</v>
      </c>
      <c r="G1232" s="41">
        <v>2009</v>
      </c>
      <c r="H1232" s="42">
        <v>2.0009960159362552</v>
      </c>
      <c r="I1232" s="42">
        <v>1004</v>
      </c>
      <c r="J1232" s="42" t="s">
        <v>4169</v>
      </c>
      <c r="K1232" s="42" t="s">
        <v>4170</v>
      </c>
      <c r="L1232" s="42">
        <v>0</v>
      </c>
      <c r="M1232" s="39" t="s">
        <v>104</v>
      </c>
      <c r="N1232" s="39" t="b">
        <f t="shared" si="19"/>
        <v>0</v>
      </c>
      <c r="O1232" s="49">
        <v>12</v>
      </c>
      <c r="P1232" s="49">
        <v>12</v>
      </c>
      <c r="Q1232" s="39">
        <v>0</v>
      </c>
      <c r="R1232" s="39">
        <v>100</v>
      </c>
      <c r="S1232" s="39"/>
    </row>
    <row r="1233" spans="1:19" x14ac:dyDescent="0.25">
      <c r="A1233" s="39" t="s">
        <v>15</v>
      </c>
      <c r="B1233" s="39" t="s">
        <v>34</v>
      </c>
      <c r="C1233" s="39" t="s">
        <v>57</v>
      </c>
      <c r="D1233" s="39" t="s">
        <v>1414</v>
      </c>
      <c r="E1233" s="39" t="s">
        <v>127</v>
      </c>
      <c r="F1233" s="48">
        <v>1</v>
      </c>
      <c r="G1233" s="41">
        <v>7560</v>
      </c>
      <c r="H1233" s="42">
        <v>2.1649484536082473</v>
      </c>
      <c r="I1233" s="42">
        <v>3492</v>
      </c>
      <c r="J1233" s="42" t="s">
        <v>4170</v>
      </c>
      <c r="K1233" s="42" t="s">
        <v>4170</v>
      </c>
      <c r="L1233" s="42">
        <v>0</v>
      </c>
      <c r="M1233" s="39" t="s">
        <v>103</v>
      </c>
      <c r="N1233" s="39" t="str">
        <f t="shared" si="19"/>
        <v>sim</v>
      </c>
      <c r="O1233" s="49">
        <v>36.799999999999997</v>
      </c>
      <c r="P1233" s="49">
        <v>34.200000000000003</v>
      </c>
      <c r="Q1233" s="39">
        <v>2.1</v>
      </c>
      <c r="R1233" s="39">
        <v>92.9</v>
      </c>
      <c r="S1233" s="39">
        <v>5.7</v>
      </c>
    </row>
    <row r="1234" spans="1:19" x14ac:dyDescent="0.25">
      <c r="A1234" s="39" t="s">
        <v>15</v>
      </c>
      <c r="B1234" s="39" t="s">
        <v>34</v>
      </c>
      <c r="C1234" s="39" t="s">
        <v>57</v>
      </c>
      <c r="D1234" s="39" t="s">
        <v>1415</v>
      </c>
      <c r="E1234" s="39" t="s">
        <v>127</v>
      </c>
      <c r="F1234" s="48">
        <v>1</v>
      </c>
      <c r="G1234" s="41">
        <v>1719</v>
      </c>
      <c r="H1234" s="42">
        <v>2.0011641443538997</v>
      </c>
      <c r="I1234" s="42">
        <v>859</v>
      </c>
      <c r="J1234" s="42" t="s">
        <v>4169</v>
      </c>
      <c r="K1234" s="42" t="s">
        <v>4170</v>
      </c>
      <c r="L1234" s="42">
        <v>32</v>
      </c>
      <c r="M1234" s="39" t="s">
        <v>104</v>
      </c>
      <c r="N1234" s="39" t="b">
        <f t="shared" si="19"/>
        <v>0</v>
      </c>
      <c r="O1234" s="49">
        <v>26</v>
      </c>
      <c r="P1234" s="49">
        <v>21</v>
      </c>
      <c r="Q1234" s="39">
        <v>0</v>
      </c>
      <c r="R1234" s="39">
        <v>80.8</v>
      </c>
      <c r="S1234" s="39"/>
    </row>
    <row r="1235" spans="1:19" x14ac:dyDescent="0.25">
      <c r="A1235" s="39" t="s">
        <v>15</v>
      </c>
      <c r="B1235" s="39" t="s">
        <v>34</v>
      </c>
      <c r="C1235" s="39" t="s">
        <v>57</v>
      </c>
      <c r="D1235" s="39" t="s">
        <v>1416</v>
      </c>
      <c r="E1235" s="39" t="s">
        <v>127</v>
      </c>
      <c r="F1235" s="48">
        <v>1</v>
      </c>
      <c r="G1235" s="41">
        <v>1311</v>
      </c>
      <c r="H1235" s="42">
        <v>2.85</v>
      </c>
      <c r="I1235" s="42">
        <v>460</v>
      </c>
      <c r="J1235" s="42" t="s">
        <v>4170</v>
      </c>
      <c r="K1235" s="42" t="s">
        <v>4170</v>
      </c>
      <c r="L1235" s="42">
        <v>0</v>
      </c>
      <c r="M1235" s="39" t="s">
        <v>104</v>
      </c>
      <c r="N1235" s="39" t="b">
        <f t="shared" si="19"/>
        <v>0</v>
      </c>
      <c r="O1235" s="49">
        <v>1.78</v>
      </c>
      <c r="P1235" s="49">
        <v>0</v>
      </c>
      <c r="Q1235" s="39">
        <v>0</v>
      </c>
      <c r="R1235" s="39"/>
      <c r="S1235" s="39"/>
    </row>
    <row r="1236" spans="1:19" x14ac:dyDescent="0.25">
      <c r="A1236" s="39" t="s">
        <v>15</v>
      </c>
      <c r="B1236" s="39" t="s">
        <v>34</v>
      </c>
      <c r="C1236" s="39" t="s">
        <v>57</v>
      </c>
      <c r="D1236" s="39" t="s">
        <v>1417</v>
      </c>
      <c r="E1236" s="39" t="s">
        <v>147</v>
      </c>
      <c r="F1236" s="48">
        <v>4</v>
      </c>
      <c r="G1236" s="41">
        <v>818316</v>
      </c>
      <c r="H1236" s="42">
        <v>3.3229082492437008</v>
      </c>
      <c r="I1236" s="42">
        <v>246265</v>
      </c>
      <c r="J1236" s="42" t="s">
        <v>4169</v>
      </c>
      <c r="K1236" s="42" t="s">
        <v>4169</v>
      </c>
      <c r="L1236" s="42">
        <v>280</v>
      </c>
      <c r="M1236" s="39" t="s">
        <v>102</v>
      </c>
      <c r="N1236" s="39" t="str">
        <f t="shared" si="19"/>
        <v>sim</v>
      </c>
      <c r="O1236" s="49">
        <v>3549.77</v>
      </c>
      <c r="P1236" s="49">
        <v>2705.1</v>
      </c>
      <c r="Q1236" s="39">
        <v>49.33</v>
      </c>
      <c r="R1236" s="39">
        <v>76.2</v>
      </c>
      <c r="S1236" s="39">
        <v>1.4</v>
      </c>
    </row>
    <row r="1237" spans="1:19" x14ac:dyDescent="0.25">
      <c r="A1237" s="39" t="s">
        <v>15</v>
      </c>
      <c r="B1237" s="39" t="s">
        <v>34</v>
      </c>
      <c r="C1237" s="39" t="s">
        <v>57</v>
      </c>
      <c r="D1237" s="39" t="s">
        <v>1418</v>
      </c>
      <c r="E1237" s="39" t="s">
        <v>127</v>
      </c>
      <c r="F1237" s="48">
        <v>1</v>
      </c>
      <c r="G1237" s="41">
        <v>16664</v>
      </c>
      <c r="H1237" s="42">
        <v>2.4893934867045115</v>
      </c>
      <c r="I1237" s="42">
        <v>6694</v>
      </c>
      <c r="J1237" s="42" t="s">
        <v>4170</v>
      </c>
      <c r="K1237" s="42" t="s">
        <v>4170</v>
      </c>
      <c r="L1237" s="42">
        <v>0</v>
      </c>
      <c r="M1237" s="39" t="s">
        <v>102</v>
      </c>
      <c r="N1237" s="39" t="str">
        <f t="shared" si="19"/>
        <v>sim</v>
      </c>
      <c r="O1237" s="49">
        <v>70</v>
      </c>
      <c r="P1237" s="49">
        <v>59.2</v>
      </c>
      <c r="Q1237" s="39">
        <v>0.5</v>
      </c>
      <c r="R1237" s="39">
        <v>84.6</v>
      </c>
      <c r="S1237" s="39">
        <v>0.7</v>
      </c>
    </row>
    <row r="1238" spans="1:19" x14ac:dyDescent="0.25">
      <c r="A1238" s="39" t="s">
        <v>15</v>
      </c>
      <c r="B1238" s="39" t="s">
        <v>34</v>
      </c>
      <c r="C1238" s="39" t="s">
        <v>57</v>
      </c>
      <c r="D1238" s="39" t="s">
        <v>1419</v>
      </c>
      <c r="E1238" s="39" t="s">
        <v>127</v>
      </c>
      <c r="F1238" s="48">
        <v>1</v>
      </c>
      <c r="G1238" s="41">
        <v>16267</v>
      </c>
      <c r="H1238" s="42">
        <v>2.2963015245623941</v>
      </c>
      <c r="I1238" s="42">
        <v>7084</v>
      </c>
      <c r="J1238" s="42" t="s">
        <v>4169</v>
      </c>
      <c r="K1238" s="42" t="s">
        <v>4169</v>
      </c>
      <c r="L1238" s="42">
        <v>0</v>
      </c>
      <c r="M1238" s="39" t="s">
        <v>104</v>
      </c>
      <c r="N1238" s="39" t="b">
        <f t="shared" si="19"/>
        <v>0</v>
      </c>
      <c r="O1238" s="49">
        <v>96</v>
      </c>
      <c r="P1238" s="49">
        <v>70</v>
      </c>
      <c r="Q1238" s="39">
        <v>0.01</v>
      </c>
      <c r="R1238" s="39">
        <v>72.900000000000006</v>
      </c>
      <c r="S1238" s="39">
        <v>0</v>
      </c>
    </row>
    <row r="1239" spans="1:19" x14ac:dyDescent="0.25">
      <c r="A1239" s="39" t="s">
        <v>15</v>
      </c>
      <c r="B1239" s="39" t="s">
        <v>34</v>
      </c>
      <c r="C1239" s="39" t="s">
        <v>57</v>
      </c>
      <c r="D1239" s="39" t="s">
        <v>1420</v>
      </c>
      <c r="E1239" s="39" t="s">
        <v>127</v>
      </c>
      <c r="F1239" s="48">
        <v>1</v>
      </c>
      <c r="G1239" s="41">
        <v>2611</v>
      </c>
      <c r="H1239" s="42">
        <v>2.6110000000000002</v>
      </c>
      <c r="I1239" s="42">
        <v>1000</v>
      </c>
      <c r="J1239" s="42" t="s">
        <v>4170</v>
      </c>
      <c r="K1239" s="42" t="s">
        <v>4170</v>
      </c>
      <c r="L1239" s="42">
        <v>0</v>
      </c>
      <c r="M1239" s="39" t="s">
        <v>104</v>
      </c>
      <c r="N1239" s="39" t="b">
        <f t="shared" si="19"/>
        <v>0</v>
      </c>
      <c r="O1239" s="49">
        <v>30</v>
      </c>
      <c r="P1239" s="49">
        <v>20</v>
      </c>
      <c r="Q1239" s="39">
        <v>0</v>
      </c>
      <c r="R1239" s="39">
        <v>66.7</v>
      </c>
      <c r="S1239" s="39"/>
    </row>
    <row r="1240" spans="1:19" x14ac:dyDescent="0.25">
      <c r="A1240" s="39" t="s">
        <v>15</v>
      </c>
      <c r="B1240" s="39" t="s">
        <v>34</v>
      </c>
      <c r="C1240" s="39" t="s">
        <v>57</v>
      </c>
      <c r="D1240" s="39" t="s">
        <v>1421</v>
      </c>
      <c r="E1240" s="39" t="s">
        <v>127</v>
      </c>
      <c r="F1240" s="48">
        <v>1</v>
      </c>
      <c r="G1240" s="41">
        <v>996</v>
      </c>
      <c r="H1240" s="42">
        <v>2.0750000000000002</v>
      </c>
      <c r="I1240" s="42">
        <v>480</v>
      </c>
      <c r="J1240" s="42" t="s">
        <v>4170</v>
      </c>
      <c r="K1240" s="42" t="s">
        <v>4170</v>
      </c>
      <c r="L1240" s="42">
        <v>50</v>
      </c>
      <c r="M1240" s="39" t="s">
        <v>104</v>
      </c>
      <c r="N1240" s="39" t="b">
        <f t="shared" si="19"/>
        <v>0</v>
      </c>
      <c r="O1240" s="49">
        <v>50</v>
      </c>
      <c r="P1240" s="49">
        <v>40</v>
      </c>
      <c r="Q1240" s="39">
        <v>0</v>
      </c>
      <c r="R1240" s="39">
        <v>80</v>
      </c>
      <c r="S1240" s="39"/>
    </row>
    <row r="1241" spans="1:19" x14ac:dyDescent="0.25">
      <c r="A1241" s="39" t="s">
        <v>15</v>
      </c>
      <c r="B1241" s="39" t="s">
        <v>34</v>
      </c>
      <c r="C1241" s="39" t="s">
        <v>57</v>
      </c>
      <c r="D1241" s="39" t="s">
        <v>1422</v>
      </c>
      <c r="E1241" s="39" t="s">
        <v>127</v>
      </c>
      <c r="F1241" s="48">
        <v>1</v>
      </c>
      <c r="G1241" s="41">
        <v>728</v>
      </c>
      <c r="H1241" s="42">
        <v>2.4266666666666667</v>
      </c>
      <c r="I1241" s="42">
        <v>300</v>
      </c>
      <c r="J1241" s="42" t="s">
        <v>4170</v>
      </c>
      <c r="K1241" s="42" t="s">
        <v>4170</v>
      </c>
      <c r="L1241" s="42">
        <v>50</v>
      </c>
      <c r="M1241" s="39" t="s">
        <v>104</v>
      </c>
      <c r="N1241" s="39" t="b">
        <f t="shared" si="19"/>
        <v>0</v>
      </c>
      <c r="O1241" s="49">
        <v>10</v>
      </c>
      <c r="P1241" s="49">
        <v>10</v>
      </c>
      <c r="Q1241" s="39">
        <v>0</v>
      </c>
      <c r="R1241" s="39">
        <v>100</v>
      </c>
      <c r="S1241" s="39"/>
    </row>
    <row r="1242" spans="1:19" x14ac:dyDescent="0.25">
      <c r="A1242" s="39" t="s">
        <v>15</v>
      </c>
      <c r="B1242" s="39" t="s">
        <v>37</v>
      </c>
      <c r="C1242" s="39" t="s">
        <v>67</v>
      </c>
      <c r="D1242" s="39" t="s">
        <v>1423</v>
      </c>
      <c r="E1242" s="39" t="s">
        <v>127</v>
      </c>
      <c r="F1242" s="48">
        <v>2</v>
      </c>
      <c r="G1242" s="41">
        <v>43172</v>
      </c>
      <c r="H1242" s="42">
        <v>2.0871162678269277</v>
      </c>
      <c r="I1242" s="42">
        <v>20685</v>
      </c>
      <c r="J1242" s="42" t="s">
        <v>4170</v>
      </c>
      <c r="K1242" s="42" t="s">
        <v>4170</v>
      </c>
      <c r="L1242" s="42">
        <v>200</v>
      </c>
      <c r="M1242" s="39" t="s">
        <v>105</v>
      </c>
      <c r="N1242" s="39" t="str">
        <f t="shared" si="19"/>
        <v>sim</v>
      </c>
      <c r="O1242" s="49">
        <v>98.35</v>
      </c>
      <c r="P1242" s="49">
        <v>71.540000000000006</v>
      </c>
      <c r="Q1242" s="39">
        <v>6</v>
      </c>
      <c r="R1242" s="39">
        <v>72.7</v>
      </c>
      <c r="S1242" s="39">
        <v>6.1</v>
      </c>
    </row>
    <row r="1243" spans="1:19" x14ac:dyDescent="0.25">
      <c r="A1243" s="39" t="s">
        <v>15</v>
      </c>
      <c r="B1243" s="39" t="s">
        <v>37</v>
      </c>
      <c r="C1243" s="39" t="s">
        <v>67</v>
      </c>
      <c r="D1243" s="39" t="s">
        <v>1424</v>
      </c>
      <c r="E1243" s="39" t="s">
        <v>127</v>
      </c>
      <c r="F1243" s="48">
        <v>1</v>
      </c>
      <c r="G1243" s="41">
        <v>2095</v>
      </c>
      <c r="H1243" s="42">
        <v>2.3277777777777779</v>
      </c>
      <c r="I1243" s="42">
        <v>900</v>
      </c>
      <c r="J1243" s="42" t="s">
        <v>4170</v>
      </c>
      <c r="K1243" s="42" t="s">
        <v>4170</v>
      </c>
      <c r="L1243" s="42">
        <v>15</v>
      </c>
      <c r="M1243" s="39" t="s">
        <v>104</v>
      </c>
      <c r="N1243" s="39" t="b">
        <f t="shared" si="19"/>
        <v>0</v>
      </c>
      <c r="O1243" s="49">
        <v>9.64</v>
      </c>
      <c r="P1243" s="49">
        <v>8.2899999999999991</v>
      </c>
      <c r="Q1243" s="39">
        <v>0</v>
      </c>
      <c r="R1243" s="39">
        <v>86</v>
      </c>
      <c r="S1243" s="39"/>
    </row>
    <row r="1244" spans="1:19" x14ac:dyDescent="0.25">
      <c r="A1244" s="39" t="s">
        <v>15</v>
      </c>
      <c r="B1244" s="39" t="s">
        <v>37</v>
      </c>
      <c r="C1244" s="39" t="s">
        <v>67</v>
      </c>
      <c r="D1244" s="39" t="s">
        <v>1425</v>
      </c>
      <c r="E1244" s="39" t="s">
        <v>127</v>
      </c>
      <c r="F1244" s="48">
        <v>1</v>
      </c>
      <c r="G1244" s="41">
        <v>9220</v>
      </c>
      <c r="H1244" s="42">
        <v>2.972275950999355</v>
      </c>
      <c r="I1244" s="42">
        <v>3102</v>
      </c>
      <c r="J1244" s="42" t="s">
        <v>4169</v>
      </c>
      <c r="K1244" s="42" t="s">
        <v>4170</v>
      </c>
      <c r="L1244" s="42">
        <v>120</v>
      </c>
      <c r="M1244" s="39" t="s">
        <v>103</v>
      </c>
      <c r="N1244" s="39" t="str">
        <f t="shared" si="19"/>
        <v>sim</v>
      </c>
      <c r="O1244" s="49">
        <v>240</v>
      </c>
      <c r="P1244" s="49">
        <v>70</v>
      </c>
      <c r="Q1244" s="39">
        <v>50</v>
      </c>
      <c r="R1244" s="39">
        <v>29.2</v>
      </c>
      <c r="S1244" s="39">
        <v>20.8</v>
      </c>
    </row>
    <row r="1245" spans="1:19" x14ac:dyDescent="0.25">
      <c r="A1245" s="39" t="s">
        <v>15</v>
      </c>
      <c r="B1245" s="39" t="s">
        <v>37</v>
      </c>
      <c r="C1245" s="39" t="s">
        <v>67</v>
      </c>
      <c r="D1245" s="39" t="s">
        <v>1426</v>
      </c>
      <c r="E1245" s="39" t="s">
        <v>127</v>
      </c>
      <c r="F1245" s="48">
        <v>1</v>
      </c>
      <c r="G1245" s="41">
        <v>10620</v>
      </c>
      <c r="H1245" s="42">
        <v>2.219435736677116</v>
      </c>
      <c r="I1245" s="42">
        <v>4785</v>
      </c>
      <c r="J1245" s="42" t="s">
        <v>4170</v>
      </c>
      <c r="K1245" s="42" t="s">
        <v>4170</v>
      </c>
      <c r="L1245" s="42">
        <v>1355</v>
      </c>
      <c r="M1245" s="39" t="s">
        <v>105</v>
      </c>
      <c r="N1245" s="39" t="str">
        <f t="shared" si="19"/>
        <v>sim</v>
      </c>
      <c r="O1245" s="49">
        <v>26.87</v>
      </c>
      <c r="P1245" s="49">
        <v>26</v>
      </c>
      <c r="Q1245" s="39">
        <v>0.8</v>
      </c>
      <c r="R1245" s="39">
        <v>96.8</v>
      </c>
      <c r="S1245" s="39">
        <v>3</v>
      </c>
    </row>
    <row r="1246" spans="1:19" x14ac:dyDescent="0.25">
      <c r="A1246" s="39" t="s">
        <v>15</v>
      </c>
      <c r="B1246" s="39" t="s">
        <v>37</v>
      </c>
      <c r="C1246" s="39" t="s">
        <v>67</v>
      </c>
      <c r="D1246" s="39" t="s">
        <v>1427</v>
      </c>
      <c r="E1246" s="39" t="s">
        <v>127</v>
      </c>
      <c r="F1246" s="48">
        <v>1</v>
      </c>
      <c r="G1246" s="41">
        <v>3919</v>
      </c>
      <c r="H1246" s="42">
        <v>4.8987499999999997</v>
      </c>
      <c r="I1246" s="42">
        <v>800</v>
      </c>
      <c r="J1246" s="42" t="s">
        <v>4170</v>
      </c>
      <c r="K1246" s="42" t="s">
        <v>4170</v>
      </c>
      <c r="L1246" s="42">
        <v>0</v>
      </c>
      <c r="M1246" s="39" t="s">
        <v>104</v>
      </c>
      <c r="N1246" s="39" t="b">
        <f t="shared" si="19"/>
        <v>0</v>
      </c>
      <c r="O1246" s="49">
        <v>5</v>
      </c>
      <c r="P1246" s="49">
        <v>5</v>
      </c>
      <c r="Q1246" s="39">
        <v>0</v>
      </c>
      <c r="R1246" s="39">
        <v>100</v>
      </c>
      <c r="S1246" s="39"/>
    </row>
    <row r="1247" spans="1:19" x14ac:dyDescent="0.25">
      <c r="A1247" s="39" t="s">
        <v>15</v>
      </c>
      <c r="B1247" s="39" t="s">
        <v>37</v>
      </c>
      <c r="C1247" s="39" t="s">
        <v>67</v>
      </c>
      <c r="D1247" s="39" t="s">
        <v>1428</v>
      </c>
      <c r="E1247" s="39" t="s">
        <v>127</v>
      </c>
      <c r="F1247" s="48">
        <v>1</v>
      </c>
      <c r="G1247" s="41">
        <v>22445</v>
      </c>
      <c r="H1247" s="42">
        <v>3.9866785079928952</v>
      </c>
      <c r="I1247" s="42">
        <v>5630</v>
      </c>
      <c r="J1247" s="42" t="s">
        <v>4170</v>
      </c>
      <c r="K1247" s="42" t="s">
        <v>4170</v>
      </c>
      <c r="L1247" s="42">
        <v>450</v>
      </c>
      <c r="M1247" s="39" t="s">
        <v>102</v>
      </c>
      <c r="N1247" s="39" t="str">
        <f t="shared" si="19"/>
        <v>sim</v>
      </c>
      <c r="O1247" s="49">
        <v>62.51</v>
      </c>
      <c r="P1247" s="49">
        <v>62.51</v>
      </c>
      <c r="Q1247" s="39">
        <v>56.86</v>
      </c>
      <c r="R1247" s="39">
        <v>100</v>
      </c>
      <c r="S1247" s="39">
        <v>91</v>
      </c>
    </row>
    <row r="1248" spans="1:19" x14ac:dyDescent="0.25">
      <c r="A1248" s="39" t="s">
        <v>15</v>
      </c>
      <c r="B1248" s="39" t="s">
        <v>37</v>
      </c>
      <c r="C1248" s="39" t="s">
        <v>67</v>
      </c>
      <c r="D1248" s="39" t="s">
        <v>1429</v>
      </c>
      <c r="E1248" s="39" t="s">
        <v>161</v>
      </c>
      <c r="F1248" s="48">
        <v>1</v>
      </c>
      <c r="G1248" s="41">
        <v>9001</v>
      </c>
      <c r="H1248" s="42">
        <v>2.0064645563976815</v>
      </c>
      <c r="I1248" s="42">
        <v>4486</v>
      </c>
      <c r="J1248" s="42" t="s">
        <v>4170</v>
      </c>
      <c r="K1248" s="42" t="s">
        <v>4170</v>
      </c>
      <c r="L1248" s="42">
        <v>35</v>
      </c>
      <c r="M1248" s="39" t="s">
        <v>102</v>
      </c>
      <c r="N1248" s="39" t="str">
        <f t="shared" si="19"/>
        <v>sim</v>
      </c>
      <c r="O1248" s="49">
        <v>55</v>
      </c>
      <c r="P1248" s="49">
        <v>55</v>
      </c>
      <c r="Q1248" s="39">
        <v>21</v>
      </c>
      <c r="R1248" s="39">
        <v>100</v>
      </c>
      <c r="S1248" s="39">
        <v>38.200000000000003</v>
      </c>
    </row>
    <row r="1249" spans="1:19" x14ac:dyDescent="0.25">
      <c r="A1249" s="39" t="s">
        <v>15</v>
      </c>
      <c r="B1249" s="39" t="s">
        <v>37</v>
      </c>
      <c r="C1249" s="39" t="s">
        <v>67</v>
      </c>
      <c r="D1249" s="39" t="s">
        <v>1430</v>
      </c>
      <c r="E1249" s="39" t="s">
        <v>127</v>
      </c>
      <c r="F1249" s="48">
        <v>1</v>
      </c>
      <c r="G1249" s="41">
        <v>7751</v>
      </c>
      <c r="H1249" s="42">
        <v>2.587116154873164</v>
      </c>
      <c r="I1249" s="42">
        <v>2996</v>
      </c>
      <c r="J1249" s="42" t="s">
        <v>4169</v>
      </c>
      <c r="K1249" s="42" t="s">
        <v>4169</v>
      </c>
      <c r="L1249" s="42">
        <v>386</v>
      </c>
      <c r="M1249" s="39" t="s">
        <v>106</v>
      </c>
      <c r="N1249" s="39" t="str">
        <f t="shared" si="19"/>
        <v>sim</v>
      </c>
      <c r="O1249" s="49">
        <v>18.5</v>
      </c>
      <c r="P1249" s="49">
        <v>16</v>
      </c>
      <c r="Q1249" s="39">
        <v>1.2</v>
      </c>
      <c r="R1249" s="39">
        <v>86.5</v>
      </c>
      <c r="S1249" s="39">
        <v>6.5</v>
      </c>
    </row>
    <row r="1250" spans="1:19" x14ac:dyDescent="0.25">
      <c r="A1250" s="39" t="s">
        <v>15</v>
      </c>
      <c r="B1250" s="39" t="s">
        <v>37</v>
      </c>
      <c r="C1250" s="39" t="s">
        <v>67</v>
      </c>
      <c r="D1250" s="39" t="s">
        <v>1096</v>
      </c>
      <c r="E1250" s="39" t="s">
        <v>127</v>
      </c>
      <c r="F1250" s="48">
        <v>1</v>
      </c>
      <c r="G1250" s="41">
        <v>18081</v>
      </c>
      <c r="H1250" s="42">
        <v>2.0089999999999999</v>
      </c>
      <c r="I1250" s="42">
        <v>9000</v>
      </c>
      <c r="J1250" s="42" t="s">
        <v>4170</v>
      </c>
      <c r="K1250" s="42" t="s">
        <v>4170</v>
      </c>
      <c r="L1250" s="42">
        <v>0</v>
      </c>
      <c r="M1250" s="39" t="s">
        <v>102</v>
      </c>
      <c r="N1250" s="39" t="str">
        <f t="shared" si="19"/>
        <v>sim</v>
      </c>
      <c r="O1250" s="49">
        <v>76.19</v>
      </c>
      <c r="P1250" s="49">
        <v>41.4</v>
      </c>
      <c r="Q1250" s="39">
        <v>1.06</v>
      </c>
      <c r="R1250" s="39">
        <v>54.3</v>
      </c>
      <c r="S1250" s="39">
        <v>1.4</v>
      </c>
    </row>
    <row r="1251" spans="1:19" x14ac:dyDescent="0.25">
      <c r="A1251" s="39" t="s">
        <v>15</v>
      </c>
      <c r="B1251" s="39" t="s">
        <v>37</v>
      </c>
      <c r="C1251" s="39" t="s">
        <v>67</v>
      </c>
      <c r="D1251" s="39" t="s">
        <v>1431</v>
      </c>
      <c r="E1251" s="39" t="s">
        <v>127</v>
      </c>
      <c r="F1251" s="48">
        <v>1</v>
      </c>
      <c r="G1251" s="41">
        <v>1262</v>
      </c>
      <c r="H1251" s="42">
        <v>2.1033333333333335</v>
      </c>
      <c r="I1251" s="42">
        <v>600</v>
      </c>
      <c r="J1251" s="42" t="s">
        <v>4169</v>
      </c>
      <c r="K1251" s="42" t="s">
        <v>4170</v>
      </c>
      <c r="L1251" s="42">
        <v>40</v>
      </c>
      <c r="M1251" s="39" t="s">
        <v>105</v>
      </c>
      <c r="N1251" s="39" t="str">
        <f t="shared" si="19"/>
        <v>sim</v>
      </c>
      <c r="O1251" s="49">
        <v>6.5</v>
      </c>
      <c r="P1251" s="49">
        <v>6.5</v>
      </c>
      <c r="Q1251" s="39">
        <v>0.8</v>
      </c>
      <c r="R1251" s="39">
        <v>100</v>
      </c>
      <c r="S1251" s="39">
        <v>12.3</v>
      </c>
    </row>
    <row r="1252" spans="1:19" x14ac:dyDescent="0.25">
      <c r="A1252" s="39" t="s">
        <v>15</v>
      </c>
      <c r="B1252" s="39" t="s">
        <v>37</v>
      </c>
      <c r="C1252" s="39" t="s">
        <v>67</v>
      </c>
      <c r="D1252" s="39" t="s">
        <v>1100</v>
      </c>
      <c r="E1252" s="39" t="s">
        <v>161</v>
      </c>
      <c r="F1252" s="48">
        <v>1</v>
      </c>
      <c r="G1252" s="41">
        <v>7361</v>
      </c>
      <c r="H1252" s="42">
        <v>2.4536666666666669</v>
      </c>
      <c r="I1252" s="42">
        <v>3000</v>
      </c>
      <c r="J1252" s="42" t="s">
        <v>4169</v>
      </c>
      <c r="K1252" s="42" t="s">
        <v>4170</v>
      </c>
      <c r="L1252" s="42">
        <v>0</v>
      </c>
      <c r="M1252" s="39" t="s">
        <v>102</v>
      </c>
      <c r="N1252" s="39" t="str">
        <f t="shared" si="19"/>
        <v>sim</v>
      </c>
      <c r="O1252" s="49">
        <v>40</v>
      </c>
      <c r="P1252" s="49">
        <v>20</v>
      </c>
      <c r="Q1252" s="39">
        <v>0.6</v>
      </c>
      <c r="R1252" s="39">
        <v>50</v>
      </c>
      <c r="S1252" s="39">
        <v>1.5</v>
      </c>
    </row>
    <row r="1253" spans="1:19" x14ac:dyDescent="0.25">
      <c r="A1253" s="39" t="s">
        <v>15</v>
      </c>
      <c r="B1253" s="39" t="s">
        <v>37</v>
      </c>
      <c r="C1253" s="39" t="s">
        <v>67</v>
      </c>
      <c r="D1253" s="39" t="s">
        <v>1432</v>
      </c>
      <c r="E1253" s="39" t="s">
        <v>127</v>
      </c>
      <c r="F1253" s="48">
        <v>1</v>
      </c>
      <c r="G1253" s="41">
        <v>6428</v>
      </c>
      <c r="H1253" s="42">
        <v>3.0363722248464811</v>
      </c>
      <c r="I1253" s="42">
        <v>2117</v>
      </c>
      <c r="J1253" s="42" t="s">
        <v>4170</v>
      </c>
      <c r="K1253" s="42" t="s">
        <v>4170</v>
      </c>
      <c r="L1253" s="42">
        <v>0</v>
      </c>
      <c r="M1253" s="39" t="s">
        <v>103</v>
      </c>
      <c r="N1253" s="39" t="str">
        <f t="shared" si="19"/>
        <v>sim</v>
      </c>
      <c r="O1253" s="49">
        <v>21</v>
      </c>
      <c r="P1253" s="49">
        <v>2</v>
      </c>
      <c r="Q1253" s="39">
        <v>1</v>
      </c>
      <c r="R1253" s="39">
        <v>9.5</v>
      </c>
      <c r="S1253" s="39">
        <v>4.8</v>
      </c>
    </row>
    <row r="1254" spans="1:19" x14ac:dyDescent="0.25">
      <c r="A1254" s="39" t="s">
        <v>15</v>
      </c>
      <c r="B1254" s="39" t="s">
        <v>37</v>
      </c>
      <c r="C1254" s="39" t="s">
        <v>67</v>
      </c>
      <c r="D1254" s="39" t="s">
        <v>1433</v>
      </c>
      <c r="E1254" s="39" t="s">
        <v>127</v>
      </c>
      <c r="F1254" s="48">
        <v>2</v>
      </c>
      <c r="G1254" s="41">
        <v>62624</v>
      </c>
      <c r="H1254" s="42">
        <v>3.3636265979159954</v>
      </c>
      <c r="I1254" s="42">
        <v>18618</v>
      </c>
      <c r="J1254" s="42" t="s">
        <v>4170</v>
      </c>
      <c r="K1254" s="42" t="s">
        <v>4170</v>
      </c>
      <c r="L1254" s="42">
        <v>0</v>
      </c>
      <c r="M1254" s="39" t="s">
        <v>104</v>
      </c>
      <c r="N1254" s="39" t="b">
        <f t="shared" si="19"/>
        <v>0</v>
      </c>
      <c r="O1254" s="49">
        <v>1228.58</v>
      </c>
      <c r="P1254" s="49">
        <v>0</v>
      </c>
      <c r="Q1254" s="39">
        <v>0</v>
      </c>
      <c r="R1254" s="39"/>
      <c r="S1254" s="39"/>
    </row>
    <row r="1255" spans="1:19" x14ac:dyDescent="0.25">
      <c r="A1255" s="39" t="s">
        <v>15</v>
      </c>
      <c r="B1255" s="39" t="s">
        <v>37</v>
      </c>
      <c r="C1255" s="39" t="s">
        <v>67</v>
      </c>
      <c r="D1255" s="39" t="s">
        <v>510</v>
      </c>
      <c r="E1255" s="39" t="s">
        <v>127</v>
      </c>
      <c r="F1255" s="48">
        <v>1</v>
      </c>
      <c r="G1255" s="41">
        <v>5207</v>
      </c>
      <c r="H1255" s="42">
        <v>3.480614973262032</v>
      </c>
      <c r="I1255" s="42">
        <v>1496</v>
      </c>
      <c r="J1255" s="42" t="s">
        <v>4170</v>
      </c>
      <c r="K1255" s="42" t="s">
        <v>4170</v>
      </c>
      <c r="L1255" s="42">
        <v>50</v>
      </c>
      <c r="M1255" s="39" t="s">
        <v>103</v>
      </c>
      <c r="N1255" s="39" t="str">
        <f t="shared" si="19"/>
        <v>sim</v>
      </c>
      <c r="O1255" s="49">
        <v>72</v>
      </c>
      <c r="P1255" s="49">
        <v>52</v>
      </c>
      <c r="Q1255" s="39">
        <v>1</v>
      </c>
      <c r="R1255" s="39">
        <v>72.2</v>
      </c>
      <c r="S1255" s="39">
        <v>1.4</v>
      </c>
    </row>
    <row r="1256" spans="1:19" x14ac:dyDescent="0.25">
      <c r="A1256" s="39" t="s">
        <v>15</v>
      </c>
      <c r="B1256" s="39" t="s">
        <v>37</v>
      </c>
      <c r="C1256" s="39" t="s">
        <v>67</v>
      </c>
      <c r="D1256" s="39" t="s">
        <v>1434</v>
      </c>
      <c r="E1256" s="39" t="s">
        <v>127</v>
      </c>
      <c r="F1256" s="48">
        <v>1</v>
      </c>
      <c r="G1256" s="41">
        <v>5716</v>
      </c>
      <c r="H1256" s="42">
        <v>2.4169133192389007</v>
      </c>
      <c r="I1256" s="42">
        <v>2365</v>
      </c>
      <c r="J1256" s="42" t="s">
        <v>4170</v>
      </c>
      <c r="K1256" s="42" t="s">
        <v>4170</v>
      </c>
      <c r="L1256" s="42">
        <v>30</v>
      </c>
      <c r="M1256" s="39" t="s">
        <v>104</v>
      </c>
      <c r="N1256" s="39" t="b">
        <f t="shared" si="19"/>
        <v>0</v>
      </c>
      <c r="O1256" s="49">
        <v>24.08</v>
      </c>
      <c r="P1256" s="49">
        <v>23.5</v>
      </c>
      <c r="Q1256" s="39">
        <v>0</v>
      </c>
      <c r="R1256" s="39">
        <v>97.6</v>
      </c>
      <c r="S1256" s="39"/>
    </row>
    <row r="1257" spans="1:19" x14ac:dyDescent="0.25">
      <c r="A1257" s="39" t="s">
        <v>15</v>
      </c>
      <c r="B1257" s="39" t="s">
        <v>37</v>
      </c>
      <c r="C1257" s="39" t="s">
        <v>67</v>
      </c>
      <c r="D1257" s="39" t="s">
        <v>1435</v>
      </c>
      <c r="E1257" s="39" t="s">
        <v>127</v>
      </c>
      <c r="F1257" s="48">
        <v>2</v>
      </c>
      <c r="G1257" s="41">
        <v>22612</v>
      </c>
      <c r="H1257" s="42">
        <v>2.1533187315493763</v>
      </c>
      <c r="I1257" s="42">
        <v>10501</v>
      </c>
      <c r="J1257" s="42" t="s">
        <v>4169</v>
      </c>
      <c r="K1257" s="42" t="s">
        <v>4170</v>
      </c>
      <c r="L1257" s="42">
        <v>1000</v>
      </c>
      <c r="M1257" s="39" t="s">
        <v>102</v>
      </c>
      <c r="N1257" s="39" t="str">
        <f t="shared" si="19"/>
        <v>sim</v>
      </c>
      <c r="O1257" s="49">
        <v>13.75</v>
      </c>
      <c r="P1257" s="49">
        <v>10.5</v>
      </c>
      <c r="Q1257" s="39">
        <v>0.2</v>
      </c>
      <c r="R1257" s="39">
        <v>76.400000000000006</v>
      </c>
      <c r="S1257" s="39">
        <v>1.5</v>
      </c>
    </row>
    <row r="1258" spans="1:19" x14ac:dyDescent="0.25">
      <c r="A1258" s="39" t="s">
        <v>15</v>
      </c>
      <c r="B1258" s="39" t="s">
        <v>37</v>
      </c>
      <c r="C1258" s="39" t="s">
        <v>67</v>
      </c>
      <c r="D1258" s="39" t="s">
        <v>1114</v>
      </c>
      <c r="E1258" s="39" t="s">
        <v>127</v>
      </c>
      <c r="F1258" s="48">
        <v>1</v>
      </c>
      <c r="G1258" s="41">
        <v>14380</v>
      </c>
      <c r="H1258" s="42">
        <v>2.6145454545454547</v>
      </c>
      <c r="I1258" s="42">
        <v>5500</v>
      </c>
      <c r="J1258" s="42" t="s">
        <v>4170</v>
      </c>
      <c r="K1258" s="42" t="s">
        <v>4170</v>
      </c>
      <c r="L1258" s="42">
        <v>0</v>
      </c>
      <c r="M1258" s="39" t="s">
        <v>103</v>
      </c>
      <c r="N1258" s="39" t="str">
        <f t="shared" si="19"/>
        <v>sim</v>
      </c>
      <c r="O1258" s="49">
        <v>56</v>
      </c>
      <c r="P1258" s="49">
        <v>22.4</v>
      </c>
      <c r="Q1258" s="39">
        <v>1.2</v>
      </c>
      <c r="R1258" s="39">
        <v>40</v>
      </c>
      <c r="S1258" s="39">
        <v>2.1</v>
      </c>
    </row>
    <row r="1259" spans="1:19" x14ac:dyDescent="0.25">
      <c r="A1259" s="39" t="s">
        <v>15</v>
      </c>
      <c r="B1259" s="39" t="s">
        <v>37</v>
      </c>
      <c r="C1259" s="39" t="s">
        <v>67</v>
      </c>
      <c r="D1259" s="39" t="s">
        <v>1436</v>
      </c>
      <c r="E1259" s="39" t="s">
        <v>127</v>
      </c>
      <c r="F1259" s="48">
        <v>1</v>
      </c>
      <c r="G1259" s="41">
        <v>6685</v>
      </c>
      <c r="H1259" s="42">
        <v>2.2135761589403975</v>
      </c>
      <c r="I1259" s="42">
        <v>3020</v>
      </c>
      <c r="J1259" s="42" t="s">
        <v>4170</v>
      </c>
      <c r="K1259" s="42" t="s">
        <v>4170</v>
      </c>
      <c r="L1259" s="42">
        <v>15</v>
      </c>
      <c r="M1259" s="39" t="s">
        <v>104</v>
      </c>
      <c r="N1259" s="39" t="b">
        <f t="shared" si="19"/>
        <v>0</v>
      </c>
      <c r="O1259" s="49">
        <v>5.5</v>
      </c>
      <c r="P1259" s="49">
        <v>5</v>
      </c>
      <c r="Q1259" s="39">
        <v>0</v>
      </c>
      <c r="R1259" s="39">
        <v>90.9</v>
      </c>
      <c r="S1259" s="39"/>
    </row>
    <row r="1260" spans="1:19" x14ac:dyDescent="0.25">
      <c r="A1260" s="39" t="s">
        <v>15</v>
      </c>
      <c r="B1260" s="39" t="s">
        <v>37</v>
      </c>
      <c r="C1260" s="39" t="s">
        <v>67</v>
      </c>
      <c r="D1260" s="39" t="s">
        <v>1437</v>
      </c>
      <c r="E1260" s="39" t="s">
        <v>127</v>
      </c>
      <c r="F1260" s="48">
        <v>1</v>
      </c>
      <c r="G1260" s="41">
        <v>5295</v>
      </c>
      <c r="H1260" s="42">
        <v>3</v>
      </c>
      <c r="I1260" s="42">
        <v>1765</v>
      </c>
      <c r="J1260" s="42" t="s">
        <v>4170</v>
      </c>
      <c r="K1260" s="42" t="s">
        <v>4170</v>
      </c>
      <c r="L1260" s="42">
        <v>300</v>
      </c>
      <c r="M1260" s="39" t="s">
        <v>102</v>
      </c>
      <c r="N1260" s="39" t="str">
        <f t="shared" si="19"/>
        <v>sim</v>
      </c>
      <c r="O1260" s="49">
        <v>50</v>
      </c>
      <c r="P1260" s="49">
        <v>50</v>
      </c>
      <c r="Q1260" s="39">
        <v>10</v>
      </c>
      <c r="R1260" s="39">
        <v>100</v>
      </c>
      <c r="S1260" s="39">
        <v>20</v>
      </c>
    </row>
    <row r="1261" spans="1:19" x14ac:dyDescent="0.25">
      <c r="A1261" s="39" t="s">
        <v>15</v>
      </c>
      <c r="B1261" s="39" t="s">
        <v>37</v>
      </c>
      <c r="C1261" s="39" t="s">
        <v>67</v>
      </c>
      <c r="D1261" s="39" t="s">
        <v>1438</v>
      </c>
      <c r="E1261" s="39" t="s">
        <v>161</v>
      </c>
      <c r="F1261" s="48">
        <v>2</v>
      </c>
      <c r="G1261" s="41">
        <v>38487</v>
      </c>
      <c r="H1261" s="42">
        <v>4.5278823529411767</v>
      </c>
      <c r="I1261" s="42">
        <v>8500</v>
      </c>
      <c r="J1261" s="42" t="s">
        <v>4170</v>
      </c>
      <c r="K1261" s="42" t="s">
        <v>4170</v>
      </c>
      <c r="L1261" s="42">
        <v>0</v>
      </c>
      <c r="M1261" s="39" t="s">
        <v>105</v>
      </c>
      <c r="N1261" s="39" t="str">
        <f t="shared" si="19"/>
        <v>sim</v>
      </c>
      <c r="O1261" s="49">
        <v>60</v>
      </c>
      <c r="P1261" s="49">
        <v>51</v>
      </c>
      <c r="Q1261" s="39">
        <v>0</v>
      </c>
      <c r="R1261" s="39">
        <v>85</v>
      </c>
      <c r="S1261" s="39"/>
    </row>
    <row r="1262" spans="1:19" x14ac:dyDescent="0.25">
      <c r="A1262" s="39" t="s">
        <v>15</v>
      </c>
      <c r="B1262" s="39" t="s">
        <v>37</v>
      </c>
      <c r="C1262" s="39" t="s">
        <v>67</v>
      </c>
      <c r="D1262" s="39" t="s">
        <v>1439</v>
      </c>
      <c r="E1262" s="39" t="s">
        <v>127</v>
      </c>
      <c r="F1262" s="48">
        <v>1</v>
      </c>
      <c r="G1262" s="41">
        <v>4857</v>
      </c>
      <c r="H1262" s="42">
        <v>2.8570588235294117</v>
      </c>
      <c r="I1262" s="42">
        <v>1700</v>
      </c>
      <c r="J1262" s="42" t="s">
        <v>4170</v>
      </c>
      <c r="K1262" s="42" t="s">
        <v>4170</v>
      </c>
      <c r="L1262" s="42">
        <v>0</v>
      </c>
      <c r="M1262" s="39" t="s">
        <v>102</v>
      </c>
      <c r="N1262" s="39" t="str">
        <f t="shared" si="19"/>
        <v>sim</v>
      </c>
      <c r="O1262" s="49">
        <v>1</v>
      </c>
      <c r="P1262" s="49">
        <v>1</v>
      </c>
      <c r="Q1262" s="39">
        <v>0.5</v>
      </c>
      <c r="R1262" s="39">
        <v>100</v>
      </c>
      <c r="S1262" s="39">
        <v>50</v>
      </c>
    </row>
    <row r="1263" spans="1:19" x14ac:dyDescent="0.25">
      <c r="A1263" s="39" t="s">
        <v>15</v>
      </c>
      <c r="B1263" s="39" t="s">
        <v>37</v>
      </c>
      <c r="C1263" s="39" t="s">
        <v>67</v>
      </c>
      <c r="D1263" s="39" t="s">
        <v>1440</v>
      </c>
      <c r="E1263" s="39" t="s">
        <v>127</v>
      </c>
      <c r="F1263" s="48">
        <v>1</v>
      </c>
      <c r="G1263" s="41">
        <v>1830</v>
      </c>
      <c r="H1263" s="42">
        <v>2.0333333333333332</v>
      </c>
      <c r="I1263" s="42">
        <v>900</v>
      </c>
      <c r="J1263" s="42" t="s">
        <v>4170</v>
      </c>
      <c r="K1263" s="42" t="s">
        <v>4170</v>
      </c>
      <c r="L1263" s="42">
        <v>0</v>
      </c>
      <c r="M1263" s="39" t="s">
        <v>104</v>
      </c>
      <c r="N1263" s="39" t="b">
        <f t="shared" si="19"/>
        <v>0</v>
      </c>
      <c r="O1263" s="49">
        <v>5</v>
      </c>
      <c r="P1263" s="49">
        <v>1.5</v>
      </c>
      <c r="Q1263" s="39">
        <v>0</v>
      </c>
      <c r="R1263" s="39">
        <v>30</v>
      </c>
      <c r="S1263" s="39"/>
    </row>
    <row r="1264" spans="1:19" x14ac:dyDescent="0.25">
      <c r="A1264" s="39" t="s">
        <v>15</v>
      </c>
      <c r="B1264" s="39" t="s">
        <v>37</v>
      </c>
      <c r="C1264" s="39" t="s">
        <v>67</v>
      </c>
      <c r="D1264" s="39" t="s">
        <v>1441</v>
      </c>
      <c r="E1264" s="39" t="s">
        <v>127</v>
      </c>
      <c r="F1264" s="48">
        <v>1</v>
      </c>
      <c r="G1264" s="41">
        <v>6534</v>
      </c>
      <c r="H1264" s="42">
        <v>3.1549975857073878</v>
      </c>
      <c r="I1264" s="42">
        <v>2071</v>
      </c>
      <c r="J1264" s="42" t="s">
        <v>4170</v>
      </c>
      <c r="K1264" s="42" t="s">
        <v>4170</v>
      </c>
      <c r="L1264" s="42">
        <v>50</v>
      </c>
      <c r="M1264" s="39" t="s">
        <v>106</v>
      </c>
      <c r="N1264" s="39" t="str">
        <f t="shared" si="19"/>
        <v>sim</v>
      </c>
      <c r="O1264" s="49">
        <v>26.53</v>
      </c>
      <c r="P1264" s="49">
        <v>21.72</v>
      </c>
      <c r="Q1264" s="39">
        <v>0.5</v>
      </c>
      <c r="R1264" s="39">
        <v>81.900000000000006</v>
      </c>
      <c r="S1264" s="39">
        <v>1.9</v>
      </c>
    </row>
    <row r="1265" spans="1:19" x14ac:dyDescent="0.25">
      <c r="A1265" s="39" t="s">
        <v>15</v>
      </c>
      <c r="B1265" s="39" t="s">
        <v>37</v>
      </c>
      <c r="C1265" s="39" t="s">
        <v>67</v>
      </c>
      <c r="D1265" s="39" t="s">
        <v>1442</v>
      </c>
      <c r="E1265" s="39" t="s">
        <v>127</v>
      </c>
      <c r="F1265" s="48">
        <v>2</v>
      </c>
      <c r="G1265" s="41">
        <v>39772</v>
      </c>
      <c r="H1265" s="42">
        <v>4.0218424512084132</v>
      </c>
      <c r="I1265" s="42">
        <v>9889</v>
      </c>
      <c r="J1265" s="42" t="s">
        <v>4169</v>
      </c>
      <c r="K1265" s="42" t="s">
        <v>4170</v>
      </c>
      <c r="L1265" s="42">
        <v>1000</v>
      </c>
      <c r="M1265" s="39" t="s">
        <v>105</v>
      </c>
      <c r="N1265" s="39" t="str">
        <f t="shared" si="19"/>
        <v>sim</v>
      </c>
      <c r="O1265" s="49">
        <v>987.73</v>
      </c>
      <c r="P1265" s="49">
        <v>887.55</v>
      </c>
      <c r="Q1265" s="39">
        <v>352.89</v>
      </c>
      <c r="R1265" s="39">
        <v>89.9</v>
      </c>
      <c r="S1265" s="39">
        <v>35.700000000000003</v>
      </c>
    </row>
    <row r="1266" spans="1:19" x14ac:dyDescent="0.25">
      <c r="A1266" s="39" t="s">
        <v>15</v>
      </c>
      <c r="B1266" s="39" t="s">
        <v>37</v>
      </c>
      <c r="C1266" s="39" t="s">
        <v>67</v>
      </c>
      <c r="D1266" s="39" t="s">
        <v>1443</v>
      </c>
      <c r="E1266" s="39" t="s">
        <v>127</v>
      </c>
      <c r="F1266" s="48">
        <v>1</v>
      </c>
      <c r="G1266" s="41">
        <v>2308</v>
      </c>
      <c r="H1266" s="42">
        <v>2.0069565217391303</v>
      </c>
      <c r="I1266" s="42">
        <v>1150</v>
      </c>
      <c r="J1266" s="42" t="s">
        <v>4170</v>
      </c>
      <c r="K1266" s="42" t="s">
        <v>4170</v>
      </c>
      <c r="L1266" s="42">
        <v>0</v>
      </c>
      <c r="M1266" s="39" t="s">
        <v>103</v>
      </c>
      <c r="N1266" s="39" t="str">
        <f t="shared" si="19"/>
        <v>sim</v>
      </c>
      <c r="O1266" s="49">
        <v>13</v>
      </c>
      <c r="P1266" s="49">
        <v>13</v>
      </c>
      <c r="Q1266" s="39">
        <v>0</v>
      </c>
      <c r="R1266" s="39">
        <v>100</v>
      </c>
      <c r="S1266" s="39"/>
    </row>
    <row r="1267" spans="1:19" x14ac:dyDescent="0.25">
      <c r="A1267" s="39" t="s">
        <v>15</v>
      </c>
      <c r="B1267" s="39" t="s">
        <v>37</v>
      </c>
      <c r="C1267" s="39" t="s">
        <v>67</v>
      </c>
      <c r="D1267" s="39" t="s">
        <v>1444</v>
      </c>
      <c r="E1267" s="39" t="s">
        <v>127</v>
      </c>
      <c r="F1267" s="48">
        <v>1</v>
      </c>
      <c r="G1267" s="41">
        <v>4053</v>
      </c>
      <c r="H1267" s="42">
        <v>2.2379900607399228</v>
      </c>
      <c r="I1267" s="42">
        <v>1811</v>
      </c>
      <c r="J1267" s="42" t="s">
        <v>4169</v>
      </c>
      <c r="K1267" s="42" t="s">
        <v>4170</v>
      </c>
      <c r="L1267" s="42">
        <v>80</v>
      </c>
      <c r="M1267" s="39" t="s">
        <v>105</v>
      </c>
      <c r="N1267" s="39" t="str">
        <f t="shared" si="19"/>
        <v>sim</v>
      </c>
      <c r="O1267" s="49">
        <v>23.84</v>
      </c>
      <c r="P1267" s="49">
        <v>2.15</v>
      </c>
      <c r="Q1267" s="39">
        <v>0</v>
      </c>
      <c r="R1267" s="39">
        <v>9</v>
      </c>
      <c r="S1267" s="39"/>
    </row>
    <row r="1268" spans="1:19" x14ac:dyDescent="0.25">
      <c r="A1268" s="39" t="s">
        <v>15</v>
      </c>
      <c r="B1268" s="39" t="s">
        <v>37</v>
      </c>
      <c r="C1268" s="39" t="s">
        <v>67</v>
      </c>
      <c r="D1268" s="39" t="s">
        <v>1445</v>
      </c>
      <c r="E1268" s="39" t="s">
        <v>127</v>
      </c>
      <c r="F1268" s="48">
        <v>1</v>
      </c>
      <c r="G1268" s="41">
        <v>2684</v>
      </c>
      <c r="H1268" s="42">
        <v>3.8674351585014408</v>
      </c>
      <c r="I1268" s="42">
        <v>694</v>
      </c>
      <c r="J1268" s="42" t="s">
        <v>4169</v>
      </c>
      <c r="K1268" s="42" t="s">
        <v>4169</v>
      </c>
      <c r="L1268" s="42">
        <v>0</v>
      </c>
      <c r="M1268" s="39" t="s">
        <v>104</v>
      </c>
      <c r="N1268" s="39" t="b">
        <f t="shared" si="19"/>
        <v>0</v>
      </c>
      <c r="O1268" s="49">
        <v>15</v>
      </c>
      <c r="P1268" s="49">
        <v>15</v>
      </c>
      <c r="Q1268" s="39">
        <v>0</v>
      </c>
      <c r="R1268" s="39">
        <v>100</v>
      </c>
      <c r="S1268" s="39"/>
    </row>
    <row r="1269" spans="1:19" x14ac:dyDescent="0.25">
      <c r="A1269" s="39" t="s">
        <v>15</v>
      </c>
      <c r="B1269" s="39" t="s">
        <v>37</v>
      </c>
      <c r="C1269" s="39" t="s">
        <v>67</v>
      </c>
      <c r="D1269" s="39" t="s">
        <v>1446</v>
      </c>
      <c r="E1269" s="39" t="s">
        <v>161</v>
      </c>
      <c r="F1269" s="48">
        <v>1</v>
      </c>
      <c r="G1269" s="41">
        <v>18360</v>
      </c>
      <c r="H1269" s="42">
        <v>2.5331125827814569</v>
      </c>
      <c r="I1269" s="42">
        <v>7248</v>
      </c>
      <c r="J1269" s="42" t="s">
        <v>4170</v>
      </c>
      <c r="K1269" s="42" t="s">
        <v>4170</v>
      </c>
      <c r="L1269" s="42">
        <v>0</v>
      </c>
      <c r="M1269" s="39" t="s">
        <v>105</v>
      </c>
      <c r="N1269" s="39" t="str">
        <f t="shared" si="19"/>
        <v>sim</v>
      </c>
      <c r="O1269" s="49">
        <v>138.44</v>
      </c>
      <c r="P1269" s="49">
        <v>90.08</v>
      </c>
      <c r="Q1269" s="39">
        <v>47.8</v>
      </c>
      <c r="R1269" s="39">
        <v>65.099999999999994</v>
      </c>
      <c r="S1269" s="39">
        <v>34.5</v>
      </c>
    </row>
    <row r="1270" spans="1:19" x14ac:dyDescent="0.25">
      <c r="A1270" s="39" t="s">
        <v>15</v>
      </c>
      <c r="B1270" s="39" t="s">
        <v>37</v>
      </c>
      <c r="C1270" s="39" t="s">
        <v>67</v>
      </c>
      <c r="D1270" s="39" t="s">
        <v>1447</v>
      </c>
      <c r="E1270" s="39" t="s">
        <v>127</v>
      </c>
      <c r="F1270" s="48">
        <v>1</v>
      </c>
      <c r="G1270" s="41">
        <v>7841</v>
      </c>
      <c r="H1270" s="42">
        <v>2.9588679245283021</v>
      </c>
      <c r="I1270" s="42">
        <v>2650</v>
      </c>
      <c r="J1270" s="42" t="s">
        <v>4170</v>
      </c>
      <c r="K1270" s="42" t="s">
        <v>4170</v>
      </c>
      <c r="L1270" s="42">
        <v>0</v>
      </c>
      <c r="M1270" s="39" t="s">
        <v>102</v>
      </c>
      <c r="N1270" s="39" t="str">
        <f t="shared" si="19"/>
        <v>sim</v>
      </c>
      <c r="O1270" s="49">
        <v>39</v>
      </c>
      <c r="P1270" s="49">
        <v>35</v>
      </c>
      <c r="Q1270" s="39">
        <v>5</v>
      </c>
      <c r="R1270" s="39">
        <v>89.7</v>
      </c>
      <c r="S1270" s="39">
        <v>12.8</v>
      </c>
    </row>
    <row r="1271" spans="1:19" x14ac:dyDescent="0.25">
      <c r="A1271" s="39" t="s">
        <v>15</v>
      </c>
      <c r="B1271" s="39" t="s">
        <v>37</v>
      </c>
      <c r="C1271" s="39" t="s">
        <v>67</v>
      </c>
      <c r="D1271" s="39" t="s">
        <v>1448</v>
      </c>
      <c r="E1271" s="39" t="s">
        <v>127</v>
      </c>
      <c r="F1271" s="48">
        <v>1</v>
      </c>
      <c r="G1271" s="41">
        <v>5671</v>
      </c>
      <c r="H1271" s="42">
        <v>2.7264423076923077</v>
      </c>
      <c r="I1271" s="42">
        <v>2080</v>
      </c>
      <c r="J1271" s="42" t="s">
        <v>4170</v>
      </c>
      <c r="K1271" s="42" t="s">
        <v>4170</v>
      </c>
      <c r="L1271" s="42">
        <v>30</v>
      </c>
      <c r="M1271" s="39" t="s">
        <v>102</v>
      </c>
      <c r="N1271" s="39" t="str">
        <f t="shared" si="19"/>
        <v>sim</v>
      </c>
      <c r="O1271" s="49">
        <v>28.5</v>
      </c>
      <c r="P1271" s="49">
        <v>28.5</v>
      </c>
      <c r="Q1271" s="39">
        <v>1.5</v>
      </c>
      <c r="R1271" s="39">
        <v>100</v>
      </c>
      <c r="S1271" s="39">
        <v>5.3</v>
      </c>
    </row>
    <row r="1272" spans="1:19" x14ac:dyDescent="0.25">
      <c r="A1272" s="39" t="s">
        <v>15</v>
      </c>
      <c r="B1272" s="39" t="s">
        <v>37</v>
      </c>
      <c r="C1272" s="39" t="s">
        <v>67</v>
      </c>
      <c r="D1272" s="39" t="s">
        <v>1449</v>
      </c>
      <c r="E1272" s="39" t="s">
        <v>127</v>
      </c>
      <c r="F1272" s="48">
        <v>1</v>
      </c>
      <c r="G1272" s="41">
        <v>6071</v>
      </c>
      <c r="H1272" s="42">
        <v>2.2593970971343507</v>
      </c>
      <c r="I1272" s="42">
        <v>2687</v>
      </c>
      <c r="J1272" s="42" t="s">
        <v>4170</v>
      </c>
      <c r="K1272" s="42" t="s">
        <v>4170</v>
      </c>
      <c r="L1272" s="42">
        <v>2687</v>
      </c>
      <c r="M1272" s="39" t="s">
        <v>104</v>
      </c>
      <c r="N1272" s="39" t="b">
        <f t="shared" si="19"/>
        <v>0</v>
      </c>
      <c r="O1272" s="49">
        <v>22.38</v>
      </c>
      <c r="P1272" s="49">
        <v>18.54</v>
      </c>
      <c r="Q1272" s="39">
        <v>0</v>
      </c>
      <c r="R1272" s="39">
        <v>82.8</v>
      </c>
      <c r="S1272" s="39"/>
    </row>
    <row r="1273" spans="1:19" x14ac:dyDescent="0.25">
      <c r="A1273" s="39" t="s">
        <v>15</v>
      </c>
      <c r="B1273" s="39" t="s">
        <v>37</v>
      </c>
      <c r="C1273" s="39" t="s">
        <v>67</v>
      </c>
      <c r="D1273" s="39" t="s">
        <v>1450</v>
      </c>
      <c r="E1273" s="39" t="s">
        <v>127</v>
      </c>
      <c r="F1273" s="48">
        <v>1</v>
      </c>
      <c r="G1273" s="41">
        <v>2049</v>
      </c>
      <c r="H1273" s="42">
        <v>2.1891025641025643</v>
      </c>
      <c r="I1273" s="42">
        <v>936</v>
      </c>
      <c r="J1273" s="42" t="s">
        <v>4170</v>
      </c>
      <c r="K1273" s="42" t="s">
        <v>4170</v>
      </c>
      <c r="L1273" s="42">
        <v>0</v>
      </c>
      <c r="M1273" s="39" t="s">
        <v>104</v>
      </c>
      <c r="N1273" s="39" t="b">
        <f t="shared" si="19"/>
        <v>0</v>
      </c>
      <c r="O1273" s="49">
        <v>17.8</v>
      </c>
      <c r="P1273" s="49">
        <v>7.8</v>
      </c>
      <c r="Q1273" s="39">
        <v>0</v>
      </c>
      <c r="R1273" s="39">
        <v>43.8</v>
      </c>
      <c r="S1273" s="39"/>
    </row>
    <row r="1274" spans="1:19" x14ac:dyDescent="0.25">
      <c r="A1274" s="39" t="s">
        <v>15</v>
      </c>
      <c r="B1274" s="39" t="s">
        <v>37</v>
      </c>
      <c r="C1274" s="39" t="s">
        <v>67</v>
      </c>
      <c r="D1274" s="39" t="s">
        <v>1451</v>
      </c>
      <c r="E1274" s="39" t="s">
        <v>127</v>
      </c>
      <c r="F1274" s="48">
        <v>1</v>
      </c>
      <c r="G1274" s="41">
        <v>5076</v>
      </c>
      <c r="H1274" s="42">
        <v>3.3839999999999999</v>
      </c>
      <c r="I1274" s="42">
        <v>1500</v>
      </c>
      <c r="J1274" s="42" t="s">
        <v>4169</v>
      </c>
      <c r="K1274" s="42" t="s">
        <v>4170</v>
      </c>
      <c r="L1274" s="42">
        <v>0</v>
      </c>
      <c r="M1274" s="39" t="s">
        <v>106</v>
      </c>
      <c r="N1274" s="39" t="str">
        <f t="shared" si="19"/>
        <v>sim</v>
      </c>
      <c r="O1274" s="49">
        <v>50</v>
      </c>
      <c r="P1274" s="49">
        <v>38</v>
      </c>
      <c r="Q1274" s="39">
        <v>0</v>
      </c>
      <c r="R1274" s="39">
        <v>76</v>
      </c>
      <c r="S1274" s="39"/>
    </row>
    <row r="1275" spans="1:19" x14ac:dyDescent="0.25">
      <c r="A1275" s="39" t="s">
        <v>15</v>
      </c>
      <c r="B1275" s="39" t="s">
        <v>37</v>
      </c>
      <c r="C1275" s="39" t="s">
        <v>67</v>
      </c>
      <c r="D1275" s="39" t="s">
        <v>1452</v>
      </c>
      <c r="E1275" s="39" t="s">
        <v>127</v>
      </c>
      <c r="F1275" s="48">
        <v>1</v>
      </c>
      <c r="G1275" s="41">
        <v>6217</v>
      </c>
      <c r="H1275" s="42">
        <v>2.4670634920634922</v>
      </c>
      <c r="I1275" s="42">
        <v>2520</v>
      </c>
      <c r="J1275" s="42" t="s">
        <v>4169</v>
      </c>
      <c r="K1275" s="42" t="s">
        <v>4169</v>
      </c>
      <c r="L1275" s="42">
        <v>0</v>
      </c>
      <c r="M1275" s="39" t="s">
        <v>103</v>
      </c>
      <c r="N1275" s="39" t="str">
        <f t="shared" si="19"/>
        <v>sim</v>
      </c>
      <c r="O1275" s="49">
        <v>31.55</v>
      </c>
      <c r="P1275" s="49">
        <v>17.95</v>
      </c>
      <c r="Q1275" s="39">
        <v>5.2</v>
      </c>
      <c r="R1275" s="39">
        <v>56.9</v>
      </c>
      <c r="S1275" s="39">
        <v>16.5</v>
      </c>
    </row>
    <row r="1276" spans="1:19" x14ac:dyDescent="0.25">
      <c r="A1276" s="39" t="s">
        <v>15</v>
      </c>
      <c r="B1276" s="39" t="s">
        <v>37</v>
      </c>
      <c r="C1276" s="39" t="s">
        <v>67</v>
      </c>
      <c r="D1276" s="39" t="s">
        <v>1453</v>
      </c>
      <c r="E1276" s="39" t="s">
        <v>127</v>
      </c>
      <c r="F1276" s="48">
        <v>1</v>
      </c>
      <c r="G1276" s="41">
        <v>433</v>
      </c>
      <c r="H1276" s="42">
        <v>2.165</v>
      </c>
      <c r="I1276" s="42">
        <v>200</v>
      </c>
      <c r="J1276" s="42" t="s">
        <v>4170</v>
      </c>
      <c r="K1276" s="42" t="s">
        <v>4170</v>
      </c>
      <c r="L1276" s="42">
        <v>35</v>
      </c>
      <c r="M1276" s="39" t="s">
        <v>104</v>
      </c>
      <c r="N1276" s="39" t="b">
        <f t="shared" si="19"/>
        <v>0</v>
      </c>
      <c r="O1276" s="49">
        <v>3</v>
      </c>
      <c r="P1276" s="49">
        <v>2</v>
      </c>
      <c r="Q1276" s="39">
        <v>3</v>
      </c>
      <c r="R1276" s="39">
        <v>66.7</v>
      </c>
      <c r="S1276" s="39">
        <v>100</v>
      </c>
    </row>
    <row r="1277" spans="1:19" x14ac:dyDescent="0.25">
      <c r="A1277" s="39" t="s">
        <v>15</v>
      </c>
      <c r="B1277" s="39" t="s">
        <v>37</v>
      </c>
      <c r="C1277" s="39" t="s">
        <v>67</v>
      </c>
      <c r="D1277" s="39" t="s">
        <v>1454</v>
      </c>
      <c r="E1277" s="39" t="s">
        <v>127</v>
      </c>
      <c r="F1277" s="48">
        <v>1</v>
      </c>
      <c r="G1277" s="41">
        <v>11723</v>
      </c>
      <c r="H1277" s="42">
        <v>2.5156652360515022</v>
      </c>
      <c r="I1277" s="42">
        <v>4660</v>
      </c>
      <c r="J1277" s="42" t="s">
        <v>4169</v>
      </c>
      <c r="K1277" s="42" t="s">
        <v>4170</v>
      </c>
      <c r="L1277" s="42">
        <v>54</v>
      </c>
      <c r="M1277" s="39" t="s">
        <v>103</v>
      </c>
      <c r="N1277" s="39" t="str">
        <f t="shared" si="19"/>
        <v>sim</v>
      </c>
      <c r="O1277" s="49">
        <v>247</v>
      </c>
      <c r="P1277" s="49">
        <v>243</v>
      </c>
      <c r="Q1277" s="39">
        <v>0</v>
      </c>
      <c r="R1277" s="39">
        <v>98.4</v>
      </c>
      <c r="S1277" s="39"/>
    </row>
    <row r="1278" spans="1:19" x14ac:dyDescent="0.25">
      <c r="A1278" s="39" t="s">
        <v>15</v>
      </c>
      <c r="B1278" s="39" t="s">
        <v>37</v>
      </c>
      <c r="C1278" s="39" t="s">
        <v>67</v>
      </c>
      <c r="D1278" s="39" t="s">
        <v>1455</v>
      </c>
      <c r="E1278" s="39" t="s">
        <v>127</v>
      </c>
      <c r="F1278" s="48">
        <v>1</v>
      </c>
      <c r="G1278" s="41">
        <v>10065</v>
      </c>
      <c r="H1278" s="42">
        <v>2.5162499999999999</v>
      </c>
      <c r="I1278" s="42">
        <v>4000</v>
      </c>
      <c r="J1278" s="42" t="s">
        <v>4170</v>
      </c>
      <c r="K1278" s="42" t="s">
        <v>4170</v>
      </c>
      <c r="L1278" s="42">
        <v>50</v>
      </c>
      <c r="M1278" s="39" t="s">
        <v>102</v>
      </c>
      <c r="N1278" s="39" t="str">
        <f t="shared" si="19"/>
        <v>sim</v>
      </c>
      <c r="O1278" s="49">
        <v>60</v>
      </c>
      <c r="P1278" s="49">
        <v>42</v>
      </c>
      <c r="Q1278" s="39">
        <v>1</v>
      </c>
      <c r="R1278" s="39">
        <v>70</v>
      </c>
      <c r="S1278" s="39">
        <v>1.7</v>
      </c>
    </row>
    <row r="1279" spans="1:19" x14ac:dyDescent="0.25">
      <c r="A1279" s="39" t="s">
        <v>15</v>
      </c>
      <c r="B1279" s="39" t="s">
        <v>37</v>
      </c>
      <c r="C1279" s="39" t="s">
        <v>67</v>
      </c>
      <c r="D1279" s="39" t="s">
        <v>1456</v>
      </c>
      <c r="E1279" s="39" t="s">
        <v>127</v>
      </c>
      <c r="F1279" s="48">
        <v>2</v>
      </c>
      <c r="G1279" s="41">
        <v>24719</v>
      </c>
      <c r="H1279" s="42">
        <v>2.1472376650451701</v>
      </c>
      <c r="I1279" s="42">
        <v>11512</v>
      </c>
      <c r="J1279" s="42" t="s">
        <v>4170</v>
      </c>
      <c r="K1279" s="42" t="s">
        <v>4170</v>
      </c>
      <c r="L1279" s="42">
        <v>18</v>
      </c>
      <c r="M1279" s="39" t="s">
        <v>102</v>
      </c>
      <c r="N1279" s="39" t="str">
        <f t="shared" si="19"/>
        <v>sim</v>
      </c>
      <c r="O1279" s="49">
        <v>214</v>
      </c>
      <c r="P1279" s="49">
        <v>185</v>
      </c>
      <c r="Q1279" s="39">
        <v>155</v>
      </c>
      <c r="R1279" s="39">
        <v>86.4</v>
      </c>
      <c r="S1279" s="39">
        <v>72.400000000000006</v>
      </c>
    </row>
    <row r="1280" spans="1:19" x14ac:dyDescent="0.25">
      <c r="A1280" s="39" t="s">
        <v>15</v>
      </c>
      <c r="B1280" s="39" t="s">
        <v>37</v>
      </c>
      <c r="C1280" s="39" t="s">
        <v>67</v>
      </c>
      <c r="D1280" s="39" t="s">
        <v>1457</v>
      </c>
      <c r="E1280" s="39" t="s">
        <v>127</v>
      </c>
      <c r="F1280" s="48">
        <v>1</v>
      </c>
      <c r="G1280" s="41">
        <v>3589</v>
      </c>
      <c r="H1280" s="42">
        <v>2.5672389127324751</v>
      </c>
      <c r="I1280" s="42">
        <v>1398</v>
      </c>
      <c r="J1280" s="42" t="s">
        <v>4170</v>
      </c>
      <c r="K1280" s="42" t="s">
        <v>4170</v>
      </c>
      <c r="L1280" s="42">
        <v>0</v>
      </c>
      <c r="M1280" s="39" t="s">
        <v>103</v>
      </c>
      <c r="N1280" s="39" t="str">
        <f t="shared" si="19"/>
        <v>sim</v>
      </c>
      <c r="O1280" s="49">
        <v>15</v>
      </c>
      <c r="P1280" s="49">
        <v>12.8</v>
      </c>
      <c r="Q1280" s="39">
        <v>3</v>
      </c>
      <c r="R1280" s="39">
        <v>85.3</v>
      </c>
      <c r="S1280" s="39">
        <v>20</v>
      </c>
    </row>
    <row r="1281" spans="1:19" x14ac:dyDescent="0.25">
      <c r="A1281" s="39" t="s">
        <v>15</v>
      </c>
      <c r="B1281" s="39" t="s">
        <v>37</v>
      </c>
      <c r="C1281" s="39" t="s">
        <v>67</v>
      </c>
      <c r="D1281" s="39" t="s">
        <v>1458</v>
      </c>
      <c r="E1281" s="39" t="s">
        <v>127</v>
      </c>
      <c r="F1281" s="48">
        <v>1</v>
      </c>
      <c r="G1281" s="41">
        <v>10939</v>
      </c>
      <c r="H1281" s="42">
        <v>2.2789583333333332</v>
      </c>
      <c r="I1281" s="42">
        <v>4800</v>
      </c>
      <c r="J1281" s="42" t="s">
        <v>4170</v>
      </c>
      <c r="K1281" s="42" t="s">
        <v>4170</v>
      </c>
      <c r="L1281" s="42">
        <v>34</v>
      </c>
      <c r="M1281" s="39" t="s">
        <v>106</v>
      </c>
      <c r="N1281" s="39" t="str">
        <f t="shared" si="19"/>
        <v>sim</v>
      </c>
      <c r="O1281" s="49">
        <v>36</v>
      </c>
      <c r="P1281" s="49">
        <v>36</v>
      </c>
      <c r="Q1281" s="39">
        <v>8</v>
      </c>
      <c r="R1281" s="39">
        <v>100</v>
      </c>
      <c r="S1281" s="39">
        <v>22.2</v>
      </c>
    </row>
    <row r="1282" spans="1:19" x14ac:dyDescent="0.25">
      <c r="A1282" s="39" t="s">
        <v>15</v>
      </c>
      <c r="B1282" s="39" t="s">
        <v>37</v>
      </c>
      <c r="C1282" s="39" t="s">
        <v>67</v>
      </c>
      <c r="D1282" s="39" t="s">
        <v>590</v>
      </c>
      <c r="E1282" s="39" t="s">
        <v>127</v>
      </c>
      <c r="F1282" s="48">
        <v>1</v>
      </c>
      <c r="G1282" s="41">
        <v>1051</v>
      </c>
      <c r="H1282" s="42">
        <v>2.1361788617886179</v>
      </c>
      <c r="I1282" s="42">
        <v>492</v>
      </c>
      <c r="J1282" s="42" t="s">
        <v>4170</v>
      </c>
      <c r="K1282" s="42" t="s">
        <v>4170</v>
      </c>
      <c r="L1282" s="42">
        <v>0</v>
      </c>
      <c r="M1282" s="39" t="s">
        <v>103</v>
      </c>
      <c r="N1282" s="39" t="str">
        <f t="shared" si="19"/>
        <v>sim</v>
      </c>
      <c r="O1282" s="49">
        <v>3.58</v>
      </c>
      <c r="P1282" s="49">
        <v>3.58</v>
      </c>
      <c r="Q1282" s="39">
        <v>0.04</v>
      </c>
      <c r="R1282" s="39">
        <v>100</v>
      </c>
      <c r="S1282" s="39">
        <v>1.1000000000000001</v>
      </c>
    </row>
    <row r="1283" spans="1:19" x14ac:dyDescent="0.25">
      <c r="A1283" s="39" t="s">
        <v>15</v>
      </c>
      <c r="B1283" s="39" t="s">
        <v>37</v>
      </c>
      <c r="C1283" s="39" t="s">
        <v>67</v>
      </c>
      <c r="D1283" s="39" t="s">
        <v>1459</v>
      </c>
      <c r="E1283" s="39" t="s">
        <v>127</v>
      </c>
      <c r="F1283" s="48">
        <v>1</v>
      </c>
      <c r="G1283" s="41">
        <v>8816</v>
      </c>
      <c r="H1283" s="42">
        <v>2.7881087919038583</v>
      </c>
      <c r="I1283" s="42">
        <v>3162</v>
      </c>
      <c r="J1283" s="42" t="s">
        <v>4170</v>
      </c>
      <c r="K1283" s="42" t="s">
        <v>4170</v>
      </c>
      <c r="L1283" s="42">
        <v>0</v>
      </c>
      <c r="M1283" s="39" t="s">
        <v>104</v>
      </c>
      <c r="N1283" s="39" t="b">
        <f t="shared" ref="N1283:N1346" si="20">IF(M1283&lt;&gt;"Não existe", "sim")</f>
        <v>0</v>
      </c>
      <c r="O1283" s="49">
        <v>66.900000000000006</v>
      </c>
      <c r="P1283" s="49">
        <v>60.82</v>
      </c>
      <c r="Q1283" s="39">
        <v>0</v>
      </c>
      <c r="R1283" s="39">
        <v>90.9</v>
      </c>
      <c r="S1283" s="39"/>
    </row>
    <row r="1284" spans="1:19" x14ac:dyDescent="0.25">
      <c r="A1284" s="39" t="s">
        <v>15</v>
      </c>
      <c r="B1284" s="39" t="s">
        <v>37</v>
      </c>
      <c r="C1284" s="39" t="s">
        <v>67</v>
      </c>
      <c r="D1284" s="39" t="s">
        <v>1460</v>
      </c>
      <c r="E1284" s="39" t="s">
        <v>127</v>
      </c>
      <c r="F1284" s="48">
        <v>1</v>
      </c>
      <c r="G1284" s="41">
        <v>2526</v>
      </c>
      <c r="H1284" s="42">
        <v>2.5259999999999998</v>
      </c>
      <c r="I1284" s="42">
        <v>1000</v>
      </c>
      <c r="J1284" s="42" t="s">
        <v>4170</v>
      </c>
      <c r="K1284" s="42" t="s">
        <v>4170</v>
      </c>
      <c r="L1284" s="42">
        <v>250</v>
      </c>
      <c r="M1284" s="39" t="s">
        <v>105</v>
      </c>
      <c r="N1284" s="39" t="str">
        <f t="shared" si="20"/>
        <v>sim</v>
      </c>
      <c r="O1284" s="49">
        <v>11.6</v>
      </c>
      <c r="P1284" s="49">
        <v>10.1</v>
      </c>
      <c r="Q1284" s="39">
        <v>0.6</v>
      </c>
      <c r="R1284" s="39">
        <v>87.1</v>
      </c>
      <c r="S1284" s="39">
        <v>5.2</v>
      </c>
    </row>
    <row r="1285" spans="1:19" x14ac:dyDescent="0.25">
      <c r="A1285" s="39" t="s">
        <v>15</v>
      </c>
      <c r="B1285" s="39" t="s">
        <v>37</v>
      </c>
      <c r="C1285" s="39" t="s">
        <v>67</v>
      </c>
      <c r="D1285" s="39" t="s">
        <v>1461</v>
      </c>
      <c r="E1285" s="39" t="s">
        <v>161</v>
      </c>
      <c r="F1285" s="48">
        <v>2</v>
      </c>
      <c r="G1285" s="41">
        <v>50212</v>
      </c>
      <c r="H1285" s="42">
        <v>3.1463124255905757</v>
      </c>
      <c r="I1285" s="42">
        <v>15959</v>
      </c>
      <c r="J1285" s="42" t="s">
        <v>4170</v>
      </c>
      <c r="K1285" s="42" t="s">
        <v>4170</v>
      </c>
      <c r="L1285" s="42">
        <v>100</v>
      </c>
      <c r="M1285" s="39" t="s">
        <v>102</v>
      </c>
      <c r="N1285" s="39" t="str">
        <f t="shared" si="20"/>
        <v>sim</v>
      </c>
      <c r="O1285" s="49">
        <v>340</v>
      </c>
      <c r="P1285" s="49">
        <v>245</v>
      </c>
      <c r="Q1285" s="39">
        <v>10</v>
      </c>
      <c r="R1285" s="39">
        <v>72.099999999999994</v>
      </c>
      <c r="S1285" s="39">
        <v>2.9</v>
      </c>
    </row>
    <row r="1286" spans="1:19" x14ac:dyDescent="0.25">
      <c r="A1286" s="39" t="s">
        <v>15</v>
      </c>
      <c r="B1286" s="39" t="s">
        <v>37</v>
      </c>
      <c r="C1286" s="39" t="s">
        <v>67</v>
      </c>
      <c r="D1286" s="39" t="s">
        <v>1462</v>
      </c>
      <c r="E1286" s="39" t="s">
        <v>127</v>
      </c>
      <c r="F1286" s="48">
        <v>2</v>
      </c>
      <c r="G1286" s="41">
        <v>24306</v>
      </c>
      <c r="H1286" s="42">
        <v>2.4306000000000001</v>
      </c>
      <c r="I1286" s="42">
        <v>10000</v>
      </c>
      <c r="J1286" s="42" t="s">
        <v>4170</v>
      </c>
      <c r="K1286" s="42" t="s">
        <v>4170</v>
      </c>
      <c r="L1286" s="42">
        <v>2000</v>
      </c>
      <c r="M1286" s="39" t="s">
        <v>103</v>
      </c>
      <c r="N1286" s="39" t="str">
        <f t="shared" si="20"/>
        <v>sim</v>
      </c>
      <c r="O1286" s="49">
        <v>12</v>
      </c>
      <c r="P1286" s="49">
        <v>2</v>
      </c>
      <c r="Q1286" s="39">
        <v>3</v>
      </c>
      <c r="R1286" s="39">
        <v>16.7</v>
      </c>
      <c r="S1286" s="39">
        <v>25</v>
      </c>
    </row>
    <row r="1287" spans="1:19" x14ac:dyDescent="0.25">
      <c r="A1287" s="39" t="s">
        <v>15</v>
      </c>
      <c r="B1287" s="39" t="s">
        <v>37</v>
      </c>
      <c r="C1287" s="39" t="s">
        <v>67</v>
      </c>
      <c r="D1287" s="39" t="s">
        <v>1463</v>
      </c>
      <c r="E1287" s="39" t="s">
        <v>127</v>
      </c>
      <c r="F1287" s="48">
        <v>1</v>
      </c>
      <c r="G1287" s="41">
        <v>4936</v>
      </c>
      <c r="H1287" s="42">
        <v>2.1460869565217391</v>
      </c>
      <c r="I1287" s="42">
        <v>2300</v>
      </c>
      <c r="J1287" s="42" t="s">
        <v>4170</v>
      </c>
      <c r="K1287" s="42" t="s">
        <v>4170</v>
      </c>
      <c r="L1287" s="42">
        <v>0</v>
      </c>
      <c r="M1287" s="39" t="s">
        <v>104</v>
      </c>
      <c r="N1287" s="39" t="b">
        <f t="shared" si="20"/>
        <v>0</v>
      </c>
      <c r="O1287" s="49">
        <v>20</v>
      </c>
      <c r="P1287" s="49">
        <v>16</v>
      </c>
      <c r="Q1287" s="39">
        <v>0</v>
      </c>
      <c r="R1287" s="39">
        <v>80</v>
      </c>
      <c r="S1287" s="39"/>
    </row>
    <row r="1288" spans="1:19" x14ac:dyDescent="0.25">
      <c r="A1288" s="39" t="s">
        <v>15</v>
      </c>
      <c r="B1288" s="39" t="s">
        <v>37</v>
      </c>
      <c r="C1288" s="39" t="s">
        <v>67</v>
      </c>
      <c r="D1288" s="39" t="s">
        <v>1464</v>
      </c>
      <c r="E1288" s="39" t="s">
        <v>127</v>
      </c>
      <c r="F1288" s="48">
        <v>1</v>
      </c>
      <c r="G1288" s="41">
        <v>5367</v>
      </c>
      <c r="H1288" s="42">
        <v>2.4484489051094891</v>
      </c>
      <c r="I1288" s="42">
        <v>2192</v>
      </c>
      <c r="J1288" s="42" t="s">
        <v>4170</v>
      </c>
      <c r="K1288" s="42" t="s">
        <v>4170</v>
      </c>
      <c r="L1288" s="42">
        <v>0</v>
      </c>
      <c r="M1288" s="39" t="s">
        <v>104</v>
      </c>
      <c r="N1288" s="39" t="b">
        <f t="shared" si="20"/>
        <v>0</v>
      </c>
      <c r="O1288" s="49">
        <v>130</v>
      </c>
      <c r="P1288" s="49">
        <v>50</v>
      </c>
      <c r="Q1288" s="39">
        <v>0</v>
      </c>
      <c r="R1288" s="39">
        <v>38.5</v>
      </c>
      <c r="S1288" s="39"/>
    </row>
    <row r="1289" spans="1:19" x14ac:dyDescent="0.25">
      <c r="A1289" s="39" t="s">
        <v>15</v>
      </c>
      <c r="B1289" s="39" t="s">
        <v>37</v>
      </c>
      <c r="C1289" s="39" t="s">
        <v>67</v>
      </c>
      <c r="D1289" s="39" t="s">
        <v>1465</v>
      </c>
      <c r="E1289" s="39" t="s">
        <v>161</v>
      </c>
      <c r="F1289" s="48">
        <v>1</v>
      </c>
      <c r="G1289" s="41">
        <v>4672</v>
      </c>
      <c r="H1289" s="42">
        <v>2.0008565310492505</v>
      </c>
      <c r="I1289" s="42">
        <v>2335</v>
      </c>
      <c r="J1289" s="42" t="s">
        <v>4170</v>
      </c>
      <c r="K1289" s="42" t="s">
        <v>4170</v>
      </c>
      <c r="L1289" s="42">
        <v>0</v>
      </c>
      <c r="M1289" s="39" t="s">
        <v>104</v>
      </c>
      <c r="N1289" s="39" t="b">
        <f t="shared" si="20"/>
        <v>0</v>
      </c>
      <c r="O1289" s="49">
        <v>37.78</v>
      </c>
      <c r="P1289" s="49">
        <v>14.06</v>
      </c>
      <c r="Q1289" s="39">
        <v>0</v>
      </c>
      <c r="R1289" s="39">
        <v>37.200000000000003</v>
      </c>
      <c r="S1289" s="39"/>
    </row>
    <row r="1290" spans="1:19" x14ac:dyDescent="0.25">
      <c r="A1290" s="39" t="s">
        <v>15</v>
      </c>
      <c r="B1290" s="39" t="s">
        <v>37</v>
      </c>
      <c r="C1290" s="39" t="s">
        <v>67</v>
      </c>
      <c r="D1290" s="39" t="s">
        <v>1466</v>
      </c>
      <c r="E1290" s="39" t="s">
        <v>127</v>
      </c>
      <c r="F1290" s="48">
        <v>1</v>
      </c>
      <c r="G1290" s="41">
        <v>8711</v>
      </c>
      <c r="H1290" s="42">
        <v>2.4888571428571429</v>
      </c>
      <c r="I1290" s="42">
        <v>3500</v>
      </c>
      <c r="J1290" s="42" t="s">
        <v>4170</v>
      </c>
      <c r="K1290" s="42" t="s">
        <v>4170</v>
      </c>
      <c r="L1290" s="42">
        <v>0</v>
      </c>
      <c r="M1290" s="39" t="s">
        <v>102</v>
      </c>
      <c r="N1290" s="39" t="str">
        <f t="shared" si="20"/>
        <v>sim</v>
      </c>
      <c r="O1290" s="49">
        <v>80</v>
      </c>
      <c r="P1290" s="49">
        <v>80</v>
      </c>
      <c r="Q1290" s="39">
        <v>0</v>
      </c>
      <c r="R1290" s="39">
        <v>100</v>
      </c>
      <c r="S1290" s="39"/>
    </row>
    <row r="1291" spans="1:19" x14ac:dyDescent="0.25">
      <c r="A1291" s="39" t="s">
        <v>15</v>
      </c>
      <c r="B1291" s="39" t="s">
        <v>37</v>
      </c>
      <c r="C1291" s="39" t="s">
        <v>67</v>
      </c>
      <c r="D1291" s="39" t="s">
        <v>1467</v>
      </c>
      <c r="E1291" s="39" t="s">
        <v>161</v>
      </c>
      <c r="F1291" s="48">
        <v>1</v>
      </c>
      <c r="G1291" s="41">
        <v>9825</v>
      </c>
      <c r="H1291" s="42">
        <v>2.0404984423676011</v>
      </c>
      <c r="I1291" s="42">
        <v>4815</v>
      </c>
      <c r="J1291" s="42" t="s">
        <v>4170</v>
      </c>
      <c r="K1291" s="42" t="s">
        <v>4170</v>
      </c>
      <c r="L1291" s="42">
        <v>0</v>
      </c>
      <c r="M1291" s="39" t="s">
        <v>102</v>
      </c>
      <c r="N1291" s="39" t="str">
        <f t="shared" si="20"/>
        <v>sim</v>
      </c>
      <c r="O1291" s="49">
        <v>63.5</v>
      </c>
      <c r="P1291" s="49">
        <v>59.62</v>
      </c>
      <c r="Q1291" s="39">
        <v>0.08</v>
      </c>
      <c r="R1291" s="39">
        <v>93.9</v>
      </c>
      <c r="S1291" s="39">
        <v>0.1</v>
      </c>
    </row>
    <row r="1292" spans="1:19" x14ac:dyDescent="0.25">
      <c r="A1292" s="39" t="s">
        <v>15</v>
      </c>
      <c r="B1292" s="39" t="s">
        <v>37</v>
      </c>
      <c r="C1292" s="39" t="s">
        <v>67</v>
      </c>
      <c r="D1292" s="39" t="s">
        <v>1468</v>
      </c>
      <c r="E1292" s="39" t="s">
        <v>127</v>
      </c>
      <c r="F1292" s="48">
        <v>4</v>
      </c>
      <c r="G1292" s="41">
        <v>274499</v>
      </c>
      <c r="H1292" s="42">
        <v>3.5420139874577408</v>
      </c>
      <c r="I1292" s="42">
        <v>77498</v>
      </c>
      <c r="J1292" s="42" t="s">
        <v>4169</v>
      </c>
      <c r="K1292" s="42" t="s">
        <v>4170</v>
      </c>
      <c r="L1292" s="42">
        <v>160</v>
      </c>
      <c r="M1292" s="39" t="s">
        <v>102</v>
      </c>
      <c r="N1292" s="39" t="str">
        <f t="shared" si="20"/>
        <v>sim</v>
      </c>
      <c r="O1292" s="49">
        <v>1209.18</v>
      </c>
      <c r="P1292" s="49">
        <v>1063.05</v>
      </c>
      <c r="Q1292" s="39">
        <v>38.9</v>
      </c>
      <c r="R1292" s="39">
        <v>87.9</v>
      </c>
      <c r="S1292" s="39">
        <v>3.2</v>
      </c>
    </row>
    <row r="1293" spans="1:19" x14ac:dyDescent="0.25">
      <c r="A1293" s="39" t="s">
        <v>15</v>
      </c>
      <c r="B1293" s="39" t="s">
        <v>37</v>
      </c>
      <c r="C1293" s="39" t="s">
        <v>67</v>
      </c>
      <c r="D1293" s="39" t="s">
        <v>1469</v>
      </c>
      <c r="E1293" s="39" t="s">
        <v>161</v>
      </c>
      <c r="F1293" s="48">
        <v>4</v>
      </c>
      <c r="G1293" s="41">
        <v>890480</v>
      </c>
      <c r="H1293" s="42">
        <v>5</v>
      </c>
      <c r="I1293" s="42">
        <v>178096</v>
      </c>
      <c r="J1293" s="42" t="s">
        <v>4169</v>
      </c>
      <c r="K1293" s="42" t="s">
        <v>4169</v>
      </c>
      <c r="L1293" s="42">
        <v>1000</v>
      </c>
      <c r="M1293" s="39" t="s">
        <v>105</v>
      </c>
      <c r="N1293" s="39" t="str">
        <f t="shared" si="20"/>
        <v>sim</v>
      </c>
      <c r="O1293" s="49">
        <v>1674.01</v>
      </c>
      <c r="P1293" s="49">
        <v>117.18</v>
      </c>
      <c r="Q1293" s="39">
        <v>24.5</v>
      </c>
      <c r="R1293" s="39">
        <v>7</v>
      </c>
      <c r="S1293" s="39">
        <v>1.5</v>
      </c>
    </row>
    <row r="1294" spans="1:19" x14ac:dyDescent="0.25">
      <c r="A1294" s="39" t="s">
        <v>15</v>
      </c>
      <c r="B1294" s="39" t="s">
        <v>37</v>
      </c>
      <c r="C1294" s="39" t="s">
        <v>67</v>
      </c>
      <c r="D1294" s="39" t="s">
        <v>1470</v>
      </c>
      <c r="E1294" s="39" t="s">
        <v>161</v>
      </c>
      <c r="F1294" s="48">
        <v>1</v>
      </c>
      <c r="G1294" s="41">
        <v>11018</v>
      </c>
      <c r="H1294" s="42">
        <v>2.7545000000000002</v>
      </c>
      <c r="I1294" s="42">
        <v>4000</v>
      </c>
      <c r="J1294" s="42" t="s">
        <v>4170</v>
      </c>
      <c r="K1294" s="42" t="s">
        <v>4170</v>
      </c>
      <c r="L1294" s="42">
        <v>600</v>
      </c>
      <c r="M1294" s="39" t="s">
        <v>104</v>
      </c>
      <c r="N1294" s="39" t="b">
        <f t="shared" si="20"/>
        <v>0</v>
      </c>
      <c r="O1294" s="49">
        <v>86</v>
      </c>
      <c r="P1294" s="49">
        <v>55</v>
      </c>
      <c r="Q1294" s="39">
        <v>0</v>
      </c>
      <c r="R1294" s="39">
        <v>64</v>
      </c>
      <c r="S1294" s="39"/>
    </row>
    <row r="1295" spans="1:19" x14ac:dyDescent="0.25">
      <c r="A1295" s="39" t="s">
        <v>15</v>
      </c>
      <c r="B1295" s="39" t="s">
        <v>37</v>
      </c>
      <c r="C1295" s="39" t="s">
        <v>67</v>
      </c>
      <c r="D1295" s="39" t="s">
        <v>1471</v>
      </c>
      <c r="E1295" s="39" t="s">
        <v>127</v>
      </c>
      <c r="F1295" s="48">
        <v>2</v>
      </c>
      <c r="G1295" s="41">
        <v>25726</v>
      </c>
      <c r="H1295" s="42">
        <v>2.8648106904231625</v>
      </c>
      <c r="I1295" s="42">
        <v>8980</v>
      </c>
      <c r="J1295" s="42" t="s">
        <v>4169</v>
      </c>
      <c r="K1295" s="42" t="s">
        <v>4169</v>
      </c>
      <c r="L1295" s="42">
        <v>0</v>
      </c>
      <c r="M1295" s="39" t="s">
        <v>105</v>
      </c>
      <c r="N1295" s="39" t="str">
        <f t="shared" si="20"/>
        <v>sim</v>
      </c>
      <c r="O1295" s="49">
        <v>53.25</v>
      </c>
      <c r="P1295" s="49">
        <v>34.369999999999997</v>
      </c>
      <c r="Q1295" s="39">
        <v>4</v>
      </c>
      <c r="R1295" s="39">
        <v>64.5</v>
      </c>
      <c r="S1295" s="39">
        <v>7.5</v>
      </c>
    </row>
    <row r="1296" spans="1:19" x14ac:dyDescent="0.25">
      <c r="A1296" s="39" t="s">
        <v>15</v>
      </c>
      <c r="B1296" s="39" t="s">
        <v>37</v>
      </c>
      <c r="C1296" s="39" t="s">
        <v>67</v>
      </c>
      <c r="D1296" s="39" t="s">
        <v>1472</v>
      </c>
      <c r="E1296" s="39" t="s">
        <v>127</v>
      </c>
      <c r="F1296" s="48">
        <v>1</v>
      </c>
      <c r="G1296" s="41">
        <v>3202</v>
      </c>
      <c r="H1296" s="42">
        <v>3.8073721759809751</v>
      </c>
      <c r="I1296" s="42">
        <v>841</v>
      </c>
      <c r="J1296" s="42" t="s">
        <v>4170</v>
      </c>
      <c r="K1296" s="42" t="s">
        <v>4170</v>
      </c>
      <c r="L1296" s="42">
        <v>0</v>
      </c>
      <c r="M1296" s="39" t="s">
        <v>106</v>
      </c>
      <c r="N1296" s="39" t="str">
        <f t="shared" si="20"/>
        <v>sim</v>
      </c>
      <c r="O1296" s="49">
        <v>10.79</v>
      </c>
      <c r="P1296" s="49">
        <v>9.8000000000000007</v>
      </c>
      <c r="Q1296" s="39">
        <v>0</v>
      </c>
      <c r="R1296" s="39">
        <v>90.8</v>
      </c>
      <c r="S1296" s="39"/>
    </row>
    <row r="1297" spans="1:19" x14ac:dyDescent="0.25">
      <c r="A1297" s="39" t="s">
        <v>15</v>
      </c>
      <c r="B1297" s="39" t="s">
        <v>37</v>
      </c>
      <c r="C1297" s="39" t="s">
        <v>67</v>
      </c>
      <c r="D1297" s="39" t="s">
        <v>603</v>
      </c>
      <c r="E1297" s="39" t="s">
        <v>127</v>
      </c>
      <c r="F1297" s="48">
        <v>1</v>
      </c>
      <c r="G1297" s="41">
        <v>3337</v>
      </c>
      <c r="H1297" s="42">
        <v>2.2246666666666668</v>
      </c>
      <c r="I1297" s="42">
        <v>1500</v>
      </c>
      <c r="J1297" s="42" t="s">
        <v>4170</v>
      </c>
      <c r="K1297" s="42" t="s">
        <v>4170</v>
      </c>
      <c r="L1297" s="42">
        <v>0</v>
      </c>
      <c r="M1297" s="39" t="s">
        <v>106</v>
      </c>
      <c r="N1297" s="39" t="str">
        <f t="shared" si="20"/>
        <v>sim</v>
      </c>
      <c r="O1297" s="49">
        <v>12.5</v>
      </c>
      <c r="P1297" s="49">
        <v>2</v>
      </c>
      <c r="Q1297" s="39">
        <v>0</v>
      </c>
      <c r="R1297" s="39">
        <v>16</v>
      </c>
      <c r="S1297" s="39"/>
    </row>
    <row r="1298" spans="1:19" x14ac:dyDescent="0.25">
      <c r="A1298" s="39" t="s">
        <v>15</v>
      </c>
      <c r="B1298" s="39" t="s">
        <v>37</v>
      </c>
      <c r="C1298" s="39" t="s">
        <v>67</v>
      </c>
      <c r="D1298" s="39" t="s">
        <v>35</v>
      </c>
      <c r="E1298" s="39" t="s">
        <v>127</v>
      </c>
      <c r="F1298" s="48">
        <v>1</v>
      </c>
      <c r="G1298" s="41">
        <v>888</v>
      </c>
      <c r="H1298" s="42">
        <v>2.1193317422434368</v>
      </c>
      <c r="I1298" s="42">
        <v>419</v>
      </c>
      <c r="J1298" s="42" t="s">
        <v>4170</v>
      </c>
      <c r="K1298" s="42" t="s">
        <v>4170</v>
      </c>
      <c r="L1298" s="42">
        <v>0</v>
      </c>
      <c r="M1298" s="39" t="s">
        <v>104</v>
      </c>
      <c r="N1298" s="39" t="b">
        <f t="shared" si="20"/>
        <v>0</v>
      </c>
      <c r="O1298" s="49">
        <v>3.5</v>
      </c>
      <c r="P1298" s="49">
        <v>0.45</v>
      </c>
      <c r="Q1298" s="39">
        <v>0</v>
      </c>
      <c r="R1298" s="39">
        <v>12.9</v>
      </c>
      <c r="S1298" s="39"/>
    </row>
    <row r="1299" spans="1:19" x14ac:dyDescent="0.25">
      <c r="A1299" s="39" t="s">
        <v>15</v>
      </c>
      <c r="B1299" s="39" t="s">
        <v>37</v>
      </c>
      <c r="C1299" s="39" t="s">
        <v>67</v>
      </c>
      <c r="D1299" s="39" t="s">
        <v>1473</v>
      </c>
      <c r="E1299" s="39" t="s">
        <v>127</v>
      </c>
      <c r="F1299" s="48">
        <v>1</v>
      </c>
      <c r="G1299" s="41">
        <v>3241</v>
      </c>
      <c r="H1299" s="42">
        <v>2.8885918003565063</v>
      </c>
      <c r="I1299" s="42">
        <v>1122</v>
      </c>
      <c r="J1299" s="42" t="s">
        <v>4170</v>
      </c>
      <c r="K1299" s="42" t="s">
        <v>4170</v>
      </c>
      <c r="L1299" s="42">
        <v>300</v>
      </c>
      <c r="M1299" s="39" t="s">
        <v>102</v>
      </c>
      <c r="N1299" s="39" t="str">
        <f t="shared" si="20"/>
        <v>sim</v>
      </c>
      <c r="O1299" s="49">
        <v>12.77</v>
      </c>
      <c r="P1299" s="49">
        <v>8.4499999999999993</v>
      </c>
      <c r="Q1299" s="39">
        <v>8.44</v>
      </c>
      <c r="R1299" s="39">
        <v>66.2</v>
      </c>
      <c r="S1299" s="39">
        <v>66.099999999999994</v>
      </c>
    </row>
    <row r="1300" spans="1:19" x14ac:dyDescent="0.25">
      <c r="A1300" s="39" t="s">
        <v>15</v>
      </c>
      <c r="B1300" s="39" t="s">
        <v>37</v>
      </c>
      <c r="C1300" s="39" t="s">
        <v>67</v>
      </c>
      <c r="D1300" s="39" t="s">
        <v>1276</v>
      </c>
      <c r="E1300" s="39" t="s">
        <v>161</v>
      </c>
      <c r="F1300" s="48">
        <v>4</v>
      </c>
      <c r="G1300" s="41">
        <v>267036</v>
      </c>
      <c r="H1300" s="42">
        <v>4.0414074914869467</v>
      </c>
      <c r="I1300" s="42">
        <v>66075</v>
      </c>
      <c r="J1300" s="42" t="s">
        <v>4169</v>
      </c>
      <c r="K1300" s="42" t="s">
        <v>4170</v>
      </c>
      <c r="L1300" s="42">
        <v>80</v>
      </c>
      <c r="M1300" s="39" t="s">
        <v>102</v>
      </c>
      <c r="N1300" s="39" t="str">
        <f t="shared" si="20"/>
        <v>sim</v>
      </c>
      <c r="O1300" s="49">
        <v>598.04999999999995</v>
      </c>
      <c r="P1300" s="49">
        <v>478.44</v>
      </c>
      <c r="Q1300" s="39">
        <v>107.5</v>
      </c>
      <c r="R1300" s="39">
        <v>80</v>
      </c>
      <c r="S1300" s="39">
        <v>18</v>
      </c>
    </row>
    <row r="1301" spans="1:19" x14ac:dyDescent="0.25">
      <c r="A1301" s="39" t="s">
        <v>15</v>
      </c>
      <c r="B1301" s="39" t="s">
        <v>37</v>
      </c>
      <c r="C1301" s="39" t="s">
        <v>67</v>
      </c>
      <c r="D1301" s="39" t="s">
        <v>1474</v>
      </c>
      <c r="E1301" s="39" t="s">
        <v>127</v>
      </c>
      <c r="F1301" s="48">
        <v>1</v>
      </c>
      <c r="G1301" s="41">
        <v>8200</v>
      </c>
      <c r="H1301" s="42">
        <v>4.4324324324324325</v>
      </c>
      <c r="I1301" s="42">
        <v>1850</v>
      </c>
      <c r="J1301" s="42" t="s">
        <v>4170</v>
      </c>
      <c r="K1301" s="42" t="s">
        <v>4170</v>
      </c>
      <c r="L1301" s="42">
        <v>0</v>
      </c>
      <c r="M1301" s="39" t="s">
        <v>104</v>
      </c>
      <c r="N1301" s="39" t="b">
        <f t="shared" si="20"/>
        <v>0</v>
      </c>
      <c r="O1301" s="49">
        <v>72</v>
      </c>
      <c r="P1301" s="49">
        <v>23</v>
      </c>
      <c r="Q1301" s="39">
        <v>0</v>
      </c>
      <c r="R1301" s="39">
        <v>31.9</v>
      </c>
      <c r="S1301" s="39"/>
    </row>
    <row r="1302" spans="1:19" x14ac:dyDescent="0.25">
      <c r="A1302" s="39" t="s">
        <v>15</v>
      </c>
      <c r="B1302" s="39" t="s">
        <v>37</v>
      </c>
      <c r="C1302" s="39" t="s">
        <v>67</v>
      </c>
      <c r="D1302" s="39" t="s">
        <v>1475</v>
      </c>
      <c r="E1302" s="39" t="s">
        <v>127</v>
      </c>
      <c r="F1302" s="48">
        <v>2</v>
      </c>
      <c r="G1302" s="41">
        <v>28180</v>
      </c>
      <c r="H1302" s="42">
        <v>3.1093456912722055</v>
      </c>
      <c r="I1302" s="42">
        <v>9063</v>
      </c>
      <c r="J1302" s="42" t="s">
        <v>4170</v>
      </c>
      <c r="K1302" s="42" t="s">
        <v>4170</v>
      </c>
      <c r="L1302" s="42">
        <v>0</v>
      </c>
      <c r="M1302" s="39" t="s">
        <v>105</v>
      </c>
      <c r="N1302" s="39" t="str">
        <f t="shared" si="20"/>
        <v>sim</v>
      </c>
      <c r="O1302" s="49">
        <v>50</v>
      </c>
      <c r="P1302" s="49">
        <v>25.8</v>
      </c>
      <c r="Q1302" s="39">
        <v>4.2</v>
      </c>
      <c r="R1302" s="39">
        <v>51.6</v>
      </c>
      <c r="S1302" s="39">
        <v>8.4</v>
      </c>
    </row>
    <row r="1303" spans="1:19" x14ac:dyDescent="0.25">
      <c r="A1303" s="39" t="s">
        <v>15</v>
      </c>
      <c r="B1303" s="39" t="s">
        <v>37</v>
      </c>
      <c r="C1303" s="39" t="s">
        <v>67</v>
      </c>
      <c r="D1303" s="39" t="s">
        <v>1476</v>
      </c>
      <c r="E1303" s="39" t="s">
        <v>127</v>
      </c>
      <c r="F1303" s="48">
        <v>1</v>
      </c>
      <c r="G1303" s="41">
        <v>1055</v>
      </c>
      <c r="H1303" s="42">
        <v>2.3444444444444446</v>
      </c>
      <c r="I1303" s="42">
        <v>450</v>
      </c>
      <c r="J1303" s="42" t="s">
        <v>4169</v>
      </c>
      <c r="K1303" s="42" t="s">
        <v>4170</v>
      </c>
      <c r="L1303" s="42">
        <v>0</v>
      </c>
      <c r="M1303" s="39" t="s">
        <v>104</v>
      </c>
      <c r="N1303" s="39" t="b">
        <f t="shared" si="20"/>
        <v>0</v>
      </c>
      <c r="O1303" s="49">
        <v>5.8</v>
      </c>
      <c r="P1303" s="49">
        <v>5.8</v>
      </c>
      <c r="Q1303" s="39">
        <v>0</v>
      </c>
      <c r="R1303" s="39">
        <v>100</v>
      </c>
      <c r="S1303" s="39"/>
    </row>
    <row r="1304" spans="1:19" x14ac:dyDescent="0.25">
      <c r="A1304" s="39" t="s">
        <v>15</v>
      </c>
      <c r="B1304" s="39" t="s">
        <v>37</v>
      </c>
      <c r="C1304" s="39" t="s">
        <v>67</v>
      </c>
      <c r="D1304" s="39" t="s">
        <v>1477</v>
      </c>
      <c r="E1304" s="39" t="s">
        <v>127</v>
      </c>
      <c r="F1304" s="48">
        <v>1</v>
      </c>
      <c r="G1304" s="41">
        <v>3822</v>
      </c>
      <c r="H1304" s="42">
        <v>2.0200845665961946</v>
      </c>
      <c r="I1304" s="42">
        <v>1892</v>
      </c>
      <c r="J1304" s="42" t="s">
        <v>4170</v>
      </c>
      <c r="K1304" s="42" t="s">
        <v>4170</v>
      </c>
      <c r="L1304" s="42">
        <v>0</v>
      </c>
      <c r="M1304" s="39" t="s">
        <v>104</v>
      </c>
      <c r="N1304" s="39" t="b">
        <f t="shared" si="20"/>
        <v>0</v>
      </c>
      <c r="O1304" s="49">
        <v>17.52</v>
      </c>
      <c r="P1304" s="49">
        <v>15.7</v>
      </c>
      <c r="Q1304" s="39">
        <v>0</v>
      </c>
      <c r="R1304" s="39">
        <v>89.6</v>
      </c>
      <c r="S1304" s="39"/>
    </row>
    <row r="1305" spans="1:19" x14ac:dyDescent="0.25">
      <c r="A1305" s="39" t="s">
        <v>15</v>
      </c>
      <c r="B1305" s="39" t="s">
        <v>37</v>
      </c>
      <c r="C1305" s="39" t="s">
        <v>67</v>
      </c>
      <c r="D1305" s="39" t="s">
        <v>1478</v>
      </c>
      <c r="E1305" s="39" t="s">
        <v>127</v>
      </c>
      <c r="F1305" s="48">
        <v>1</v>
      </c>
      <c r="G1305" s="41">
        <v>4151</v>
      </c>
      <c r="H1305" s="42">
        <v>2.81042654028436</v>
      </c>
      <c r="I1305" s="42">
        <v>1477</v>
      </c>
      <c r="J1305" s="42" t="s">
        <v>4169</v>
      </c>
      <c r="K1305" s="42" t="s">
        <v>4170</v>
      </c>
      <c r="L1305" s="42">
        <v>0</v>
      </c>
      <c r="M1305" s="39" t="s">
        <v>103</v>
      </c>
      <c r="N1305" s="39" t="str">
        <f t="shared" si="20"/>
        <v>sim</v>
      </c>
      <c r="O1305" s="49">
        <v>28.5</v>
      </c>
      <c r="P1305" s="49">
        <v>17.239999999999998</v>
      </c>
      <c r="Q1305" s="39">
        <v>0.6</v>
      </c>
      <c r="R1305" s="39">
        <v>60.5</v>
      </c>
      <c r="S1305" s="39">
        <v>2.1</v>
      </c>
    </row>
    <row r="1306" spans="1:19" x14ac:dyDescent="0.25">
      <c r="A1306" s="39" t="s">
        <v>15</v>
      </c>
      <c r="B1306" s="39" t="s">
        <v>37</v>
      </c>
      <c r="C1306" s="39" t="s">
        <v>67</v>
      </c>
      <c r="D1306" s="39" t="s">
        <v>1479</v>
      </c>
      <c r="E1306" s="39" t="s">
        <v>127</v>
      </c>
      <c r="F1306" s="48">
        <v>1</v>
      </c>
      <c r="G1306" s="41">
        <v>3784</v>
      </c>
      <c r="H1306" s="42">
        <v>2.4428663653970304</v>
      </c>
      <c r="I1306" s="42">
        <v>1549</v>
      </c>
      <c r="J1306" s="42" t="s">
        <v>4170</v>
      </c>
      <c r="K1306" s="42" t="s">
        <v>4170</v>
      </c>
      <c r="L1306" s="42">
        <v>138</v>
      </c>
      <c r="M1306" s="39" t="s">
        <v>104</v>
      </c>
      <c r="N1306" s="39" t="b">
        <f t="shared" si="20"/>
        <v>0</v>
      </c>
      <c r="O1306" s="49">
        <v>10</v>
      </c>
      <c r="P1306" s="49">
        <v>9.6</v>
      </c>
      <c r="Q1306" s="39">
        <v>0</v>
      </c>
      <c r="R1306" s="39">
        <v>96</v>
      </c>
      <c r="S1306" s="39"/>
    </row>
    <row r="1307" spans="1:19" x14ac:dyDescent="0.25">
      <c r="A1307" s="39" t="s">
        <v>15</v>
      </c>
      <c r="B1307" s="39" t="s">
        <v>37</v>
      </c>
      <c r="C1307" s="39" t="s">
        <v>67</v>
      </c>
      <c r="D1307" s="39" t="s">
        <v>1480</v>
      </c>
      <c r="E1307" s="39" t="s">
        <v>127</v>
      </c>
      <c r="F1307" s="48">
        <v>1</v>
      </c>
      <c r="G1307" s="41">
        <v>2961</v>
      </c>
      <c r="H1307" s="42">
        <v>2.5157179269328802</v>
      </c>
      <c r="I1307" s="42">
        <v>1177</v>
      </c>
      <c r="J1307" s="42" t="s">
        <v>4170</v>
      </c>
      <c r="K1307" s="42" t="s">
        <v>4170</v>
      </c>
      <c r="L1307" s="42">
        <v>0</v>
      </c>
      <c r="M1307" s="39" t="s">
        <v>104</v>
      </c>
      <c r="N1307" s="39" t="b">
        <f t="shared" si="20"/>
        <v>0</v>
      </c>
      <c r="O1307" s="49">
        <v>20.8</v>
      </c>
      <c r="P1307" s="49">
        <v>9.3000000000000007</v>
      </c>
      <c r="Q1307" s="39">
        <v>0</v>
      </c>
      <c r="R1307" s="39">
        <v>44.7</v>
      </c>
      <c r="S1307" s="39"/>
    </row>
    <row r="1308" spans="1:19" x14ac:dyDescent="0.25">
      <c r="A1308" s="39" t="s">
        <v>15</v>
      </c>
      <c r="B1308" s="39" t="s">
        <v>37</v>
      </c>
      <c r="C1308" s="39" t="s">
        <v>67</v>
      </c>
      <c r="D1308" s="39" t="s">
        <v>1481</v>
      </c>
      <c r="E1308" s="39" t="s">
        <v>127</v>
      </c>
      <c r="F1308" s="48">
        <v>1</v>
      </c>
      <c r="G1308" s="41">
        <v>2025</v>
      </c>
      <c r="H1308" s="42">
        <v>2.1226415094339623</v>
      </c>
      <c r="I1308" s="42">
        <v>954</v>
      </c>
      <c r="J1308" s="42" t="s">
        <v>4169</v>
      </c>
      <c r="K1308" s="42" t="s">
        <v>4170</v>
      </c>
      <c r="L1308" s="42">
        <v>0</v>
      </c>
      <c r="M1308" s="39" t="s">
        <v>102</v>
      </c>
      <c r="N1308" s="39" t="str">
        <f t="shared" si="20"/>
        <v>sim</v>
      </c>
      <c r="O1308" s="49">
        <v>12.49</v>
      </c>
      <c r="P1308" s="49">
        <v>12.49</v>
      </c>
      <c r="Q1308" s="39">
        <v>11</v>
      </c>
      <c r="R1308" s="39">
        <v>100</v>
      </c>
      <c r="S1308" s="39">
        <v>88.1</v>
      </c>
    </row>
    <row r="1309" spans="1:19" x14ac:dyDescent="0.25">
      <c r="A1309" s="39" t="s">
        <v>15</v>
      </c>
      <c r="B1309" s="39" t="s">
        <v>37</v>
      </c>
      <c r="C1309" s="39" t="s">
        <v>67</v>
      </c>
      <c r="D1309" s="39" t="s">
        <v>1482</v>
      </c>
      <c r="E1309" s="39" t="s">
        <v>127</v>
      </c>
      <c r="F1309" s="48">
        <v>1</v>
      </c>
      <c r="G1309" s="41">
        <v>3053</v>
      </c>
      <c r="H1309" s="42">
        <v>2.9048525214081828</v>
      </c>
      <c r="I1309" s="42">
        <v>1051</v>
      </c>
      <c r="J1309" s="42" t="s">
        <v>4170</v>
      </c>
      <c r="K1309" s="42" t="s">
        <v>4170</v>
      </c>
      <c r="L1309" s="42">
        <v>0</v>
      </c>
      <c r="M1309" s="39" t="s">
        <v>103</v>
      </c>
      <c r="N1309" s="39" t="str">
        <f t="shared" si="20"/>
        <v>sim</v>
      </c>
      <c r="O1309" s="49">
        <v>15</v>
      </c>
      <c r="P1309" s="49">
        <v>15</v>
      </c>
      <c r="Q1309" s="39">
        <v>0.01</v>
      </c>
      <c r="R1309" s="39">
        <v>100</v>
      </c>
      <c r="S1309" s="39">
        <v>0.1</v>
      </c>
    </row>
    <row r="1310" spans="1:19" x14ac:dyDescent="0.25">
      <c r="A1310" s="39" t="s">
        <v>15</v>
      </c>
      <c r="B1310" s="39" t="s">
        <v>37</v>
      </c>
      <c r="C1310" s="39" t="s">
        <v>67</v>
      </c>
      <c r="D1310" s="39" t="s">
        <v>1483</v>
      </c>
      <c r="E1310" s="39" t="s">
        <v>127</v>
      </c>
      <c r="F1310" s="48">
        <v>1</v>
      </c>
      <c r="G1310" s="41">
        <v>1728</v>
      </c>
      <c r="H1310" s="42">
        <v>3.1590493601462524</v>
      </c>
      <c r="I1310" s="42">
        <v>547</v>
      </c>
      <c r="J1310" s="42" t="s">
        <v>4170</v>
      </c>
      <c r="K1310" s="42" t="s">
        <v>4170</v>
      </c>
      <c r="L1310" s="42">
        <v>0</v>
      </c>
      <c r="M1310" s="39" t="s">
        <v>104</v>
      </c>
      <c r="N1310" s="39" t="b">
        <f t="shared" si="20"/>
        <v>0</v>
      </c>
      <c r="O1310" s="49">
        <v>12</v>
      </c>
      <c r="P1310" s="49">
        <v>12</v>
      </c>
      <c r="Q1310" s="39">
        <v>0</v>
      </c>
      <c r="R1310" s="39">
        <v>100</v>
      </c>
      <c r="S1310" s="39"/>
    </row>
    <row r="1311" spans="1:19" x14ac:dyDescent="0.25">
      <c r="A1311" s="39" t="s">
        <v>15</v>
      </c>
      <c r="B1311" s="39" t="s">
        <v>37</v>
      </c>
      <c r="C1311" s="39" t="s">
        <v>67</v>
      </c>
      <c r="D1311" s="39" t="s">
        <v>1484</v>
      </c>
      <c r="E1311" s="39" t="s">
        <v>127</v>
      </c>
      <c r="F1311" s="48">
        <v>1</v>
      </c>
      <c r="G1311" s="41">
        <v>3771</v>
      </c>
      <c r="H1311" s="42">
        <v>3.5777988614800758</v>
      </c>
      <c r="I1311" s="42">
        <v>1054</v>
      </c>
      <c r="J1311" s="42" t="s">
        <v>4170</v>
      </c>
      <c r="K1311" s="42" t="s">
        <v>4170</v>
      </c>
      <c r="L1311" s="42">
        <v>0</v>
      </c>
      <c r="M1311" s="39" t="s">
        <v>103</v>
      </c>
      <c r="N1311" s="39" t="str">
        <f t="shared" si="20"/>
        <v>sim</v>
      </c>
      <c r="O1311" s="49">
        <v>22.4</v>
      </c>
      <c r="P1311" s="49">
        <v>2.1</v>
      </c>
      <c r="Q1311" s="39">
        <v>0</v>
      </c>
      <c r="R1311" s="39">
        <v>9.4</v>
      </c>
      <c r="S1311" s="39"/>
    </row>
    <row r="1312" spans="1:19" x14ac:dyDescent="0.25">
      <c r="A1312" s="39" t="s">
        <v>15</v>
      </c>
      <c r="B1312" s="39" t="s">
        <v>37</v>
      </c>
      <c r="C1312" s="39" t="s">
        <v>67</v>
      </c>
      <c r="D1312" s="39" t="s">
        <v>1176</v>
      </c>
      <c r="E1312" s="39" t="s">
        <v>127</v>
      </c>
      <c r="F1312" s="48">
        <v>2</v>
      </c>
      <c r="G1312" s="41">
        <v>34070</v>
      </c>
      <c r="H1312" s="42">
        <v>2.9518281060474787</v>
      </c>
      <c r="I1312" s="42">
        <v>11542</v>
      </c>
      <c r="J1312" s="42" t="s">
        <v>4169</v>
      </c>
      <c r="K1312" s="42" t="s">
        <v>4170</v>
      </c>
      <c r="L1312" s="42">
        <v>20</v>
      </c>
      <c r="M1312" s="39" t="s">
        <v>102</v>
      </c>
      <c r="N1312" s="39" t="str">
        <f t="shared" si="20"/>
        <v>sim</v>
      </c>
      <c r="O1312" s="49">
        <v>144</v>
      </c>
      <c r="P1312" s="49">
        <v>92</v>
      </c>
      <c r="Q1312" s="39">
        <v>0.4</v>
      </c>
      <c r="R1312" s="39">
        <v>63.9</v>
      </c>
      <c r="S1312" s="39">
        <v>0.3</v>
      </c>
    </row>
    <row r="1313" spans="1:19" x14ac:dyDescent="0.25">
      <c r="A1313" s="39" t="s">
        <v>15</v>
      </c>
      <c r="B1313" s="39" t="s">
        <v>37</v>
      </c>
      <c r="C1313" s="39" t="s">
        <v>67</v>
      </c>
      <c r="D1313" s="39" t="s">
        <v>1485</v>
      </c>
      <c r="E1313" s="39" t="s">
        <v>127</v>
      </c>
      <c r="F1313" s="48">
        <v>1</v>
      </c>
      <c r="G1313" s="41">
        <v>3601</v>
      </c>
      <c r="H1313" s="42">
        <v>2.4817367332873879</v>
      </c>
      <c r="I1313" s="42">
        <v>1451</v>
      </c>
      <c r="J1313" s="42" t="s">
        <v>4170</v>
      </c>
      <c r="K1313" s="42" t="s">
        <v>4170</v>
      </c>
      <c r="L1313" s="42">
        <v>0</v>
      </c>
      <c r="M1313" s="39" t="s">
        <v>104</v>
      </c>
      <c r="N1313" s="39" t="b">
        <f t="shared" si="20"/>
        <v>0</v>
      </c>
      <c r="O1313" s="49">
        <v>23</v>
      </c>
      <c r="P1313" s="49">
        <v>18.489999999999998</v>
      </c>
      <c r="Q1313" s="39">
        <v>1.6</v>
      </c>
      <c r="R1313" s="39">
        <v>80.400000000000006</v>
      </c>
      <c r="S1313" s="39">
        <v>7</v>
      </c>
    </row>
    <row r="1314" spans="1:19" x14ac:dyDescent="0.25">
      <c r="A1314" s="39" t="s">
        <v>15</v>
      </c>
      <c r="B1314" s="39" t="s">
        <v>37</v>
      </c>
      <c r="C1314" s="39" t="s">
        <v>67</v>
      </c>
      <c r="D1314" s="39" t="s">
        <v>1486</v>
      </c>
      <c r="E1314" s="39" t="s">
        <v>127</v>
      </c>
      <c r="F1314" s="48">
        <v>1</v>
      </c>
      <c r="G1314" s="41">
        <v>1760</v>
      </c>
      <c r="H1314" s="42">
        <v>2.2000000000000002</v>
      </c>
      <c r="I1314" s="42">
        <v>800</v>
      </c>
      <c r="J1314" s="42" t="s">
        <v>4170</v>
      </c>
      <c r="K1314" s="42" t="s">
        <v>4170</v>
      </c>
      <c r="L1314" s="42">
        <v>0</v>
      </c>
      <c r="M1314" s="39" t="s">
        <v>104</v>
      </c>
      <c r="N1314" s="39" t="b">
        <f t="shared" si="20"/>
        <v>0</v>
      </c>
      <c r="O1314" s="49">
        <v>3</v>
      </c>
      <c r="P1314" s="49">
        <v>2</v>
      </c>
      <c r="Q1314" s="39">
        <v>0</v>
      </c>
      <c r="R1314" s="39">
        <v>66.7</v>
      </c>
      <c r="S1314" s="39"/>
    </row>
    <row r="1315" spans="1:19" x14ac:dyDescent="0.25">
      <c r="A1315" s="39" t="s">
        <v>15</v>
      </c>
      <c r="B1315" s="39" t="s">
        <v>37</v>
      </c>
      <c r="C1315" s="39" t="s">
        <v>67</v>
      </c>
      <c r="D1315" s="39" t="s">
        <v>1487</v>
      </c>
      <c r="E1315" s="39" t="s">
        <v>127</v>
      </c>
      <c r="F1315" s="48">
        <v>1</v>
      </c>
      <c r="G1315" s="41">
        <v>15607</v>
      </c>
      <c r="H1315" s="42">
        <v>2.0644179894179895</v>
      </c>
      <c r="I1315" s="42">
        <v>7560</v>
      </c>
      <c r="J1315" s="42" t="s">
        <v>4170</v>
      </c>
      <c r="K1315" s="42" t="s">
        <v>4170</v>
      </c>
      <c r="L1315" s="42">
        <v>0</v>
      </c>
      <c r="M1315" s="39" t="s">
        <v>104</v>
      </c>
      <c r="N1315" s="39" t="b">
        <f t="shared" si="20"/>
        <v>0</v>
      </c>
      <c r="O1315" s="49">
        <v>35</v>
      </c>
      <c r="P1315" s="49">
        <v>20</v>
      </c>
      <c r="Q1315" s="39">
        <v>0</v>
      </c>
      <c r="R1315" s="39">
        <v>57.1</v>
      </c>
      <c r="S1315" s="39"/>
    </row>
    <row r="1316" spans="1:19" x14ac:dyDescent="0.25">
      <c r="A1316" s="39" t="s">
        <v>15</v>
      </c>
      <c r="B1316" s="39" t="s">
        <v>37</v>
      </c>
      <c r="C1316" s="39" t="s">
        <v>67</v>
      </c>
      <c r="D1316" s="39" t="s">
        <v>1488</v>
      </c>
      <c r="E1316" s="39" t="s">
        <v>127</v>
      </c>
      <c r="F1316" s="48">
        <v>1</v>
      </c>
      <c r="G1316" s="41">
        <v>3238</v>
      </c>
      <c r="H1316" s="42">
        <v>2.2997159090909092</v>
      </c>
      <c r="I1316" s="42">
        <v>1408</v>
      </c>
      <c r="J1316" s="42" t="s">
        <v>4170</v>
      </c>
      <c r="K1316" s="42" t="s">
        <v>4170</v>
      </c>
      <c r="L1316" s="42">
        <v>0</v>
      </c>
      <c r="M1316" s="39" t="s">
        <v>106</v>
      </c>
      <c r="N1316" s="39" t="str">
        <f t="shared" si="20"/>
        <v>sim</v>
      </c>
      <c r="O1316" s="49">
        <v>4</v>
      </c>
      <c r="P1316" s="49">
        <v>3.95</v>
      </c>
      <c r="Q1316" s="39">
        <v>1</v>
      </c>
      <c r="R1316" s="39">
        <v>98.8</v>
      </c>
      <c r="S1316" s="39">
        <v>25</v>
      </c>
    </row>
    <row r="1317" spans="1:19" x14ac:dyDescent="0.25">
      <c r="A1317" s="39" t="s">
        <v>15</v>
      </c>
      <c r="B1317" s="39" t="s">
        <v>37</v>
      </c>
      <c r="C1317" s="39" t="s">
        <v>67</v>
      </c>
      <c r="D1317" s="39" t="s">
        <v>985</v>
      </c>
      <c r="E1317" s="39" t="s">
        <v>161</v>
      </c>
      <c r="F1317" s="48">
        <v>3</v>
      </c>
      <c r="G1317" s="41">
        <v>87626</v>
      </c>
      <c r="H1317" s="42">
        <v>4.0000912991874369</v>
      </c>
      <c r="I1317" s="42">
        <v>21906</v>
      </c>
      <c r="J1317" s="42" t="s">
        <v>4169</v>
      </c>
      <c r="K1317" s="42" t="s">
        <v>4170</v>
      </c>
      <c r="L1317" s="42">
        <v>150</v>
      </c>
      <c r="M1317" s="39" t="s">
        <v>102</v>
      </c>
      <c r="N1317" s="39" t="str">
        <f t="shared" si="20"/>
        <v>sim</v>
      </c>
      <c r="O1317" s="49">
        <v>650</v>
      </c>
      <c r="P1317" s="49">
        <v>450</v>
      </c>
      <c r="Q1317" s="39">
        <v>15</v>
      </c>
      <c r="R1317" s="39">
        <v>69.2</v>
      </c>
      <c r="S1317" s="39">
        <v>2.2999999999999998</v>
      </c>
    </row>
    <row r="1318" spans="1:19" x14ac:dyDescent="0.25">
      <c r="A1318" s="39" t="s">
        <v>15</v>
      </c>
      <c r="B1318" s="39" t="s">
        <v>37</v>
      </c>
      <c r="C1318" s="39" t="s">
        <v>67</v>
      </c>
      <c r="D1318" s="39" t="s">
        <v>1489</v>
      </c>
      <c r="E1318" s="39" t="s">
        <v>127</v>
      </c>
      <c r="F1318" s="48">
        <v>1</v>
      </c>
      <c r="G1318" s="41">
        <v>4985</v>
      </c>
      <c r="H1318" s="42">
        <v>2.3514150943396226</v>
      </c>
      <c r="I1318" s="42">
        <v>2120</v>
      </c>
      <c r="J1318" s="42" t="s">
        <v>4170</v>
      </c>
      <c r="K1318" s="42" t="s">
        <v>4170</v>
      </c>
      <c r="L1318" s="42">
        <v>0</v>
      </c>
      <c r="M1318" s="39" t="s">
        <v>106</v>
      </c>
      <c r="N1318" s="39" t="str">
        <f t="shared" si="20"/>
        <v>sim</v>
      </c>
      <c r="O1318" s="49">
        <v>22.5</v>
      </c>
      <c r="P1318" s="49">
        <v>16.5</v>
      </c>
      <c r="Q1318" s="39">
        <v>0.4</v>
      </c>
      <c r="R1318" s="39">
        <v>73.3</v>
      </c>
      <c r="S1318" s="39">
        <v>1.8</v>
      </c>
    </row>
    <row r="1319" spans="1:19" x14ac:dyDescent="0.25">
      <c r="A1319" s="39" t="s">
        <v>15</v>
      </c>
      <c r="B1319" s="39" t="s">
        <v>37</v>
      </c>
      <c r="C1319" s="39" t="s">
        <v>67</v>
      </c>
      <c r="D1319" s="39" t="s">
        <v>1490</v>
      </c>
      <c r="E1319" s="39" t="s">
        <v>161</v>
      </c>
      <c r="F1319" s="48">
        <v>2</v>
      </c>
      <c r="G1319" s="41">
        <v>20276</v>
      </c>
      <c r="H1319" s="42">
        <v>2.1676288218943767</v>
      </c>
      <c r="I1319" s="42">
        <v>9354</v>
      </c>
      <c r="J1319" s="42" t="s">
        <v>4170</v>
      </c>
      <c r="K1319" s="42" t="s">
        <v>4170</v>
      </c>
      <c r="L1319" s="42">
        <v>0</v>
      </c>
      <c r="M1319" s="39" t="s">
        <v>105</v>
      </c>
      <c r="N1319" s="39" t="str">
        <f t="shared" si="20"/>
        <v>sim</v>
      </c>
      <c r="O1319" s="49">
        <v>24.75</v>
      </c>
      <c r="P1319" s="49">
        <v>24.75</v>
      </c>
      <c r="Q1319" s="39">
        <v>0</v>
      </c>
      <c r="R1319" s="39">
        <v>100</v>
      </c>
      <c r="S1319" s="39"/>
    </row>
    <row r="1320" spans="1:19" x14ac:dyDescent="0.25">
      <c r="A1320" s="39" t="s">
        <v>15</v>
      </c>
      <c r="B1320" s="39" t="s">
        <v>37</v>
      </c>
      <c r="C1320" s="39" t="s">
        <v>67</v>
      </c>
      <c r="D1320" s="39" t="s">
        <v>1491</v>
      </c>
      <c r="E1320" s="39" t="s">
        <v>127</v>
      </c>
      <c r="F1320" s="48">
        <v>1</v>
      </c>
      <c r="G1320" s="41">
        <v>10707</v>
      </c>
      <c r="H1320" s="42">
        <v>3.3459374999999998</v>
      </c>
      <c r="I1320" s="42">
        <v>3200</v>
      </c>
      <c r="J1320" s="42" t="s">
        <v>4170</v>
      </c>
      <c r="K1320" s="42" t="s">
        <v>4170</v>
      </c>
      <c r="L1320" s="42">
        <v>400</v>
      </c>
      <c r="M1320" s="39" t="s">
        <v>104</v>
      </c>
      <c r="N1320" s="39" t="b">
        <f t="shared" si="20"/>
        <v>0</v>
      </c>
      <c r="O1320" s="49">
        <v>50</v>
      </c>
      <c r="P1320" s="49">
        <v>40</v>
      </c>
      <c r="Q1320" s="39">
        <v>0</v>
      </c>
      <c r="R1320" s="39">
        <v>80</v>
      </c>
      <c r="S1320" s="39"/>
    </row>
    <row r="1321" spans="1:19" x14ac:dyDescent="0.25">
      <c r="A1321" s="39" t="s">
        <v>15</v>
      </c>
      <c r="B1321" s="39" t="s">
        <v>37</v>
      </c>
      <c r="C1321" s="39" t="s">
        <v>67</v>
      </c>
      <c r="D1321" s="39" t="s">
        <v>1492</v>
      </c>
      <c r="E1321" s="39" t="s">
        <v>127</v>
      </c>
      <c r="F1321" s="48">
        <v>1</v>
      </c>
      <c r="G1321" s="41">
        <v>3641</v>
      </c>
      <c r="H1321" s="42">
        <v>3.7153061224489794</v>
      </c>
      <c r="I1321" s="42">
        <v>980</v>
      </c>
      <c r="J1321" s="42" t="s">
        <v>4170</v>
      </c>
      <c r="K1321" s="42" t="s">
        <v>4170</v>
      </c>
      <c r="L1321" s="42">
        <v>0</v>
      </c>
      <c r="M1321" s="39" t="s">
        <v>102</v>
      </c>
      <c r="N1321" s="39" t="str">
        <f t="shared" si="20"/>
        <v>sim</v>
      </c>
      <c r="O1321" s="49">
        <v>4</v>
      </c>
      <c r="P1321" s="49">
        <v>4</v>
      </c>
      <c r="Q1321" s="39">
        <v>2</v>
      </c>
      <c r="R1321" s="39">
        <v>100</v>
      </c>
      <c r="S1321" s="39">
        <v>50</v>
      </c>
    </row>
    <row r="1322" spans="1:19" x14ac:dyDescent="0.25">
      <c r="A1322" s="39" t="s">
        <v>15</v>
      </c>
      <c r="B1322" s="39" t="s">
        <v>37</v>
      </c>
      <c r="C1322" s="39" t="s">
        <v>67</v>
      </c>
      <c r="D1322" s="39" t="s">
        <v>1493</v>
      </c>
      <c r="E1322" s="39" t="s">
        <v>127</v>
      </c>
      <c r="F1322" s="48">
        <v>1</v>
      </c>
      <c r="G1322" s="41">
        <v>15480</v>
      </c>
      <c r="H1322" s="42">
        <v>3.708672735984667</v>
      </c>
      <c r="I1322" s="42">
        <v>4174</v>
      </c>
      <c r="J1322" s="42" t="s">
        <v>4170</v>
      </c>
      <c r="K1322" s="42" t="s">
        <v>4170</v>
      </c>
      <c r="L1322" s="42">
        <v>0</v>
      </c>
      <c r="M1322" s="39" t="s">
        <v>104</v>
      </c>
      <c r="N1322" s="39" t="b">
        <f t="shared" si="20"/>
        <v>0</v>
      </c>
      <c r="O1322" s="49">
        <v>171.69</v>
      </c>
      <c r="P1322" s="49">
        <v>98</v>
      </c>
      <c r="Q1322" s="39">
        <v>0</v>
      </c>
      <c r="R1322" s="39">
        <v>57.1</v>
      </c>
      <c r="S1322" s="39"/>
    </row>
    <row r="1323" spans="1:19" x14ac:dyDescent="0.25">
      <c r="A1323" s="39" t="s">
        <v>15</v>
      </c>
      <c r="B1323" s="39" t="s">
        <v>37</v>
      </c>
      <c r="C1323" s="39" t="s">
        <v>67</v>
      </c>
      <c r="D1323" s="39" t="s">
        <v>1494</v>
      </c>
      <c r="E1323" s="39" t="s">
        <v>127</v>
      </c>
      <c r="F1323" s="48">
        <v>1</v>
      </c>
      <c r="G1323" s="41">
        <v>4937</v>
      </c>
      <c r="H1323" s="42">
        <v>2.4685000000000001</v>
      </c>
      <c r="I1323" s="42">
        <v>2000</v>
      </c>
      <c r="J1323" s="42" t="s">
        <v>4170</v>
      </c>
      <c r="K1323" s="42" t="s">
        <v>4170</v>
      </c>
      <c r="L1323" s="42">
        <v>80</v>
      </c>
      <c r="M1323" s="39" t="s">
        <v>104</v>
      </c>
      <c r="N1323" s="39" t="b">
        <f t="shared" si="20"/>
        <v>0</v>
      </c>
      <c r="O1323" s="49">
        <v>100</v>
      </c>
      <c r="P1323" s="49">
        <v>70</v>
      </c>
      <c r="Q1323" s="39">
        <v>0</v>
      </c>
      <c r="R1323" s="39">
        <v>70</v>
      </c>
      <c r="S1323" s="39"/>
    </row>
    <row r="1324" spans="1:19" x14ac:dyDescent="0.25">
      <c r="A1324" s="39" t="s">
        <v>15</v>
      </c>
      <c r="B1324" s="39" t="s">
        <v>37</v>
      </c>
      <c r="C1324" s="39" t="s">
        <v>67</v>
      </c>
      <c r="D1324" s="39" t="s">
        <v>1495</v>
      </c>
      <c r="E1324" s="39" t="s">
        <v>127</v>
      </c>
      <c r="F1324" s="48">
        <v>1</v>
      </c>
      <c r="G1324" s="41">
        <v>5593</v>
      </c>
      <c r="H1324" s="42">
        <v>2.5608974358974357</v>
      </c>
      <c r="I1324" s="42">
        <v>2184</v>
      </c>
      <c r="J1324" s="42" t="s">
        <v>4170</v>
      </c>
      <c r="K1324" s="42" t="s">
        <v>4170</v>
      </c>
      <c r="L1324" s="42">
        <v>0</v>
      </c>
      <c r="M1324" s="39" t="s">
        <v>105</v>
      </c>
      <c r="N1324" s="39" t="str">
        <f t="shared" si="20"/>
        <v>sim</v>
      </c>
      <c r="O1324" s="49">
        <v>17.8</v>
      </c>
      <c r="P1324" s="49">
        <v>14</v>
      </c>
      <c r="Q1324" s="39">
        <v>0</v>
      </c>
      <c r="R1324" s="39">
        <v>78.7</v>
      </c>
      <c r="S1324" s="39"/>
    </row>
    <row r="1325" spans="1:19" x14ac:dyDescent="0.25">
      <c r="A1325" s="39" t="s">
        <v>15</v>
      </c>
      <c r="B1325" s="39" t="s">
        <v>37</v>
      </c>
      <c r="C1325" s="39" t="s">
        <v>67</v>
      </c>
      <c r="D1325" s="39" t="s">
        <v>1496</v>
      </c>
      <c r="E1325" s="39" t="s">
        <v>127</v>
      </c>
      <c r="F1325" s="48">
        <v>1</v>
      </c>
      <c r="G1325" s="41">
        <v>4029</v>
      </c>
      <c r="H1325" s="42">
        <v>2.7786206896551726</v>
      </c>
      <c r="I1325" s="42">
        <v>1450</v>
      </c>
      <c r="J1325" s="42" t="s">
        <v>4170</v>
      </c>
      <c r="K1325" s="42" t="s">
        <v>4170</v>
      </c>
      <c r="L1325" s="42">
        <v>200</v>
      </c>
      <c r="M1325" s="39" t="s">
        <v>103</v>
      </c>
      <c r="N1325" s="39" t="str">
        <f t="shared" si="20"/>
        <v>sim</v>
      </c>
      <c r="O1325" s="49">
        <v>22.4</v>
      </c>
      <c r="P1325" s="49">
        <v>19</v>
      </c>
      <c r="Q1325" s="39">
        <v>0.01</v>
      </c>
      <c r="R1325" s="39">
        <v>84.8</v>
      </c>
      <c r="S1325" s="39">
        <v>0</v>
      </c>
    </row>
    <row r="1326" spans="1:19" x14ac:dyDescent="0.25">
      <c r="A1326" s="39" t="s">
        <v>15</v>
      </c>
      <c r="B1326" s="39" t="s">
        <v>37</v>
      </c>
      <c r="C1326" s="39" t="s">
        <v>67</v>
      </c>
      <c r="D1326" s="39" t="s">
        <v>1497</v>
      </c>
      <c r="E1326" s="39" t="s">
        <v>127</v>
      </c>
      <c r="F1326" s="48">
        <v>1</v>
      </c>
      <c r="G1326" s="41">
        <v>6376</v>
      </c>
      <c r="H1326" s="42">
        <v>2.6846315789473683</v>
      </c>
      <c r="I1326" s="42">
        <v>2375</v>
      </c>
      <c r="J1326" s="42" t="s">
        <v>4170</v>
      </c>
      <c r="K1326" s="42" t="s">
        <v>4170</v>
      </c>
      <c r="L1326" s="42">
        <v>31</v>
      </c>
      <c r="M1326" s="39" t="s">
        <v>102</v>
      </c>
      <c r="N1326" s="39" t="str">
        <f t="shared" si="20"/>
        <v>sim</v>
      </c>
      <c r="O1326" s="49">
        <v>12.92</v>
      </c>
      <c r="P1326" s="49">
        <v>10.01</v>
      </c>
      <c r="Q1326" s="39">
        <v>8</v>
      </c>
      <c r="R1326" s="39">
        <v>77.5</v>
      </c>
      <c r="S1326" s="39">
        <v>61.9</v>
      </c>
    </row>
    <row r="1327" spans="1:19" x14ac:dyDescent="0.25">
      <c r="A1327" s="39" t="s">
        <v>15</v>
      </c>
      <c r="B1327" s="39" t="s">
        <v>37</v>
      </c>
      <c r="C1327" s="39" t="s">
        <v>67</v>
      </c>
      <c r="D1327" s="39" t="s">
        <v>1498</v>
      </c>
      <c r="E1327" s="39" t="s">
        <v>127</v>
      </c>
      <c r="F1327" s="48">
        <v>1</v>
      </c>
      <c r="G1327" s="41">
        <v>3169</v>
      </c>
      <c r="H1327" s="42">
        <v>3.0180952380952379</v>
      </c>
      <c r="I1327" s="42">
        <v>1050</v>
      </c>
      <c r="J1327" s="42" t="s">
        <v>4170</v>
      </c>
      <c r="K1327" s="42" t="s">
        <v>4170</v>
      </c>
      <c r="L1327" s="42">
        <v>0</v>
      </c>
      <c r="M1327" s="39" t="s">
        <v>104</v>
      </c>
      <c r="N1327" s="39" t="b">
        <f t="shared" si="20"/>
        <v>0</v>
      </c>
      <c r="O1327" s="49">
        <v>60</v>
      </c>
      <c r="P1327" s="49">
        <v>12</v>
      </c>
      <c r="Q1327" s="39">
        <v>0</v>
      </c>
      <c r="R1327" s="39">
        <v>20</v>
      </c>
      <c r="S1327" s="39"/>
    </row>
    <row r="1328" spans="1:19" x14ac:dyDescent="0.25">
      <c r="A1328" s="39" t="s">
        <v>15</v>
      </c>
      <c r="B1328" s="39" t="s">
        <v>37</v>
      </c>
      <c r="C1328" s="39" t="s">
        <v>67</v>
      </c>
      <c r="D1328" s="39" t="s">
        <v>1499</v>
      </c>
      <c r="E1328" s="39" t="s">
        <v>127</v>
      </c>
      <c r="F1328" s="48">
        <v>1</v>
      </c>
      <c r="G1328" s="41">
        <v>5204</v>
      </c>
      <c r="H1328" s="42">
        <v>2.9434389140271495</v>
      </c>
      <c r="I1328" s="42">
        <v>1768</v>
      </c>
      <c r="J1328" s="42" t="s">
        <v>4170</v>
      </c>
      <c r="K1328" s="42" t="s">
        <v>4170</v>
      </c>
      <c r="L1328" s="42">
        <v>0</v>
      </c>
      <c r="M1328" s="39" t="s">
        <v>102</v>
      </c>
      <c r="N1328" s="39" t="str">
        <f t="shared" si="20"/>
        <v>sim</v>
      </c>
      <c r="O1328" s="49">
        <v>18.7</v>
      </c>
      <c r="P1328" s="49">
        <v>17.8</v>
      </c>
      <c r="Q1328" s="39">
        <v>1.27</v>
      </c>
      <c r="R1328" s="39">
        <v>95.2</v>
      </c>
      <c r="S1328" s="39">
        <v>6.8</v>
      </c>
    </row>
    <row r="1329" spans="1:19" x14ac:dyDescent="0.25">
      <c r="A1329" s="39" t="s">
        <v>15</v>
      </c>
      <c r="B1329" s="39" t="s">
        <v>37</v>
      </c>
      <c r="C1329" s="39" t="s">
        <v>67</v>
      </c>
      <c r="D1329" s="39" t="s">
        <v>857</v>
      </c>
      <c r="E1329" s="39" t="s">
        <v>127</v>
      </c>
      <c r="F1329" s="48">
        <v>1</v>
      </c>
      <c r="G1329" s="41">
        <v>1991</v>
      </c>
      <c r="H1329" s="42">
        <v>4.9775</v>
      </c>
      <c r="I1329" s="42">
        <v>400</v>
      </c>
      <c r="J1329" s="42" t="s">
        <v>4170</v>
      </c>
      <c r="K1329" s="42" t="s">
        <v>4170</v>
      </c>
      <c r="L1329" s="42">
        <v>0</v>
      </c>
      <c r="M1329" s="39" t="s">
        <v>104</v>
      </c>
      <c r="N1329" s="39" t="b">
        <f t="shared" si="20"/>
        <v>0</v>
      </c>
      <c r="O1329" s="49">
        <v>20</v>
      </c>
      <c r="P1329" s="49">
        <v>9</v>
      </c>
      <c r="Q1329" s="39">
        <v>0</v>
      </c>
      <c r="R1329" s="39">
        <v>45</v>
      </c>
      <c r="S1329" s="39"/>
    </row>
    <row r="1330" spans="1:19" x14ac:dyDescent="0.25">
      <c r="A1330" s="39" t="s">
        <v>15</v>
      </c>
      <c r="B1330" s="39" t="s">
        <v>37</v>
      </c>
      <c r="C1330" s="39" t="s">
        <v>67</v>
      </c>
      <c r="D1330" s="39" t="s">
        <v>1500</v>
      </c>
      <c r="E1330" s="39" t="s">
        <v>127</v>
      </c>
      <c r="F1330" s="48">
        <v>1</v>
      </c>
      <c r="G1330" s="41">
        <v>2550</v>
      </c>
      <c r="H1330" s="42">
        <v>2.3181818181818183</v>
      </c>
      <c r="I1330" s="42">
        <v>1100</v>
      </c>
      <c r="J1330" s="42" t="s">
        <v>4170</v>
      </c>
      <c r="K1330" s="42" t="s">
        <v>4170</v>
      </c>
      <c r="L1330" s="42">
        <v>0</v>
      </c>
      <c r="M1330" s="39" t="s">
        <v>104</v>
      </c>
      <c r="N1330" s="39" t="b">
        <f t="shared" si="20"/>
        <v>0</v>
      </c>
      <c r="O1330" s="49">
        <v>15</v>
      </c>
      <c r="P1330" s="49">
        <v>11</v>
      </c>
      <c r="Q1330" s="39">
        <v>0</v>
      </c>
      <c r="R1330" s="39">
        <v>73.3</v>
      </c>
      <c r="S1330" s="39"/>
    </row>
    <row r="1331" spans="1:19" x14ac:dyDescent="0.25">
      <c r="A1331" s="39" t="s">
        <v>15</v>
      </c>
      <c r="B1331" s="39" t="s">
        <v>37</v>
      </c>
      <c r="C1331" s="39" t="s">
        <v>67</v>
      </c>
      <c r="D1331" s="39" t="s">
        <v>1501</v>
      </c>
      <c r="E1331" s="39" t="s">
        <v>127</v>
      </c>
      <c r="F1331" s="48">
        <v>1</v>
      </c>
      <c r="G1331" s="41">
        <v>2648</v>
      </c>
      <c r="H1331" s="42">
        <v>4.0738461538461541</v>
      </c>
      <c r="I1331" s="42">
        <v>650</v>
      </c>
      <c r="J1331" s="42" t="s">
        <v>4170</v>
      </c>
      <c r="K1331" s="42" t="s">
        <v>4170</v>
      </c>
      <c r="L1331" s="42">
        <v>0</v>
      </c>
      <c r="M1331" s="39" t="s">
        <v>102</v>
      </c>
      <c r="N1331" s="39" t="str">
        <f t="shared" si="20"/>
        <v>sim</v>
      </c>
      <c r="O1331" s="49">
        <v>17.940000000000001</v>
      </c>
      <c r="P1331" s="49">
        <v>7.56</v>
      </c>
      <c r="Q1331" s="39">
        <v>0.7</v>
      </c>
      <c r="R1331" s="39">
        <v>42.1</v>
      </c>
      <c r="S1331" s="39">
        <v>3.9</v>
      </c>
    </row>
    <row r="1332" spans="1:19" x14ac:dyDescent="0.25">
      <c r="A1332" s="39" t="s">
        <v>15</v>
      </c>
      <c r="B1332" s="39" t="s">
        <v>37</v>
      </c>
      <c r="C1332" s="39" t="s">
        <v>67</v>
      </c>
      <c r="D1332" s="39" t="s">
        <v>1502</v>
      </c>
      <c r="E1332" s="39" t="s">
        <v>127</v>
      </c>
      <c r="F1332" s="48">
        <v>1</v>
      </c>
      <c r="G1332" s="41">
        <v>2106</v>
      </c>
      <c r="H1332" s="42">
        <v>3.3481717011128778</v>
      </c>
      <c r="I1332" s="42">
        <v>629</v>
      </c>
      <c r="J1332" s="42" t="s">
        <v>4170</v>
      </c>
      <c r="K1332" s="42" t="s">
        <v>4170</v>
      </c>
      <c r="L1332" s="42">
        <v>0</v>
      </c>
      <c r="M1332" s="39" t="s">
        <v>104</v>
      </c>
      <c r="N1332" s="39" t="b">
        <f t="shared" si="20"/>
        <v>0</v>
      </c>
      <c r="O1332" s="49">
        <v>5.82</v>
      </c>
      <c r="P1332" s="49">
        <v>4.28</v>
      </c>
      <c r="Q1332" s="39">
        <v>0</v>
      </c>
      <c r="R1332" s="39">
        <v>73.5</v>
      </c>
      <c r="S1332" s="39"/>
    </row>
    <row r="1333" spans="1:19" x14ac:dyDescent="0.25">
      <c r="A1333" s="39" t="s">
        <v>15</v>
      </c>
      <c r="B1333" s="39" t="s">
        <v>37</v>
      </c>
      <c r="C1333" s="39" t="s">
        <v>67</v>
      </c>
      <c r="D1333" s="39" t="s">
        <v>1503</v>
      </c>
      <c r="E1333" s="39" t="s">
        <v>127</v>
      </c>
      <c r="F1333" s="48">
        <v>1</v>
      </c>
      <c r="G1333" s="41">
        <v>4243</v>
      </c>
      <c r="H1333" s="42">
        <v>2.8668918918918918</v>
      </c>
      <c r="I1333" s="42">
        <v>1480</v>
      </c>
      <c r="J1333" s="42" t="s">
        <v>4170</v>
      </c>
      <c r="K1333" s="42" t="s">
        <v>4170</v>
      </c>
      <c r="L1333" s="42">
        <v>0</v>
      </c>
      <c r="M1333" s="39" t="s">
        <v>102</v>
      </c>
      <c r="N1333" s="39" t="str">
        <f t="shared" si="20"/>
        <v>sim</v>
      </c>
      <c r="O1333" s="49">
        <v>20.6</v>
      </c>
      <c r="P1333" s="49">
        <v>20.6</v>
      </c>
      <c r="Q1333" s="39">
        <v>0</v>
      </c>
      <c r="R1333" s="39">
        <v>100</v>
      </c>
      <c r="S1333" s="39"/>
    </row>
    <row r="1334" spans="1:19" x14ac:dyDescent="0.25">
      <c r="A1334" s="39" t="s">
        <v>15</v>
      </c>
      <c r="B1334" s="39" t="s">
        <v>37</v>
      </c>
      <c r="C1334" s="39" t="s">
        <v>67</v>
      </c>
      <c r="D1334" s="39" t="s">
        <v>1504</v>
      </c>
      <c r="E1334" s="39" t="s">
        <v>127</v>
      </c>
      <c r="F1334" s="48">
        <v>1</v>
      </c>
      <c r="G1334" s="41">
        <v>7496</v>
      </c>
      <c r="H1334" s="42">
        <v>2.9984000000000002</v>
      </c>
      <c r="I1334" s="42">
        <v>2500</v>
      </c>
      <c r="J1334" s="42" t="s">
        <v>4170</v>
      </c>
      <c r="K1334" s="42" t="s">
        <v>4170</v>
      </c>
      <c r="L1334" s="42">
        <v>200</v>
      </c>
      <c r="M1334" s="39" t="s">
        <v>104</v>
      </c>
      <c r="N1334" s="39" t="b">
        <f t="shared" si="20"/>
        <v>0</v>
      </c>
      <c r="O1334" s="49">
        <v>181.17</v>
      </c>
      <c r="P1334" s="49">
        <v>15</v>
      </c>
      <c r="Q1334" s="39">
        <v>0</v>
      </c>
      <c r="R1334" s="39">
        <v>8.3000000000000007</v>
      </c>
      <c r="S1334" s="39"/>
    </row>
    <row r="1335" spans="1:19" x14ac:dyDescent="0.25">
      <c r="A1335" s="39" t="s">
        <v>15</v>
      </c>
      <c r="B1335" s="39" t="s">
        <v>37</v>
      </c>
      <c r="C1335" s="39" t="s">
        <v>67</v>
      </c>
      <c r="D1335" s="39" t="s">
        <v>1505</v>
      </c>
      <c r="E1335" s="39" t="s">
        <v>127</v>
      </c>
      <c r="F1335" s="48">
        <v>1</v>
      </c>
      <c r="G1335" s="41">
        <v>8702</v>
      </c>
      <c r="H1335" s="42">
        <v>2</v>
      </c>
      <c r="I1335" s="42">
        <v>4351</v>
      </c>
      <c r="J1335" s="42" t="s">
        <v>4170</v>
      </c>
      <c r="K1335" s="42" t="s">
        <v>4170</v>
      </c>
      <c r="L1335" s="42">
        <v>0</v>
      </c>
      <c r="M1335" s="39" t="s">
        <v>102</v>
      </c>
      <c r="N1335" s="39" t="str">
        <f t="shared" si="20"/>
        <v>sim</v>
      </c>
      <c r="O1335" s="49">
        <v>23.15</v>
      </c>
      <c r="P1335" s="49">
        <v>15.45</v>
      </c>
      <c r="Q1335" s="39">
        <v>0</v>
      </c>
      <c r="R1335" s="39">
        <v>66.7</v>
      </c>
      <c r="S1335" s="39"/>
    </row>
    <row r="1336" spans="1:19" x14ac:dyDescent="0.25">
      <c r="A1336" s="39" t="s">
        <v>15</v>
      </c>
      <c r="B1336" s="39" t="s">
        <v>37</v>
      </c>
      <c r="C1336" s="39" t="s">
        <v>67</v>
      </c>
      <c r="D1336" s="39" t="s">
        <v>1506</v>
      </c>
      <c r="E1336" s="39" t="s">
        <v>127</v>
      </c>
      <c r="F1336" s="48">
        <v>2</v>
      </c>
      <c r="G1336" s="41">
        <v>8537</v>
      </c>
      <c r="H1336" s="42">
        <v>4.3137948458817581</v>
      </c>
      <c r="I1336" s="42">
        <v>1979</v>
      </c>
      <c r="J1336" s="42" t="s">
        <v>4170</v>
      </c>
      <c r="K1336" s="42" t="s">
        <v>4170</v>
      </c>
      <c r="L1336" s="42">
        <v>25</v>
      </c>
      <c r="M1336" s="39" t="s">
        <v>103</v>
      </c>
      <c r="N1336" s="39" t="str">
        <f t="shared" si="20"/>
        <v>sim</v>
      </c>
      <c r="O1336" s="49">
        <v>165</v>
      </c>
      <c r="P1336" s="49">
        <v>25.6</v>
      </c>
      <c r="Q1336" s="39">
        <v>0</v>
      </c>
      <c r="R1336" s="39">
        <v>15.5</v>
      </c>
      <c r="S1336" s="39"/>
    </row>
    <row r="1337" spans="1:19" x14ac:dyDescent="0.25">
      <c r="A1337" s="39" t="s">
        <v>15</v>
      </c>
      <c r="B1337" s="39" t="s">
        <v>37</v>
      </c>
      <c r="C1337" s="39" t="s">
        <v>67</v>
      </c>
      <c r="D1337" s="39" t="s">
        <v>1507</v>
      </c>
      <c r="E1337" s="39" t="s">
        <v>127</v>
      </c>
      <c r="F1337" s="48">
        <v>1</v>
      </c>
      <c r="G1337" s="41">
        <v>7174</v>
      </c>
      <c r="H1337" s="42">
        <v>2.0497142857142858</v>
      </c>
      <c r="I1337" s="42">
        <v>3500</v>
      </c>
      <c r="J1337" s="42" t="s">
        <v>4170</v>
      </c>
      <c r="K1337" s="42" t="s">
        <v>4170</v>
      </c>
      <c r="L1337" s="42">
        <v>0</v>
      </c>
      <c r="M1337" s="39" t="s">
        <v>105</v>
      </c>
      <c r="N1337" s="39" t="str">
        <f t="shared" si="20"/>
        <v>sim</v>
      </c>
      <c r="O1337" s="49">
        <v>37</v>
      </c>
      <c r="P1337" s="49">
        <v>6</v>
      </c>
      <c r="Q1337" s="39">
        <v>0</v>
      </c>
      <c r="R1337" s="39">
        <v>16.2</v>
      </c>
      <c r="S1337" s="39"/>
    </row>
    <row r="1338" spans="1:19" x14ac:dyDescent="0.25">
      <c r="A1338" s="39" t="s">
        <v>15</v>
      </c>
      <c r="B1338" s="39" t="s">
        <v>37</v>
      </c>
      <c r="C1338" s="39" t="s">
        <v>67</v>
      </c>
      <c r="D1338" s="39" t="s">
        <v>1204</v>
      </c>
      <c r="E1338" s="39" t="s">
        <v>127</v>
      </c>
      <c r="F1338" s="48">
        <v>1</v>
      </c>
      <c r="G1338" s="41">
        <v>4551</v>
      </c>
      <c r="H1338" s="42">
        <v>2.198550724637681</v>
      </c>
      <c r="I1338" s="42">
        <v>2070</v>
      </c>
      <c r="J1338" s="42" t="s">
        <v>4170</v>
      </c>
      <c r="K1338" s="42" t="s">
        <v>4170</v>
      </c>
      <c r="L1338" s="42">
        <v>110</v>
      </c>
      <c r="M1338" s="39" t="s">
        <v>104</v>
      </c>
      <c r="N1338" s="39" t="b">
        <f t="shared" si="20"/>
        <v>0</v>
      </c>
      <c r="O1338" s="49">
        <v>12</v>
      </c>
      <c r="P1338" s="49">
        <v>10.5</v>
      </c>
      <c r="Q1338" s="39">
        <v>0</v>
      </c>
      <c r="R1338" s="39">
        <v>87.5</v>
      </c>
      <c r="S1338" s="39"/>
    </row>
    <row r="1339" spans="1:19" x14ac:dyDescent="0.25">
      <c r="A1339" s="39" t="s">
        <v>15</v>
      </c>
      <c r="B1339" s="39" t="s">
        <v>37</v>
      </c>
      <c r="C1339" s="39" t="s">
        <v>67</v>
      </c>
      <c r="D1339" s="39" t="s">
        <v>1508</v>
      </c>
      <c r="E1339" s="39" t="s">
        <v>127</v>
      </c>
      <c r="F1339" s="48">
        <v>1</v>
      </c>
      <c r="G1339" s="41">
        <v>1319</v>
      </c>
      <c r="H1339" s="42">
        <v>4.1218750000000002</v>
      </c>
      <c r="I1339" s="42">
        <v>320</v>
      </c>
      <c r="J1339" s="42" t="s">
        <v>4170</v>
      </c>
      <c r="K1339" s="42" t="s">
        <v>4170</v>
      </c>
      <c r="L1339" s="42">
        <v>0</v>
      </c>
      <c r="M1339" s="39" t="s">
        <v>103</v>
      </c>
      <c r="N1339" s="39" t="str">
        <f t="shared" si="20"/>
        <v>sim</v>
      </c>
      <c r="O1339" s="49">
        <v>3</v>
      </c>
      <c r="P1339" s="49">
        <v>3</v>
      </c>
      <c r="Q1339" s="39">
        <v>0</v>
      </c>
      <c r="R1339" s="39">
        <v>100</v>
      </c>
      <c r="S1339" s="39"/>
    </row>
    <row r="1340" spans="1:19" x14ac:dyDescent="0.25">
      <c r="A1340" s="39" t="s">
        <v>15</v>
      </c>
      <c r="B1340" s="39" t="s">
        <v>37</v>
      </c>
      <c r="C1340" s="39" t="s">
        <v>67</v>
      </c>
      <c r="D1340" s="39" t="s">
        <v>627</v>
      </c>
      <c r="E1340" s="39" t="s">
        <v>127</v>
      </c>
      <c r="F1340" s="48">
        <v>1</v>
      </c>
      <c r="G1340" s="41">
        <v>1643</v>
      </c>
      <c r="H1340" s="42">
        <v>2.9872727272727273</v>
      </c>
      <c r="I1340" s="42">
        <v>550</v>
      </c>
      <c r="J1340" s="42" t="s">
        <v>4170</v>
      </c>
      <c r="K1340" s="42" t="s">
        <v>4170</v>
      </c>
      <c r="L1340" s="42">
        <v>0</v>
      </c>
      <c r="M1340" s="39" t="s">
        <v>104</v>
      </c>
      <c r="N1340" s="39" t="b">
        <f t="shared" si="20"/>
        <v>0</v>
      </c>
      <c r="O1340" s="49">
        <v>10.66</v>
      </c>
      <c r="P1340" s="49">
        <v>0.98</v>
      </c>
      <c r="Q1340" s="39">
        <v>0.9</v>
      </c>
      <c r="R1340" s="39">
        <v>9.1999999999999993</v>
      </c>
      <c r="S1340" s="39">
        <v>8.4</v>
      </c>
    </row>
    <row r="1341" spans="1:19" x14ac:dyDescent="0.25">
      <c r="A1341" s="39" t="s">
        <v>15</v>
      </c>
      <c r="B1341" s="39" t="s">
        <v>42</v>
      </c>
      <c r="C1341" s="39" t="s">
        <v>59</v>
      </c>
      <c r="D1341" s="39" t="s">
        <v>1509</v>
      </c>
      <c r="E1341" s="39" t="s">
        <v>127</v>
      </c>
      <c r="F1341" s="48">
        <v>1</v>
      </c>
      <c r="G1341" s="41">
        <v>12385</v>
      </c>
      <c r="H1341" s="42">
        <v>2.7522222222222221</v>
      </c>
      <c r="I1341" s="42">
        <v>4500</v>
      </c>
      <c r="J1341" s="42" t="s">
        <v>4170</v>
      </c>
      <c r="K1341" s="42" t="s">
        <v>4170</v>
      </c>
      <c r="L1341" s="42">
        <v>0</v>
      </c>
      <c r="M1341" s="39" t="s">
        <v>106</v>
      </c>
      <c r="N1341" s="39" t="str">
        <f t="shared" si="20"/>
        <v>sim</v>
      </c>
      <c r="O1341" s="49">
        <v>14.22</v>
      </c>
      <c r="P1341" s="49">
        <v>11.03</v>
      </c>
      <c r="Q1341" s="39">
        <v>4</v>
      </c>
      <c r="R1341" s="39">
        <v>77.599999999999994</v>
      </c>
      <c r="S1341" s="39">
        <v>28.1</v>
      </c>
    </row>
    <row r="1342" spans="1:19" x14ac:dyDescent="0.25">
      <c r="A1342" s="39" t="s">
        <v>15</v>
      </c>
      <c r="B1342" s="39" t="s">
        <v>42</v>
      </c>
      <c r="C1342" s="39" t="s">
        <v>59</v>
      </c>
      <c r="D1342" s="39" t="s">
        <v>1510</v>
      </c>
      <c r="E1342" s="39" t="s">
        <v>162</v>
      </c>
      <c r="F1342" s="48">
        <v>4</v>
      </c>
      <c r="G1342" s="41">
        <v>664908</v>
      </c>
      <c r="H1342" s="42">
        <v>3.4069018522788408</v>
      </c>
      <c r="I1342" s="42">
        <v>195165</v>
      </c>
      <c r="J1342" s="42" t="s">
        <v>4169</v>
      </c>
      <c r="K1342" s="42" t="s">
        <v>4170</v>
      </c>
      <c r="L1342" s="42">
        <v>3255</v>
      </c>
      <c r="M1342" s="39" t="s">
        <v>102</v>
      </c>
      <c r="N1342" s="39" t="str">
        <f t="shared" si="20"/>
        <v>sim</v>
      </c>
      <c r="O1342" s="49">
        <v>1514.26</v>
      </c>
      <c r="P1342" s="49">
        <v>1245</v>
      </c>
      <c r="Q1342" s="39">
        <v>471.16</v>
      </c>
      <c r="R1342" s="39">
        <v>82.2</v>
      </c>
      <c r="S1342" s="39">
        <v>31.1</v>
      </c>
    </row>
    <row r="1343" spans="1:19" x14ac:dyDescent="0.25">
      <c r="A1343" s="39" t="s">
        <v>15</v>
      </c>
      <c r="B1343" s="39" t="s">
        <v>42</v>
      </c>
      <c r="C1343" s="39" t="s">
        <v>59</v>
      </c>
      <c r="D1343" s="39" t="s">
        <v>1511</v>
      </c>
      <c r="E1343" s="39" t="s">
        <v>127</v>
      </c>
      <c r="F1343" s="48">
        <v>1</v>
      </c>
      <c r="G1343" s="41">
        <v>4103</v>
      </c>
      <c r="H1343" s="42">
        <v>2.278178789561355</v>
      </c>
      <c r="I1343" s="42">
        <v>1801</v>
      </c>
      <c r="J1343" s="42" t="s">
        <v>4170</v>
      </c>
      <c r="K1343" s="42" t="s">
        <v>4170</v>
      </c>
      <c r="L1343" s="42">
        <v>100</v>
      </c>
      <c r="M1343" s="39" t="s">
        <v>104</v>
      </c>
      <c r="N1343" s="39" t="b">
        <f t="shared" si="20"/>
        <v>0</v>
      </c>
      <c r="O1343" s="49">
        <v>192.7</v>
      </c>
      <c r="P1343" s="49">
        <v>38</v>
      </c>
      <c r="Q1343" s="39">
        <v>0</v>
      </c>
      <c r="R1343" s="39">
        <v>19.7</v>
      </c>
      <c r="S1343" s="39"/>
    </row>
    <row r="1344" spans="1:19" x14ac:dyDescent="0.25">
      <c r="A1344" s="39" t="s">
        <v>15</v>
      </c>
      <c r="B1344" s="39" t="s">
        <v>42</v>
      </c>
      <c r="C1344" s="39" t="s">
        <v>59</v>
      </c>
      <c r="D1344" s="39" t="s">
        <v>1512</v>
      </c>
      <c r="E1344" s="39" t="s">
        <v>127</v>
      </c>
      <c r="F1344" s="48">
        <v>1</v>
      </c>
      <c r="G1344" s="41">
        <v>16850</v>
      </c>
      <c r="H1344" s="42">
        <v>2.4779411764705883</v>
      </c>
      <c r="I1344" s="42">
        <v>6800</v>
      </c>
      <c r="J1344" s="42" t="s">
        <v>4170</v>
      </c>
      <c r="K1344" s="42" t="s">
        <v>4170</v>
      </c>
      <c r="L1344" s="42">
        <v>50</v>
      </c>
      <c r="M1344" s="39" t="s">
        <v>102</v>
      </c>
      <c r="N1344" s="39" t="str">
        <f t="shared" si="20"/>
        <v>sim</v>
      </c>
      <c r="O1344" s="49">
        <v>460</v>
      </c>
      <c r="P1344" s="49">
        <v>54</v>
      </c>
      <c r="Q1344" s="39">
        <v>2.1</v>
      </c>
      <c r="R1344" s="39">
        <v>11.7</v>
      </c>
      <c r="S1344" s="39">
        <v>0.5</v>
      </c>
    </row>
    <row r="1345" spans="1:19" x14ac:dyDescent="0.25">
      <c r="A1345" s="39" t="s">
        <v>15</v>
      </c>
      <c r="B1345" s="39" t="s">
        <v>42</v>
      </c>
      <c r="C1345" s="39" t="s">
        <v>59</v>
      </c>
      <c r="D1345" s="39" t="s">
        <v>1513</v>
      </c>
      <c r="E1345" s="39" t="s">
        <v>127</v>
      </c>
      <c r="F1345" s="48">
        <v>1</v>
      </c>
      <c r="G1345" s="41">
        <v>9061</v>
      </c>
      <c r="H1345" s="42">
        <v>2.3108900790614637</v>
      </c>
      <c r="I1345" s="42">
        <v>3921</v>
      </c>
      <c r="J1345" s="42" t="s">
        <v>4170</v>
      </c>
      <c r="K1345" s="42" t="s">
        <v>4170</v>
      </c>
      <c r="L1345" s="42">
        <v>0</v>
      </c>
      <c r="M1345" s="39" t="s">
        <v>102</v>
      </c>
      <c r="N1345" s="39" t="str">
        <f t="shared" si="20"/>
        <v>sim</v>
      </c>
      <c r="O1345" s="49">
        <v>29.5</v>
      </c>
      <c r="P1345" s="49">
        <v>22.5</v>
      </c>
      <c r="Q1345" s="39">
        <v>3</v>
      </c>
      <c r="R1345" s="39">
        <v>76.3</v>
      </c>
      <c r="S1345" s="39">
        <v>10.199999999999999</v>
      </c>
    </row>
    <row r="1346" spans="1:19" x14ac:dyDescent="0.25">
      <c r="A1346" s="39" t="s">
        <v>15</v>
      </c>
      <c r="B1346" s="39" t="s">
        <v>42</v>
      </c>
      <c r="C1346" s="39" t="s">
        <v>59</v>
      </c>
      <c r="D1346" s="39" t="s">
        <v>1514</v>
      </c>
      <c r="E1346" s="39" t="s">
        <v>127</v>
      </c>
      <c r="F1346" s="48">
        <v>2</v>
      </c>
      <c r="G1346" s="41">
        <v>17319</v>
      </c>
      <c r="H1346" s="42">
        <v>2.5469117647058823</v>
      </c>
      <c r="I1346" s="42">
        <v>6800</v>
      </c>
      <c r="J1346" s="42" t="s">
        <v>4170</v>
      </c>
      <c r="K1346" s="42" t="s">
        <v>4170</v>
      </c>
      <c r="L1346" s="42">
        <v>0</v>
      </c>
      <c r="M1346" s="39" t="s">
        <v>103</v>
      </c>
      <c r="N1346" s="39" t="str">
        <f t="shared" si="20"/>
        <v>sim</v>
      </c>
      <c r="O1346" s="49">
        <v>79.989999999999995</v>
      </c>
      <c r="P1346" s="49">
        <v>56.8</v>
      </c>
      <c r="Q1346" s="39">
        <v>0.71</v>
      </c>
      <c r="R1346" s="39">
        <v>71</v>
      </c>
      <c r="S1346" s="39">
        <v>0.9</v>
      </c>
    </row>
    <row r="1347" spans="1:19" x14ac:dyDescent="0.25">
      <c r="A1347" s="39" t="s">
        <v>15</v>
      </c>
      <c r="B1347" s="39" t="s">
        <v>42</v>
      </c>
      <c r="C1347" s="39" t="s">
        <v>59</v>
      </c>
      <c r="D1347" s="39" t="s">
        <v>1515</v>
      </c>
      <c r="E1347" s="39" t="s">
        <v>127</v>
      </c>
      <c r="F1347" s="48">
        <v>1</v>
      </c>
      <c r="G1347" s="41">
        <v>13441</v>
      </c>
      <c r="H1347" s="42">
        <v>2.7828157349896481</v>
      </c>
      <c r="I1347" s="42">
        <v>4830</v>
      </c>
      <c r="J1347" s="42" t="s">
        <v>4169</v>
      </c>
      <c r="K1347" s="42" t="s">
        <v>4169</v>
      </c>
      <c r="L1347" s="42">
        <v>60</v>
      </c>
      <c r="M1347" s="39" t="s">
        <v>103</v>
      </c>
      <c r="N1347" s="39" t="str">
        <f t="shared" ref="N1347:N1410" si="21">IF(M1347&lt;&gt;"Não existe", "sim")</f>
        <v>sim</v>
      </c>
      <c r="O1347" s="49">
        <v>64</v>
      </c>
      <c r="P1347" s="49">
        <v>64</v>
      </c>
      <c r="Q1347" s="39">
        <v>58</v>
      </c>
      <c r="R1347" s="39">
        <v>100</v>
      </c>
      <c r="S1347" s="39">
        <v>90.6</v>
      </c>
    </row>
    <row r="1348" spans="1:19" x14ac:dyDescent="0.25">
      <c r="A1348" s="39" t="s">
        <v>15</v>
      </c>
      <c r="B1348" s="39" t="s">
        <v>42</v>
      </c>
      <c r="C1348" s="39" t="s">
        <v>59</v>
      </c>
      <c r="D1348" s="39" t="s">
        <v>1516</v>
      </c>
      <c r="E1348" s="39" t="s">
        <v>127</v>
      </c>
      <c r="F1348" s="48">
        <v>1</v>
      </c>
      <c r="G1348" s="41">
        <v>5285</v>
      </c>
      <c r="H1348" s="42">
        <v>2.5190657769304101</v>
      </c>
      <c r="I1348" s="42">
        <v>2098</v>
      </c>
      <c r="J1348" s="42" t="s">
        <v>4170</v>
      </c>
      <c r="K1348" s="42" t="s">
        <v>4170</v>
      </c>
      <c r="L1348" s="42">
        <v>50</v>
      </c>
      <c r="M1348" s="39" t="s">
        <v>103</v>
      </c>
      <c r="N1348" s="39" t="str">
        <f t="shared" si="21"/>
        <v>sim</v>
      </c>
      <c r="O1348" s="49">
        <v>83</v>
      </c>
      <c r="P1348" s="49">
        <v>6.32</v>
      </c>
      <c r="Q1348" s="39">
        <v>0</v>
      </c>
      <c r="R1348" s="39">
        <v>7.6</v>
      </c>
      <c r="S1348" s="39"/>
    </row>
    <row r="1349" spans="1:19" x14ac:dyDescent="0.25">
      <c r="A1349" s="39" t="s">
        <v>15</v>
      </c>
      <c r="B1349" s="39" t="s">
        <v>42</v>
      </c>
      <c r="C1349" s="39" t="s">
        <v>59</v>
      </c>
      <c r="D1349" s="39" t="s">
        <v>1517</v>
      </c>
      <c r="E1349" s="39" t="s">
        <v>127</v>
      </c>
      <c r="F1349" s="48">
        <v>1</v>
      </c>
      <c r="G1349" s="41">
        <v>9098</v>
      </c>
      <c r="H1349" s="42">
        <v>2.2745000000000002</v>
      </c>
      <c r="I1349" s="42">
        <v>4000</v>
      </c>
      <c r="J1349" s="42" t="s">
        <v>4170</v>
      </c>
      <c r="K1349" s="42" t="s">
        <v>4170</v>
      </c>
      <c r="L1349" s="42">
        <v>0</v>
      </c>
      <c r="M1349" s="39" t="s">
        <v>106</v>
      </c>
      <c r="N1349" s="39" t="str">
        <f t="shared" si="21"/>
        <v>sim</v>
      </c>
      <c r="O1349" s="49">
        <v>42</v>
      </c>
      <c r="P1349" s="49">
        <v>38</v>
      </c>
      <c r="Q1349" s="39">
        <v>2.9</v>
      </c>
      <c r="R1349" s="39">
        <v>90.5</v>
      </c>
      <c r="S1349" s="39">
        <v>6.9</v>
      </c>
    </row>
    <row r="1350" spans="1:19" x14ac:dyDescent="0.25">
      <c r="A1350" s="39" t="s">
        <v>15</v>
      </c>
      <c r="B1350" s="39" t="s">
        <v>42</v>
      </c>
      <c r="C1350" s="39" t="s">
        <v>59</v>
      </c>
      <c r="D1350" s="39" t="s">
        <v>1518</v>
      </c>
      <c r="E1350" s="39" t="s">
        <v>127</v>
      </c>
      <c r="F1350" s="48">
        <v>1</v>
      </c>
      <c r="G1350" s="41">
        <v>2381</v>
      </c>
      <c r="H1350" s="42">
        <v>2.4295918367346938</v>
      </c>
      <c r="I1350" s="42">
        <v>980</v>
      </c>
      <c r="J1350" s="42" t="s">
        <v>4170</v>
      </c>
      <c r="K1350" s="42" t="s">
        <v>4170</v>
      </c>
      <c r="L1350" s="42">
        <v>0</v>
      </c>
      <c r="M1350" s="39" t="s">
        <v>106</v>
      </c>
      <c r="N1350" s="39" t="str">
        <f t="shared" si="21"/>
        <v>sim</v>
      </c>
      <c r="O1350" s="49">
        <v>9.5</v>
      </c>
      <c r="P1350" s="49">
        <v>8.9</v>
      </c>
      <c r="Q1350" s="39">
        <v>8.5</v>
      </c>
      <c r="R1350" s="39">
        <v>93.7</v>
      </c>
      <c r="S1350" s="39">
        <v>89.5</v>
      </c>
    </row>
    <row r="1351" spans="1:19" x14ac:dyDescent="0.25">
      <c r="A1351" s="39" t="s">
        <v>15</v>
      </c>
      <c r="B1351" s="39" t="s">
        <v>42</v>
      </c>
      <c r="C1351" s="39" t="s">
        <v>59</v>
      </c>
      <c r="D1351" s="39" t="s">
        <v>1519</v>
      </c>
      <c r="E1351" s="39" t="s">
        <v>127</v>
      </c>
      <c r="F1351" s="48">
        <v>1</v>
      </c>
      <c r="G1351" s="41">
        <v>2530</v>
      </c>
      <c r="H1351" s="42">
        <v>2.2999999999999998</v>
      </c>
      <c r="I1351" s="42">
        <v>1100</v>
      </c>
      <c r="J1351" s="42" t="s">
        <v>4170</v>
      </c>
      <c r="K1351" s="42" t="s">
        <v>4170</v>
      </c>
      <c r="L1351" s="42">
        <v>8</v>
      </c>
      <c r="M1351" s="39" t="s">
        <v>104</v>
      </c>
      <c r="N1351" s="39" t="b">
        <f t="shared" si="21"/>
        <v>0</v>
      </c>
      <c r="O1351" s="49">
        <v>10</v>
      </c>
      <c r="P1351" s="49">
        <v>7</v>
      </c>
      <c r="Q1351" s="39">
        <v>0</v>
      </c>
      <c r="R1351" s="39">
        <v>70</v>
      </c>
      <c r="S1351" s="39"/>
    </row>
    <row r="1352" spans="1:19" x14ac:dyDescent="0.25">
      <c r="A1352" s="39" t="s">
        <v>15</v>
      </c>
      <c r="B1352" s="39" t="s">
        <v>42</v>
      </c>
      <c r="C1352" s="39" t="s">
        <v>59</v>
      </c>
      <c r="D1352" s="39" t="s">
        <v>1520</v>
      </c>
      <c r="E1352" s="39" t="s">
        <v>127</v>
      </c>
      <c r="F1352" s="48">
        <v>2</v>
      </c>
      <c r="G1352" s="41">
        <v>59136</v>
      </c>
      <c r="H1352" s="42">
        <v>3.7368720379146918</v>
      </c>
      <c r="I1352" s="42">
        <v>15825</v>
      </c>
      <c r="J1352" s="42" t="s">
        <v>4169</v>
      </c>
      <c r="K1352" s="42" t="s">
        <v>4170</v>
      </c>
      <c r="L1352" s="42">
        <v>46</v>
      </c>
      <c r="M1352" s="39" t="s">
        <v>103</v>
      </c>
      <c r="N1352" s="39" t="str">
        <f t="shared" si="21"/>
        <v>sim</v>
      </c>
      <c r="O1352" s="49">
        <v>130</v>
      </c>
      <c r="P1352" s="49">
        <v>78</v>
      </c>
      <c r="Q1352" s="39">
        <v>21.5</v>
      </c>
      <c r="R1352" s="39">
        <v>60</v>
      </c>
      <c r="S1352" s="39">
        <v>16.5</v>
      </c>
    </row>
    <row r="1353" spans="1:19" x14ac:dyDescent="0.25">
      <c r="A1353" s="39" t="s">
        <v>15</v>
      </c>
      <c r="B1353" s="39" t="s">
        <v>42</v>
      </c>
      <c r="C1353" s="39" t="s">
        <v>59</v>
      </c>
      <c r="D1353" s="39" t="s">
        <v>1521</v>
      </c>
      <c r="E1353" s="39" t="s">
        <v>127</v>
      </c>
      <c r="F1353" s="48">
        <v>1</v>
      </c>
      <c r="G1353" s="41">
        <v>2881</v>
      </c>
      <c r="H1353" s="42">
        <v>3.4014167650531286</v>
      </c>
      <c r="I1353" s="42">
        <v>847</v>
      </c>
      <c r="J1353" s="42" t="s">
        <v>4169</v>
      </c>
      <c r="K1353" s="42" t="s">
        <v>4170</v>
      </c>
      <c r="L1353" s="42">
        <v>0</v>
      </c>
      <c r="M1353" s="39" t="s">
        <v>106</v>
      </c>
      <c r="N1353" s="39" t="str">
        <f t="shared" si="21"/>
        <v>sim</v>
      </c>
      <c r="O1353" s="49">
        <v>8.52</v>
      </c>
      <c r="P1353" s="49">
        <v>6.3</v>
      </c>
      <c r="Q1353" s="39">
        <v>3</v>
      </c>
      <c r="R1353" s="39">
        <v>73.900000000000006</v>
      </c>
      <c r="S1353" s="39">
        <v>35.200000000000003</v>
      </c>
    </row>
    <row r="1354" spans="1:19" x14ac:dyDescent="0.25">
      <c r="A1354" s="39" t="s">
        <v>15</v>
      </c>
      <c r="B1354" s="39" t="s">
        <v>42</v>
      </c>
      <c r="C1354" s="39" t="s">
        <v>59</v>
      </c>
      <c r="D1354" s="39" t="s">
        <v>1522</v>
      </c>
      <c r="E1354" s="39" t="s">
        <v>127</v>
      </c>
      <c r="F1354" s="48">
        <v>1</v>
      </c>
      <c r="G1354" s="41">
        <v>2789</v>
      </c>
      <c r="H1354" s="42">
        <v>2.7668650793650795</v>
      </c>
      <c r="I1354" s="42">
        <v>1008</v>
      </c>
      <c r="J1354" s="42" t="s">
        <v>4170</v>
      </c>
      <c r="K1354" s="42" t="s">
        <v>4170</v>
      </c>
      <c r="L1354" s="42">
        <v>0</v>
      </c>
      <c r="M1354" s="39" t="s">
        <v>106</v>
      </c>
      <c r="N1354" s="39" t="str">
        <f t="shared" si="21"/>
        <v>sim</v>
      </c>
      <c r="O1354" s="49">
        <v>11.66</v>
      </c>
      <c r="P1354" s="49">
        <v>9.16</v>
      </c>
      <c r="Q1354" s="39">
        <v>6.1</v>
      </c>
      <c r="R1354" s="39">
        <v>78.599999999999994</v>
      </c>
      <c r="S1354" s="39">
        <v>52.3</v>
      </c>
    </row>
    <row r="1355" spans="1:19" x14ac:dyDescent="0.25">
      <c r="A1355" s="39" t="s">
        <v>15</v>
      </c>
      <c r="B1355" s="39" t="s">
        <v>42</v>
      </c>
      <c r="C1355" s="39" t="s">
        <v>59</v>
      </c>
      <c r="D1355" s="39" t="s">
        <v>1523</v>
      </c>
      <c r="E1355" s="39" t="s">
        <v>127</v>
      </c>
      <c r="F1355" s="48">
        <v>1</v>
      </c>
      <c r="G1355" s="41">
        <v>5548</v>
      </c>
      <c r="H1355" s="42">
        <v>3.6986666666666665</v>
      </c>
      <c r="I1355" s="42">
        <v>1500</v>
      </c>
      <c r="J1355" s="42" t="s">
        <v>4170</v>
      </c>
      <c r="K1355" s="42" t="s">
        <v>4170</v>
      </c>
      <c r="L1355" s="42">
        <v>0</v>
      </c>
      <c r="M1355" s="39" t="s">
        <v>102</v>
      </c>
      <c r="N1355" s="39" t="str">
        <f t="shared" si="21"/>
        <v>sim</v>
      </c>
      <c r="O1355" s="49">
        <v>10</v>
      </c>
      <c r="P1355" s="49">
        <v>10</v>
      </c>
      <c r="Q1355" s="39">
        <v>5</v>
      </c>
      <c r="R1355" s="39">
        <v>100</v>
      </c>
      <c r="S1355" s="39">
        <v>50</v>
      </c>
    </row>
    <row r="1356" spans="1:19" x14ac:dyDescent="0.25">
      <c r="A1356" s="39" t="s">
        <v>15</v>
      </c>
      <c r="B1356" s="39" t="s">
        <v>42</v>
      </c>
      <c r="C1356" s="39" t="s">
        <v>59</v>
      </c>
      <c r="D1356" s="39" t="s">
        <v>1524</v>
      </c>
      <c r="E1356" s="39" t="s">
        <v>127</v>
      </c>
      <c r="F1356" s="48">
        <v>1</v>
      </c>
      <c r="G1356" s="41">
        <v>6403</v>
      </c>
      <c r="H1356" s="42">
        <v>2.2867857142857142</v>
      </c>
      <c r="I1356" s="42">
        <v>2800</v>
      </c>
      <c r="J1356" s="42" t="s">
        <v>4169</v>
      </c>
      <c r="K1356" s="42" t="s">
        <v>4170</v>
      </c>
      <c r="L1356" s="42">
        <v>15</v>
      </c>
      <c r="M1356" s="39" t="s">
        <v>103</v>
      </c>
      <c r="N1356" s="39" t="str">
        <f t="shared" si="21"/>
        <v>sim</v>
      </c>
      <c r="O1356" s="49">
        <v>30</v>
      </c>
      <c r="P1356" s="49">
        <v>30</v>
      </c>
      <c r="Q1356" s="39">
        <v>20</v>
      </c>
      <c r="R1356" s="39">
        <v>100</v>
      </c>
      <c r="S1356" s="39">
        <v>66.7</v>
      </c>
    </row>
    <row r="1357" spans="1:19" x14ac:dyDescent="0.25">
      <c r="A1357" s="39" t="s">
        <v>15</v>
      </c>
      <c r="B1357" s="39" t="s">
        <v>42</v>
      </c>
      <c r="C1357" s="39" t="s">
        <v>59</v>
      </c>
      <c r="D1357" s="39" t="s">
        <v>1133</v>
      </c>
      <c r="E1357" s="39" t="s">
        <v>127</v>
      </c>
      <c r="F1357" s="48">
        <v>2</v>
      </c>
      <c r="G1357" s="41">
        <v>74852</v>
      </c>
      <c r="H1357" s="42">
        <v>3.0528161833680003</v>
      </c>
      <c r="I1357" s="42">
        <v>24519</v>
      </c>
      <c r="J1357" s="42" t="s">
        <v>4169</v>
      </c>
      <c r="K1357" s="42" t="s">
        <v>4170</v>
      </c>
      <c r="L1357" s="42">
        <v>0</v>
      </c>
      <c r="M1357" s="39" t="s">
        <v>106</v>
      </c>
      <c r="N1357" s="39" t="str">
        <f t="shared" si="21"/>
        <v>sim</v>
      </c>
      <c r="O1357" s="49">
        <v>70</v>
      </c>
      <c r="P1357" s="49">
        <v>70</v>
      </c>
      <c r="Q1357" s="39">
        <v>45</v>
      </c>
      <c r="R1357" s="39">
        <v>100</v>
      </c>
      <c r="S1357" s="39">
        <v>64.3</v>
      </c>
    </row>
    <row r="1358" spans="1:19" x14ac:dyDescent="0.25">
      <c r="A1358" s="39" t="s">
        <v>15</v>
      </c>
      <c r="B1358" s="39" t="s">
        <v>42</v>
      </c>
      <c r="C1358" s="39" t="s">
        <v>59</v>
      </c>
      <c r="D1358" s="39" t="s">
        <v>1525</v>
      </c>
      <c r="E1358" s="39" t="s">
        <v>127</v>
      </c>
      <c r="F1358" s="48">
        <v>2</v>
      </c>
      <c r="G1358" s="41">
        <v>21033</v>
      </c>
      <c r="H1358" s="42">
        <v>2.9948739854762922</v>
      </c>
      <c r="I1358" s="42">
        <v>7023</v>
      </c>
      <c r="J1358" s="42" t="s">
        <v>4169</v>
      </c>
      <c r="K1358" s="42" t="s">
        <v>4169</v>
      </c>
      <c r="L1358" s="42">
        <v>15</v>
      </c>
      <c r="M1358" s="39" t="s">
        <v>106</v>
      </c>
      <c r="N1358" s="39" t="str">
        <f t="shared" si="21"/>
        <v>sim</v>
      </c>
      <c r="O1358" s="49">
        <v>62</v>
      </c>
      <c r="P1358" s="49">
        <v>54</v>
      </c>
      <c r="Q1358" s="39">
        <v>42</v>
      </c>
      <c r="R1358" s="39">
        <v>87.1</v>
      </c>
      <c r="S1358" s="39">
        <v>67.7</v>
      </c>
    </row>
    <row r="1359" spans="1:19" x14ac:dyDescent="0.25">
      <c r="A1359" s="39" t="s">
        <v>15</v>
      </c>
      <c r="B1359" s="39" t="s">
        <v>42</v>
      </c>
      <c r="C1359" s="39" t="s">
        <v>59</v>
      </c>
      <c r="D1359" s="39" t="s">
        <v>1526</v>
      </c>
      <c r="E1359" s="39" t="s">
        <v>127</v>
      </c>
      <c r="F1359" s="48">
        <v>2</v>
      </c>
      <c r="G1359" s="41">
        <v>13543</v>
      </c>
      <c r="H1359" s="42">
        <v>3.9289237017696546</v>
      </c>
      <c r="I1359" s="42">
        <v>3447</v>
      </c>
      <c r="J1359" s="42" t="s">
        <v>4170</v>
      </c>
      <c r="K1359" s="42" t="s">
        <v>4170</v>
      </c>
      <c r="L1359" s="42">
        <v>0</v>
      </c>
      <c r="M1359" s="39" t="s">
        <v>102</v>
      </c>
      <c r="N1359" s="39" t="str">
        <f t="shared" si="21"/>
        <v>sim</v>
      </c>
      <c r="O1359" s="49">
        <v>45</v>
      </c>
      <c r="P1359" s="49">
        <v>41</v>
      </c>
      <c r="Q1359" s="39">
        <v>15</v>
      </c>
      <c r="R1359" s="39">
        <v>91.1</v>
      </c>
      <c r="S1359" s="39">
        <v>33.299999999999997</v>
      </c>
    </row>
    <row r="1360" spans="1:19" x14ac:dyDescent="0.25">
      <c r="A1360" s="39" t="s">
        <v>15</v>
      </c>
      <c r="B1360" s="39" t="s">
        <v>42</v>
      </c>
      <c r="C1360" s="39" t="s">
        <v>59</v>
      </c>
      <c r="D1360" s="39" t="s">
        <v>1527</v>
      </c>
      <c r="E1360" s="39" t="s">
        <v>127</v>
      </c>
      <c r="F1360" s="48">
        <v>1</v>
      </c>
      <c r="G1360" s="41">
        <v>4476</v>
      </c>
      <c r="H1360" s="42">
        <v>2.6329411764705881</v>
      </c>
      <c r="I1360" s="42">
        <v>1700</v>
      </c>
      <c r="J1360" s="42" t="s">
        <v>4170</v>
      </c>
      <c r="K1360" s="42" t="s">
        <v>4170</v>
      </c>
      <c r="L1360" s="42">
        <v>0</v>
      </c>
      <c r="M1360" s="39" t="s">
        <v>103</v>
      </c>
      <c r="N1360" s="39" t="str">
        <f t="shared" si="21"/>
        <v>sim</v>
      </c>
      <c r="O1360" s="49">
        <v>10.4</v>
      </c>
      <c r="P1360" s="49">
        <v>8</v>
      </c>
      <c r="Q1360" s="39">
        <v>0.02</v>
      </c>
      <c r="R1360" s="39">
        <v>76.900000000000006</v>
      </c>
      <c r="S1360" s="39">
        <v>0.2</v>
      </c>
    </row>
    <row r="1361" spans="1:19" x14ac:dyDescent="0.25">
      <c r="A1361" s="39" t="s">
        <v>15</v>
      </c>
      <c r="B1361" s="39" t="s">
        <v>42</v>
      </c>
      <c r="C1361" s="39" t="s">
        <v>59</v>
      </c>
      <c r="D1361" s="39" t="s">
        <v>1528</v>
      </c>
      <c r="E1361" s="39" t="s">
        <v>127</v>
      </c>
      <c r="F1361" s="48">
        <v>3</v>
      </c>
      <c r="G1361" s="41">
        <v>54204</v>
      </c>
      <c r="H1361" s="42">
        <v>2.6884237674833846</v>
      </c>
      <c r="I1361" s="42">
        <v>20162</v>
      </c>
      <c r="J1361" s="42" t="s">
        <v>4170</v>
      </c>
      <c r="K1361" s="42" t="s">
        <v>4170</v>
      </c>
      <c r="L1361" s="42">
        <v>0</v>
      </c>
      <c r="M1361" s="39" t="s">
        <v>105</v>
      </c>
      <c r="N1361" s="39" t="str">
        <f t="shared" si="21"/>
        <v>sim</v>
      </c>
      <c r="O1361" s="49">
        <v>200</v>
      </c>
      <c r="P1361" s="49">
        <v>100</v>
      </c>
      <c r="Q1361" s="39">
        <v>10</v>
      </c>
      <c r="R1361" s="39">
        <v>50</v>
      </c>
      <c r="S1361" s="39">
        <v>5</v>
      </c>
    </row>
    <row r="1362" spans="1:19" x14ac:dyDescent="0.25">
      <c r="A1362" s="39" t="s">
        <v>15</v>
      </c>
      <c r="B1362" s="39" t="s">
        <v>42</v>
      </c>
      <c r="C1362" s="39" t="s">
        <v>59</v>
      </c>
      <c r="D1362" s="39" t="s">
        <v>1529</v>
      </c>
      <c r="E1362" s="39" t="s">
        <v>127</v>
      </c>
      <c r="F1362" s="48">
        <v>1</v>
      </c>
      <c r="G1362" s="41">
        <v>3331</v>
      </c>
      <c r="H1362" s="42">
        <v>3.337675350701403</v>
      </c>
      <c r="I1362" s="42">
        <v>998</v>
      </c>
      <c r="J1362" s="42" t="s">
        <v>4170</v>
      </c>
      <c r="K1362" s="42" t="s">
        <v>4170</v>
      </c>
      <c r="L1362" s="42">
        <v>0</v>
      </c>
      <c r="M1362" s="39" t="s">
        <v>103</v>
      </c>
      <c r="N1362" s="39" t="str">
        <f t="shared" si="21"/>
        <v>sim</v>
      </c>
      <c r="O1362" s="49">
        <v>15.25</v>
      </c>
      <c r="P1362" s="49">
        <v>15.25</v>
      </c>
      <c r="Q1362" s="39">
        <v>0</v>
      </c>
      <c r="R1362" s="39">
        <v>100</v>
      </c>
      <c r="S1362" s="39"/>
    </row>
    <row r="1363" spans="1:19" x14ac:dyDescent="0.25">
      <c r="A1363" s="39" t="s">
        <v>15</v>
      </c>
      <c r="B1363" s="39" t="s">
        <v>42</v>
      </c>
      <c r="C1363" s="39" t="s">
        <v>59</v>
      </c>
      <c r="D1363" s="39" t="s">
        <v>1530</v>
      </c>
      <c r="E1363" s="39" t="s">
        <v>127</v>
      </c>
      <c r="F1363" s="48">
        <v>1</v>
      </c>
      <c r="G1363" s="41">
        <v>12725</v>
      </c>
      <c r="H1363" s="42">
        <v>3.8689571298266952</v>
      </c>
      <c r="I1363" s="42">
        <v>3289</v>
      </c>
      <c r="J1363" s="42" t="s">
        <v>4170</v>
      </c>
      <c r="K1363" s="42" t="s">
        <v>4170</v>
      </c>
      <c r="L1363" s="42">
        <v>150</v>
      </c>
      <c r="M1363" s="39" t="s">
        <v>106</v>
      </c>
      <c r="N1363" s="39" t="str">
        <f t="shared" si="21"/>
        <v>sim</v>
      </c>
      <c r="O1363" s="49">
        <v>29.02</v>
      </c>
      <c r="P1363" s="49">
        <v>20.3</v>
      </c>
      <c r="Q1363" s="39">
        <v>3</v>
      </c>
      <c r="R1363" s="39">
        <v>70</v>
      </c>
      <c r="S1363" s="39">
        <v>10.3</v>
      </c>
    </row>
    <row r="1364" spans="1:19" x14ac:dyDescent="0.25">
      <c r="A1364" s="39" t="s">
        <v>15</v>
      </c>
      <c r="B1364" s="39" t="s">
        <v>42</v>
      </c>
      <c r="C1364" s="39" t="s">
        <v>59</v>
      </c>
      <c r="D1364" s="39" t="s">
        <v>1531</v>
      </c>
      <c r="E1364" s="39" t="s">
        <v>127</v>
      </c>
      <c r="F1364" s="48">
        <v>1</v>
      </c>
      <c r="G1364" s="41">
        <v>4745</v>
      </c>
      <c r="H1364" s="42">
        <v>1.2932679204142818</v>
      </c>
      <c r="I1364" s="42">
        <v>3669</v>
      </c>
      <c r="J1364" s="42" t="s">
        <v>4170</v>
      </c>
      <c r="K1364" s="42" t="s">
        <v>4170</v>
      </c>
      <c r="L1364" s="42">
        <v>0</v>
      </c>
      <c r="M1364" s="39" t="s">
        <v>103</v>
      </c>
      <c r="N1364" s="39" t="str">
        <f t="shared" si="21"/>
        <v>sim</v>
      </c>
      <c r="O1364" s="49">
        <v>27.4</v>
      </c>
      <c r="P1364" s="49">
        <v>27.4</v>
      </c>
      <c r="Q1364" s="39">
        <v>12</v>
      </c>
      <c r="R1364" s="39">
        <v>100</v>
      </c>
      <c r="S1364" s="39">
        <v>43.8</v>
      </c>
    </row>
    <row r="1365" spans="1:19" x14ac:dyDescent="0.25">
      <c r="A1365" s="39" t="s">
        <v>15</v>
      </c>
      <c r="B1365" s="39" t="s">
        <v>42</v>
      </c>
      <c r="C1365" s="39" t="s">
        <v>59</v>
      </c>
      <c r="D1365" s="39" t="s">
        <v>1532</v>
      </c>
      <c r="E1365" s="39" t="s">
        <v>127</v>
      </c>
      <c r="F1365" s="48">
        <v>1</v>
      </c>
      <c r="G1365" s="41">
        <v>10629</v>
      </c>
      <c r="H1365" s="42">
        <v>2.1257999999999999</v>
      </c>
      <c r="I1365" s="42">
        <v>5000</v>
      </c>
      <c r="J1365" s="42" t="s">
        <v>4170</v>
      </c>
      <c r="K1365" s="42" t="s">
        <v>4170</v>
      </c>
      <c r="L1365" s="42">
        <v>150</v>
      </c>
      <c r="M1365" s="39" t="s">
        <v>103</v>
      </c>
      <c r="N1365" s="39" t="str">
        <f t="shared" si="21"/>
        <v>sim</v>
      </c>
      <c r="O1365" s="49">
        <v>21</v>
      </c>
      <c r="P1365" s="49">
        <v>20.3</v>
      </c>
      <c r="Q1365" s="39">
        <v>2.65</v>
      </c>
      <c r="R1365" s="39">
        <v>96.7</v>
      </c>
      <c r="S1365" s="39">
        <v>12.6</v>
      </c>
    </row>
    <row r="1366" spans="1:19" x14ac:dyDescent="0.25">
      <c r="A1366" s="39" t="s">
        <v>15</v>
      </c>
      <c r="B1366" s="39" t="s">
        <v>42</v>
      </c>
      <c r="C1366" s="39" t="s">
        <v>59</v>
      </c>
      <c r="D1366" s="39" t="s">
        <v>1533</v>
      </c>
      <c r="E1366" s="39" t="s">
        <v>127</v>
      </c>
      <c r="F1366" s="48">
        <v>1</v>
      </c>
      <c r="G1366" s="41">
        <v>3577</v>
      </c>
      <c r="H1366" s="42">
        <v>3.9966480446927375</v>
      </c>
      <c r="I1366" s="42">
        <v>895</v>
      </c>
      <c r="J1366" s="42" t="s">
        <v>4170</v>
      </c>
      <c r="K1366" s="42" t="s">
        <v>4170</v>
      </c>
      <c r="L1366" s="42">
        <v>0</v>
      </c>
      <c r="M1366" s="39" t="s">
        <v>104</v>
      </c>
      <c r="N1366" s="39" t="b">
        <f t="shared" si="21"/>
        <v>0</v>
      </c>
      <c r="O1366" s="49">
        <v>19</v>
      </c>
      <c r="P1366" s="49">
        <v>17.3</v>
      </c>
      <c r="Q1366" s="39">
        <v>0</v>
      </c>
      <c r="R1366" s="39">
        <v>91.1</v>
      </c>
      <c r="S1366" s="39"/>
    </row>
    <row r="1367" spans="1:19" x14ac:dyDescent="0.25">
      <c r="A1367" s="39" t="s">
        <v>15</v>
      </c>
      <c r="B1367" s="39" t="s">
        <v>42</v>
      </c>
      <c r="C1367" s="39" t="s">
        <v>59</v>
      </c>
      <c r="D1367" s="39" t="s">
        <v>1534</v>
      </c>
      <c r="E1367" s="39" t="s">
        <v>127</v>
      </c>
      <c r="F1367" s="48">
        <v>2</v>
      </c>
      <c r="G1367" s="41">
        <v>24828</v>
      </c>
      <c r="H1367" s="42">
        <v>2.2536080602704911</v>
      </c>
      <c r="I1367" s="42">
        <v>11017</v>
      </c>
      <c r="J1367" s="42" t="s">
        <v>4170</v>
      </c>
      <c r="K1367" s="42" t="s">
        <v>4170</v>
      </c>
      <c r="L1367" s="42">
        <v>0</v>
      </c>
      <c r="M1367" s="39" t="s">
        <v>105</v>
      </c>
      <c r="N1367" s="39" t="str">
        <f t="shared" si="21"/>
        <v>sim</v>
      </c>
      <c r="O1367" s="49">
        <v>30</v>
      </c>
      <c r="P1367" s="49">
        <v>0.04</v>
      </c>
      <c r="Q1367" s="39">
        <v>0.03</v>
      </c>
      <c r="R1367" s="39">
        <v>0.1</v>
      </c>
      <c r="S1367" s="39">
        <v>0.1</v>
      </c>
    </row>
    <row r="1368" spans="1:19" x14ac:dyDescent="0.25">
      <c r="A1368" s="39" t="s">
        <v>15</v>
      </c>
      <c r="B1368" s="39" t="s">
        <v>42</v>
      </c>
      <c r="C1368" s="39" t="s">
        <v>59</v>
      </c>
      <c r="D1368" s="39" t="s">
        <v>1535</v>
      </c>
      <c r="E1368" s="39" t="s">
        <v>162</v>
      </c>
      <c r="F1368" s="48">
        <v>3</v>
      </c>
      <c r="G1368" s="41">
        <v>179928</v>
      </c>
      <c r="H1368" s="42">
        <v>2.6045946063316974</v>
      </c>
      <c r="I1368" s="42">
        <v>69081</v>
      </c>
      <c r="J1368" s="42" t="s">
        <v>4169</v>
      </c>
      <c r="K1368" s="42" t="s">
        <v>4170</v>
      </c>
      <c r="L1368" s="42">
        <v>200</v>
      </c>
      <c r="M1368" s="39" t="s">
        <v>103</v>
      </c>
      <c r="N1368" s="39" t="str">
        <f t="shared" si="21"/>
        <v>sim</v>
      </c>
      <c r="O1368" s="49">
        <v>355.96</v>
      </c>
      <c r="P1368" s="49">
        <v>168</v>
      </c>
      <c r="Q1368" s="39">
        <v>0</v>
      </c>
      <c r="R1368" s="39">
        <v>47.2</v>
      </c>
      <c r="S1368" s="39"/>
    </row>
    <row r="1369" spans="1:19" x14ac:dyDescent="0.25">
      <c r="A1369" s="39" t="s">
        <v>15</v>
      </c>
      <c r="B1369" s="39" t="s">
        <v>42</v>
      </c>
      <c r="C1369" s="39" t="s">
        <v>59</v>
      </c>
      <c r="D1369" s="39" t="s">
        <v>1536</v>
      </c>
      <c r="E1369" s="39" t="s">
        <v>127</v>
      </c>
      <c r="F1369" s="48">
        <v>1</v>
      </c>
      <c r="G1369" s="41">
        <v>1322</v>
      </c>
      <c r="H1369" s="42">
        <v>2.5769980506822612</v>
      </c>
      <c r="I1369" s="42">
        <v>513</v>
      </c>
      <c r="J1369" s="42" t="s">
        <v>4170</v>
      </c>
      <c r="K1369" s="42" t="s">
        <v>4170</v>
      </c>
      <c r="L1369" s="42">
        <v>0</v>
      </c>
      <c r="M1369" s="39" t="s">
        <v>103</v>
      </c>
      <c r="N1369" s="39" t="str">
        <f t="shared" si="21"/>
        <v>sim</v>
      </c>
      <c r="O1369" s="49">
        <v>5.65</v>
      </c>
      <c r="P1369" s="49">
        <v>4.92</v>
      </c>
      <c r="Q1369" s="39">
        <v>2.61</v>
      </c>
      <c r="R1369" s="39">
        <v>87.1</v>
      </c>
      <c r="S1369" s="39">
        <v>46.2</v>
      </c>
    </row>
    <row r="1370" spans="1:19" x14ac:dyDescent="0.25">
      <c r="A1370" s="39" t="s">
        <v>15</v>
      </c>
      <c r="B1370" s="39" t="s">
        <v>42</v>
      </c>
      <c r="C1370" s="39" t="s">
        <v>59</v>
      </c>
      <c r="D1370" s="39" t="s">
        <v>1537</v>
      </c>
      <c r="E1370" s="39" t="s">
        <v>127</v>
      </c>
      <c r="F1370" s="48">
        <v>1</v>
      </c>
      <c r="G1370" s="41">
        <v>5486</v>
      </c>
      <c r="H1370" s="42">
        <v>2.385217391304348</v>
      </c>
      <c r="I1370" s="42">
        <v>2300</v>
      </c>
      <c r="J1370" s="42" t="s">
        <v>4169</v>
      </c>
      <c r="K1370" s="42" t="s">
        <v>4169</v>
      </c>
      <c r="L1370" s="42">
        <v>0</v>
      </c>
      <c r="M1370" s="39" t="s">
        <v>103</v>
      </c>
      <c r="N1370" s="39" t="str">
        <f t="shared" si="21"/>
        <v>sim</v>
      </c>
      <c r="O1370" s="49">
        <v>15.5</v>
      </c>
      <c r="P1370" s="49">
        <v>13</v>
      </c>
      <c r="Q1370" s="39">
        <v>12.6</v>
      </c>
      <c r="R1370" s="39">
        <v>83.9</v>
      </c>
      <c r="S1370" s="39">
        <v>81.3</v>
      </c>
    </row>
    <row r="1371" spans="1:19" x14ac:dyDescent="0.25">
      <c r="A1371" s="39" t="s">
        <v>15</v>
      </c>
      <c r="B1371" s="39" t="s">
        <v>42</v>
      </c>
      <c r="C1371" s="39" t="s">
        <v>59</v>
      </c>
      <c r="D1371" s="39" t="s">
        <v>1538</v>
      </c>
      <c r="E1371" s="39" t="s">
        <v>127</v>
      </c>
      <c r="F1371" s="48">
        <v>2</v>
      </c>
      <c r="G1371" s="41">
        <v>9711</v>
      </c>
      <c r="H1371" s="42">
        <v>2.0548032162505292</v>
      </c>
      <c r="I1371" s="42">
        <v>4726</v>
      </c>
      <c r="J1371" s="42" t="s">
        <v>4170</v>
      </c>
      <c r="K1371" s="42" t="s">
        <v>4170</v>
      </c>
      <c r="L1371" s="42">
        <v>0</v>
      </c>
      <c r="M1371" s="39" t="s">
        <v>103</v>
      </c>
      <c r="N1371" s="39" t="str">
        <f t="shared" si="21"/>
        <v>sim</v>
      </c>
      <c r="O1371" s="49">
        <v>45</v>
      </c>
      <c r="P1371" s="49">
        <v>44</v>
      </c>
      <c r="Q1371" s="39">
        <v>0.15</v>
      </c>
      <c r="R1371" s="39">
        <v>97.8</v>
      </c>
      <c r="S1371" s="39">
        <v>0.3</v>
      </c>
    </row>
    <row r="1372" spans="1:19" x14ac:dyDescent="0.25">
      <c r="A1372" s="39" t="s">
        <v>15</v>
      </c>
      <c r="B1372" s="39" t="s">
        <v>42</v>
      </c>
      <c r="C1372" s="39" t="s">
        <v>59</v>
      </c>
      <c r="D1372" s="39" t="s">
        <v>1539</v>
      </c>
      <c r="E1372" s="39" t="s">
        <v>127</v>
      </c>
      <c r="F1372" s="48">
        <v>1</v>
      </c>
      <c r="G1372" s="41">
        <v>13367</v>
      </c>
      <c r="H1372" s="42">
        <v>3.5176315789473684</v>
      </c>
      <c r="I1372" s="42">
        <v>3800</v>
      </c>
      <c r="J1372" s="42" t="s">
        <v>4170</v>
      </c>
      <c r="K1372" s="42" t="s">
        <v>4170</v>
      </c>
      <c r="L1372" s="42">
        <v>65</v>
      </c>
      <c r="M1372" s="39" t="s">
        <v>104</v>
      </c>
      <c r="N1372" s="39" t="b">
        <f t="shared" si="21"/>
        <v>0</v>
      </c>
      <c r="O1372" s="49">
        <v>78</v>
      </c>
      <c r="P1372" s="49">
        <v>64</v>
      </c>
      <c r="Q1372" s="39">
        <v>0</v>
      </c>
      <c r="R1372" s="39">
        <v>82.1</v>
      </c>
      <c r="S1372" s="39"/>
    </row>
    <row r="1373" spans="1:19" x14ac:dyDescent="0.25">
      <c r="A1373" s="39" t="s">
        <v>15</v>
      </c>
      <c r="B1373" s="39" t="s">
        <v>42</v>
      </c>
      <c r="C1373" s="39" t="s">
        <v>59</v>
      </c>
      <c r="D1373" s="39" t="s">
        <v>1540</v>
      </c>
      <c r="E1373" s="39" t="s">
        <v>127</v>
      </c>
      <c r="F1373" s="48">
        <v>1</v>
      </c>
      <c r="G1373" s="41">
        <v>25454</v>
      </c>
      <c r="H1373" s="42">
        <v>3.4406596377399299</v>
      </c>
      <c r="I1373" s="42">
        <v>7398</v>
      </c>
      <c r="J1373" s="42" t="s">
        <v>4170</v>
      </c>
      <c r="K1373" s="42" t="s">
        <v>4169</v>
      </c>
      <c r="L1373" s="42">
        <v>0</v>
      </c>
      <c r="M1373" s="39" t="s">
        <v>106</v>
      </c>
      <c r="N1373" s="39" t="str">
        <f t="shared" si="21"/>
        <v>sim</v>
      </c>
      <c r="O1373" s="49">
        <v>51.03</v>
      </c>
      <c r="P1373" s="49">
        <v>34.020000000000003</v>
      </c>
      <c r="Q1373" s="39">
        <v>3.5</v>
      </c>
      <c r="R1373" s="39">
        <v>66.7</v>
      </c>
      <c r="S1373" s="39">
        <v>6.9</v>
      </c>
    </row>
    <row r="1374" spans="1:19" x14ac:dyDescent="0.25">
      <c r="A1374" s="39" t="s">
        <v>15</v>
      </c>
      <c r="B1374" s="39" t="s">
        <v>42</v>
      </c>
      <c r="C1374" s="39" t="s">
        <v>59</v>
      </c>
      <c r="D1374" s="39" t="s">
        <v>1541</v>
      </c>
      <c r="E1374" s="39" t="s">
        <v>127</v>
      </c>
      <c r="F1374" s="48">
        <v>1</v>
      </c>
      <c r="G1374" s="41">
        <v>4978</v>
      </c>
      <c r="H1374" s="42">
        <v>3.8619084561675718</v>
      </c>
      <c r="I1374" s="42">
        <v>1289</v>
      </c>
      <c r="J1374" s="42" t="s">
        <v>4170</v>
      </c>
      <c r="K1374" s="42" t="s">
        <v>4170</v>
      </c>
      <c r="L1374" s="42">
        <v>0</v>
      </c>
      <c r="M1374" s="39" t="s">
        <v>104</v>
      </c>
      <c r="N1374" s="39" t="b">
        <f t="shared" si="21"/>
        <v>0</v>
      </c>
      <c r="O1374" s="49">
        <v>50</v>
      </c>
      <c r="P1374" s="49">
        <v>50</v>
      </c>
      <c r="Q1374" s="39">
        <v>0</v>
      </c>
      <c r="R1374" s="39">
        <v>100</v>
      </c>
      <c r="S1374" s="39"/>
    </row>
    <row r="1375" spans="1:19" x14ac:dyDescent="0.25">
      <c r="A1375" s="39" t="s">
        <v>15</v>
      </c>
      <c r="B1375" s="39" t="s">
        <v>42</v>
      </c>
      <c r="C1375" s="39" t="s">
        <v>59</v>
      </c>
      <c r="D1375" s="39" t="s">
        <v>1542</v>
      </c>
      <c r="E1375" s="39" t="s">
        <v>127</v>
      </c>
      <c r="F1375" s="48">
        <v>1</v>
      </c>
      <c r="G1375" s="41">
        <v>13039</v>
      </c>
      <c r="H1375" s="42">
        <v>2.5230263157894739</v>
      </c>
      <c r="I1375" s="42">
        <v>5168</v>
      </c>
      <c r="J1375" s="42" t="s">
        <v>4169</v>
      </c>
      <c r="K1375" s="42" t="s">
        <v>4170</v>
      </c>
      <c r="L1375" s="42">
        <v>20</v>
      </c>
      <c r="M1375" s="39" t="s">
        <v>102</v>
      </c>
      <c r="N1375" s="39" t="str">
        <f t="shared" si="21"/>
        <v>sim</v>
      </c>
      <c r="O1375" s="49">
        <v>157</v>
      </c>
      <c r="P1375" s="49">
        <v>140</v>
      </c>
      <c r="Q1375" s="39">
        <v>98</v>
      </c>
      <c r="R1375" s="39">
        <v>89.2</v>
      </c>
      <c r="S1375" s="39">
        <v>62.4</v>
      </c>
    </row>
    <row r="1376" spans="1:19" x14ac:dyDescent="0.25">
      <c r="A1376" s="39" t="s">
        <v>15</v>
      </c>
      <c r="B1376" s="39" t="s">
        <v>42</v>
      </c>
      <c r="C1376" s="39" t="s">
        <v>59</v>
      </c>
      <c r="D1376" s="39" t="s">
        <v>1543</v>
      </c>
      <c r="E1376" s="39" t="s">
        <v>127</v>
      </c>
      <c r="F1376" s="48">
        <v>1</v>
      </c>
      <c r="G1376" s="41">
        <v>7770</v>
      </c>
      <c r="H1376" s="42">
        <v>5</v>
      </c>
      <c r="I1376" s="42">
        <v>1554</v>
      </c>
      <c r="J1376" s="42" t="s">
        <v>4170</v>
      </c>
      <c r="K1376" s="42" t="s">
        <v>4170</v>
      </c>
      <c r="L1376" s="42">
        <v>40</v>
      </c>
      <c r="M1376" s="39" t="s">
        <v>106</v>
      </c>
      <c r="N1376" s="39" t="str">
        <f t="shared" si="21"/>
        <v>sim</v>
      </c>
      <c r="O1376" s="49">
        <v>14.4</v>
      </c>
      <c r="P1376" s="49">
        <v>10.25</v>
      </c>
      <c r="Q1376" s="39">
        <v>0</v>
      </c>
      <c r="R1376" s="39">
        <v>71.2</v>
      </c>
      <c r="S1376" s="39"/>
    </row>
    <row r="1377" spans="1:19" x14ac:dyDescent="0.25">
      <c r="A1377" s="39" t="s">
        <v>15</v>
      </c>
      <c r="B1377" s="39" t="s">
        <v>42</v>
      </c>
      <c r="C1377" s="39" t="s">
        <v>59</v>
      </c>
      <c r="D1377" s="39" t="s">
        <v>1544</v>
      </c>
      <c r="E1377" s="39" t="s">
        <v>127</v>
      </c>
      <c r="F1377" s="48">
        <v>1</v>
      </c>
      <c r="G1377" s="41">
        <v>3174</v>
      </c>
      <c r="H1377" s="42">
        <v>2.1160000000000001</v>
      </c>
      <c r="I1377" s="42">
        <v>1500</v>
      </c>
      <c r="J1377" s="42" t="s">
        <v>4170</v>
      </c>
      <c r="K1377" s="42" t="s">
        <v>4170</v>
      </c>
      <c r="L1377" s="42">
        <v>0</v>
      </c>
      <c r="M1377" s="39" t="s">
        <v>106</v>
      </c>
      <c r="N1377" s="39" t="str">
        <f t="shared" si="21"/>
        <v>sim</v>
      </c>
      <c r="O1377" s="49">
        <v>5</v>
      </c>
      <c r="P1377" s="49">
        <v>5</v>
      </c>
      <c r="Q1377" s="39">
        <v>1</v>
      </c>
      <c r="R1377" s="39">
        <v>100</v>
      </c>
      <c r="S1377" s="39">
        <v>20</v>
      </c>
    </row>
    <row r="1378" spans="1:19" x14ac:dyDescent="0.25">
      <c r="A1378" s="39" t="s">
        <v>15</v>
      </c>
      <c r="B1378" s="39" t="s">
        <v>42</v>
      </c>
      <c r="C1378" s="39" t="s">
        <v>59</v>
      </c>
      <c r="D1378" s="39" t="s">
        <v>1545</v>
      </c>
      <c r="E1378" s="39" t="s">
        <v>127</v>
      </c>
      <c r="F1378" s="48">
        <v>1</v>
      </c>
      <c r="G1378" s="41">
        <v>2236</v>
      </c>
      <c r="H1378" s="42">
        <v>2.317098445595855</v>
      </c>
      <c r="I1378" s="42">
        <v>965</v>
      </c>
      <c r="J1378" s="42" t="s">
        <v>4170</v>
      </c>
      <c r="K1378" s="42" t="s">
        <v>4170</v>
      </c>
      <c r="L1378" s="42">
        <v>0</v>
      </c>
      <c r="M1378" s="39" t="s">
        <v>102</v>
      </c>
      <c r="N1378" s="39" t="str">
        <f t="shared" si="21"/>
        <v>sim</v>
      </c>
      <c r="O1378" s="49">
        <v>0.56999999999999995</v>
      </c>
      <c r="P1378" s="49">
        <v>0.47</v>
      </c>
      <c r="Q1378" s="39">
        <v>0.01</v>
      </c>
      <c r="R1378" s="39"/>
      <c r="S1378" s="39"/>
    </row>
    <row r="1379" spans="1:19" x14ac:dyDescent="0.25">
      <c r="A1379" s="39" t="s">
        <v>15</v>
      </c>
      <c r="B1379" s="39" t="s">
        <v>42</v>
      </c>
      <c r="C1379" s="39" t="s">
        <v>59</v>
      </c>
      <c r="D1379" s="39" t="s">
        <v>1546</v>
      </c>
      <c r="E1379" s="39" t="s">
        <v>127</v>
      </c>
      <c r="F1379" s="48">
        <v>1</v>
      </c>
      <c r="G1379" s="41">
        <v>5041</v>
      </c>
      <c r="H1379" s="42">
        <v>2.0830578512396696</v>
      </c>
      <c r="I1379" s="42">
        <v>2420</v>
      </c>
      <c r="J1379" s="42" t="s">
        <v>4170</v>
      </c>
      <c r="K1379" s="42" t="s">
        <v>4170</v>
      </c>
      <c r="L1379" s="42">
        <v>0</v>
      </c>
      <c r="M1379" s="39" t="s">
        <v>103</v>
      </c>
      <c r="N1379" s="39" t="str">
        <f t="shared" si="21"/>
        <v>sim</v>
      </c>
      <c r="O1379" s="49">
        <v>20</v>
      </c>
      <c r="P1379" s="49">
        <v>11</v>
      </c>
      <c r="Q1379" s="39">
        <v>0</v>
      </c>
      <c r="R1379" s="39">
        <v>55</v>
      </c>
      <c r="S1379" s="39"/>
    </row>
    <row r="1380" spans="1:19" x14ac:dyDescent="0.25">
      <c r="A1380" s="39" t="s">
        <v>15</v>
      </c>
      <c r="B1380" s="39" t="s">
        <v>42</v>
      </c>
      <c r="C1380" s="39" t="s">
        <v>59</v>
      </c>
      <c r="D1380" s="39" t="s">
        <v>1547</v>
      </c>
      <c r="E1380" s="39" t="s">
        <v>162</v>
      </c>
      <c r="F1380" s="48">
        <v>2</v>
      </c>
      <c r="G1380" s="41">
        <v>77002</v>
      </c>
      <c r="H1380" s="42">
        <v>2.9804149249109768</v>
      </c>
      <c r="I1380" s="42">
        <v>25836</v>
      </c>
      <c r="J1380" s="42" t="s">
        <v>4169</v>
      </c>
      <c r="K1380" s="42" t="s">
        <v>4170</v>
      </c>
      <c r="L1380" s="42">
        <v>1500</v>
      </c>
      <c r="M1380" s="39" t="s">
        <v>102</v>
      </c>
      <c r="N1380" s="39" t="str">
        <f t="shared" si="21"/>
        <v>sim</v>
      </c>
      <c r="O1380" s="49">
        <v>56.06</v>
      </c>
      <c r="P1380" s="49">
        <v>52</v>
      </c>
      <c r="Q1380" s="39">
        <v>47.2</v>
      </c>
      <c r="R1380" s="39">
        <v>92.8</v>
      </c>
      <c r="S1380" s="39">
        <v>84.2</v>
      </c>
    </row>
    <row r="1381" spans="1:19" x14ac:dyDescent="0.25">
      <c r="A1381" s="39" t="s">
        <v>15</v>
      </c>
      <c r="B1381" s="39" t="s">
        <v>42</v>
      </c>
      <c r="C1381" s="39" t="s">
        <v>59</v>
      </c>
      <c r="D1381" s="39" t="s">
        <v>1548</v>
      </c>
      <c r="E1381" s="39" t="s">
        <v>127</v>
      </c>
      <c r="F1381" s="48">
        <v>1</v>
      </c>
      <c r="G1381" s="41">
        <v>5616</v>
      </c>
      <c r="H1381" s="42">
        <v>2.6120930232558139</v>
      </c>
      <c r="I1381" s="42">
        <v>2150</v>
      </c>
      <c r="J1381" s="42" t="s">
        <v>4170</v>
      </c>
      <c r="K1381" s="42" t="s">
        <v>4170</v>
      </c>
      <c r="L1381" s="42">
        <v>0</v>
      </c>
      <c r="M1381" s="39" t="s">
        <v>106</v>
      </c>
      <c r="N1381" s="39" t="str">
        <f t="shared" si="21"/>
        <v>sim</v>
      </c>
      <c r="O1381" s="49">
        <v>6</v>
      </c>
      <c r="P1381" s="49">
        <v>6</v>
      </c>
      <c r="Q1381" s="39">
        <v>1.5</v>
      </c>
      <c r="R1381" s="39">
        <v>100</v>
      </c>
      <c r="S1381" s="39">
        <v>25</v>
      </c>
    </row>
    <row r="1382" spans="1:19" x14ac:dyDescent="0.25">
      <c r="A1382" s="39" t="s">
        <v>15</v>
      </c>
      <c r="B1382" s="39" t="s">
        <v>42</v>
      </c>
      <c r="C1382" s="39" t="s">
        <v>59</v>
      </c>
      <c r="D1382" s="39" t="s">
        <v>1549</v>
      </c>
      <c r="E1382" s="39" t="s">
        <v>127</v>
      </c>
      <c r="F1382" s="48">
        <v>1</v>
      </c>
      <c r="G1382" s="41">
        <v>2651</v>
      </c>
      <c r="H1382" s="42">
        <v>2.3315743183817061</v>
      </c>
      <c r="I1382" s="42">
        <v>1137</v>
      </c>
      <c r="J1382" s="42" t="s">
        <v>4170</v>
      </c>
      <c r="K1382" s="42" t="s">
        <v>4170</v>
      </c>
      <c r="L1382" s="42">
        <v>0</v>
      </c>
      <c r="M1382" s="39" t="s">
        <v>105</v>
      </c>
      <c r="N1382" s="39" t="str">
        <f t="shared" si="21"/>
        <v>sim</v>
      </c>
      <c r="O1382" s="49">
        <v>9</v>
      </c>
      <c r="P1382" s="49">
        <v>9</v>
      </c>
      <c r="Q1382" s="39">
        <v>0</v>
      </c>
      <c r="R1382" s="39">
        <v>100</v>
      </c>
      <c r="S1382" s="39"/>
    </row>
    <row r="1383" spans="1:19" x14ac:dyDescent="0.25">
      <c r="A1383" s="39" t="s">
        <v>15</v>
      </c>
      <c r="B1383" s="39" t="s">
        <v>42</v>
      </c>
      <c r="C1383" s="39" t="s">
        <v>59</v>
      </c>
      <c r="D1383" s="39" t="s">
        <v>1550</v>
      </c>
      <c r="E1383" s="39" t="s">
        <v>127</v>
      </c>
      <c r="F1383" s="48">
        <v>1</v>
      </c>
      <c r="G1383" s="41">
        <v>1865</v>
      </c>
      <c r="H1383" s="42">
        <v>2.1941176470588237</v>
      </c>
      <c r="I1383" s="42">
        <v>850</v>
      </c>
      <c r="J1383" s="42" t="s">
        <v>4170</v>
      </c>
      <c r="K1383" s="42" t="s">
        <v>4170</v>
      </c>
      <c r="L1383" s="42">
        <v>20</v>
      </c>
      <c r="M1383" s="39" t="s">
        <v>106</v>
      </c>
      <c r="N1383" s="39" t="str">
        <f t="shared" si="21"/>
        <v>sim</v>
      </c>
      <c r="O1383" s="49">
        <v>12.92</v>
      </c>
      <c r="P1383" s="49">
        <v>11.92</v>
      </c>
      <c r="Q1383" s="39">
        <v>0.14000000000000001</v>
      </c>
      <c r="R1383" s="39">
        <v>92.3</v>
      </c>
      <c r="S1383" s="39">
        <v>1.1000000000000001</v>
      </c>
    </row>
    <row r="1384" spans="1:19" x14ac:dyDescent="0.25">
      <c r="A1384" s="39" t="s">
        <v>15</v>
      </c>
      <c r="B1384" s="39" t="s">
        <v>42</v>
      </c>
      <c r="C1384" s="39" t="s">
        <v>59</v>
      </c>
      <c r="D1384" s="39" t="s">
        <v>1551</v>
      </c>
      <c r="E1384" s="39" t="s">
        <v>127</v>
      </c>
      <c r="F1384" s="48">
        <v>2</v>
      </c>
      <c r="G1384" s="41">
        <v>21431</v>
      </c>
      <c r="H1384" s="42">
        <v>2.130529873744905</v>
      </c>
      <c r="I1384" s="42">
        <v>10059</v>
      </c>
      <c r="J1384" s="42" t="s">
        <v>4170</v>
      </c>
      <c r="K1384" s="42" t="s">
        <v>4170</v>
      </c>
      <c r="L1384" s="42">
        <v>4</v>
      </c>
      <c r="M1384" s="39" t="s">
        <v>106</v>
      </c>
      <c r="N1384" s="39" t="str">
        <f t="shared" si="21"/>
        <v>sim</v>
      </c>
      <c r="O1384" s="49">
        <v>71.23</v>
      </c>
      <c r="P1384" s="49">
        <v>62.91</v>
      </c>
      <c r="Q1384" s="39">
        <v>0</v>
      </c>
      <c r="R1384" s="39">
        <v>88.3</v>
      </c>
      <c r="S1384" s="39"/>
    </row>
    <row r="1385" spans="1:19" x14ac:dyDescent="0.25">
      <c r="A1385" s="39" t="s">
        <v>15</v>
      </c>
      <c r="B1385" s="39" t="s">
        <v>42</v>
      </c>
      <c r="C1385" s="39" t="s">
        <v>59</v>
      </c>
      <c r="D1385" s="39" t="s">
        <v>1552</v>
      </c>
      <c r="E1385" s="39" t="s">
        <v>127</v>
      </c>
      <c r="F1385" s="48">
        <v>1</v>
      </c>
      <c r="G1385" s="41">
        <v>1238</v>
      </c>
      <c r="H1385" s="42">
        <v>2.476</v>
      </c>
      <c r="I1385" s="42">
        <v>500</v>
      </c>
      <c r="J1385" s="42" t="s">
        <v>4170</v>
      </c>
      <c r="K1385" s="42" t="s">
        <v>4170</v>
      </c>
      <c r="L1385" s="42">
        <v>0</v>
      </c>
      <c r="M1385" s="39" t="s">
        <v>104</v>
      </c>
      <c r="N1385" s="39" t="b">
        <f t="shared" si="21"/>
        <v>0</v>
      </c>
      <c r="O1385" s="49">
        <v>8</v>
      </c>
      <c r="P1385" s="49">
        <v>8</v>
      </c>
      <c r="Q1385" s="39">
        <v>0</v>
      </c>
      <c r="R1385" s="39">
        <v>100</v>
      </c>
      <c r="S1385" s="39"/>
    </row>
    <row r="1386" spans="1:19" x14ac:dyDescent="0.25">
      <c r="A1386" s="39" t="s">
        <v>15</v>
      </c>
      <c r="B1386" s="39" t="s">
        <v>42</v>
      </c>
      <c r="C1386" s="39" t="s">
        <v>59</v>
      </c>
      <c r="D1386" s="39" t="s">
        <v>1553</v>
      </c>
      <c r="E1386" s="39" t="s">
        <v>127</v>
      </c>
      <c r="F1386" s="48">
        <v>1</v>
      </c>
      <c r="G1386" s="41">
        <v>15857</v>
      </c>
      <c r="H1386" s="42">
        <v>2.5783739837398376</v>
      </c>
      <c r="I1386" s="42">
        <v>6150</v>
      </c>
      <c r="J1386" s="42" t="s">
        <v>4170</v>
      </c>
      <c r="K1386" s="42" t="s">
        <v>4170</v>
      </c>
      <c r="L1386" s="42">
        <v>95</v>
      </c>
      <c r="M1386" s="39" t="s">
        <v>103</v>
      </c>
      <c r="N1386" s="39" t="str">
        <f t="shared" si="21"/>
        <v>sim</v>
      </c>
      <c r="O1386" s="49">
        <v>83</v>
      </c>
      <c r="P1386" s="49">
        <v>20</v>
      </c>
      <c r="Q1386" s="39">
        <v>3</v>
      </c>
      <c r="R1386" s="39">
        <v>24.1</v>
      </c>
      <c r="S1386" s="39">
        <v>3.6</v>
      </c>
    </row>
    <row r="1387" spans="1:19" x14ac:dyDescent="0.25">
      <c r="A1387" s="39" t="s">
        <v>14</v>
      </c>
      <c r="B1387" s="39" t="s">
        <v>19</v>
      </c>
      <c r="C1387" s="39" t="s">
        <v>46</v>
      </c>
      <c r="D1387" s="39" t="s">
        <v>1554</v>
      </c>
      <c r="E1387" s="39" t="s">
        <v>127</v>
      </c>
      <c r="F1387" s="48">
        <v>1</v>
      </c>
      <c r="G1387" s="41">
        <v>4591</v>
      </c>
      <c r="H1387" s="42">
        <v>3.1531593406593408</v>
      </c>
      <c r="I1387" s="42">
        <v>1456</v>
      </c>
      <c r="J1387" s="42" t="s">
        <v>4169</v>
      </c>
      <c r="K1387" s="42" t="s">
        <v>4170</v>
      </c>
      <c r="L1387" s="42">
        <v>50</v>
      </c>
      <c r="M1387" s="39" t="s">
        <v>106</v>
      </c>
      <c r="N1387" s="39" t="str">
        <f t="shared" si="21"/>
        <v>sim</v>
      </c>
      <c r="O1387" s="49">
        <v>15</v>
      </c>
      <c r="P1387" s="49">
        <v>10</v>
      </c>
      <c r="Q1387" s="39">
        <v>8</v>
      </c>
      <c r="R1387" s="39">
        <v>66.7</v>
      </c>
      <c r="S1387" s="39">
        <v>53.3</v>
      </c>
    </row>
    <row r="1388" spans="1:19" x14ac:dyDescent="0.25">
      <c r="A1388" s="39" t="s">
        <v>14</v>
      </c>
      <c r="B1388" s="39" t="s">
        <v>19</v>
      </c>
      <c r="C1388" s="39" t="s">
        <v>46</v>
      </c>
      <c r="D1388" s="39" t="s">
        <v>1555</v>
      </c>
      <c r="E1388" s="39" t="s">
        <v>127</v>
      </c>
      <c r="F1388" s="48">
        <v>1</v>
      </c>
      <c r="G1388" s="41">
        <v>17791</v>
      </c>
      <c r="H1388" s="42">
        <v>3.4206883291674677</v>
      </c>
      <c r="I1388" s="42">
        <v>5201</v>
      </c>
      <c r="J1388" s="42" t="s">
        <v>4170</v>
      </c>
      <c r="K1388" s="42" t="s">
        <v>4170</v>
      </c>
      <c r="L1388" s="42">
        <v>1300</v>
      </c>
      <c r="M1388" s="39" t="s">
        <v>102</v>
      </c>
      <c r="N1388" s="39" t="str">
        <f t="shared" si="21"/>
        <v>sim</v>
      </c>
      <c r="O1388" s="49">
        <v>75.94</v>
      </c>
      <c r="P1388" s="49">
        <v>65</v>
      </c>
      <c r="Q1388" s="39">
        <v>23</v>
      </c>
      <c r="R1388" s="39">
        <v>85.6</v>
      </c>
      <c r="S1388" s="39">
        <v>30.3</v>
      </c>
    </row>
    <row r="1389" spans="1:19" x14ac:dyDescent="0.25">
      <c r="A1389" s="39" t="s">
        <v>14</v>
      </c>
      <c r="B1389" s="39" t="s">
        <v>19</v>
      </c>
      <c r="C1389" s="39" t="s">
        <v>46</v>
      </c>
      <c r="D1389" s="39" t="s">
        <v>1556</v>
      </c>
      <c r="E1389" s="39" t="s">
        <v>127</v>
      </c>
      <c r="F1389" s="48">
        <v>1</v>
      </c>
      <c r="G1389" s="41">
        <v>4543</v>
      </c>
      <c r="H1389" s="42">
        <v>3.000660501981506</v>
      </c>
      <c r="I1389" s="42">
        <v>1514</v>
      </c>
      <c r="J1389" s="42" t="s">
        <v>4170</v>
      </c>
      <c r="K1389" s="42" t="s">
        <v>4170</v>
      </c>
      <c r="L1389" s="42">
        <v>0</v>
      </c>
      <c r="M1389" s="39" t="s">
        <v>104</v>
      </c>
      <c r="N1389" s="39" t="b">
        <f t="shared" si="21"/>
        <v>0</v>
      </c>
      <c r="O1389" s="49">
        <v>20</v>
      </c>
      <c r="P1389" s="49">
        <v>20</v>
      </c>
      <c r="Q1389" s="39">
        <v>0</v>
      </c>
      <c r="R1389" s="39">
        <v>100</v>
      </c>
      <c r="S1389" s="39"/>
    </row>
    <row r="1390" spans="1:19" x14ac:dyDescent="0.25">
      <c r="A1390" s="39" t="s">
        <v>14</v>
      </c>
      <c r="B1390" s="39" t="s">
        <v>19</v>
      </c>
      <c r="C1390" s="39" t="s">
        <v>46</v>
      </c>
      <c r="D1390" s="39" t="s">
        <v>1557</v>
      </c>
      <c r="E1390" s="39" t="s">
        <v>127</v>
      </c>
      <c r="F1390" s="48">
        <v>1</v>
      </c>
      <c r="G1390" s="41">
        <v>5363</v>
      </c>
      <c r="H1390" s="42">
        <v>17.025396825396825</v>
      </c>
      <c r="I1390" s="42">
        <v>315</v>
      </c>
      <c r="J1390" s="42" t="s">
        <v>4170</v>
      </c>
      <c r="K1390" s="42" t="s">
        <v>4170</v>
      </c>
      <c r="L1390" s="42">
        <v>0</v>
      </c>
      <c r="M1390" s="39" t="s">
        <v>104</v>
      </c>
      <c r="N1390" s="39" t="b">
        <f t="shared" si="21"/>
        <v>0</v>
      </c>
      <c r="O1390" s="49">
        <v>2500</v>
      </c>
      <c r="P1390" s="49">
        <v>1300</v>
      </c>
      <c r="Q1390" s="39">
        <v>0</v>
      </c>
      <c r="R1390" s="39">
        <v>52</v>
      </c>
      <c r="S1390" s="39"/>
    </row>
    <row r="1391" spans="1:19" x14ac:dyDescent="0.25">
      <c r="A1391" s="39" t="s">
        <v>14</v>
      </c>
      <c r="B1391" s="39" t="s">
        <v>19</v>
      </c>
      <c r="C1391" s="39" t="s">
        <v>46</v>
      </c>
      <c r="D1391" s="39" t="s">
        <v>1558</v>
      </c>
      <c r="E1391" s="39" t="s">
        <v>127</v>
      </c>
      <c r="F1391" s="48">
        <v>2</v>
      </c>
      <c r="G1391" s="41">
        <v>62771</v>
      </c>
      <c r="H1391" s="42">
        <v>4.2765363128491618</v>
      </c>
      <c r="I1391" s="42">
        <v>14678</v>
      </c>
      <c r="J1391" s="42" t="s">
        <v>4169</v>
      </c>
      <c r="K1391" s="42" t="s">
        <v>4170</v>
      </c>
      <c r="L1391" s="42">
        <v>8250</v>
      </c>
      <c r="M1391" s="39" t="s">
        <v>105</v>
      </c>
      <c r="N1391" s="39" t="str">
        <f t="shared" si="21"/>
        <v>sim</v>
      </c>
      <c r="O1391" s="49">
        <v>25</v>
      </c>
      <c r="P1391" s="49">
        <v>15</v>
      </c>
      <c r="Q1391" s="39">
        <v>13</v>
      </c>
      <c r="R1391" s="39">
        <v>60</v>
      </c>
      <c r="S1391" s="39">
        <v>52</v>
      </c>
    </row>
    <row r="1392" spans="1:19" x14ac:dyDescent="0.25">
      <c r="A1392" s="39" t="s">
        <v>14</v>
      </c>
      <c r="B1392" s="39" t="s">
        <v>19</v>
      </c>
      <c r="C1392" s="39" t="s">
        <v>46</v>
      </c>
      <c r="D1392" s="39" t="s">
        <v>1559</v>
      </c>
      <c r="E1392" s="39" t="s">
        <v>127</v>
      </c>
      <c r="F1392" s="48">
        <v>2</v>
      </c>
      <c r="G1392" s="41">
        <v>17905</v>
      </c>
      <c r="H1392" s="42">
        <v>4.1941906769735304</v>
      </c>
      <c r="I1392" s="42">
        <v>4269</v>
      </c>
      <c r="J1392" s="42" t="s">
        <v>4170</v>
      </c>
      <c r="K1392" s="42" t="s">
        <v>4170</v>
      </c>
      <c r="L1392" s="42">
        <v>0</v>
      </c>
      <c r="M1392" s="39" t="s">
        <v>103</v>
      </c>
      <c r="N1392" s="39" t="str">
        <f t="shared" si="21"/>
        <v>sim</v>
      </c>
      <c r="O1392" s="49">
        <v>125</v>
      </c>
      <c r="P1392" s="49">
        <v>18</v>
      </c>
      <c r="Q1392" s="39">
        <v>5</v>
      </c>
      <c r="R1392" s="39">
        <v>14.4</v>
      </c>
      <c r="S1392" s="39">
        <v>4</v>
      </c>
    </row>
    <row r="1393" spans="1:19" x14ac:dyDescent="0.25">
      <c r="A1393" s="39" t="s">
        <v>14</v>
      </c>
      <c r="B1393" s="39" t="s">
        <v>19</v>
      </c>
      <c r="C1393" s="39" t="s">
        <v>46</v>
      </c>
      <c r="D1393" s="39" t="s">
        <v>1560</v>
      </c>
      <c r="E1393" s="39" t="s">
        <v>127</v>
      </c>
      <c r="F1393" s="48">
        <v>1</v>
      </c>
      <c r="G1393" s="41">
        <v>2927</v>
      </c>
      <c r="H1393" s="42">
        <v>2.006168608636052</v>
      </c>
      <c r="I1393" s="42">
        <v>1459</v>
      </c>
      <c r="J1393" s="42" t="s">
        <v>4170</v>
      </c>
      <c r="K1393" s="42" t="s">
        <v>4170</v>
      </c>
      <c r="L1393" s="42">
        <v>0</v>
      </c>
      <c r="M1393" s="39" t="s">
        <v>105</v>
      </c>
      <c r="N1393" s="39" t="str">
        <f t="shared" si="21"/>
        <v>sim</v>
      </c>
      <c r="O1393" s="49">
        <v>8340</v>
      </c>
      <c r="P1393" s="49">
        <v>3858</v>
      </c>
      <c r="Q1393" s="39">
        <v>1235</v>
      </c>
      <c r="R1393" s="39">
        <v>46.3</v>
      </c>
      <c r="S1393" s="39">
        <v>14.8</v>
      </c>
    </row>
    <row r="1394" spans="1:19" x14ac:dyDescent="0.25">
      <c r="A1394" s="39" t="s">
        <v>14</v>
      </c>
      <c r="B1394" s="39" t="s">
        <v>19</v>
      </c>
      <c r="C1394" s="39" t="s">
        <v>46</v>
      </c>
      <c r="D1394" s="39" t="s">
        <v>1561</v>
      </c>
      <c r="E1394" s="39" t="s">
        <v>127</v>
      </c>
      <c r="F1394" s="48">
        <v>1</v>
      </c>
      <c r="G1394" s="41">
        <v>6336</v>
      </c>
      <c r="H1394" s="42">
        <v>3.8895027624309391</v>
      </c>
      <c r="I1394" s="42">
        <v>1629</v>
      </c>
      <c r="J1394" s="42" t="s">
        <v>4170</v>
      </c>
      <c r="K1394" s="42" t="s">
        <v>4170</v>
      </c>
      <c r="L1394" s="42">
        <v>95</v>
      </c>
      <c r="M1394" s="39" t="s">
        <v>106</v>
      </c>
      <c r="N1394" s="39" t="str">
        <f t="shared" si="21"/>
        <v>sim</v>
      </c>
      <c r="O1394" s="49">
        <v>28</v>
      </c>
      <c r="P1394" s="49">
        <v>16</v>
      </c>
      <c r="Q1394" s="39">
        <v>0</v>
      </c>
      <c r="R1394" s="39">
        <v>57.1</v>
      </c>
      <c r="S1394" s="39"/>
    </row>
    <row r="1395" spans="1:19" x14ac:dyDescent="0.25">
      <c r="A1395" s="39" t="s">
        <v>14</v>
      </c>
      <c r="B1395" s="39" t="s">
        <v>19</v>
      </c>
      <c r="C1395" s="39" t="s">
        <v>46</v>
      </c>
      <c r="D1395" s="39" t="s">
        <v>1562</v>
      </c>
      <c r="E1395" s="39" t="s">
        <v>127</v>
      </c>
      <c r="F1395" s="48">
        <v>1</v>
      </c>
      <c r="G1395" s="41">
        <v>5384</v>
      </c>
      <c r="H1395" s="42">
        <v>2.0424886191198786</v>
      </c>
      <c r="I1395" s="42">
        <v>2636</v>
      </c>
      <c r="J1395" s="42" t="s">
        <v>4170</v>
      </c>
      <c r="K1395" s="42" t="s">
        <v>4170</v>
      </c>
      <c r="L1395" s="42">
        <v>154</v>
      </c>
      <c r="M1395" s="39" t="s">
        <v>104</v>
      </c>
      <c r="N1395" s="39" t="b">
        <f t="shared" si="21"/>
        <v>0</v>
      </c>
      <c r="O1395" s="49">
        <v>11</v>
      </c>
      <c r="P1395" s="49">
        <v>10.17</v>
      </c>
      <c r="Q1395" s="39">
        <v>0</v>
      </c>
      <c r="R1395" s="39">
        <v>92.5</v>
      </c>
      <c r="S1395" s="39"/>
    </row>
    <row r="1396" spans="1:19" x14ac:dyDescent="0.25">
      <c r="A1396" s="39" t="s">
        <v>14</v>
      </c>
      <c r="B1396" s="39" t="s">
        <v>19</v>
      </c>
      <c r="C1396" s="39" t="s">
        <v>46</v>
      </c>
      <c r="D1396" s="39" t="s">
        <v>1563</v>
      </c>
      <c r="E1396" s="39" t="s">
        <v>127</v>
      </c>
      <c r="F1396" s="48">
        <v>1</v>
      </c>
      <c r="G1396" s="41">
        <v>12039</v>
      </c>
      <c r="H1396" s="42">
        <v>2.4077999999999999</v>
      </c>
      <c r="I1396" s="42">
        <v>5000</v>
      </c>
      <c r="J1396" s="42" t="s">
        <v>4170</v>
      </c>
      <c r="K1396" s="42" t="s">
        <v>4170</v>
      </c>
      <c r="L1396" s="42">
        <v>30</v>
      </c>
      <c r="M1396" s="39" t="s">
        <v>106</v>
      </c>
      <c r="N1396" s="39" t="str">
        <f t="shared" si="21"/>
        <v>sim</v>
      </c>
      <c r="O1396" s="49">
        <v>58.5</v>
      </c>
      <c r="P1396" s="49">
        <v>38.36</v>
      </c>
      <c r="Q1396" s="39">
        <v>22.28</v>
      </c>
      <c r="R1396" s="39">
        <v>65.599999999999994</v>
      </c>
      <c r="S1396" s="39">
        <v>38.1</v>
      </c>
    </row>
    <row r="1397" spans="1:19" x14ac:dyDescent="0.25">
      <c r="A1397" s="39" t="s">
        <v>14</v>
      </c>
      <c r="B1397" s="39" t="s">
        <v>19</v>
      </c>
      <c r="C1397" s="39" t="s">
        <v>46</v>
      </c>
      <c r="D1397" s="39" t="s">
        <v>1564</v>
      </c>
      <c r="E1397" s="39" t="s">
        <v>127</v>
      </c>
      <c r="F1397" s="48">
        <v>1</v>
      </c>
      <c r="G1397" s="41">
        <v>2507</v>
      </c>
      <c r="H1397" s="42">
        <v>2.5070000000000001</v>
      </c>
      <c r="I1397" s="42">
        <v>1000</v>
      </c>
      <c r="J1397" s="42" t="s">
        <v>4170</v>
      </c>
      <c r="K1397" s="42" t="s">
        <v>4170</v>
      </c>
      <c r="L1397" s="42">
        <v>200</v>
      </c>
      <c r="M1397" s="39" t="s">
        <v>104</v>
      </c>
      <c r="N1397" s="39" t="b">
        <f t="shared" si="21"/>
        <v>0</v>
      </c>
      <c r="O1397" s="49">
        <v>50</v>
      </c>
      <c r="P1397" s="49">
        <v>20</v>
      </c>
      <c r="Q1397" s="39">
        <v>0</v>
      </c>
      <c r="R1397" s="39">
        <v>40</v>
      </c>
      <c r="S1397" s="39"/>
    </row>
    <row r="1398" spans="1:19" x14ac:dyDescent="0.25">
      <c r="A1398" s="39" t="s">
        <v>14</v>
      </c>
      <c r="B1398" s="39" t="s">
        <v>19</v>
      </c>
      <c r="C1398" s="39" t="s">
        <v>46</v>
      </c>
      <c r="D1398" s="39" t="s">
        <v>1565</v>
      </c>
      <c r="E1398" s="39" t="s">
        <v>127</v>
      </c>
      <c r="F1398" s="48">
        <v>4</v>
      </c>
      <c r="G1398" s="41">
        <v>379594</v>
      </c>
      <c r="H1398" s="42">
        <v>4.0303448568759022</v>
      </c>
      <c r="I1398" s="42">
        <v>94184</v>
      </c>
      <c r="J1398" s="42" t="s">
        <v>4169</v>
      </c>
      <c r="K1398" s="42" t="s">
        <v>4170</v>
      </c>
      <c r="L1398" s="42">
        <v>27000</v>
      </c>
      <c r="M1398" s="39" t="s">
        <v>103</v>
      </c>
      <c r="N1398" s="39" t="str">
        <f t="shared" si="21"/>
        <v>sim</v>
      </c>
      <c r="O1398" s="49">
        <v>800</v>
      </c>
      <c r="P1398" s="49">
        <v>600</v>
      </c>
      <c r="Q1398" s="39">
        <v>1</v>
      </c>
      <c r="R1398" s="39">
        <v>75</v>
      </c>
      <c r="S1398" s="39">
        <v>0.1</v>
      </c>
    </row>
    <row r="1399" spans="1:19" x14ac:dyDescent="0.25">
      <c r="A1399" s="39" t="s">
        <v>14</v>
      </c>
      <c r="B1399" s="39" t="s">
        <v>19</v>
      </c>
      <c r="C1399" s="39" t="s">
        <v>46</v>
      </c>
      <c r="D1399" s="39" t="s">
        <v>1566</v>
      </c>
      <c r="E1399" s="39" t="s">
        <v>127</v>
      </c>
      <c r="F1399" s="48">
        <v>1</v>
      </c>
      <c r="G1399" s="41">
        <v>5803</v>
      </c>
      <c r="H1399" s="42">
        <v>2.4693617021276597</v>
      </c>
      <c r="I1399" s="42">
        <v>2350</v>
      </c>
      <c r="J1399" s="42" t="s">
        <v>4170</v>
      </c>
      <c r="K1399" s="42" t="s">
        <v>4170</v>
      </c>
      <c r="L1399" s="42">
        <v>1000</v>
      </c>
      <c r="M1399" s="39" t="s">
        <v>102</v>
      </c>
      <c r="N1399" s="39" t="str">
        <f t="shared" si="21"/>
        <v>sim</v>
      </c>
      <c r="O1399" s="49">
        <v>22.22</v>
      </c>
      <c r="P1399" s="49">
        <v>10</v>
      </c>
      <c r="Q1399" s="39">
        <v>0</v>
      </c>
      <c r="R1399" s="39">
        <v>45</v>
      </c>
      <c r="S1399" s="39"/>
    </row>
    <row r="1400" spans="1:19" x14ac:dyDescent="0.25">
      <c r="A1400" s="39" t="s">
        <v>14</v>
      </c>
      <c r="B1400" s="39" t="s">
        <v>19</v>
      </c>
      <c r="C1400" s="39" t="s">
        <v>46</v>
      </c>
      <c r="D1400" s="39" t="s">
        <v>1567</v>
      </c>
      <c r="E1400" s="39" t="s">
        <v>127</v>
      </c>
      <c r="F1400" s="48">
        <v>2</v>
      </c>
      <c r="G1400" s="41">
        <v>30713</v>
      </c>
      <c r="H1400" s="42">
        <v>4.9537096774193552</v>
      </c>
      <c r="I1400" s="42">
        <v>6200</v>
      </c>
      <c r="J1400" s="42" t="s">
        <v>4170</v>
      </c>
      <c r="K1400" s="42" t="s">
        <v>4170</v>
      </c>
      <c r="L1400" s="42">
        <v>2000</v>
      </c>
      <c r="M1400" s="39" t="s">
        <v>106</v>
      </c>
      <c r="N1400" s="39" t="str">
        <f t="shared" si="21"/>
        <v>sim</v>
      </c>
      <c r="O1400" s="49">
        <v>46.1</v>
      </c>
      <c r="P1400" s="49">
        <v>39.15</v>
      </c>
      <c r="Q1400" s="39">
        <v>6.2</v>
      </c>
      <c r="R1400" s="39">
        <v>84.9</v>
      </c>
      <c r="S1400" s="39">
        <v>13.4</v>
      </c>
    </row>
    <row r="1401" spans="1:19" x14ac:dyDescent="0.25">
      <c r="A1401" s="39" t="s">
        <v>14</v>
      </c>
      <c r="B1401" s="39" t="s">
        <v>22</v>
      </c>
      <c r="C1401" s="39" t="s">
        <v>61</v>
      </c>
      <c r="D1401" s="39" t="s">
        <v>22</v>
      </c>
      <c r="E1401" s="39" t="s">
        <v>127</v>
      </c>
      <c r="F1401" s="48">
        <v>1</v>
      </c>
      <c r="G1401" s="41">
        <v>7923</v>
      </c>
      <c r="H1401" s="42">
        <v>2.5558064516129031</v>
      </c>
      <c r="I1401" s="42">
        <v>3100</v>
      </c>
      <c r="J1401" s="42" t="s">
        <v>4170</v>
      </c>
      <c r="K1401" s="42" t="s">
        <v>4170</v>
      </c>
      <c r="L1401" s="42">
        <v>0</v>
      </c>
      <c r="M1401" s="39" t="s">
        <v>102</v>
      </c>
      <c r="N1401" s="39" t="str">
        <f t="shared" si="21"/>
        <v>sim</v>
      </c>
      <c r="O1401" s="49">
        <v>9</v>
      </c>
      <c r="P1401" s="49">
        <v>5</v>
      </c>
      <c r="Q1401" s="39">
        <v>4</v>
      </c>
      <c r="R1401" s="39">
        <v>55.6</v>
      </c>
      <c r="S1401" s="39">
        <v>44.4</v>
      </c>
    </row>
    <row r="1402" spans="1:19" x14ac:dyDescent="0.25">
      <c r="A1402" s="39" t="s">
        <v>14</v>
      </c>
      <c r="B1402" s="39" t="s">
        <v>22</v>
      </c>
      <c r="C1402" s="39" t="s">
        <v>61</v>
      </c>
      <c r="D1402" s="39" t="s">
        <v>1568</v>
      </c>
      <c r="E1402" s="39" t="s">
        <v>163</v>
      </c>
      <c r="F1402" s="48">
        <v>4</v>
      </c>
      <c r="G1402" s="41">
        <v>491018</v>
      </c>
      <c r="H1402" s="42">
        <v>3.8969682539682537</v>
      </c>
      <c r="I1402" s="42">
        <v>126000</v>
      </c>
      <c r="J1402" s="42" t="s">
        <v>4169</v>
      </c>
      <c r="K1402" s="42" t="s">
        <v>4169</v>
      </c>
      <c r="L1402" s="42">
        <v>350</v>
      </c>
      <c r="M1402" s="39" t="s">
        <v>102</v>
      </c>
      <c r="N1402" s="39" t="str">
        <f t="shared" si="21"/>
        <v>sim</v>
      </c>
      <c r="O1402" s="49">
        <v>840</v>
      </c>
      <c r="P1402" s="49">
        <v>120</v>
      </c>
      <c r="Q1402" s="39">
        <v>5</v>
      </c>
      <c r="R1402" s="39">
        <v>14.3</v>
      </c>
      <c r="S1402" s="39">
        <v>0.6</v>
      </c>
    </row>
    <row r="1403" spans="1:19" x14ac:dyDescent="0.25">
      <c r="A1403" s="39" t="s">
        <v>14</v>
      </c>
      <c r="B1403" s="39" t="s">
        <v>22</v>
      </c>
      <c r="C1403" s="39" t="s">
        <v>61</v>
      </c>
      <c r="D1403" s="39" t="s">
        <v>1569</v>
      </c>
      <c r="E1403" s="39" t="s">
        <v>127</v>
      </c>
      <c r="F1403" s="48">
        <v>1</v>
      </c>
      <c r="G1403" s="41">
        <v>9448</v>
      </c>
      <c r="H1403" s="42">
        <v>2.3015834348355666</v>
      </c>
      <c r="I1403" s="42">
        <v>4105</v>
      </c>
      <c r="J1403" s="42" t="s">
        <v>4169</v>
      </c>
      <c r="K1403" s="42" t="s">
        <v>4170</v>
      </c>
      <c r="L1403" s="42">
        <v>30</v>
      </c>
      <c r="M1403" s="39" t="s">
        <v>102</v>
      </c>
      <c r="N1403" s="39" t="str">
        <f t="shared" si="21"/>
        <v>sim</v>
      </c>
      <c r="O1403" s="49">
        <v>35</v>
      </c>
      <c r="P1403" s="49">
        <v>8.9</v>
      </c>
      <c r="Q1403" s="39">
        <v>2.8</v>
      </c>
      <c r="R1403" s="39">
        <v>25.4</v>
      </c>
      <c r="S1403" s="39">
        <v>8</v>
      </c>
    </row>
    <row r="1404" spans="1:19" x14ac:dyDescent="0.25">
      <c r="A1404" s="39" t="s">
        <v>14</v>
      </c>
      <c r="B1404" s="39" t="s">
        <v>22</v>
      </c>
      <c r="C1404" s="39" t="s">
        <v>61</v>
      </c>
      <c r="D1404" s="39" t="s">
        <v>1570</v>
      </c>
      <c r="E1404" s="39" t="s">
        <v>127</v>
      </c>
      <c r="F1404" s="48">
        <v>1</v>
      </c>
      <c r="G1404" s="41">
        <v>14438</v>
      </c>
      <c r="H1404" s="42">
        <v>3.3001142857142858</v>
      </c>
      <c r="I1404" s="42">
        <v>4375</v>
      </c>
      <c r="J1404" s="42" t="s">
        <v>4169</v>
      </c>
      <c r="K1404" s="42" t="s">
        <v>4170</v>
      </c>
      <c r="L1404" s="42">
        <v>90</v>
      </c>
      <c r="M1404" s="39" t="s">
        <v>103</v>
      </c>
      <c r="N1404" s="39" t="str">
        <f t="shared" si="21"/>
        <v>sim</v>
      </c>
      <c r="O1404" s="49">
        <v>80</v>
      </c>
      <c r="P1404" s="49">
        <v>18.25</v>
      </c>
      <c r="Q1404" s="39">
        <v>3.6</v>
      </c>
      <c r="R1404" s="39">
        <v>22.8</v>
      </c>
      <c r="S1404" s="39">
        <v>4.5</v>
      </c>
    </row>
    <row r="1405" spans="1:19" x14ac:dyDescent="0.25">
      <c r="A1405" s="39" t="s">
        <v>14</v>
      </c>
      <c r="B1405" s="39" t="s">
        <v>22</v>
      </c>
      <c r="C1405" s="39" t="s">
        <v>61</v>
      </c>
      <c r="D1405" s="39" t="s">
        <v>1571</v>
      </c>
      <c r="E1405" s="39" t="s">
        <v>127</v>
      </c>
      <c r="F1405" s="48">
        <v>1</v>
      </c>
      <c r="G1405" s="41">
        <v>2602</v>
      </c>
      <c r="H1405" s="42">
        <v>2.1154471544715445</v>
      </c>
      <c r="I1405" s="42">
        <v>1230</v>
      </c>
      <c r="J1405" s="42" t="s">
        <v>4170</v>
      </c>
      <c r="K1405" s="42" t="s">
        <v>4170</v>
      </c>
      <c r="L1405" s="42">
        <v>0</v>
      </c>
      <c r="M1405" s="39" t="s">
        <v>104</v>
      </c>
      <c r="N1405" s="39" t="b">
        <f t="shared" si="21"/>
        <v>0</v>
      </c>
      <c r="O1405" s="49">
        <v>3000</v>
      </c>
      <c r="P1405" s="49">
        <v>40</v>
      </c>
      <c r="Q1405" s="39">
        <v>0</v>
      </c>
      <c r="R1405" s="39">
        <v>1.3</v>
      </c>
      <c r="S1405" s="39"/>
    </row>
    <row r="1406" spans="1:19" x14ac:dyDescent="0.25">
      <c r="A1406" s="39" t="s">
        <v>14</v>
      </c>
      <c r="B1406" s="39" t="s">
        <v>22</v>
      </c>
      <c r="C1406" s="39" t="s">
        <v>61</v>
      </c>
      <c r="D1406" s="39" t="s">
        <v>840</v>
      </c>
      <c r="E1406" s="39" t="s">
        <v>163</v>
      </c>
      <c r="F1406" s="48">
        <v>3</v>
      </c>
      <c r="G1406" s="41">
        <v>120481</v>
      </c>
      <c r="H1406" s="42">
        <v>4.8192399999999997</v>
      </c>
      <c r="I1406" s="42">
        <v>25000</v>
      </c>
      <c r="J1406" s="42" t="s">
        <v>4169</v>
      </c>
      <c r="K1406" s="42" t="s">
        <v>4169</v>
      </c>
      <c r="L1406" s="42">
        <v>0</v>
      </c>
      <c r="M1406" s="39" t="s">
        <v>103</v>
      </c>
      <c r="N1406" s="39" t="str">
        <f t="shared" si="21"/>
        <v>sim</v>
      </c>
      <c r="O1406" s="49">
        <v>160</v>
      </c>
      <c r="P1406" s="49">
        <v>60</v>
      </c>
      <c r="Q1406" s="39">
        <v>29</v>
      </c>
      <c r="R1406" s="39">
        <v>37.5</v>
      </c>
      <c r="S1406" s="39">
        <v>18.100000000000001</v>
      </c>
    </row>
    <row r="1407" spans="1:19" x14ac:dyDescent="0.25">
      <c r="A1407" s="39" t="s">
        <v>14</v>
      </c>
      <c r="B1407" s="39" t="s">
        <v>22</v>
      </c>
      <c r="C1407" s="39" t="s">
        <v>61</v>
      </c>
      <c r="D1407" s="39" t="s">
        <v>1572</v>
      </c>
      <c r="E1407" s="39" t="s">
        <v>127</v>
      </c>
      <c r="F1407" s="48">
        <v>1</v>
      </c>
      <c r="G1407" s="41">
        <v>3226</v>
      </c>
      <c r="H1407" s="42">
        <v>2.3042857142857143</v>
      </c>
      <c r="I1407" s="42">
        <v>1400</v>
      </c>
      <c r="J1407" s="42" t="s">
        <v>4169</v>
      </c>
      <c r="K1407" s="42" t="s">
        <v>4169</v>
      </c>
      <c r="L1407" s="42">
        <v>0</v>
      </c>
      <c r="M1407" s="39" t="s">
        <v>103</v>
      </c>
      <c r="N1407" s="39" t="str">
        <f t="shared" si="21"/>
        <v>sim</v>
      </c>
      <c r="O1407" s="49">
        <v>42352.36</v>
      </c>
      <c r="P1407" s="49">
        <v>42352.36</v>
      </c>
      <c r="Q1407" s="39">
        <v>500</v>
      </c>
      <c r="R1407" s="39">
        <v>100</v>
      </c>
      <c r="S1407" s="39">
        <v>1.2</v>
      </c>
    </row>
    <row r="1408" spans="1:19" x14ac:dyDescent="0.25">
      <c r="A1408" s="39" t="s">
        <v>14</v>
      </c>
      <c r="B1408" s="39" t="s">
        <v>22</v>
      </c>
      <c r="C1408" s="39" t="s">
        <v>61</v>
      </c>
      <c r="D1408" s="39" t="s">
        <v>1573</v>
      </c>
      <c r="E1408" s="39" t="s">
        <v>127</v>
      </c>
      <c r="F1408" s="48">
        <v>1</v>
      </c>
      <c r="G1408" s="41">
        <v>13474</v>
      </c>
      <c r="H1408" s="42">
        <v>2.8070833333333334</v>
      </c>
      <c r="I1408" s="42">
        <v>4800</v>
      </c>
      <c r="J1408" s="42" t="s">
        <v>4170</v>
      </c>
      <c r="K1408" s="42" t="s">
        <v>4170</v>
      </c>
      <c r="L1408" s="42">
        <v>150</v>
      </c>
      <c r="M1408" s="39" t="s">
        <v>104</v>
      </c>
      <c r="N1408" s="39" t="b">
        <f t="shared" si="21"/>
        <v>0</v>
      </c>
      <c r="O1408" s="49">
        <v>35</v>
      </c>
      <c r="P1408" s="49">
        <v>3</v>
      </c>
      <c r="Q1408" s="39">
        <v>0</v>
      </c>
      <c r="R1408" s="39">
        <v>8.6</v>
      </c>
      <c r="S1408" s="39"/>
    </row>
    <row r="1409" spans="1:19" x14ac:dyDescent="0.25">
      <c r="A1409" s="39" t="s">
        <v>14</v>
      </c>
      <c r="B1409" s="39" t="s">
        <v>21</v>
      </c>
      <c r="C1409" s="39" t="s">
        <v>48</v>
      </c>
      <c r="D1409" s="39" t="s">
        <v>1574</v>
      </c>
      <c r="E1409" s="39" t="s">
        <v>127</v>
      </c>
      <c r="F1409" s="48">
        <v>2</v>
      </c>
      <c r="G1409" s="41">
        <v>14746</v>
      </c>
      <c r="H1409" s="42">
        <v>3.6865000000000001</v>
      </c>
      <c r="I1409" s="42">
        <v>4000</v>
      </c>
      <c r="J1409" s="42" t="s">
        <v>4170</v>
      </c>
      <c r="K1409" s="42" t="s">
        <v>4170</v>
      </c>
      <c r="L1409" s="42">
        <v>2000</v>
      </c>
      <c r="M1409" s="39" t="s">
        <v>102</v>
      </c>
      <c r="N1409" s="39" t="str">
        <f t="shared" si="21"/>
        <v>sim</v>
      </c>
      <c r="O1409" s="49">
        <v>42</v>
      </c>
      <c r="P1409" s="49">
        <v>14.3</v>
      </c>
      <c r="Q1409" s="39">
        <v>0.68</v>
      </c>
      <c r="R1409" s="39">
        <v>34</v>
      </c>
      <c r="S1409" s="39">
        <v>1.6</v>
      </c>
    </row>
    <row r="1410" spans="1:19" x14ac:dyDescent="0.25">
      <c r="A1410" s="39" t="s">
        <v>14</v>
      </c>
      <c r="B1410" s="39" t="s">
        <v>21</v>
      </c>
      <c r="C1410" s="39" t="s">
        <v>48</v>
      </c>
      <c r="D1410" s="39" t="s">
        <v>1575</v>
      </c>
      <c r="E1410" s="39" t="s">
        <v>127</v>
      </c>
      <c r="F1410" s="48">
        <v>2</v>
      </c>
      <c r="G1410" s="41">
        <v>26481</v>
      </c>
      <c r="H1410" s="42">
        <v>4.3404359940993276</v>
      </c>
      <c r="I1410" s="42">
        <v>6101</v>
      </c>
      <c r="J1410" s="42" t="s">
        <v>4169</v>
      </c>
      <c r="K1410" s="42" t="s">
        <v>4170</v>
      </c>
      <c r="L1410" s="42">
        <v>1982</v>
      </c>
      <c r="M1410" s="39" t="s">
        <v>106</v>
      </c>
      <c r="N1410" s="39" t="str">
        <f t="shared" si="21"/>
        <v>sim</v>
      </c>
      <c r="O1410" s="49">
        <v>150</v>
      </c>
      <c r="P1410" s="49">
        <v>50</v>
      </c>
      <c r="Q1410" s="39">
        <v>23</v>
      </c>
      <c r="R1410" s="39">
        <v>33.299999999999997</v>
      </c>
      <c r="S1410" s="39">
        <v>15.3</v>
      </c>
    </row>
    <row r="1411" spans="1:19" x14ac:dyDescent="0.25">
      <c r="A1411" s="39" t="s">
        <v>14</v>
      </c>
      <c r="B1411" s="39" t="s">
        <v>21</v>
      </c>
      <c r="C1411" s="39" t="s">
        <v>48</v>
      </c>
      <c r="D1411" s="39" t="s">
        <v>1576</v>
      </c>
      <c r="E1411" s="39" t="s">
        <v>127</v>
      </c>
      <c r="F1411" s="48">
        <v>1</v>
      </c>
      <c r="G1411" s="41">
        <v>9892</v>
      </c>
      <c r="H1411" s="42">
        <v>3.2973333333333334</v>
      </c>
      <c r="I1411" s="42">
        <v>3000</v>
      </c>
      <c r="J1411" s="42" t="s">
        <v>4170</v>
      </c>
      <c r="K1411" s="42" t="s">
        <v>4170</v>
      </c>
      <c r="L1411" s="42">
        <v>98</v>
      </c>
      <c r="M1411" s="39" t="s">
        <v>106</v>
      </c>
      <c r="N1411" s="39" t="str">
        <f t="shared" ref="N1411:N1474" si="22">IF(M1411&lt;&gt;"Não existe", "sim")</f>
        <v>sim</v>
      </c>
      <c r="O1411" s="49">
        <v>898</v>
      </c>
      <c r="P1411" s="49">
        <v>679</v>
      </c>
      <c r="Q1411" s="39">
        <v>9.3000000000000007</v>
      </c>
      <c r="R1411" s="39">
        <v>75.599999999999994</v>
      </c>
      <c r="S1411" s="39">
        <v>1</v>
      </c>
    </row>
    <row r="1412" spans="1:19" x14ac:dyDescent="0.25">
      <c r="A1412" s="39" t="s">
        <v>14</v>
      </c>
      <c r="B1412" s="39" t="s">
        <v>21</v>
      </c>
      <c r="C1412" s="39" t="s">
        <v>48</v>
      </c>
      <c r="D1412" s="39" t="s">
        <v>1577</v>
      </c>
      <c r="E1412" s="39" t="s">
        <v>127</v>
      </c>
      <c r="F1412" s="48">
        <v>2</v>
      </c>
      <c r="G1412" s="41">
        <v>17236</v>
      </c>
      <c r="H1412" s="42">
        <v>3.7082616179001722</v>
      </c>
      <c r="I1412" s="42">
        <v>4648</v>
      </c>
      <c r="J1412" s="42" t="s">
        <v>4170</v>
      </c>
      <c r="K1412" s="42" t="s">
        <v>4170</v>
      </c>
      <c r="L1412" s="42">
        <v>65</v>
      </c>
      <c r="M1412" s="39" t="s">
        <v>104</v>
      </c>
      <c r="N1412" s="39" t="b">
        <f t="shared" si="22"/>
        <v>0</v>
      </c>
      <c r="O1412" s="49">
        <v>62</v>
      </c>
      <c r="P1412" s="49">
        <v>42</v>
      </c>
      <c r="Q1412" s="39">
        <v>0</v>
      </c>
      <c r="R1412" s="39">
        <v>67.7</v>
      </c>
      <c r="S1412" s="39"/>
    </row>
    <row r="1413" spans="1:19" x14ac:dyDescent="0.25">
      <c r="A1413" s="39" t="s">
        <v>14</v>
      </c>
      <c r="B1413" s="39" t="s">
        <v>21</v>
      </c>
      <c r="C1413" s="39" t="s">
        <v>48</v>
      </c>
      <c r="D1413" s="39" t="s">
        <v>1578</v>
      </c>
      <c r="E1413" s="39" t="s">
        <v>127</v>
      </c>
      <c r="F1413" s="48">
        <v>1</v>
      </c>
      <c r="G1413" s="41">
        <v>8292</v>
      </c>
      <c r="H1413" s="42">
        <v>3.7050938337801607</v>
      </c>
      <c r="I1413" s="42">
        <v>2238</v>
      </c>
      <c r="J1413" s="42" t="s">
        <v>4170</v>
      </c>
      <c r="K1413" s="42" t="s">
        <v>4170</v>
      </c>
      <c r="L1413" s="42">
        <v>900</v>
      </c>
      <c r="M1413" s="39" t="s">
        <v>104</v>
      </c>
      <c r="N1413" s="39" t="b">
        <f t="shared" si="22"/>
        <v>0</v>
      </c>
      <c r="O1413" s="49">
        <v>20.03</v>
      </c>
      <c r="P1413" s="49">
        <v>3</v>
      </c>
      <c r="Q1413" s="39">
        <v>0</v>
      </c>
      <c r="R1413" s="39">
        <v>15</v>
      </c>
      <c r="S1413" s="39"/>
    </row>
    <row r="1414" spans="1:19" x14ac:dyDescent="0.25">
      <c r="A1414" s="39" t="s">
        <v>14</v>
      </c>
      <c r="B1414" s="39" t="s">
        <v>21</v>
      </c>
      <c r="C1414" s="39" t="s">
        <v>48</v>
      </c>
      <c r="D1414" s="39" t="s">
        <v>1579</v>
      </c>
      <c r="E1414" s="39" t="s">
        <v>127</v>
      </c>
      <c r="F1414" s="48">
        <v>2</v>
      </c>
      <c r="G1414" s="41">
        <v>25806</v>
      </c>
      <c r="H1414" s="42">
        <v>2.5459747434885558</v>
      </c>
      <c r="I1414" s="42">
        <v>10136</v>
      </c>
      <c r="J1414" s="42" t="s">
        <v>4170</v>
      </c>
      <c r="K1414" s="42" t="s">
        <v>4170</v>
      </c>
      <c r="L1414" s="42">
        <v>5068</v>
      </c>
      <c r="M1414" s="39" t="s">
        <v>103</v>
      </c>
      <c r="N1414" s="39" t="str">
        <f t="shared" si="22"/>
        <v>sim</v>
      </c>
      <c r="O1414" s="49">
        <v>50</v>
      </c>
      <c r="P1414" s="49">
        <v>15</v>
      </c>
      <c r="Q1414" s="39">
        <v>1</v>
      </c>
      <c r="R1414" s="39">
        <v>30</v>
      </c>
      <c r="S1414" s="39">
        <v>2</v>
      </c>
    </row>
    <row r="1415" spans="1:19" x14ac:dyDescent="0.25">
      <c r="A1415" s="39" t="s">
        <v>14</v>
      </c>
      <c r="B1415" s="39" t="s">
        <v>21</v>
      </c>
      <c r="C1415" s="39" t="s">
        <v>48</v>
      </c>
      <c r="D1415" s="39" t="s">
        <v>1580</v>
      </c>
      <c r="E1415" s="39" t="s">
        <v>127</v>
      </c>
      <c r="F1415" s="48">
        <v>1</v>
      </c>
      <c r="G1415" s="41">
        <v>13171</v>
      </c>
      <c r="H1415" s="42">
        <v>2.1951666666666667</v>
      </c>
      <c r="I1415" s="42">
        <v>6000</v>
      </c>
      <c r="J1415" s="42" t="s">
        <v>4170</v>
      </c>
      <c r="K1415" s="42" t="s">
        <v>4170</v>
      </c>
      <c r="L1415" s="42">
        <v>2600</v>
      </c>
      <c r="M1415" s="39" t="s">
        <v>102</v>
      </c>
      <c r="N1415" s="39" t="str">
        <f t="shared" si="22"/>
        <v>sim</v>
      </c>
      <c r="O1415" s="49">
        <v>40</v>
      </c>
      <c r="P1415" s="49">
        <v>22</v>
      </c>
      <c r="Q1415" s="39">
        <v>6</v>
      </c>
      <c r="R1415" s="39">
        <v>55</v>
      </c>
      <c r="S1415" s="39">
        <v>15</v>
      </c>
    </row>
    <row r="1416" spans="1:19" x14ac:dyDescent="0.25">
      <c r="A1416" s="39" t="s">
        <v>14</v>
      </c>
      <c r="B1416" s="39" t="s">
        <v>21</v>
      </c>
      <c r="C1416" s="39" t="s">
        <v>48</v>
      </c>
      <c r="D1416" s="39" t="s">
        <v>1581</v>
      </c>
      <c r="E1416" s="39" t="s">
        <v>127</v>
      </c>
      <c r="F1416" s="48">
        <v>1</v>
      </c>
      <c r="G1416" s="41">
        <v>9002</v>
      </c>
      <c r="H1416" s="42">
        <v>3.1246095105866019</v>
      </c>
      <c r="I1416" s="42">
        <v>2881</v>
      </c>
      <c r="J1416" s="42" t="s">
        <v>4169</v>
      </c>
      <c r="K1416" s="42" t="s">
        <v>4170</v>
      </c>
      <c r="L1416" s="42">
        <v>660</v>
      </c>
      <c r="M1416" s="39" t="s">
        <v>106</v>
      </c>
      <c r="N1416" s="39" t="str">
        <f t="shared" si="22"/>
        <v>sim</v>
      </c>
      <c r="O1416" s="49">
        <v>12</v>
      </c>
      <c r="P1416" s="49">
        <v>10</v>
      </c>
      <c r="Q1416" s="39">
        <v>12</v>
      </c>
      <c r="R1416" s="39">
        <v>83.3</v>
      </c>
      <c r="S1416" s="39">
        <v>100</v>
      </c>
    </row>
    <row r="1417" spans="1:19" x14ac:dyDescent="0.25">
      <c r="A1417" s="39" t="s">
        <v>14</v>
      </c>
      <c r="B1417" s="39" t="s">
        <v>21</v>
      </c>
      <c r="C1417" s="39" t="s">
        <v>48</v>
      </c>
      <c r="D1417" s="39" t="s">
        <v>1582</v>
      </c>
      <c r="E1417" s="39" t="s">
        <v>127</v>
      </c>
      <c r="F1417" s="48">
        <v>2</v>
      </c>
      <c r="G1417" s="41">
        <v>38720</v>
      </c>
      <c r="H1417" s="42">
        <v>3.9473952492608828</v>
      </c>
      <c r="I1417" s="42">
        <v>9809</v>
      </c>
      <c r="J1417" s="42" t="s">
        <v>4170</v>
      </c>
      <c r="K1417" s="42" t="s">
        <v>4170</v>
      </c>
      <c r="L1417" s="42">
        <v>125</v>
      </c>
      <c r="M1417" s="39" t="s">
        <v>105</v>
      </c>
      <c r="N1417" s="39" t="str">
        <f t="shared" si="22"/>
        <v>sim</v>
      </c>
      <c r="O1417" s="49">
        <v>90</v>
      </c>
      <c r="P1417" s="49">
        <v>60</v>
      </c>
      <c r="Q1417" s="39">
        <v>0</v>
      </c>
      <c r="R1417" s="39">
        <v>66.7</v>
      </c>
      <c r="S1417" s="39"/>
    </row>
    <row r="1418" spans="1:19" x14ac:dyDescent="0.25">
      <c r="A1418" s="39" t="s">
        <v>14</v>
      </c>
      <c r="B1418" s="39" t="s">
        <v>21</v>
      </c>
      <c r="C1418" s="39" t="s">
        <v>48</v>
      </c>
      <c r="D1418" s="39" t="s">
        <v>1583</v>
      </c>
      <c r="E1418" s="39" t="s">
        <v>127</v>
      </c>
      <c r="F1418" s="48">
        <v>1</v>
      </c>
      <c r="G1418" s="41">
        <v>7952</v>
      </c>
      <c r="H1418" s="42">
        <v>4.1159420289855069</v>
      </c>
      <c r="I1418" s="42">
        <v>1932</v>
      </c>
      <c r="J1418" s="42" t="s">
        <v>4170</v>
      </c>
      <c r="K1418" s="42" t="s">
        <v>4170</v>
      </c>
      <c r="L1418" s="42">
        <v>423</v>
      </c>
      <c r="M1418" s="39" t="s">
        <v>106</v>
      </c>
      <c r="N1418" s="39" t="str">
        <f t="shared" si="22"/>
        <v>sim</v>
      </c>
      <c r="O1418" s="49">
        <v>24</v>
      </c>
      <c r="P1418" s="49">
        <v>20</v>
      </c>
      <c r="Q1418" s="39">
        <v>0</v>
      </c>
      <c r="R1418" s="39">
        <v>83.3</v>
      </c>
      <c r="S1418" s="39"/>
    </row>
    <row r="1419" spans="1:19" x14ac:dyDescent="0.25">
      <c r="A1419" s="39" t="s">
        <v>14</v>
      </c>
      <c r="B1419" s="39" t="s">
        <v>21</v>
      </c>
      <c r="C1419" s="39" t="s">
        <v>48</v>
      </c>
      <c r="D1419" s="39" t="s">
        <v>1584</v>
      </c>
      <c r="E1419" s="39" t="s">
        <v>127</v>
      </c>
      <c r="F1419" s="48">
        <v>2</v>
      </c>
      <c r="G1419" s="41">
        <v>30102</v>
      </c>
      <c r="H1419" s="42">
        <v>3.8244187523821624</v>
      </c>
      <c r="I1419" s="42">
        <v>7871</v>
      </c>
      <c r="J1419" s="42" t="s">
        <v>4170</v>
      </c>
      <c r="K1419" s="42" t="s">
        <v>4170</v>
      </c>
      <c r="L1419" s="42">
        <v>1500</v>
      </c>
      <c r="M1419" s="39" t="s">
        <v>105</v>
      </c>
      <c r="N1419" s="39" t="str">
        <f t="shared" si="22"/>
        <v>sim</v>
      </c>
      <c r="O1419" s="49">
        <v>50</v>
      </c>
      <c r="P1419" s="49">
        <v>30</v>
      </c>
      <c r="Q1419" s="39">
        <v>0</v>
      </c>
      <c r="R1419" s="39">
        <v>60</v>
      </c>
      <c r="S1419" s="39"/>
    </row>
    <row r="1420" spans="1:19" x14ac:dyDescent="0.25">
      <c r="A1420" s="39" t="s">
        <v>14</v>
      </c>
      <c r="B1420" s="39" t="s">
        <v>21</v>
      </c>
      <c r="C1420" s="39" t="s">
        <v>48</v>
      </c>
      <c r="D1420" s="39" t="s">
        <v>1585</v>
      </c>
      <c r="E1420" s="39" t="s">
        <v>164</v>
      </c>
      <c r="F1420" s="48">
        <v>2</v>
      </c>
      <c r="G1420" s="41">
        <v>69617</v>
      </c>
      <c r="H1420" s="42">
        <v>2.4863214285714288</v>
      </c>
      <c r="I1420" s="42">
        <v>28000</v>
      </c>
      <c r="J1420" s="42" t="s">
        <v>4170</v>
      </c>
      <c r="K1420" s="42" t="s">
        <v>4170</v>
      </c>
      <c r="L1420" s="42">
        <v>6000</v>
      </c>
      <c r="M1420" s="39" t="s">
        <v>106</v>
      </c>
      <c r="N1420" s="39" t="str">
        <f t="shared" si="22"/>
        <v>sim</v>
      </c>
      <c r="O1420" s="49">
        <v>109</v>
      </c>
      <c r="P1420" s="49">
        <v>67.58</v>
      </c>
      <c r="Q1420" s="39">
        <v>45</v>
      </c>
      <c r="R1420" s="39">
        <v>62</v>
      </c>
      <c r="S1420" s="39">
        <v>41.3</v>
      </c>
    </row>
    <row r="1421" spans="1:19" x14ac:dyDescent="0.25">
      <c r="A1421" s="39" t="s">
        <v>14</v>
      </c>
      <c r="B1421" s="39" t="s">
        <v>21</v>
      </c>
      <c r="C1421" s="39" t="s">
        <v>48</v>
      </c>
      <c r="D1421" s="39" t="s">
        <v>1586</v>
      </c>
      <c r="E1421" s="39" t="s">
        <v>164</v>
      </c>
      <c r="F1421" s="48">
        <v>2</v>
      </c>
      <c r="G1421" s="41">
        <v>10236</v>
      </c>
      <c r="H1421" s="42">
        <v>5.8159090909090905</v>
      </c>
      <c r="I1421" s="42">
        <v>1760</v>
      </c>
      <c r="J1421" s="42" t="s">
        <v>4170</v>
      </c>
      <c r="K1421" s="42" t="s">
        <v>4170</v>
      </c>
      <c r="L1421" s="42">
        <v>120</v>
      </c>
      <c r="M1421" s="39" t="s">
        <v>102</v>
      </c>
      <c r="N1421" s="39" t="str">
        <f t="shared" si="22"/>
        <v>sim</v>
      </c>
      <c r="O1421" s="49">
        <v>36</v>
      </c>
      <c r="P1421" s="49">
        <v>36</v>
      </c>
      <c r="Q1421" s="39">
        <v>13</v>
      </c>
      <c r="R1421" s="39">
        <v>100</v>
      </c>
      <c r="S1421" s="39">
        <v>36.1</v>
      </c>
    </row>
    <row r="1422" spans="1:19" x14ac:dyDescent="0.25">
      <c r="A1422" s="39" t="s">
        <v>14</v>
      </c>
      <c r="B1422" s="39" t="s">
        <v>21</v>
      </c>
      <c r="C1422" s="39" t="s">
        <v>48</v>
      </c>
      <c r="D1422" s="39" t="s">
        <v>1587</v>
      </c>
      <c r="E1422" s="39" t="s">
        <v>164</v>
      </c>
      <c r="F1422" s="48">
        <v>5</v>
      </c>
      <c r="G1422" s="41">
        <v>2208331</v>
      </c>
      <c r="H1422" s="42">
        <v>3.8252679278227477</v>
      </c>
      <c r="I1422" s="42">
        <v>577301</v>
      </c>
      <c r="J1422" s="42" t="s">
        <v>4169</v>
      </c>
      <c r="K1422" s="42" t="s">
        <v>4169</v>
      </c>
      <c r="L1422" s="42">
        <v>1000</v>
      </c>
      <c r="M1422" s="39" t="s">
        <v>102</v>
      </c>
      <c r="N1422" s="39" t="str">
        <f t="shared" si="22"/>
        <v>sim</v>
      </c>
      <c r="O1422" s="49">
        <v>4266.34</v>
      </c>
      <c r="P1422" s="49">
        <v>2986.44</v>
      </c>
      <c r="Q1422" s="39">
        <v>250</v>
      </c>
      <c r="R1422" s="39">
        <v>70</v>
      </c>
      <c r="S1422" s="39">
        <v>5.9</v>
      </c>
    </row>
    <row r="1423" spans="1:19" x14ac:dyDescent="0.25">
      <c r="A1423" s="39" t="s">
        <v>14</v>
      </c>
      <c r="B1423" s="39" t="s">
        <v>21</v>
      </c>
      <c r="C1423" s="39" t="s">
        <v>48</v>
      </c>
      <c r="D1423" s="39" t="s">
        <v>1588</v>
      </c>
      <c r="E1423" s="39" t="s">
        <v>127</v>
      </c>
      <c r="F1423" s="48">
        <v>2</v>
      </c>
      <c r="G1423" s="41">
        <v>24489</v>
      </c>
      <c r="H1423" s="42">
        <v>4.2405194805194801</v>
      </c>
      <c r="I1423" s="42">
        <v>5775</v>
      </c>
      <c r="J1423" s="42" t="s">
        <v>4170</v>
      </c>
      <c r="K1423" s="42" t="s">
        <v>4170</v>
      </c>
      <c r="L1423" s="42">
        <v>0</v>
      </c>
      <c r="M1423" s="39" t="s">
        <v>102</v>
      </c>
      <c r="N1423" s="39" t="str">
        <f t="shared" si="22"/>
        <v>sim</v>
      </c>
      <c r="O1423" s="49">
        <v>116.83</v>
      </c>
      <c r="P1423" s="49">
        <v>16.8</v>
      </c>
      <c r="Q1423" s="39">
        <v>15</v>
      </c>
      <c r="R1423" s="39">
        <v>14.4</v>
      </c>
      <c r="S1423" s="39">
        <v>12.8</v>
      </c>
    </row>
    <row r="1424" spans="1:19" x14ac:dyDescent="0.25">
      <c r="A1424" s="39" t="s">
        <v>14</v>
      </c>
      <c r="B1424" s="39" t="s">
        <v>21</v>
      </c>
      <c r="C1424" s="39" t="s">
        <v>48</v>
      </c>
      <c r="D1424" s="39" t="s">
        <v>1589</v>
      </c>
      <c r="E1424" s="39" t="s">
        <v>127</v>
      </c>
      <c r="F1424" s="48">
        <v>2</v>
      </c>
      <c r="G1424" s="41">
        <v>32164</v>
      </c>
      <c r="H1424" s="42">
        <v>3.6005821112728085</v>
      </c>
      <c r="I1424" s="42">
        <v>8933</v>
      </c>
      <c r="J1424" s="42" t="s">
        <v>4169</v>
      </c>
      <c r="K1424" s="42" t="s">
        <v>4170</v>
      </c>
      <c r="L1424" s="42">
        <v>140</v>
      </c>
      <c r="M1424" s="39" t="s">
        <v>102</v>
      </c>
      <c r="N1424" s="39" t="str">
        <f t="shared" si="22"/>
        <v>sim</v>
      </c>
      <c r="O1424" s="49">
        <v>109</v>
      </c>
      <c r="P1424" s="49">
        <v>92</v>
      </c>
      <c r="Q1424" s="39">
        <v>10</v>
      </c>
      <c r="R1424" s="39">
        <v>84.4</v>
      </c>
      <c r="S1424" s="39">
        <v>9.1999999999999993</v>
      </c>
    </row>
    <row r="1425" spans="1:19" x14ac:dyDescent="0.25">
      <c r="A1425" s="39" t="s">
        <v>14</v>
      </c>
      <c r="B1425" s="39" t="s">
        <v>21</v>
      </c>
      <c r="C1425" s="39" t="s">
        <v>48</v>
      </c>
      <c r="D1425" s="39" t="s">
        <v>1590</v>
      </c>
      <c r="E1425" s="39" t="s">
        <v>127</v>
      </c>
      <c r="F1425" s="48">
        <v>1</v>
      </c>
      <c r="G1425" s="41">
        <v>8224</v>
      </c>
      <c r="H1425" s="42">
        <v>2.5627921470863195</v>
      </c>
      <c r="I1425" s="42">
        <v>3209</v>
      </c>
      <c r="J1425" s="42" t="s">
        <v>4170</v>
      </c>
      <c r="K1425" s="42" t="s">
        <v>4170</v>
      </c>
      <c r="L1425" s="42">
        <v>458</v>
      </c>
      <c r="M1425" s="39" t="s">
        <v>102</v>
      </c>
      <c r="N1425" s="39" t="str">
        <f t="shared" si="22"/>
        <v>sim</v>
      </c>
      <c r="O1425" s="49">
        <v>62</v>
      </c>
      <c r="P1425" s="49">
        <v>58</v>
      </c>
      <c r="Q1425" s="39">
        <v>57</v>
      </c>
      <c r="R1425" s="39">
        <v>93.5</v>
      </c>
      <c r="S1425" s="39">
        <v>91.9</v>
      </c>
    </row>
    <row r="1426" spans="1:19" x14ac:dyDescent="0.25">
      <c r="A1426" s="39" t="s">
        <v>14</v>
      </c>
      <c r="B1426" s="39" t="s">
        <v>21</v>
      </c>
      <c r="C1426" s="39" t="s">
        <v>48</v>
      </c>
      <c r="D1426" s="39" t="s">
        <v>1591</v>
      </c>
      <c r="E1426" s="39" t="s">
        <v>164</v>
      </c>
      <c r="F1426" s="48">
        <v>1</v>
      </c>
      <c r="G1426" s="41">
        <v>12857</v>
      </c>
      <c r="H1426" s="42">
        <v>3.3085434894493053</v>
      </c>
      <c r="I1426" s="42">
        <v>3886</v>
      </c>
      <c r="J1426" s="42" t="s">
        <v>4169</v>
      </c>
      <c r="K1426" s="42" t="s">
        <v>4170</v>
      </c>
      <c r="L1426" s="42">
        <v>162</v>
      </c>
      <c r="M1426" s="39" t="s">
        <v>102</v>
      </c>
      <c r="N1426" s="39" t="str">
        <f t="shared" si="22"/>
        <v>sim</v>
      </c>
      <c r="O1426" s="49">
        <v>48.65</v>
      </c>
      <c r="P1426" s="49">
        <v>28.5</v>
      </c>
      <c r="Q1426" s="39">
        <v>19.78</v>
      </c>
      <c r="R1426" s="39">
        <v>58.6</v>
      </c>
      <c r="S1426" s="39">
        <v>40.700000000000003</v>
      </c>
    </row>
    <row r="1427" spans="1:19" x14ac:dyDescent="0.25">
      <c r="A1427" s="39" t="s">
        <v>14</v>
      </c>
      <c r="B1427" s="39" t="s">
        <v>21</v>
      </c>
      <c r="C1427" s="39" t="s">
        <v>48</v>
      </c>
      <c r="D1427" s="39" t="s">
        <v>1592</v>
      </c>
      <c r="E1427" s="39" t="s">
        <v>127</v>
      </c>
      <c r="F1427" s="48">
        <v>3</v>
      </c>
      <c r="G1427" s="41">
        <v>79021</v>
      </c>
      <c r="H1427" s="42">
        <v>4.0000506200961778</v>
      </c>
      <c r="I1427" s="42">
        <v>19755</v>
      </c>
      <c r="J1427" s="42" t="s">
        <v>4169</v>
      </c>
      <c r="K1427" s="42" t="s">
        <v>4170</v>
      </c>
      <c r="L1427" s="42">
        <v>416</v>
      </c>
      <c r="M1427" s="39" t="s">
        <v>102</v>
      </c>
      <c r="N1427" s="39" t="str">
        <f t="shared" si="22"/>
        <v>sim</v>
      </c>
      <c r="O1427" s="49">
        <v>100</v>
      </c>
      <c r="P1427" s="49">
        <v>80</v>
      </c>
      <c r="Q1427" s="39">
        <v>10</v>
      </c>
      <c r="R1427" s="39">
        <v>80</v>
      </c>
      <c r="S1427" s="39">
        <v>10</v>
      </c>
    </row>
    <row r="1428" spans="1:19" x14ac:dyDescent="0.25">
      <c r="A1428" s="39" t="s">
        <v>14</v>
      </c>
      <c r="B1428" s="39" t="s">
        <v>21</v>
      </c>
      <c r="C1428" s="39" t="s">
        <v>48</v>
      </c>
      <c r="D1428" s="39" t="s">
        <v>1593</v>
      </c>
      <c r="E1428" s="39" t="s">
        <v>127</v>
      </c>
      <c r="F1428" s="48">
        <v>1</v>
      </c>
      <c r="G1428" s="41">
        <v>9772</v>
      </c>
      <c r="H1428" s="42">
        <v>3.2573333333333334</v>
      </c>
      <c r="I1428" s="42">
        <v>3000</v>
      </c>
      <c r="J1428" s="42" t="s">
        <v>4170</v>
      </c>
      <c r="K1428" s="42" t="s">
        <v>4170</v>
      </c>
      <c r="L1428" s="42">
        <v>300</v>
      </c>
      <c r="M1428" s="39" t="s">
        <v>102</v>
      </c>
      <c r="N1428" s="39" t="str">
        <f t="shared" si="22"/>
        <v>sim</v>
      </c>
      <c r="O1428" s="49">
        <v>300</v>
      </c>
      <c r="P1428" s="49">
        <v>300</v>
      </c>
      <c r="Q1428" s="39">
        <v>0</v>
      </c>
      <c r="R1428" s="39">
        <v>100</v>
      </c>
      <c r="S1428" s="39"/>
    </row>
    <row r="1429" spans="1:19" x14ac:dyDescent="0.25">
      <c r="A1429" s="39" t="s">
        <v>14</v>
      </c>
      <c r="B1429" s="39" t="s">
        <v>21</v>
      </c>
      <c r="C1429" s="39" t="s">
        <v>48</v>
      </c>
      <c r="D1429" s="39" t="s">
        <v>1594</v>
      </c>
      <c r="E1429" s="39" t="s">
        <v>127</v>
      </c>
      <c r="F1429" s="48">
        <v>2</v>
      </c>
      <c r="G1429" s="41">
        <v>18190</v>
      </c>
      <c r="H1429" s="42">
        <v>7.5791666666666666</v>
      </c>
      <c r="I1429" s="42">
        <v>2400</v>
      </c>
      <c r="J1429" s="42" t="s">
        <v>4170</v>
      </c>
      <c r="K1429" s="42" t="s">
        <v>4170</v>
      </c>
      <c r="L1429" s="42">
        <v>152</v>
      </c>
      <c r="M1429" s="39" t="s">
        <v>103</v>
      </c>
      <c r="N1429" s="39" t="str">
        <f t="shared" si="22"/>
        <v>sim</v>
      </c>
      <c r="O1429" s="49">
        <v>7250.31</v>
      </c>
      <c r="P1429" s="49">
        <v>4380.55</v>
      </c>
      <c r="Q1429" s="39">
        <v>4280.21</v>
      </c>
      <c r="R1429" s="39">
        <v>60.4</v>
      </c>
      <c r="S1429" s="39">
        <v>59</v>
      </c>
    </row>
    <row r="1430" spans="1:19" x14ac:dyDescent="0.25">
      <c r="A1430" s="39" t="s">
        <v>14</v>
      </c>
      <c r="B1430" s="39" t="s">
        <v>21</v>
      </c>
      <c r="C1430" s="39" t="s">
        <v>48</v>
      </c>
      <c r="D1430" s="39" t="s">
        <v>1595</v>
      </c>
      <c r="E1430" s="39" t="s">
        <v>127</v>
      </c>
      <c r="F1430" s="48">
        <v>1</v>
      </c>
      <c r="G1430" s="41">
        <v>7915</v>
      </c>
      <c r="H1430" s="42">
        <v>2.6383333333333332</v>
      </c>
      <c r="I1430" s="42">
        <v>3000</v>
      </c>
      <c r="J1430" s="42" t="s">
        <v>4170</v>
      </c>
      <c r="K1430" s="42" t="s">
        <v>4170</v>
      </c>
      <c r="L1430" s="42">
        <v>20</v>
      </c>
      <c r="M1430" s="39" t="s">
        <v>105</v>
      </c>
      <c r="N1430" s="39" t="str">
        <f t="shared" si="22"/>
        <v>sim</v>
      </c>
      <c r="O1430" s="49">
        <v>50</v>
      </c>
      <c r="P1430" s="49">
        <v>25</v>
      </c>
      <c r="Q1430" s="39">
        <v>5</v>
      </c>
      <c r="R1430" s="39">
        <v>50</v>
      </c>
      <c r="S1430" s="39">
        <v>10</v>
      </c>
    </row>
    <row r="1431" spans="1:19" x14ac:dyDescent="0.25">
      <c r="A1431" s="39" t="s">
        <v>14</v>
      </c>
      <c r="B1431" s="39" t="s">
        <v>21</v>
      </c>
      <c r="C1431" s="39" t="s">
        <v>48</v>
      </c>
      <c r="D1431" s="39" t="s">
        <v>1596</v>
      </c>
      <c r="E1431" s="39" t="s">
        <v>164</v>
      </c>
      <c r="F1431" s="48">
        <v>1</v>
      </c>
      <c r="G1431" s="41">
        <v>4404</v>
      </c>
      <c r="H1431" s="42">
        <v>3.3112781954887218</v>
      </c>
      <c r="I1431" s="42">
        <v>1330</v>
      </c>
      <c r="J1431" s="42" t="s">
        <v>4170</v>
      </c>
      <c r="K1431" s="42" t="s">
        <v>4170</v>
      </c>
      <c r="L1431" s="42">
        <v>13</v>
      </c>
      <c r="M1431" s="39" t="s">
        <v>103</v>
      </c>
      <c r="N1431" s="39" t="str">
        <f t="shared" si="22"/>
        <v>sim</v>
      </c>
      <c r="O1431" s="49">
        <v>16</v>
      </c>
      <c r="P1431" s="49">
        <v>15.55</v>
      </c>
      <c r="Q1431" s="39">
        <v>14</v>
      </c>
      <c r="R1431" s="39">
        <v>97.2</v>
      </c>
      <c r="S1431" s="39">
        <v>87.5</v>
      </c>
    </row>
    <row r="1432" spans="1:19" x14ac:dyDescent="0.25">
      <c r="A1432" s="39" t="s">
        <v>14</v>
      </c>
      <c r="B1432" s="39" t="s">
        <v>21</v>
      </c>
      <c r="C1432" s="39" t="s">
        <v>48</v>
      </c>
      <c r="D1432" s="39" t="s">
        <v>1597</v>
      </c>
      <c r="E1432" s="39" t="s">
        <v>127</v>
      </c>
      <c r="F1432" s="48">
        <v>1</v>
      </c>
      <c r="G1432" s="41">
        <v>9846</v>
      </c>
      <c r="H1432" s="42">
        <v>4.0939708939708943</v>
      </c>
      <c r="I1432" s="42">
        <v>2405</v>
      </c>
      <c r="J1432" s="42" t="s">
        <v>4170</v>
      </c>
      <c r="K1432" s="42" t="s">
        <v>4170</v>
      </c>
      <c r="L1432" s="42">
        <v>152</v>
      </c>
      <c r="M1432" s="39" t="s">
        <v>103</v>
      </c>
      <c r="N1432" s="39" t="str">
        <f t="shared" si="22"/>
        <v>sim</v>
      </c>
      <c r="O1432" s="49">
        <v>20</v>
      </c>
      <c r="P1432" s="49">
        <v>15</v>
      </c>
      <c r="Q1432" s="39">
        <v>0</v>
      </c>
      <c r="R1432" s="39">
        <v>75</v>
      </c>
      <c r="S1432" s="39"/>
    </row>
    <row r="1433" spans="1:19" x14ac:dyDescent="0.25">
      <c r="A1433" s="39" t="s">
        <v>14</v>
      </c>
      <c r="B1433" s="39" t="s">
        <v>21</v>
      </c>
      <c r="C1433" s="39" t="s">
        <v>48</v>
      </c>
      <c r="D1433" s="39" t="s">
        <v>1598</v>
      </c>
      <c r="E1433" s="39" t="s">
        <v>127</v>
      </c>
      <c r="F1433" s="48">
        <v>1</v>
      </c>
      <c r="G1433" s="41">
        <v>9328</v>
      </c>
      <c r="H1433" s="42">
        <v>2.3146401985111664</v>
      </c>
      <c r="I1433" s="42">
        <v>4030</v>
      </c>
      <c r="J1433" s="42" t="s">
        <v>4169</v>
      </c>
      <c r="K1433" s="42" t="s">
        <v>4170</v>
      </c>
      <c r="L1433" s="42">
        <v>30</v>
      </c>
      <c r="M1433" s="39" t="s">
        <v>103</v>
      </c>
      <c r="N1433" s="39" t="str">
        <f t="shared" si="22"/>
        <v>sim</v>
      </c>
      <c r="O1433" s="49">
        <v>36.26</v>
      </c>
      <c r="P1433" s="49">
        <v>26.89</v>
      </c>
      <c r="Q1433" s="39">
        <v>15</v>
      </c>
      <c r="R1433" s="39">
        <v>74.2</v>
      </c>
      <c r="S1433" s="39">
        <v>41.4</v>
      </c>
    </row>
    <row r="1434" spans="1:19" x14ac:dyDescent="0.25">
      <c r="A1434" s="39" t="s">
        <v>14</v>
      </c>
      <c r="B1434" s="39" t="s">
        <v>21</v>
      </c>
      <c r="C1434" s="39" t="s">
        <v>48</v>
      </c>
      <c r="D1434" s="39" t="s">
        <v>1599</v>
      </c>
      <c r="E1434" s="39" t="s">
        <v>127</v>
      </c>
      <c r="F1434" s="48">
        <v>1</v>
      </c>
      <c r="G1434" s="41">
        <v>13815</v>
      </c>
      <c r="H1434" s="42">
        <v>3.2892857142857141</v>
      </c>
      <c r="I1434" s="42">
        <v>4200</v>
      </c>
      <c r="J1434" s="42" t="s">
        <v>4169</v>
      </c>
      <c r="K1434" s="42" t="s">
        <v>4170</v>
      </c>
      <c r="L1434" s="42">
        <v>88</v>
      </c>
      <c r="M1434" s="39" t="s">
        <v>105</v>
      </c>
      <c r="N1434" s="39" t="str">
        <f t="shared" si="22"/>
        <v>sim</v>
      </c>
      <c r="O1434" s="49">
        <v>30.45</v>
      </c>
      <c r="P1434" s="49">
        <v>29.75</v>
      </c>
      <c r="Q1434" s="39">
        <v>0</v>
      </c>
      <c r="R1434" s="39">
        <v>97.7</v>
      </c>
      <c r="S1434" s="39"/>
    </row>
    <row r="1435" spans="1:19" x14ac:dyDescent="0.25">
      <c r="A1435" s="39" t="s">
        <v>14</v>
      </c>
      <c r="B1435" s="39" t="s">
        <v>31</v>
      </c>
      <c r="C1435" s="39" t="s">
        <v>55</v>
      </c>
      <c r="D1435" s="39" t="s">
        <v>1600</v>
      </c>
      <c r="E1435" s="39" t="s">
        <v>127</v>
      </c>
      <c r="F1435" s="48">
        <v>3</v>
      </c>
      <c r="G1435" s="41">
        <v>93574</v>
      </c>
      <c r="H1435" s="42">
        <v>2.9706031746031747</v>
      </c>
      <c r="I1435" s="42">
        <v>31500</v>
      </c>
      <c r="J1435" s="42" t="s">
        <v>4170</v>
      </c>
      <c r="K1435" s="42" t="s">
        <v>4170</v>
      </c>
      <c r="L1435" s="42">
        <v>300</v>
      </c>
      <c r="M1435" s="39" t="s">
        <v>102</v>
      </c>
      <c r="N1435" s="39" t="str">
        <f t="shared" si="22"/>
        <v>sim</v>
      </c>
      <c r="O1435" s="49">
        <v>863</v>
      </c>
      <c r="P1435" s="49">
        <v>450</v>
      </c>
      <c r="Q1435" s="39">
        <v>20</v>
      </c>
      <c r="R1435" s="39">
        <v>52.1</v>
      </c>
      <c r="S1435" s="39">
        <v>2.2999999999999998</v>
      </c>
    </row>
    <row r="1436" spans="1:19" x14ac:dyDescent="0.25">
      <c r="A1436" s="39" t="s">
        <v>14</v>
      </c>
      <c r="B1436" s="39" t="s">
        <v>31</v>
      </c>
      <c r="C1436" s="39" t="s">
        <v>55</v>
      </c>
      <c r="D1436" s="39" t="s">
        <v>1601</v>
      </c>
      <c r="E1436" s="39" t="s">
        <v>127</v>
      </c>
      <c r="F1436" s="48">
        <v>1</v>
      </c>
      <c r="G1436" s="41">
        <v>6662</v>
      </c>
      <c r="H1436" s="42">
        <v>3.6010810810810812</v>
      </c>
      <c r="I1436" s="42">
        <v>1850</v>
      </c>
      <c r="J1436" s="42" t="s">
        <v>4170</v>
      </c>
      <c r="K1436" s="42" t="s">
        <v>4170</v>
      </c>
      <c r="L1436" s="42">
        <v>5</v>
      </c>
      <c r="M1436" s="39" t="s">
        <v>106</v>
      </c>
      <c r="N1436" s="39" t="str">
        <f t="shared" si="22"/>
        <v>sim</v>
      </c>
      <c r="O1436" s="49">
        <v>33</v>
      </c>
      <c r="P1436" s="49">
        <v>24</v>
      </c>
      <c r="Q1436" s="39">
        <v>4</v>
      </c>
      <c r="R1436" s="39">
        <v>72.7</v>
      </c>
      <c r="S1436" s="39">
        <v>12.1</v>
      </c>
    </row>
    <row r="1437" spans="1:19" x14ac:dyDescent="0.25">
      <c r="A1437" s="39" t="s">
        <v>14</v>
      </c>
      <c r="B1437" s="39" t="s">
        <v>31</v>
      </c>
      <c r="C1437" s="39" t="s">
        <v>55</v>
      </c>
      <c r="D1437" s="39" t="s">
        <v>1602</v>
      </c>
      <c r="E1437" s="39" t="s">
        <v>127</v>
      </c>
      <c r="F1437" s="48">
        <v>2</v>
      </c>
      <c r="G1437" s="41">
        <v>10702</v>
      </c>
      <c r="H1437" s="42">
        <v>3.4724205061648279</v>
      </c>
      <c r="I1437" s="42">
        <v>3082</v>
      </c>
      <c r="J1437" s="42" t="s">
        <v>4169</v>
      </c>
      <c r="K1437" s="42" t="s">
        <v>4169</v>
      </c>
      <c r="L1437" s="42">
        <v>0</v>
      </c>
      <c r="M1437" s="39" t="s">
        <v>105</v>
      </c>
      <c r="N1437" s="39" t="str">
        <f t="shared" si="22"/>
        <v>sim</v>
      </c>
      <c r="O1437" s="49">
        <v>20.2</v>
      </c>
      <c r="P1437" s="49">
        <v>5</v>
      </c>
      <c r="Q1437" s="39">
        <v>0</v>
      </c>
      <c r="R1437" s="39">
        <v>24.8</v>
      </c>
      <c r="S1437" s="39"/>
    </row>
    <row r="1438" spans="1:19" x14ac:dyDescent="0.25">
      <c r="A1438" s="39" t="s">
        <v>14</v>
      </c>
      <c r="B1438" s="39" t="s">
        <v>31</v>
      </c>
      <c r="C1438" s="39" t="s">
        <v>55</v>
      </c>
      <c r="D1438" s="39" t="s">
        <v>1603</v>
      </c>
      <c r="E1438" s="39" t="s">
        <v>127</v>
      </c>
      <c r="F1438" s="48">
        <v>2</v>
      </c>
      <c r="G1438" s="41">
        <v>30075</v>
      </c>
      <c r="H1438" s="42">
        <v>2.0049999999999999</v>
      </c>
      <c r="I1438" s="42">
        <v>15000</v>
      </c>
      <c r="J1438" s="42" t="s">
        <v>4169</v>
      </c>
      <c r="K1438" s="42" t="s">
        <v>4169</v>
      </c>
      <c r="L1438" s="42">
        <v>300</v>
      </c>
      <c r="M1438" s="39" t="s">
        <v>103</v>
      </c>
      <c r="N1438" s="39" t="str">
        <f t="shared" si="22"/>
        <v>sim</v>
      </c>
      <c r="O1438" s="49">
        <v>150</v>
      </c>
      <c r="P1438" s="49">
        <v>30</v>
      </c>
      <c r="Q1438" s="39">
        <v>10</v>
      </c>
      <c r="R1438" s="39">
        <v>20</v>
      </c>
      <c r="S1438" s="39">
        <v>6.7</v>
      </c>
    </row>
    <row r="1439" spans="1:19" x14ac:dyDescent="0.25">
      <c r="A1439" s="39" t="s">
        <v>14</v>
      </c>
      <c r="B1439" s="39" t="s">
        <v>31</v>
      </c>
      <c r="C1439" s="39" t="s">
        <v>55</v>
      </c>
      <c r="D1439" s="39" t="s">
        <v>1604</v>
      </c>
      <c r="E1439" s="39" t="s">
        <v>127</v>
      </c>
      <c r="F1439" s="48">
        <v>2</v>
      </c>
      <c r="G1439" s="41">
        <v>20239</v>
      </c>
      <c r="H1439" s="42">
        <v>2.5235660847880301</v>
      </c>
      <c r="I1439" s="42">
        <v>8020</v>
      </c>
      <c r="J1439" s="42" t="s">
        <v>4170</v>
      </c>
      <c r="K1439" s="42" t="s">
        <v>4170</v>
      </c>
      <c r="L1439" s="42">
        <v>3500</v>
      </c>
      <c r="M1439" s="39" t="s">
        <v>103</v>
      </c>
      <c r="N1439" s="39" t="str">
        <f t="shared" si="22"/>
        <v>sim</v>
      </c>
      <c r="O1439" s="49">
        <v>66.069999999999993</v>
      </c>
      <c r="P1439" s="49">
        <v>29.73</v>
      </c>
      <c r="Q1439" s="39">
        <v>0</v>
      </c>
      <c r="R1439" s="39">
        <v>45</v>
      </c>
      <c r="S1439" s="39"/>
    </row>
    <row r="1440" spans="1:19" x14ac:dyDescent="0.25">
      <c r="A1440" s="39" t="s">
        <v>14</v>
      </c>
      <c r="B1440" s="39" t="s">
        <v>31</v>
      </c>
      <c r="C1440" s="39" t="s">
        <v>55</v>
      </c>
      <c r="D1440" s="39" t="s">
        <v>1605</v>
      </c>
      <c r="E1440" s="39" t="s">
        <v>127</v>
      </c>
      <c r="F1440" s="48">
        <v>3</v>
      </c>
      <c r="G1440" s="41">
        <v>98431</v>
      </c>
      <c r="H1440" s="42">
        <v>3.7843521722414457</v>
      </c>
      <c r="I1440" s="42">
        <v>26010</v>
      </c>
      <c r="J1440" s="42" t="s">
        <v>4170</v>
      </c>
      <c r="K1440" s="42" t="s">
        <v>4170</v>
      </c>
      <c r="L1440" s="42">
        <v>0</v>
      </c>
      <c r="M1440" s="39" t="s">
        <v>102</v>
      </c>
      <c r="N1440" s="39" t="str">
        <f t="shared" si="22"/>
        <v>sim</v>
      </c>
      <c r="O1440" s="49">
        <v>437</v>
      </c>
      <c r="P1440" s="49">
        <v>340</v>
      </c>
      <c r="Q1440" s="39">
        <v>18.04</v>
      </c>
      <c r="R1440" s="39">
        <v>77.8</v>
      </c>
      <c r="S1440" s="39">
        <v>4.0999999999999996</v>
      </c>
    </row>
    <row r="1441" spans="1:19" x14ac:dyDescent="0.25">
      <c r="A1441" s="39" t="s">
        <v>14</v>
      </c>
      <c r="B1441" s="39" t="s">
        <v>31</v>
      </c>
      <c r="C1441" s="39" t="s">
        <v>55</v>
      </c>
      <c r="D1441" s="39" t="s">
        <v>1606</v>
      </c>
      <c r="E1441" s="39" t="s">
        <v>127</v>
      </c>
      <c r="F1441" s="48">
        <v>1</v>
      </c>
      <c r="G1441" s="41">
        <v>11384</v>
      </c>
      <c r="H1441" s="42">
        <v>4.8483816013628624</v>
      </c>
      <c r="I1441" s="42">
        <v>2348</v>
      </c>
      <c r="J1441" s="42" t="s">
        <v>4170</v>
      </c>
      <c r="K1441" s="42" t="s">
        <v>4170</v>
      </c>
      <c r="L1441" s="42">
        <v>0</v>
      </c>
      <c r="M1441" s="39" t="s">
        <v>104</v>
      </c>
      <c r="N1441" s="39" t="b">
        <f t="shared" si="22"/>
        <v>0</v>
      </c>
      <c r="O1441" s="49">
        <v>68</v>
      </c>
      <c r="P1441" s="49">
        <v>34</v>
      </c>
      <c r="Q1441" s="39">
        <v>0</v>
      </c>
      <c r="R1441" s="39">
        <v>50</v>
      </c>
      <c r="S1441" s="39"/>
    </row>
    <row r="1442" spans="1:19" x14ac:dyDescent="0.25">
      <c r="A1442" s="39" t="s">
        <v>14</v>
      </c>
      <c r="B1442" s="39" t="s">
        <v>31</v>
      </c>
      <c r="C1442" s="39" t="s">
        <v>55</v>
      </c>
      <c r="D1442" s="39" t="s">
        <v>1607</v>
      </c>
      <c r="E1442" s="39" t="s">
        <v>165</v>
      </c>
      <c r="F1442" s="48">
        <v>4</v>
      </c>
      <c r="G1442" s="41">
        <v>534230</v>
      </c>
      <c r="H1442" s="42">
        <v>4.9726806474733092</v>
      </c>
      <c r="I1442" s="42">
        <v>107433</v>
      </c>
      <c r="J1442" s="42" t="s">
        <v>4169</v>
      </c>
      <c r="K1442" s="42" t="s">
        <v>4170</v>
      </c>
      <c r="L1442" s="42">
        <v>12000</v>
      </c>
      <c r="M1442" s="39" t="s">
        <v>102</v>
      </c>
      <c r="N1442" s="39" t="str">
        <f t="shared" si="22"/>
        <v>sim</v>
      </c>
      <c r="O1442" s="49">
        <v>1128.3900000000001</v>
      </c>
      <c r="P1442" s="49">
        <v>677.03</v>
      </c>
      <c r="Q1442" s="39">
        <v>135.41</v>
      </c>
      <c r="R1442" s="39">
        <v>60</v>
      </c>
      <c r="S1442" s="39">
        <v>12</v>
      </c>
    </row>
    <row r="1443" spans="1:19" x14ac:dyDescent="0.25">
      <c r="A1443" s="39" t="s">
        <v>14</v>
      </c>
      <c r="B1443" s="39" t="s">
        <v>31</v>
      </c>
      <c r="C1443" s="39" t="s">
        <v>55</v>
      </c>
      <c r="D1443" s="39" t="s">
        <v>1608</v>
      </c>
      <c r="E1443" s="39" t="s">
        <v>127</v>
      </c>
      <c r="F1443" s="48">
        <v>1</v>
      </c>
      <c r="G1443" s="41">
        <v>13693</v>
      </c>
      <c r="H1443" s="42">
        <v>2.493716991440539</v>
      </c>
      <c r="I1443" s="42">
        <v>5491</v>
      </c>
      <c r="J1443" s="42" t="s">
        <v>4169</v>
      </c>
      <c r="K1443" s="42" t="s">
        <v>4170</v>
      </c>
      <c r="L1443" s="42">
        <v>50</v>
      </c>
      <c r="M1443" s="39" t="s">
        <v>103</v>
      </c>
      <c r="N1443" s="39" t="str">
        <f t="shared" si="22"/>
        <v>sim</v>
      </c>
      <c r="O1443" s="49">
        <v>60</v>
      </c>
      <c r="P1443" s="49">
        <v>12</v>
      </c>
      <c r="Q1443" s="39">
        <v>12</v>
      </c>
      <c r="R1443" s="39">
        <v>20</v>
      </c>
      <c r="S1443" s="39">
        <v>20</v>
      </c>
    </row>
    <row r="1444" spans="1:19" x14ac:dyDescent="0.25">
      <c r="A1444" s="39" t="s">
        <v>14</v>
      </c>
      <c r="B1444" s="39" t="s">
        <v>31</v>
      </c>
      <c r="C1444" s="39" t="s">
        <v>55</v>
      </c>
      <c r="D1444" s="39" t="s">
        <v>1609</v>
      </c>
      <c r="E1444" s="39" t="s">
        <v>127</v>
      </c>
      <c r="F1444" s="48">
        <v>2</v>
      </c>
      <c r="G1444" s="41">
        <v>20931</v>
      </c>
      <c r="H1444" s="42">
        <v>4.4534042553191489</v>
      </c>
      <c r="I1444" s="42">
        <v>4700</v>
      </c>
      <c r="J1444" s="42" t="s">
        <v>4169</v>
      </c>
      <c r="K1444" s="42" t="s">
        <v>4170</v>
      </c>
      <c r="L1444" s="42">
        <v>234</v>
      </c>
      <c r="M1444" s="39" t="s">
        <v>103</v>
      </c>
      <c r="N1444" s="39" t="str">
        <f t="shared" si="22"/>
        <v>sim</v>
      </c>
      <c r="O1444" s="49">
        <v>51.2</v>
      </c>
      <c r="P1444" s="49">
        <v>14.8</v>
      </c>
      <c r="Q1444" s="39">
        <v>5.5</v>
      </c>
      <c r="R1444" s="39">
        <v>28.9</v>
      </c>
      <c r="S1444" s="39">
        <v>10.7</v>
      </c>
    </row>
    <row r="1445" spans="1:19" x14ac:dyDescent="0.25">
      <c r="A1445" s="39" t="s">
        <v>14</v>
      </c>
      <c r="B1445" s="39" t="s">
        <v>31</v>
      </c>
      <c r="C1445" s="39" t="s">
        <v>55</v>
      </c>
      <c r="D1445" s="39" t="s">
        <v>1610</v>
      </c>
      <c r="E1445" s="39" t="s">
        <v>127</v>
      </c>
      <c r="F1445" s="48">
        <v>1</v>
      </c>
      <c r="G1445" s="41">
        <v>3290</v>
      </c>
      <c r="H1445" s="42">
        <v>3.1333333333333333</v>
      </c>
      <c r="I1445" s="42">
        <v>1050</v>
      </c>
      <c r="J1445" s="42" t="s">
        <v>4170</v>
      </c>
      <c r="K1445" s="42" t="s">
        <v>4170</v>
      </c>
      <c r="L1445" s="42">
        <v>500</v>
      </c>
      <c r="M1445" s="39" t="s">
        <v>104</v>
      </c>
      <c r="N1445" s="39" t="b">
        <f t="shared" si="22"/>
        <v>0</v>
      </c>
      <c r="O1445" s="49">
        <v>48.65</v>
      </c>
      <c r="P1445" s="49">
        <v>8.16</v>
      </c>
      <c r="Q1445" s="39">
        <v>0</v>
      </c>
      <c r="R1445" s="39">
        <v>16.8</v>
      </c>
      <c r="S1445" s="39"/>
    </row>
    <row r="1446" spans="1:19" x14ac:dyDescent="0.25">
      <c r="A1446" s="39" t="s">
        <v>14</v>
      </c>
      <c r="B1446" s="39" t="s">
        <v>31</v>
      </c>
      <c r="C1446" s="39" t="s">
        <v>55</v>
      </c>
      <c r="D1446" s="39" t="s">
        <v>1611</v>
      </c>
      <c r="E1446" s="39" t="s">
        <v>127</v>
      </c>
      <c r="F1446" s="48">
        <v>2</v>
      </c>
      <c r="G1446" s="41">
        <v>13994</v>
      </c>
      <c r="H1446" s="42">
        <v>2.9368310598111229</v>
      </c>
      <c r="I1446" s="42">
        <v>4765</v>
      </c>
      <c r="J1446" s="42" t="s">
        <v>4170</v>
      </c>
      <c r="K1446" s="42" t="s">
        <v>4170</v>
      </c>
      <c r="L1446" s="42">
        <v>0</v>
      </c>
      <c r="M1446" s="39" t="s">
        <v>104</v>
      </c>
      <c r="N1446" s="39" t="b">
        <f t="shared" si="22"/>
        <v>0</v>
      </c>
      <c r="O1446" s="49">
        <v>3.3</v>
      </c>
      <c r="P1446" s="49">
        <v>1.5</v>
      </c>
      <c r="Q1446" s="39">
        <v>0</v>
      </c>
      <c r="R1446" s="39">
        <v>45.5</v>
      </c>
      <c r="S1446" s="39"/>
    </row>
    <row r="1447" spans="1:19" x14ac:dyDescent="0.25">
      <c r="A1447" s="39" t="s">
        <v>14</v>
      </c>
      <c r="B1447" s="39" t="s">
        <v>31</v>
      </c>
      <c r="C1447" s="39" t="s">
        <v>55</v>
      </c>
      <c r="D1447" s="39" t="s">
        <v>1612</v>
      </c>
      <c r="E1447" s="39" t="s">
        <v>127</v>
      </c>
      <c r="F1447" s="48">
        <v>2</v>
      </c>
      <c r="G1447" s="41">
        <v>24379</v>
      </c>
      <c r="H1447" s="42">
        <v>3.2375830013280211</v>
      </c>
      <c r="I1447" s="42">
        <v>7530</v>
      </c>
      <c r="J1447" s="42" t="s">
        <v>4170</v>
      </c>
      <c r="K1447" s="42" t="s">
        <v>4170</v>
      </c>
      <c r="L1447" s="42">
        <v>0</v>
      </c>
      <c r="M1447" s="39" t="s">
        <v>102</v>
      </c>
      <c r="N1447" s="39" t="str">
        <f t="shared" si="22"/>
        <v>sim</v>
      </c>
      <c r="O1447" s="49">
        <v>51</v>
      </c>
      <c r="P1447" s="49">
        <v>9.93</v>
      </c>
      <c r="Q1447" s="39">
        <v>0.4</v>
      </c>
      <c r="R1447" s="39">
        <v>19.5</v>
      </c>
      <c r="S1447" s="39">
        <v>0.8</v>
      </c>
    </row>
    <row r="1448" spans="1:19" x14ac:dyDescent="0.25">
      <c r="A1448" s="39" t="s">
        <v>14</v>
      </c>
      <c r="B1448" s="39" t="s">
        <v>31</v>
      </c>
      <c r="C1448" s="39" t="s">
        <v>55</v>
      </c>
      <c r="D1448" s="39" t="s">
        <v>1613</v>
      </c>
      <c r="E1448" s="39" t="s">
        <v>127</v>
      </c>
      <c r="F1448" s="48">
        <v>3</v>
      </c>
      <c r="G1448" s="41">
        <v>46172</v>
      </c>
      <c r="H1448" s="42">
        <v>2.2948310139165011</v>
      </c>
      <c r="I1448" s="42">
        <v>20120</v>
      </c>
      <c r="J1448" s="42" t="s">
        <v>4169</v>
      </c>
      <c r="K1448" s="42" t="s">
        <v>4170</v>
      </c>
      <c r="L1448" s="42">
        <v>0</v>
      </c>
      <c r="M1448" s="39" t="s">
        <v>102</v>
      </c>
      <c r="N1448" s="39" t="str">
        <f t="shared" si="22"/>
        <v>sim</v>
      </c>
      <c r="O1448" s="49">
        <v>150</v>
      </c>
      <c r="P1448" s="49">
        <v>60</v>
      </c>
      <c r="Q1448" s="39">
        <v>30</v>
      </c>
      <c r="R1448" s="39">
        <v>40</v>
      </c>
      <c r="S1448" s="39">
        <v>20</v>
      </c>
    </row>
    <row r="1449" spans="1:19" x14ac:dyDescent="0.25">
      <c r="A1449" s="39" t="s">
        <v>14</v>
      </c>
      <c r="B1449" s="39" t="s">
        <v>31</v>
      </c>
      <c r="C1449" s="39" t="s">
        <v>55</v>
      </c>
      <c r="D1449" s="39" t="s">
        <v>1614</v>
      </c>
      <c r="E1449" s="39" t="s">
        <v>165</v>
      </c>
      <c r="F1449" s="48">
        <v>5</v>
      </c>
      <c r="G1449" s="41">
        <v>1486808</v>
      </c>
      <c r="H1449" s="42">
        <v>4.1609053866475616</v>
      </c>
      <c r="I1449" s="42">
        <v>357328</v>
      </c>
      <c r="J1449" s="42" t="s">
        <v>4170</v>
      </c>
      <c r="K1449" s="42" t="s">
        <v>4170</v>
      </c>
      <c r="L1449" s="42">
        <v>14638</v>
      </c>
      <c r="M1449" s="39" t="s">
        <v>106</v>
      </c>
      <c r="N1449" s="39" t="str">
        <f t="shared" si="22"/>
        <v>sim</v>
      </c>
      <c r="O1449" s="49">
        <v>1822.18</v>
      </c>
      <c r="P1449" s="49">
        <v>800.17</v>
      </c>
      <c r="Q1449" s="39">
        <v>600</v>
      </c>
      <c r="R1449" s="39">
        <v>43.9</v>
      </c>
      <c r="S1449" s="39">
        <v>32.9</v>
      </c>
    </row>
    <row r="1450" spans="1:19" x14ac:dyDescent="0.25">
      <c r="A1450" s="39" t="s">
        <v>14</v>
      </c>
      <c r="B1450" s="39" t="s">
        <v>31</v>
      </c>
      <c r="C1450" s="39" t="s">
        <v>55</v>
      </c>
      <c r="D1450" s="39" t="s">
        <v>1615</v>
      </c>
      <c r="E1450" s="39" t="s">
        <v>166</v>
      </c>
      <c r="F1450" s="48">
        <v>1</v>
      </c>
      <c r="G1450" s="41">
        <v>7491</v>
      </c>
      <c r="H1450" s="42">
        <v>3.7929113924050633</v>
      </c>
      <c r="I1450" s="42">
        <v>1975</v>
      </c>
      <c r="J1450" s="42" t="s">
        <v>4170</v>
      </c>
      <c r="K1450" s="42" t="s">
        <v>4170</v>
      </c>
      <c r="L1450" s="42">
        <v>0</v>
      </c>
      <c r="M1450" s="39" t="s">
        <v>104</v>
      </c>
      <c r="N1450" s="39" t="b">
        <f t="shared" si="22"/>
        <v>0</v>
      </c>
      <c r="O1450" s="49">
        <v>123.5</v>
      </c>
      <c r="P1450" s="49">
        <v>16</v>
      </c>
      <c r="Q1450" s="39">
        <v>0</v>
      </c>
      <c r="R1450" s="39">
        <v>13</v>
      </c>
      <c r="S1450" s="39"/>
    </row>
    <row r="1451" spans="1:19" x14ac:dyDescent="0.25">
      <c r="A1451" s="39" t="s">
        <v>14</v>
      </c>
      <c r="B1451" s="39" t="s">
        <v>31</v>
      </c>
      <c r="C1451" s="39" t="s">
        <v>55</v>
      </c>
      <c r="D1451" s="39" t="s">
        <v>1616</v>
      </c>
      <c r="E1451" s="39" t="s">
        <v>165</v>
      </c>
      <c r="F1451" s="48">
        <v>2</v>
      </c>
      <c r="G1451" s="41">
        <v>35695</v>
      </c>
      <c r="H1451" s="42">
        <v>2.9745833333333334</v>
      </c>
      <c r="I1451" s="42">
        <v>12000</v>
      </c>
      <c r="J1451" s="42" t="s">
        <v>4170</v>
      </c>
      <c r="K1451" s="42" t="s">
        <v>4170</v>
      </c>
      <c r="L1451" s="42">
        <v>0</v>
      </c>
      <c r="M1451" s="39" t="s">
        <v>104</v>
      </c>
      <c r="N1451" s="39" t="b">
        <f t="shared" si="22"/>
        <v>0</v>
      </c>
      <c r="O1451" s="49">
        <v>100</v>
      </c>
      <c r="P1451" s="49">
        <v>10</v>
      </c>
      <c r="Q1451" s="39">
        <v>0</v>
      </c>
      <c r="R1451" s="39">
        <v>10</v>
      </c>
      <c r="S1451" s="39"/>
    </row>
    <row r="1452" spans="1:19" x14ac:dyDescent="0.25">
      <c r="A1452" s="39" t="s">
        <v>14</v>
      </c>
      <c r="B1452" s="39" t="s">
        <v>31</v>
      </c>
      <c r="C1452" s="39" t="s">
        <v>55</v>
      </c>
      <c r="D1452" s="39" t="s">
        <v>506</v>
      </c>
      <c r="E1452" s="39" t="s">
        <v>127</v>
      </c>
      <c r="F1452" s="48">
        <v>1</v>
      </c>
      <c r="G1452" s="41">
        <v>4641</v>
      </c>
      <c r="H1452" s="42">
        <v>7.6206896551724137</v>
      </c>
      <c r="I1452" s="42">
        <v>609</v>
      </c>
      <c r="J1452" s="42" t="s">
        <v>4170</v>
      </c>
      <c r="K1452" s="42" t="s">
        <v>4170</v>
      </c>
      <c r="L1452" s="42">
        <v>10</v>
      </c>
      <c r="M1452" s="39" t="s">
        <v>106</v>
      </c>
      <c r="N1452" s="39" t="str">
        <f t="shared" si="22"/>
        <v>sim</v>
      </c>
      <c r="O1452" s="49">
        <v>5.86</v>
      </c>
      <c r="P1452" s="49">
        <v>3.03</v>
      </c>
      <c r="Q1452" s="39">
        <v>0</v>
      </c>
      <c r="R1452" s="39">
        <v>51.7</v>
      </c>
      <c r="S1452" s="39"/>
    </row>
    <row r="1453" spans="1:19" x14ac:dyDescent="0.25">
      <c r="A1453" s="39" t="s">
        <v>14</v>
      </c>
      <c r="B1453" s="39" t="s">
        <v>31</v>
      </c>
      <c r="C1453" s="39" t="s">
        <v>55</v>
      </c>
      <c r="D1453" s="39" t="s">
        <v>1617</v>
      </c>
      <c r="E1453" s="39" t="s">
        <v>127</v>
      </c>
      <c r="F1453" s="48">
        <v>3</v>
      </c>
      <c r="G1453" s="41">
        <v>82682</v>
      </c>
      <c r="H1453" s="42">
        <v>3.7328216704288941</v>
      </c>
      <c r="I1453" s="42">
        <v>22150</v>
      </c>
      <c r="J1453" s="42" t="s">
        <v>4169</v>
      </c>
      <c r="K1453" s="42" t="s">
        <v>4169</v>
      </c>
      <c r="L1453" s="42">
        <v>780</v>
      </c>
      <c r="M1453" s="39" t="s">
        <v>102</v>
      </c>
      <c r="N1453" s="39" t="str">
        <f t="shared" si="22"/>
        <v>sim</v>
      </c>
      <c r="O1453" s="49">
        <v>250</v>
      </c>
      <c r="P1453" s="49">
        <v>138</v>
      </c>
      <c r="Q1453" s="39">
        <v>100</v>
      </c>
      <c r="R1453" s="39">
        <v>55.2</v>
      </c>
      <c r="S1453" s="39">
        <v>40</v>
      </c>
    </row>
    <row r="1454" spans="1:19" x14ac:dyDescent="0.25">
      <c r="A1454" s="39" t="s">
        <v>14</v>
      </c>
      <c r="B1454" s="39" t="s">
        <v>31</v>
      </c>
      <c r="C1454" s="39" t="s">
        <v>55</v>
      </c>
      <c r="D1454" s="39" t="s">
        <v>1618</v>
      </c>
      <c r="E1454" s="39" t="s">
        <v>127</v>
      </c>
      <c r="F1454" s="48">
        <v>1</v>
      </c>
      <c r="G1454" s="41">
        <v>6588</v>
      </c>
      <c r="H1454" s="42">
        <v>2.6352000000000002</v>
      </c>
      <c r="I1454" s="42">
        <v>2500</v>
      </c>
      <c r="J1454" s="42" t="s">
        <v>4169</v>
      </c>
      <c r="K1454" s="42" t="s">
        <v>4170</v>
      </c>
      <c r="L1454" s="42">
        <v>0</v>
      </c>
      <c r="M1454" s="39" t="s">
        <v>103</v>
      </c>
      <c r="N1454" s="39" t="str">
        <f t="shared" si="22"/>
        <v>sim</v>
      </c>
      <c r="O1454" s="49">
        <v>60</v>
      </c>
      <c r="P1454" s="49">
        <v>29</v>
      </c>
      <c r="Q1454" s="39">
        <v>18</v>
      </c>
      <c r="R1454" s="39">
        <v>48.3</v>
      </c>
      <c r="S1454" s="39">
        <v>30</v>
      </c>
    </row>
    <row r="1455" spans="1:19" x14ac:dyDescent="0.25">
      <c r="A1455" s="39" t="s">
        <v>14</v>
      </c>
      <c r="B1455" s="39" t="s">
        <v>31</v>
      </c>
      <c r="C1455" s="39" t="s">
        <v>55</v>
      </c>
      <c r="D1455" s="39" t="s">
        <v>1619</v>
      </c>
      <c r="E1455" s="39" t="s">
        <v>127</v>
      </c>
      <c r="F1455" s="48">
        <v>1</v>
      </c>
      <c r="G1455" s="41">
        <v>4338</v>
      </c>
      <c r="H1455" s="42">
        <v>3.9436363636363638</v>
      </c>
      <c r="I1455" s="42">
        <v>1100</v>
      </c>
      <c r="J1455" s="42" t="s">
        <v>4170</v>
      </c>
      <c r="K1455" s="42" t="s">
        <v>4170</v>
      </c>
      <c r="L1455" s="42">
        <v>9</v>
      </c>
      <c r="M1455" s="39" t="s">
        <v>103</v>
      </c>
      <c r="N1455" s="39" t="str">
        <f t="shared" si="22"/>
        <v>sim</v>
      </c>
      <c r="O1455" s="49">
        <v>100</v>
      </c>
      <c r="P1455" s="49">
        <v>40</v>
      </c>
      <c r="Q1455" s="39">
        <v>2</v>
      </c>
      <c r="R1455" s="39">
        <v>40</v>
      </c>
      <c r="S1455" s="39">
        <v>2</v>
      </c>
    </row>
    <row r="1456" spans="1:19" x14ac:dyDescent="0.25">
      <c r="A1456" s="39" t="s">
        <v>14</v>
      </c>
      <c r="B1456" s="39" t="s">
        <v>31</v>
      </c>
      <c r="C1456" s="39" t="s">
        <v>55</v>
      </c>
      <c r="D1456" s="39" t="s">
        <v>1620</v>
      </c>
      <c r="E1456" s="39" t="s">
        <v>127</v>
      </c>
      <c r="F1456" s="48">
        <v>2</v>
      </c>
      <c r="G1456" s="41">
        <v>37593</v>
      </c>
      <c r="H1456" s="42">
        <v>3.4175454545454547</v>
      </c>
      <c r="I1456" s="42">
        <v>11000</v>
      </c>
      <c r="J1456" s="42" t="s">
        <v>4170</v>
      </c>
      <c r="K1456" s="42" t="s">
        <v>4170</v>
      </c>
      <c r="L1456" s="42">
        <v>0</v>
      </c>
      <c r="M1456" s="39" t="s">
        <v>103</v>
      </c>
      <c r="N1456" s="39" t="str">
        <f t="shared" si="22"/>
        <v>sim</v>
      </c>
      <c r="O1456" s="49">
        <v>53.5</v>
      </c>
      <c r="P1456" s="49">
        <v>41.5</v>
      </c>
      <c r="Q1456" s="39">
        <v>1</v>
      </c>
      <c r="R1456" s="39">
        <v>77.599999999999994</v>
      </c>
      <c r="S1456" s="39">
        <v>1.9</v>
      </c>
    </row>
    <row r="1457" spans="1:19" x14ac:dyDescent="0.25">
      <c r="A1457" s="39" t="s">
        <v>14</v>
      </c>
      <c r="B1457" s="39" t="s">
        <v>31</v>
      </c>
      <c r="C1457" s="39" t="s">
        <v>55</v>
      </c>
      <c r="D1457" s="39" t="s">
        <v>1621</v>
      </c>
      <c r="E1457" s="39" t="s">
        <v>127</v>
      </c>
      <c r="F1457" s="48">
        <v>3</v>
      </c>
      <c r="G1457" s="41">
        <v>51893</v>
      </c>
      <c r="H1457" s="42">
        <v>2.9653142857142858</v>
      </c>
      <c r="I1457" s="42">
        <v>17500</v>
      </c>
      <c r="J1457" s="42" t="s">
        <v>4170</v>
      </c>
      <c r="K1457" s="42" t="s">
        <v>4170</v>
      </c>
      <c r="L1457" s="42">
        <v>100</v>
      </c>
      <c r="M1457" s="39" t="s">
        <v>106</v>
      </c>
      <c r="N1457" s="39" t="str">
        <f t="shared" si="22"/>
        <v>sim</v>
      </c>
      <c r="O1457" s="49">
        <v>70</v>
      </c>
      <c r="P1457" s="49">
        <v>70</v>
      </c>
      <c r="Q1457" s="39">
        <v>10</v>
      </c>
      <c r="R1457" s="39">
        <v>100</v>
      </c>
      <c r="S1457" s="39">
        <v>14.3</v>
      </c>
    </row>
    <row r="1458" spans="1:19" x14ac:dyDescent="0.25">
      <c r="A1458" s="39" t="s">
        <v>14</v>
      </c>
      <c r="B1458" s="39" t="s">
        <v>31</v>
      </c>
      <c r="C1458" s="39" t="s">
        <v>55</v>
      </c>
      <c r="D1458" s="39" t="s">
        <v>1622</v>
      </c>
      <c r="E1458" s="39" t="s">
        <v>127</v>
      </c>
      <c r="F1458" s="48">
        <v>1</v>
      </c>
      <c r="G1458" s="41">
        <v>8659</v>
      </c>
      <c r="H1458" s="42">
        <v>2.7059375000000001</v>
      </c>
      <c r="I1458" s="42">
        <v>3200</v>
      </c>
      <c r="J1458" s="42" t="s">
        <v>4170</v>
      </c>
      <c r="K1458" s="42" t="s">
        <v>4170</v>
      </c>
      <c r="L1458" s="42">
        <v>1200</v>
      </c>
      <c r="M1458" s="39" t="s">
        <v>104</v>
      </c>
      <c r="N1458" s="39" t="b">
        <f t="shared" si="22"/>
        <v>0</v>
      </c>
      <c r="O1458" s="49">
        <v>14</v>
      </c>
      <c r="P1458" s="49">
        <v>12</v>
      </c>
      <c r="Q1458" s="39">
        <v>0</v>
      </c>
      <c r="R1458" s="39">
        <v>85.7</v>
      </c>
      <c r="S1458" s="39"/>
    </row>
    <row r="1459" spans="1:19" x14ac:dyDescent="0.25">
      <c r="A1459" s="39" t="s">
        <v>14</v>
      </c>
      <c r="B1459" s="39" t="s">
        <v>31</v>
      </c>
      <c r="C1459" s="39" t="s">
        <v>55</v>
      </c>
      <c r="D1459" s="39" t="s">
        <v>1623</v>
      </c>
      <c r="E1459" s="39" t="s">
        <v>127</v>
      </c>
      <c r="F1459" s="48">
        <v>2</v>
      </c>
      <c r="G1459" s="41">
        <v>7229</v>
      </c>
      <c r="H1459" s="42">
        <v>3.1403127715030408</v>
      </c>
      <c r="I1459" s="42">
        <v>2302</v>
      </c>
      <c r="J1459" s="42" t="s">
        <v>4170</v>
      </c>
      <c r="K1459" s="42" t="s">
        <v>4170</v>
      </c>
      <c r="L1459" s="42">
        <v>0</v>
      </c>
      <c r="M1459" s="39" t="s">
        <v>104</v>
      </c>
      <c r="N1459" s="39" t="b">
        <f t="shared" si="22"/>
        <v>0</v>
      </c>
      <c r="O1459" s="49">
        <v>32</v>
      </c>
      <c r="P1459" s="49">
        <v>26</v>
      </c>
      <c r="Q1459" s="39">
        <v>0</v>
      </c>
      <c r="R1459" s="39">
        <v>81.3</v>
      </c>
      <c r="S1459" s="39"/>
    </row>
    <row r="1460" spans="1:19" x14ac:dyDescent="0.25">
      <c r="A1460" s="39" t="s">
        <v>14</v>
      </c>
      <c r="B1460" s="39" t="s">
        <v>31</v>
      </c>
      <c r="C1460" s="39" t="s">
        <v>55</v>
      </c>
      <c r="D1460" s="39" t="s">
        <v>1624</v>
      </c>
      <c r="E1460" s="39" t="s">
        <v>127</v>
      </c>
      <c r="F1460" s="48">
        <v>2</v>
      </c>
      <c r="G1460" s="41">
        <v>55349</v>
      </c>
      <c r="H1460" s="42">
        <v>2.7674500000000002</v>
      </c>
      <c r="I1460" s="42">
        <v>20000</v>
      </c>
      <c r="J1460" s="42" t="s">
        <v>4169</v>
      </c>
      <c r="K1460" s="42" t="s">
        <v>4170</v>
      </c>
      <c r="L1460" s="42">
        <v>0</v>
      </c>
      <c r="M1460" s="39" t="s">
        <v>105</v>
      </c>
      <c r="N1460" s="39" t="str">
        <f t="shared" si="22"/>
        <v>sim</v>
      </c>
      <c r="O1460" s="49">
        <v>86.6</v>
      </c>
      <c r="P1460" s="49">
        <v>60.6</v>
      </c>
      <c r="Q1460" s="39">
        <v>50</v>
      </c>
      <c r="R1460" s="39">
        <v>70</v>
      </c>
      <c r="S1460" s="39">
        <v>57.7</v>
      </c>
    </row>
    <row r="1461" spans="1:19" x14ac:dyDescent="0.25">
      <c r="A1461" s="39" t="s">
        <v>14</v>
      </c>
      <c r="B1461" s="39" t="s">
        <v>31</v>
      </c>
      <c r="C1461" s="39" t="s">
        <v>55</v>
      </c>
      <c r="D1461" s="39" t="s">
        <v>1625</v>
      </c>
      <c r="E1461" s="39" t="s">
        <v>165</v>
      </c>
      <c r="F1461" s="48">
        <v>3</v>
      </c>
      <c r="G1461" s="41">
        <v>180043</v>
      </c>
      <c r="H1461" s="42">
        <v>2.4265536342439722</v>
      </c>
      <c r="I1461" s="42">
        <v>74197</v>
      </c>
      <c r="J1461" s="42" t="s">
        <v>4169</v>
      </c>
      <c r="K1461" s="42" t="s">
        <v>4169</v>
      </c>
      <c r="L1461" s="42">
        <v>1500</v>
      </c>
      <c r="M1461" s="39" t="s">
        <v>103</v>
      </c>
      <c r="N1461" s="39" t="str">
        <f t="shared" si="22"/>
        <v>sim</v>
      </c>
      <c r="O1461" s="49">
        <v>1029.3</v>
      </c>
      <c r="P1461" s="49">
        <v>850</v>
      </c>
      <c r="Q1461" s="39">
        <v>0.08</v>
      </c>
      <c r="R1461" s="39">
        <v>82.6</v>
      </c>
      <c r="S1461" s="39">
        <v>0</v>
      </c>
    </row>
    <row r="1462" spans="1:19" x14ac:dyDescent="0.25">
      <c r="A1462" s="39" t="s">
        <v>14</v>
      </c>
      <c r="B1462" s="39" t="s">
        <v>31</v>
      </c>
      <c r="C1462" s="39" t="s">
        <v>55</v>
      </c>
      <c r="D1462" s="39" t="s">
        <v>1626</v>
      </c>
      <c r="E1462" s="39" t="s">
        <v>127</v>
      </c>
      <c r="F1462" s="48">
        <v>2</v>
      </c>
      <c r="G1462" s="41">
        <v>34198</v>
      </c>
      <c r="H1462" s="42">
        <v>2.0825771877473964</v>
      </c>
      <c r="I1462" s="42">
        <v>16421</v>
      </c>
      <c r="J1462" s="42" t="s">
        <v>4169</v>
      </c>
      <c r="K1462" s="42" t="s">
        <v>4170</v>
      </c>
      <c r="L1462" s="42">
        <v>0</v>
      </c>
      <c r="M1462" s="39" t="s">
        <v>102</v>
      </c>
      <c r="N1462" s="39" t="str">
        <f t="shared" si="22"/>
        <v>sim</v>
      </c>
      <c r="O1462" s="49">
        <v>165</v>
      </c>
      <c r="P1462" s="49">
        <v>62.4</v>
      </c>
      <c r="Q1462" s="39">
        <v>1.5</v>
      </c>
      <c r="R1462" s="39">
        <v>37.799999999999997</v>
      </c>
      <c r="S1462" s="39">
        <v>0.9</v>
      </c>
    </row>
    <row r="1463" spans="1:19" x14ac:dyDescent="0.25">
      <c r="A1463" s="39" t="s">
        <v>14</v>
      </c>
      <c r="B1463" s="39" t="s">
        <v>31</v>
      </c>
      <c r="C1463" s="39" t="s">
        <v>55</v>
      </c>
      <c r="D1463" s="39" t="s">
        <v>1627</v>
      </c>
      <c r="E1463" s="39" t="s">
        <v>127</v>
      </c>
      <c r="F1463" s="48">
        <v>2</v>
      </c>
      <c r="G1463" s="41">
        <v>18064</v>
      </c>
      <c r="H1463" s="42">
        <v>4.5295887662988967</v>
      </c>
      <c r="I1463" s="42">
        <v>3988</v>
      </c>
      <c r="J1463" s="42" t="s">
        <v>4170</v>
      </c>
      <c r="K1463" s="42" t="s">
        <v>4170</v>
      </c>
      <c r="L1463" s="42">
        <v>103</v>
      </c>
      <c r="M1463" s="39" t="s">
        <v>104</v>
      </c>
      <c r="N1463" s="39" t="b">
        <f t="shared" si="22"/>
        <v>0</v>
      </c>
      <c r="O1463" s="49">
        <v>35</v>
      </c>
      <c r="P1463" s="49">
        <v>12</v>
      </c>
      <c r="Q1463" s="39">
        <v>0</v>
      </c>
      <c r="R1463" s="39">
        <v>34.299999999999997</v>
      </c>
      <c r="S1463" s="39"/>
    </row>
    <row r="1464" spans="1:19" x14ac:dyDescent="0.25">
      <c r="A1464" s="39" t="s">
        <v>14</v>
      </c>
      <c r="B1464" s="39" t="s">
        <v>31</v>
      </c>
      <c r="C1464" s="39" t="s">
        <v>55</v>
      </c>
      <c r="D1464" s="39" t="s">
        <v>1628</v>
      </c>
      <c r="E1464" s="39" t="s">
        <v>127</v>
      </c>
      <c r="F1464" s="48">
        <v>1</v>
      </c>
      <c r="G1464" s="41">
        <v>3565</v>
      </c>
      <c r="H1464" s="42">
        <v>3.347417840375587</v>
      </c>
      <c r="I1464" s="42">
        <v>1065</v>
      </c>
      <c r="J1464" s="42" t="s">
        <v>4170</v>
      </c>
      <c r="K1464" s="42" t="s">
        <v>4170</v>
      </c>
      <c r="L1464" s="42">
        <v>0</v>
      </c>
      <c r="M1464" s="39" t="s">
        <v>104</v>
      </c>
      <c r="N1464" s="39" t="b">
        <f t="shared" si="22"/>
        <v>0</v>
      </c>
      <c r="O1464" s="49">
        <v>25</v>
      </c>
      <c r="P1464" s="49">
        <v>7</v>
      </c>
      <c r="Q1464" s="39">
        <v>0</v>
      </c>
      <c r="R1464" s="39">
        <v>28</v>
      </c>
      <c r="S1464" s="39"/>
    </row>
    <row r="1465" spans="1:19" x14ac:dyDescent="0.25">
      <c r="A1465" s="39" t="s">
        <v>14</v>
      </c>
      <c r="B1465" s="39" t="s">
        <v>31</v>
      </c>
      <c r="C1465" s="39" t="s">
        <v>55</v>
      </c>
      <c r="D1465" s="39" t="s">
        <v>1629</v>
      </c>
      <c r="E1465" s="39" t="s">
        <v>127</v>
      </c>
      <c r="F1465" s="48">
        <v>2</v>
      </c>
      <c r="G1465" s="41">
        <v>13397</v>
      </c>
      <c r="H1465" s="42">
        <v>4.9526802218114598</v>
      </c>
      <c r="I1465" s="42">
        <v>2705</v>
      </c>
      <c r="J1465" s="42" t="s">
        <v>4169</v>
      </c>
      <c r="K1465" s="42" t="s">
        <v>4170</v>
      </c>
      <c r="L1465" s="42">
        <v>0</v>
      </c>
      <c r="M1465" s="39" t="s">
        <v>102</v>
      </c>
      <c r="N1465" s="39" t="str">
        <f t="shared" si="22"/>
        <v>sim</v>
      </c>
      <c r="O1465" s="49">
        <v>25.1</v>
      </c>
      <c r="P1465" s="49">
        <v>7.52</v>
      </c>
      <c r="Q1465" s="39">
        <v>2.5</v>
      </c>
      <c r="R1465" s="39">
        <v>30</v>
      </c>
      <c r="S1465" s="39">
        <v>10</v>
      </c>
    </row>
    <row r="1466" spans="1:19" x14ac:dyDescent="0.25">
      <c r="A1466" s="39" t="s">
        <v>14</v>
      </c>
      <c r="B1466" s="39" t="s">
        <v>31</v>
      </c>
      <c r="C1466" s="39" t="s">
        <v>55</v>
      </c>
      <c r="D1466" s="39" t="s">
        <v>1630</v>
      </c>
      <c r="E1466" s="39" t="s">
        <v>127</v>
      </c>
      <c r="F1466" s="48">
        <v>2</v>
      </c>
      <c r="G1466" s="41">
        <v>14407</v>
      </c>
      <c r="H1466" s="42">
        <v>3.0014583333333333</v>
      </c>
      <c r="I1466" s="42">
        <v>4800</v>
      </c>
      <c r="J1466" s="42" t="s">
        <v>4170</v>
      </c>
      <c r="K1466" s="42" t="s">
        <v>4170</v>
      </c>
      <c r="L1466" s="42">
        <v>0</v>
      </c>
      <c r="M1466" s="39" t="s">
        <v>103</v>
      </c>
      <c r="N1466" s="39" t="str">
        <f t="shared" si="22"/>
        <v>sim</v>
      </c>
      <c r="O1466" s="49">
        <v>30</v>
      </c>
      <c r="P1466" s="49">
        <v>10</v>
      </c>
      <c r="Q1466" s="39">
        <v>3</v>
      </c>
      <c r="R1466" s="39">
        <v>33.299999999999997</v>
      </c>
      <c r="S1466" s="39">
        <v>10</v>
      </c>
    </row>
    <row r="1467" spans="1:19" x14ac:dyDescent="0.25">
      <c r="A1467" s="39" t="s">
        <v>14</v>
      </c>
      <c r="B1467" s="39" t="s">
        <v>31</v>
      </c>
      <c r="C1467" s="39" t="s">
        <v>55</v>
      </c>
      <c r="D1467" s="39" t="s">
        <v>1631</v>
      </c>
      <c r="E1467" s="39" t="s">
        <v>127</v>
      </c>
      <c r="F1467" s="48">
        <v>2</v>
      </c>
      <c r="G1467" s="41">
        <v>28455</v>
      </c>
      <c r="H1467" s="42">
        <v>2.8454999999999999</v>
      </c>
      <c r="I1467" s="42">
        <v>10000</v>
      </c>
      <c r="J1467" s="42" t="s">
        <v>4170</v>
      </c>
      <c r="K1467" s="42" t="s">
        <v>4170</v>
      </c>
      <c r="L1467" s="42">
        <v>0</v>
      </c>
      <c r="M1467" s="39" t="s">
        <v>103</v>
      </c>
      <c r="N1467" s="39" t="str">
        <f t="shared" si="22"/>
        <v>sim</v>
      </c>
      <c r="O1467" s="49">
        <v>100</v>
      </c>
      <c r="P1467" s="49">
        <v>10</v>
      </c>
      <c r="Q1467" s="39">
        <v>9</v>
      </c>
      <c r="R1467" s="39">
        <v>10</v>
      </c>
      <c r="S1467" s="39">
        <v>9</v>
      </c>
    </row>
    <row r="1468" spans="1:19" x14ac:dyDescent="0.25">
      <c r="A1468" s="39" t="s">
        <v>14</v>
      </c>
      <c r="B1468" s="39" t="s">
        <v>31</v>
      </c>
      <c r="C1468" s="39" t="s">
        <v>55</v>
      </c>
      <c r="D1468" s="39" t="s">
        <v>1632</v>
      </c>
      <c r="E1468" s="39" t="s">
        <v>127</v>
      </c>
      <c r="F1468" s="48">
        <v>2</v>
      </c>
      <c r="G1468" s="41">
        <v>11127</v>
      </c>
      <c r="H1468" s="42">
        <v>4.0698610095098759</v>
      </c>
      <c r="I1468" s="42">
        <v>2734</v>
      </c>
      <c r="J1468" s="42" t="s">
        <v>4170</v>
      </c>
      <c r="K1468" s="42" t="s">
        <v>4170</v>
      </c>
      <c r="L1468" s="42">
        <v>1000</v>
      </c>
      <c r="M1468" s="39" t="s">
        <v>104</v>
      </c>
      <c r="N1468" s="39" t="b">
        <f t="shared" si="22"/>
        <v>0</v>
      </c>
      <c r="O1468" s="49">
        <v>12000</v>
      </c>
      <c r="P1468" s="49">
        <v>5000</v>
      </c>
      <c r="Q1468" s="39">
        <v>0</v>
      </c>
      <c r="R1468" s="39">
        <v>41.7</v>
      </c>
      <c r="S1468" s="39"/>
    </row>
    <row r="1469" spans="1:19" x14ac:dyDescent="0.25">
      <c r="A1469" s="39" t="s">
        <v>14</v>
      </c>
      <c r="B1469" s="39" t="s">
        <v>31</v>
      </c>
      <c r="C1469" s="39" t="s">
        <v>55</v>
      </c>
      <c r="D1469" s="39" t="s">
        <v>1633</v>
      </c>
      <c r="E1469" s="39" t="s">
        <v>127</v>
      </c>
      <c r="F1469" s="48">
        <v>2</v>
      </c>
      <c r="G1469" s="41">
        <v>28443</v>
      </c>
      <c r="H1469" s="42">
        <v>3.158929364726788</v>
      </c>
      <c r="I1469" s="42">
        <v>9004</v>
      </c>
      <c r="J1469" s="42" t="s">
        <v>4170</v>
      </c>
      <c r="K1469" s="42" t="s">
        <v>4170</v>
      </c>
      <c r="L1469" s="42">
        <v>0</v>
      </c>
      <c r="M1469" s="39" t="s">
        <v>102</v>
      </c>
      <c r="N1469" s="39" t="str">
        <f t="shared" si="22"/>
        <v>sim</v>
      </c>
      <c r="O1469" s="49">
        <v>72.400000000000006</v>
      </c>
      <c r="P1469" s="49">
        <v>44.17</v>
      </c>
      <c r="Q1469" s="39">
        <v>11.75</v>
      </c>
      <c r="R1469" s="39">
        <v>61</v>
      </c>
      <c r="S1469" s="39">
        <v>16.2</v>
      </c>
    </row>
    <row r="1470" spans="1:19" x14ac:dyDescent="0.25">
      <c r="A1470" s="39" t="s">
        <v>14</v>
      </c>
      <c r="B1470" s="39" t="s">
        <v>31</v>
      </c>
      <c r="C1470" s="39" t="s">
        <v>55</v>
      </c>
      <c r="D1470" s="39" t="s">
        <v>1634</v>
      </c>
      <c r="E1470" s="39" t="s">
        <v>127</v>
      </c>
      <c r="F1470" s="48">
        <v>2</v>
      </c>
      <c r="G1470" s="41">
        <v>21344</v>
      </c>
      <c r="H1470" s="42">
        <v>3.4425806451612901</v>
      </c>
      <c r="I1470" s="42">
        <v>6200</v>
      </c>
      <c r="J1470" s="42" t="s">
        <v>4170</v>
      </c>
      <c r="K1470" s="42" t="s">
        <v>4170</v>
      </c>
      <c r="L1470" s="42">
        <v>0</v>
      </c>
      <c r="M1470" s="39" t="s">
        <v>103</v>
      </c>
      <c r="N1470" s="39" t="str">
        <f t="shared" si="22"/>
        <v>sim</v>
      </c>
      <c r="O1470" s="49">
        <v>80</v>
      </c>
      <c r="P1470" s="49">
        <v>45</v>
      </c>
      <c r="Q1470" s="39">
        <v>15</v>
      </c>
      <c r="R1470" s="39">
        <v>56.3</v>
      </c>
      <c r="S1470" s="39">
        <v>18.8</v>
      </c>
    </row>
    <row r="1471" spans="1:19" x14ac:dyDescent="0.25">
      <c r="A1471" s="39" t="s">
        <v>14</v>
      </c>
      <c r="B1471" s="39" t="s">
        <v>31</v>
      </c>
      <c r="C1471" s="39" t="s">
        <v>55</v>
      </c>
      <c r="D1471" s="39" t="s">
        <v>1635</v>
      </c>
      <c r="E1471" s="39" t="s">
        <v>127</v>
      </c>
      <c r="F1471" s="48">
        <v>1</v>
      </c>
      <c r="G1471" s="41">
        <v>2653</v>
      </c>
      <c r="H1471" s="42">
        <v>2.5266666666666668</v>
      </c>
      <c r="I1471" s="42">
        <v>1050</v>
      </c>
      <c r="J1471" s="42" t="s">
        <v>4170</v>
      </c>
      <c r="K1471" s="42" t="s">
        <v>4170</v>
      </c>
      <c r="L1471" s="42">
        <v>266</v>
      </c>
      <c r="M1471" s="39" t="s">
        <v>102</v>
      </c>
      <c r="N1471" s="39" t="str">
        <f t="shared" si="22"/>
        <v>sim</v>
      </c>
      <c r="O1471" s="49">
        <v>45</v>
      </c>
      <c r="P1471" s="49">
        <v>7.14</v>
      </c>
      <c r="Q1471" s="39">
        <v>6.68</v>
      </c>
      <c r="R1471" s="39">
        <v>15.9</v>
      </c>
      <c r="S1471" s="39">
        <v>14.8</v>
      </c>
    </row>
    <row r="1472" spans="1:19" x14ac:dyDescent="0.25">
      <c r="A1472" s="39" t="s">
        <v>14</v>
      </c>
      <c r="B1472" s="39" t="s">
        <v>31</v>
      </c>
      <c r="C1472" s="39" t="s">
        <v>55</v>
      </c>
      <c r="D1472" s="39" t="s">
        <v>1636</v>
      </c>
      <c r="E1472" s="39" t="s">
        <v>127</v>
      </c>
      <c r="F1472" s="48">
        <v>1</v>
      </c>
      <c r="G1472" s="41">
        <v>7252</v>
      </c>
      <c r="H1472" s="42">
        <v>3.0216666666666665</v>
      </c>
      <c r="I1472" s="42">
        <v>2400</v>
      </c>
      <c r="J1472" s="42" t="s">
        <v>4170</v>
      </c>
      <c r="K1472" s="42" t="s">
        <v>4170</v>
      </c>
      <c r="L1472" s="42">
        <v>0</v>
      </c>
      <c r="M1472" s="39" t="s">
        <v>103</v>
      </c>
      <c r="N1472" s="39" t="str">
        <f t="shared" si="22"/>
        <v>sim</v>
      </c>
      <c r="O1472" s="49">
        <v>15.17</v>
      </c>
      <c r="P1472" s="49">
        <v>6.84</v>
      </c>
      <c r="Q1472" s="39">
        <v>2.83</v>
      </c>
      <c r="R1472" s="39">
        <v>45.1</v>
      </c>
      <c r="S1472" s="39">
        <v>18.7</v>
      </c>
    </row>
    <row r="1473" spans="1:19" x14ac:dyDescent="0.25">
      <c r="A1473" s="39" t="s">
        <v>14</v>
      </c>
      <c r="B1473" s="39" t="s">
        <v>31</v>
      </c>
      <c r="C1473" s="39" t="s">
        <v>55</v>
      </c>
      <c r="D1473" s="39" t="s">
        <v>1637</v>
      </c>
      <c r="E1473" s="39" t="s">
        <v>127</v>
      </c>
      <c r="F1473" s="48">
        <v>4</v>
      </c>
      <c r="G1473" s="41">
        <v>226026</v>
      </c>
      <c r="H1473" s="42">
        <v>4.6415722030556923</v>
      </c>
      <c r="I1473" s="42">
        <v>48696</v>
      </c>
      <c r="J1473" s="42" t="s">
        <v>4170</v>
      </c>
      <c r="K1473" s="42" t="s">
        <v>4170</v>
      </c>
      <c r="L1473" s="42">
        <v>2000</v>
      </c>
      <c r="M1473" s="39" t="s">
        <v>102</v>
      </c>
      <c r="N1473" s="39" t="str">
        <f t="shared" si="22"/>
        <v>sim</v>
      </c>
      <c r="O1473" s="49">
        <v>600</v>
      </c>
      <c r="P1473" s="49">
        <v>420</v>
      </c>
      <c r="Q1473" s="39">
        <v>300</v>
      </c>
      <c r="R1473" s="39">
        <v>70</v>
      </c>
      <c r="S1473" s="39">
        <v>50</v>
      </c>
    </row>
    <row r="1474" spans="1:19" x14ac:dyDescent="0.25">
      <c r="A1474" s="39" t="s">
        <v>14</v>
      </c>
      <c r="B1474" s="39" t="s">
        <v>31</v>
      </c>
      <c r="C1474" s="39" t="s">
        <v>55</v>
      </c>
      <c r="D1474" s="39" t="s">
        <v>1638</v>
      </c>
      <c r="E1474" s="39" t="s">
        <v>127</v>
      </c>
      <c r="F1474" s="48">
        <v>1</v>
      </c>
      <c r="G1474" s="41">
        <v>12124</v>
      </c>
      <c r="H1474" s="42">
        <v>4.3253656796289688</v>
      </c>
      <c r="I1474" s="42">
        <v>2803</v>
      </c>
      <c r="J1474" s="42" t="s">
        <v>4170</v>
      </c>
      <c r="K1474" s="42" t="s">
        <v>4170</v>
      </c>
      <c r="L1474" s="42">
        <v>0</v>
      </c>
      <c r="M1474" s="39" t="s">
        <v>104</v>
      </c>
      <c r="N1474" s="39" t="b">
        <f t="shared" si="22"/>
        <v>0</v>
      </c>
      <c r="O1474" s="49">
        <v>31.33</v>
      </c>
      <c r="P1474" s="49">
        <v>21.72</v>
      </c>
      <c r="Q1474" s="39">
        <v>0</v>
      </c>
      <c r="R1474" s="39">
        <v>69.3</v>
      </c>
      <c r="S1474" s="39"/>
    </row>
    <row r="1475" spans="1:19" x14ac:dyDescent="0.25">
      <c r="A1475" s="39" t="s">
        <v>14</v>
      </c>
      <c r="B1475" s="39" t="s">
        <v>31</v>
      </c>
      <c r="C1475" s="39" t="s">
        <v>55</v>
      </c>
      <c r="D1475" s="39" t="s">
        <v>1639</v>
      </c>
      <c r="E1475" s="39" t="s">
        <v>127</v>
      </c>
      <c r="F1475" s="48">
        <v>1</v>
      </c>
      <c r="G1475" s="41">
        <v>12516</v>
      </c>
      <c r="H1475" s="42">
        <v>2.3912877340466183</v>
      </c>
      <c r="I1475" s="42">
        <v>5234</v>
      </c>
      <c r="J1475" s="42" t="s">
        <v>4170</v>
      </c>
      <c r="K1475" s="42" t="s">
        <v>4170</v>
      </c>
      <c r="L1475" s="42">
        <v>0</v>
      </c>
      <c r="M1475" s="39" t="s">
        <v>105</v>
      </c>
      <c r="N1475" s="39" t="str">
        <f t="shared" ref="N1475:N1538" si="23">IF(M1475&lt;&gt;"Não existe", "sim")</f>
        <v>sim</v>
      </c>
      <c r="O1475" s="49">
        <v>241.28</v>
      </c>
      <c r="P1475" s="49">
        <v>105.64</v>
      </c>
      <c r="Q1475" s="39">
        <v>0.1</v>
      </c>
      <c r="R1475" s="39">
        <v>43.8</v>
      </c>
      <c r="S1475" s="39">
        <v>0</v>
      </c>
    </row>
    <row r="1476" spans="1:19" x14ac:dyDescent="0.25">
      <c r="A1476" s="39" t="s">
        <v>14</v>
      </c>
      <c r="B1476" s="39" t="s">
        <v>31</v>
      </c>
      <c r="C1476" s="39" t="s">
        <v>55</v>
      </c>
      <c r="D1476" s="39" t="s">
        <v>1640</v>
      </c>
      <c r="E1476" s="39" t="s">
        <v>165</v>
      </c>
      <c r="F1476" s="48">
        <v>3</v>
      </c>
      <c r="G1476" s="41">
        <v>132298</v>
      </c>
      <c r="H1476" s="42">
        <v>4.654119468092591</v>
      </c>
      <c r="I1476" s="42">
        <v>28426</v>
      </c>
      <c r="J1476" s="42" t="s">
        <v>4169</v>
      </c>
      <c r="K1476" s="42" t="s">
        <v>4170</v>
      </c>
      <c r="L1476" s="42">
        <v>40</v>
      </c>
      <c r="M1476" s="39" t="s">
        <v>105</v>
      </c>
      <c r="N1476" s="39" t="str">
        <f t="shared" si="23"/>
        <v>sim</v>
      </c>
      <c r="O1476" s="49">
        <v>295</v>
      </c>
      <c r="P1476" s="49">
        <v>173</v>
      </c>
      <c r="Q1476" s="39">
        <v>92</v>
      </c>
      <c r="R1476" s="39">
        <v>58.6</v>
      </c>
      <c r="S1476" s="39">
        <v>31.2</v>
      </c>
    </row>
    <row r="1477" spans="1:19" x14ac:dyDescent="0.25">
      <c r="A1477" s="39" t="s">
        <v>14</v>
      </c>
      <c r="B1477" s="39" t="s">
        <v>31</v>
      </c>
      <c r="C1477" s="39" t="s">
        <v>55</v>
      </c>
      <c r="D1477" s="39" t="s">
        <v>1641</v>
      </c>
      <c r="E1477" s="39" t="s">
        <v>127</v>
      </c>
      <c r="F1477" s="48">
        <v>2</v>
      </c>
      <c r="G1477" s="41">
        <v>21561</v>
      </c>
      <c r="H1477" s="42">
        <v>4.3251755265797396</v>
      </c>
      <c r="I1477" s="42">
        <v>4985</v>
      </c>
      <c r="J1477" s="42" t="s">
        <v>4170</v>
      </c>
      <c r="K1477" s="42" t="s">
        <v>4170</v>
      </c>
      <c r="L1477" s="42">
        <v>0</v>
      </c>
      <c r="M1477" s="39" t="s">
        <v>104</v>
      </c>
      <c r="N1477" s="39" t="b">
        <f t="shared" si="23"/>
        <v>0</v>
      </c>
      <c r="O1477" s="49">
        <v>32</v>
      </c>
      <c r="P1477" s="49">
        <v>15</v>
      </c>
      <c r="Q1477" s="39">
        <v>0</v>
      </c>
      <c r="R1477" s="39">
        <v>46.9</v>
      </c>
      <c r="S1477" s="39"/>
    </row>
    <row r="1478" spans="1:19" x14ac:dyDescent="0.25">
      <c r="A1478" s="39" t="s">
        <v>14</v>
      </c>
      <c r="B1478" s="39" t="s">
        <v>31</v>
      </c>
      <c r="C1478" s="39" t="s">
        <v>55</v>
      </c>
      <c r="D1478" s="39" t="s">
        <v>1642</v>
      </c>
      <c r="E1478" s="39" t="s">
        <v>127</v>
      </c>
      <c r="F1478" s="48">
        <v>2</v>
      </c>
      <c r="G1478" s="41">
        <v>29893</v>
      </c>
      <c r="H1478" s="42">
        <v>3.1354101111810362</v>
      </c>
      <c r="I1478" s="42">
        <v>9534</v>
      </c>
      <c r="J1478" s="42" t="s">
        <v>4170</v>
      </c>
      <c r="K1478" s="42" t="s">
        <v>4170</v>
      </c>
      <c r="L1478" s="42">
        <v>0</v>
      </c>
      <c r="M1478" s="39" t="s">
        <v>103</v>
      </c>
      <c r="N1478" s="39" t="str">
        <f t="shared" si="23"/>
        <v>sim</v>
      </c>
      <c r="O1478" s="49">
        <v>52.57</v>
      </c>
      <c r="P1478" s="49">
        <v>27.49</v>
      </c>
      <c r="Q1478" s="39">
        <v>7.85</v>
      </c>
      <c r="R1478" s="39">
        <v>52.3</v>
      </c>
      <c r="S1478" s="39">
        <v>14.9</v>
      </c>
    </row>
    <row r="1479" spans="1:19" x14ac:dyDescent="0.25">
      <c r="A1479" s="39" t="s">
        <v>14</v>
      </c>
      <c r="B1479" s="39" t="s">
        <v>31</v>
      </c>
      <c r="C1479" s="39" t="s">
        <v>55</v>
      </c>
      <c r="D1479" s="39" t="s">
        <v>1643</v>
      </c>
      <c r="E1479" s="39" t="s">
        <v>166</v>
      </c>
      <c r="F1479" s="48">
        <v>1</v>
      </c>
      <c r="G1479" s="41">
        <v>11855</v>
      </c>
      <c r="H1479" s="42">
        <v>2.371</v>
      </c>
      <c r="I1479" s="42">
        <v>5000</v>
      </c>
      <c r="J1479" s="42" t="s">
        <v>4170</v>
      </c>
      <c r="K1479" s="42" t="s">
        <v>4170</v>
      </c>
      <c r="L1479" s="42">
        <v>0</v>
      </c>
      <c r="M1479" s="39" t="s">
        <v>104</v>
      </c>
      <c r="N1479" s="39" t="b">
        <f t="shared" si="23"/>
        <v>0</v>
      </c>
      <c r="O1479" s="49">
        <v>100</v>
      </c>
      <c r="P1479" s="49">
        <v>15</v>
      </c>
      <c r="Q1479" s="39">
        <v>0</v>
      </c>
      <c r="R1479" s="39">
        <v>15</v>
      </c>
      <c r="S1479" s="39"/>
    </row>
    <row r="1480" spans="1:19" x14ac:dyDescent="0.25">
      <c r="A1480" s="39" t="s">
        <v>14</v>
      </c>
      <c r="B1480" s="39" t="s">
        <v>31</v>
      </c>
      <c r="C1480" s="39" t="s">
        <v>55</v>
      </c>
      <c r="D1480" s="39" t="s">
        <v>1467</v>
      </c>
      <c r="E1480" s="39" t="s">
        <v>127</v>
      </c>
      <c r="F1480" s="48">
        <v>2</v>
      </c>
      <c r="G1480" s="41">
        <v>25761</v>
      </c>
      <c r="H1480" s="42">
        <v>3.3922833816170659</v>
      </c>
      <c r="I1480" s="42">
        <v>7594</v>
      </c>
      <c r="J1480" s="42" t="s">
        <v>4169</v>
      </c>
      <c r="K1480" s="42" t="s">
        <v>4169</v>
      </c>
      <c r="L1480" s="42">
        <v>1200</v>
      </c>
      <c r="M1480" s="39" t="s">
        <v>102</v>
      </c>
      <c r="N1480" s="39" t="str">
        <f t="shared" si="23"/>
        <v>sim</v>
      </c>
      <c r="O1480" s="49">
        <v>140.27000000000001</v>
      </c>
      <c r="P1480" s="49">
        <v>46</v>
      </c>
      <c r="Q1480" s="39">
        <v>32</v>
      </c>
      <c r="R1480" s="39">
        <v>32.799999999999997</v>
      </c>
      <c r="S1480" s="39">
        <v>22.8</v>
      </c>
    </row>
    <row r="1481" spans="1:19" x14ac:dyDescent="0.25">
      <c r="A1481" s="39" t="s">
        <v>14</v>
      </c>
      <c r="B1481" s="39" t="s">
        <v>31</v>
      </c>
      <c r="C1481" s="39" t="s">
        <v>55</v>
      </c>
      <c r="D1481" s="39" t="s">
        <v>1644</v>
      </c>
      <c r="E1481" s="39" t="s">
        <v>127</v>
      </c>
      <c r="F1481" s="48">
        <v>1</v>
      </c>
      <c r="G1481" s="41">
        <v>8891</v>
      </c>
      <c r="H1481" s="42">
        <v>3.2796016230173368</v>
      </c>
      <c r="I1481" s="42">
        <v>2711</v>
      </c>
      <c r="J1481" s="42" t="s">
        <v>4170</v>
      </c>
      <c r="K1481" s="42" t="s">
        <v>4170</v>
      </c>
      <c r="L1481" s="42">
        <v>323</v>
      </c>
      <c r="M1481" s="39" t="s">
        <v>106</v>
      </c>
      <c r="N1481" s="39" t="str">
        <f t="shared" si="23"/>
        <v>sim</v>
      </c>
      <c r="O1481" s="49">
        <v>34</v>
      </c>
      <c r="P1481" s="49">
        <v>23.8</v>
      </c>
      <c r="Q1481" s="39">
        <v>23.75</v>
      </c>
      <c r="R1481" s="39">
        <v>70</v>
      </c>
      <c r="S1481" s="39">
        <v>69.900000000000006</v>
      </c>
    </row>
    <row r="1482" spans="1:19" x14ac:dyDescent="0.25">
      <c r="A1482" s="39" t="s">
        <v>14</v>
      </c>
      <c r="B1482" s="39" t="s">
        <v>31</v>
      </c>
      <c r="C1482" s="39" t="s">
        <v>55</v>
      </c>
      <c r="D1482" s="39" t="s">
        <v>1645</v>
      </c>
      <c r="E1482" s="39" t="s">
        <v>127</v>
      </c>
      <c r="F1482" s="48">
        <v>1</v>
      </c>
      <c r="G1482" s="41">
        <v>18170</v>
      </c>
      <c r="H1482" s="42">
        <v>3.0283333333333333</v>
      </c>
      <c r="I1482" s="42">
        <v>6000</v>
      </c>
      <c r="J1482" s="42" t="s">
        <v>4169</v>
      </c>
      <c r="K1482" s="42" t="s">
        <v>4170</v>
      </c>
      <c r="L1482" s="42">
        <v>20</v>
      </c>
      <c r="M1482" s="39" t="s">
        <v>102</v>
      </c>
      <c r="N1482" s="39" t="str">
        <f t="shared" si="23"/>
        <v>sim</v>
      </c>
      <c r="O1482" s="49">
        <v>150</v>
      </c>
      <c r="P1482" s="49">
        <v>50</v>
      </c>
      <c r="Q1482" s="39">
        <v>25</v>
      </c>
      <c r="R1482" s="39">
        <v>33.299999999999997</v>
      </c>
      <c r="S1482" s="39">
        <v>16.7</v>
      </c>
    </row>
    <row r="1483" spans="1:19" x14ac:dyDescent="0.25">
      <c r="A1483" s="39" t="s">
        <v>14</v>
      </c>
      <c r="B1483" s="39" t="s">
        <v>31</v>
      </c>
      <c r="C1483" s="39" t="s">
        <v>55</v>
      </c>
      <c r="D1483" s="39" t="s">
        <v>1646</v>
      </c>
      <c r="E1483" s="39" t="s">
        <v>127</v>
      </c>
      <c r="F1483" s="48">
        <v>2</v>
      </c>
      <c r="G1483" s="41">
        <v>34781</v>
      </c>
      <c r="H1483" s="42">
        <v>4.3476249999999999</v>
      </c>
      <c r="I1483" s="42">
        <v>8000</v>
      </c>
      <c r="J1483" s="42" t="s">
        <v>4169</v>
      </c>
      <c r="K1483" s="42" t="s">
        <v>4170</v>
      </c>
      <c r="L1483" s="42">
        <v>100</v>
      </c>
      <c r="M1483" s="39" t="s">
        <v>103</v>
      </c>
      <c r="N1483" s="39" t="str">
        <f t="shared" si="23"/>
        <v>sim</v>
      </c>
      <c r="O1483" s="49">
        <v>98</v>
      </c>
      <c r="P1483" s="49">
        <v>60</v>
      </c>
      <c r="Q1483" s="39">
        <v>8</v>
      </c>
      <c r="R1483" s="39">
        <v>61.2</v>
      </c>
      <c r="S1483" s="39">
        <v>8.1999999999999993</v>
      </c>
    </row>
    <row r="1484" spans="1:19" x14ac:dyDescent="0.25">
      <c r="A1484" s="39" t="s">
        <v>14</v>
      </c>
      <c r="B1484" s="39" t="s">
        <v>31</v>
      </c>
      <c r="C1484" s="39" t="s">
        <v>55</v>
      </c>
      <c r="D1484" s="39" t="s">
        <v>1647</v>
      </c>
      <c r="E1484" s="39" t="s">
        <v>127</v>
      </c>
      <c r="F1484" s="48">
        <v>2</v>
      </c>
      <c r="G1484" s="41">
        <v>27001</v>
      </c>
      <c r="H1484" s="42">
        <v>2.0119970193740686</v>
      </c>
      <c r="I1484" s="42">
        <v>13420</v>
      </c>
      <c r="J1484" s="42" t="s">
        <v>4169</v>
      </c>
      <c r="K1484" s="42" t="s">
        <v>4170</v>
      </c>
      <c r="L1484" s="42">
        <v>940</v>
      </c>
      <c r="M1484" s="39" t="s">
        <v>106</v>
      </c>
      <c r="N1484" s="39" t="str">
        <f t="shared" si="23"/>
        <v>sim</v>
      </c>
      <c r="O1484" s="49">
        <v>108.95</v>
      </c>
      <c r="P1484" s="49">
        <v>31.5</v>
      </c>
      <c r="Q1484" s="39">
        <v>2.5</v>
      </c>
      <c r="R1484" s="39">
        <v>28.9</v>
      </c>
      <c r="S1484" s="39">
        <v>2.2999999999999998</v>
      </c>
    </row>
    <row r="1485" spans="1:19" x14ac:dyDescent="0.25">
      <c r="A1485" s="39" t="s">
        <v>14</v>
      </c>
      <c r="B1485" s="39" t="s">
        <v>31</v>
      </c>
      <c r="C1485" s="39" t="s">
        <v>55</v>
      </c>
      <c r="D1485" s="39" t="s">
        <v>1648</v>
      </c>
      <c r="E1485" s="39" t="s">
        <v>127</v>
      </c>
      <c r="F1485" s="48">
        <v>2</v>
      </c>
      <c r="G1485" s="41">
        <v>47322</v>
      </c>
      <c r="H1485" s="42">
        <v>3.2857936397722538</v>
      </c>
      <c r="I1485" s="42">
        <v>14402</v>
      </c>
      <c r="J1485" s="42" t="s">
        <v>4169</v>
      </c>
      <c r="K1485" s="42" t="s">
        <v>4169</v>
      </c>
      <c r="L1485" s="42">
        <v>2800</v>
      </c>
      <c r="M1485" s="39" t="s">
        <v>106</v>
      </c>
      <c r="N1485" s="39" t="str">
        <f t="shared" si="23"/>
        <v>sim</v>
      </c>
      <c r="O1485" s="49">
        <v>193</v>
      </c>
      <c r="P1485" s="49">
        <v>140</v>
      </c>
      <c r="Q1485" s="39">
        <v>100</v>
      </c>
      <c r="R1485" s="39">
        <v>72.5</v>
      </c>
      <c r="S1485" s="39">
        <v>51.8</v>
      </c>
    </row>
    <row r="1486" spans="1:19" x14ac:dyDescent="0.25">
      <c r="A1486" s="39" t="s">
        <v>14</v>
      </c>
      <c r="B1486" s="39" t="s">
        <v>31</v>
      </c>
      <c r="C1486" s="39" t="s">
        <v>55</v>
      </c>
      <c r="D1486" s="39" t="s">
        <v>1649</v>
      </c>
      <c r="E1486" s="39" t="s">
        <v>127</v>
      </c>
      <c r="F1486" s="48">
        <v>2</v>
      </c>
      <c r="G1486" s="41">
        <v>16647</v>
      </c>
      <c r="H1486" s="42">
        <v>3.8067688085982163</v>
      </c>
      <c r="I1486" s="42">
        <v>4373</v>
      </c>
      <c r="J1486" s="42" t="s">
        <v>4169</v>
      </c>
      <c r="K1486" s="42" t="s">
        <v>4169</v>
      </c>
      <c r="L1486" s="42">
        <v>101</v>
      </c>
      <c r="M1486" s="39" t="s">
        <v>104</v>
      </c>
      <c r="N1486" s="39" t="b">
        <f t="shared" si="23"/>
        <v>0</v>
      </c>
      <c r="O1486" s="49">
        <v>118323.23</v>
      </c>
      <c r="P1486" s="49">
        <v>53</v>
      </c>
      <c r="Q1486" s="39">
        <v>0</v>
      </c>
      <c r="R1486" s="39">
        <v>0</v>
      </c>
      <c r="S1486" s="39"/>
    </row>
    <row r="1487" spans="1:19" x14ac:dyDescent="0.25">
      <c r="A1487" s="39" t="s">
        <v>14</v>
      </c>
      <c r="B1487" s="39" t="s">
        <v>31</v>
      </c>
      <c r="C1487" s="39" t="s">
        <v>55</v>
      </c>
      <c r="D1487" s="39" t="s">
        <v>1650</v>
      </c>
      <c r="E1487" s="39" t="s">
        <v>127</v>
      </c>
      <c r="F1487" s="48">
        <v>3</v>
      </c>
      <c r="G1487" s="41">
        <v>89561</v>
      </c>
      <c r="H1487" s="42">
        <v>4.2913751796837563</v>
      </c>
      <c r="I1487" s="42">
        <v>20870</v>
      </c>
      <c r="J1487" s="42" t="s">
        <v>4169</v>
      </c>
      <c r="K1487" s="42" t="s">
        <v>4169</v>
      </c>
      <c r="L1487" s="42">
        <v>0</v>
      </c>
      <c r="M1487" s="39" t="s">
        <v>102</v>
      </c>
      <c r="N1487" s="39" t="str">
        <f t="shared" si="23"/>
        <v>sim</v>
      </c>
      <c r="O1487" s="49">
        <v>325.95999999999998</v>
      </c>
      <c r="P1487" s="49">
        <v>252.93</v>
      </c>
      <c r="Q1487" s="39">
        <v>35.159999999999997</v>
      </c>
      <c r="R1487" s="39">
        <v>77.599999999999994</v>
      </c>
      <c r="S1487" s="39">
        <v>10.8</v>
      </c>
    </row>
    <row r="1488" spans="1:19" x14ac:dyDescent="0.25">
      <c r="A1488" s="39" t="s">
        <v>14</v>
      </c>
      <c r="B1488" s="39" t="s">
        <v>31</v>
      </c>
      <c r="C1488" s="39" t="s">
        <v>55</v>
      </c>
      <c r="D1488" s="39" t="s">
        <v>1651</v>
      </c>
      <c r="E1488" s="39" t="s">
        <v>127</v>
      </c>
      <c r="F1488" s="48">
        <v>3</v>
      </c>
      <c r="G1488" s="41">
        <v>192458</v>
      </c>
      <c r="H1488" s="42">
        <v>3.1290930966084609</v>
      </c>
      <c r="I1488" s="42">
        <v>61506</v>
      </c>
      <c r="J1488" s="42" t="s">
        <v>4169</v>
      </c>
      <c r="K1488" s="42" t="s">
        <v>4169</v>
      </c>
      <c r="L1488" s="42">
        <v>1610</v>
      </c>
      <c r="M1488" s="39" t="s">
        <v>105</v>
      </c>
      <c r="N1488" s="39" t="str">
        <f t="shared" si="23"/>
        <v>sim</v>
      </c>
      <c r="O1488" s="49">
        <v>2135.85</v>
      </c>
      <c r="P1488" s="49">
        <v>1736.5</v>
      </c>
      <c r="Q1488" s="39">
        <v>384.35</v>
      </c>
      <c r="R1488" s="39">
        <v>81.3</v>
      </c>
      <c r="S1488" s="39">
        <v>18</v>
      </c>
    </row>
    <row r="1489" spans="1:19" x14ac:dyDescent="0.25">
      <c r="A1489" s="39" t="s">
        <v>14</v>
      </c>
      <c r="B1489" s="39" t="s">
        <v>31</v>
      </c>
      <c r="C1489" s="39" t="s">
        <v>55</v>
      </c>
      <c r="D1489" s="39" t="s">
        <v>1652</v>
      </c>
      <c r="E1489" s="39" t="s">
        <v>127</v>
      </c>
      <c r="F1489" s="48">
        <v>1</v>
      </c>
      <c r="G1489" s="41">
        <v>3265</v>
      </c>
      <c r="H1489" s="42">
        <v>2.7208333333333332</v>
      </c>
      <c r="I1489" s="42">
        <v>1200</v>
      </c>
      <c r="J1489" s="42" t="s">
        <v>4169</v>
      </c>
      <c r="K1489" s="42" t="s">
        <v>4170</v>
      </c>
      <c r="L1489" s="42">
        <v>80</v>
      </c>
      <c r="M1489" s="39" t="s">
        <v>102</v>
      </c>
      <c r="N1489" s="39" t="str">
        <f t="shared" si="23"/>
        <v>sim</v>
      </c>
      <c r="O1489" s="49">
        <v>16</v>
      </c>
      <c r="P1489" s="49">
        <v>2</v>
      </c>
      <c r="Q1489" s="39">
        <v>1</v>
      </c>
      <c r="R1489" s="39">
        <v>12.5</v>
      </c>
      <c r="S1489" s="39">
        <v>6.3</v>
      </c>
    </row>
    <row r="1490" spans="1:19" x14ac:dyDescent="0.25">
      <c r="A1490" s="39" t="s">
        <v>14</v>
      </c>
      <c r="B1490" s="39" t="s">
        <v>31</v>
      </c>
      <c r="C1490" s="39" t="s">
        <v>55</v>
      </c>
      <c r="D1490" s="39" t="s">
        <v>1653</v>
      </c>
      <c r="E1490" s="39" t="s">
        <v>127</v>
      </c>
      <c r="F1490" s="48">
        <v>1</v>
      </c>
      <c r="G1490" s="41">
        <v>4289</v>
      </c>
      <c r="H1490" s="42">
        <v>2.0423809523809524</v>
      </c>
      <c r="I1490" s="42">
        <v>2100</v>
      </c>
      <c r="J1490" s="42" t="s">
        <v>4170</v>
      </c>
      <c r="K1490" s="42" t="s">
        <v>4170</v>
      </c>
      <c r="L1490" s="42">
        <v>0</v>
      </c>
      <c r="M1490" s="39" t="s">
        <v>104</v>
      </c>
      <c r="N1490" s="39" t="b">
        <f t="shared" si="23"/>
        <v>0</v>
      </c>
      <c r="O1490" s="49">
        <v>13.5</v>
      </c>
      <c r="P1490" s="49">
        <v>9.5</v>
      </c>
      <c r="Q1490" s="39">
        <v>0</v>
      </c>
      <c r="R1490" s="39">
        <v>70.400000000000006</v>
      </c>
      <c r="S1490" s="39"/>
    </row>
    <row r="1491" spans="1:19" x14ac:dyDescent="0.25">
      <c r="A1491" s="39" t="s">
        <v>14</v>
      </c>
      <c r="B1491" s="39" t="s">
        <v>31</v>
      </c>
      <c r="C1491" s="39" t="s">
        <v>55</v>
      </c>
      <c r="D1491" s="39" t="s">
        <v>1654</v>
      </c>
      <c r="E1491" s="39" t="s">
        <v>127</v>
      </c>
      <c r="F1491" s="48">
        <v>1</v>
      </c>
      <c r="G1491" s="41">
        <v>3661</v>
      </c>
      <c r="H1491" s="42">
        <v>3.661</v>
      </c>
      <c r="I1491" s="42">
        <v>1000</v>
      </c>
      <c r="J1491" s="42" t="s">
        <v>4170</v>
      </c>
      <c r="K1491" s="42" t="s">
        <v>4170</v>
      </c>
      <c r="L1491" s="42">
        <v>0</v>
      </c>
      <c r="M1491" s="39" t="s">
        <v>104</v>
      </c>
      <c r="N1491" s="39" t="b">
        <f t="shared" si="23"/>
        <v>0</v>
      </c>
      <c r="O1491" s="49">
        <v>215</v>
      </c>
      <c r="P1491" s="49">
        <v>39</v>
      </c>
      <c r="Q1491" s="39">
        <v>0</v>
      </c>
      <c r="R1491" s="39">
        <v>18.100000000000001</v>
      </c>
      <c r="S1491" s="39"/>
    </row>
    <row r="1492" spans="1:19" x14ac:dyDescent="0.25">
      <c r="A1492" s="39" t="s">
        <v>14</v>
      </c>
      <c r="B1492" s="39" t="s">
        <v>31</v>
      </c>
      <c r="C1492" s="39" t="s">
        <v>55</v>
      </c>
      <c r="D1492" s="39" t="s">
        <v>1655</v>
      </c>
      <c r="E1492" s="39" t="s">
        <v>127</v>
      </c>
      <c r="F1492" s="48">
        <v>2</v>
      </c>
      <c r="G1492" s="41">
        <v>6421</v>
      </c>
      <c r="H1492" s="42">
        <v>3.5672222222222221</v>
      </c>
      <c r="I1492" s="42">
        <v>1800</v>
      </c>
      <c r="J1492" s="42" t="s">
        <v>4170</v>
      </c>
      <c r="K1492" s="42" t="s">
        <v>4170</v>
      </c>
      <c r="L1492" s="42">
        <v>0</v>
      </c>
      <c r="M1492" s="39" t="s">
        <v>104</v>
      </c>
      <c r="N1492" s="39" t="b">
        <f t="shared" si="23"/>
        <v>0</v>
      </c>
      <c r="O1492" s="49">
        <v>60</v>
      </c>
      <c r="P1492" s="49">
        <v>4</v>
      </c>
      <c r="Q1492" s="39">
        <v>0</v>
      </c>
      <c r="R1492" s="39">
        <v>6.7</v>
      </c>
      <c r="S1492" s="39"/>
    </row>
    <row r="1493" spans="1:19" x14ac:dyDescent="0.25">
      <c r="A1493" s="39" t="s">
        <v>14</v>
      </c>
      <c r="B1493" s="39" t="s">
        <v>31</v>
      </c>
      <c r="C1493" s="39" t="s">
        <v>55</v>
      </c>
      <c r="D1493" s="39" t="s">
        <v>1656</v>
      </c>
      <c r="E1493" s="39" t="s">
        <v>127</v>
      </c>
      <c r="F1493" s="48">
        <v>2</v>
      </c>
      <c r="G1493" s="41">
        <v>15076</v>
      </c>
      <c r="H1493" s="42">
        <v>2.5084858569051582</v>
      </c>
      <c r="I1493" s="42">
        <v>6010</v>
      </c>
      <c r="J1493" s="42" t="s">
        <v>4170</v>
      </c>
      <c r="K1493" s="42" t="s">
        <v>4170</v>
      </c>
      <c r="L1493" s="42">
        <v>0</v>
      </c>
      <c r="M1493" s="39" t="s">
        <v>106</v>
      </c>
      <c r="N1493" s="39" t="str">
        <f t="shared" si="23"/>
        <v>sim</v>
      </c>
      <c r="O1493" s="49">
        <v>32</v>
      </c>
      <c r="P1493" s="49">
        <v>22</v>
      </c>
      <c r="Q1493" s="39">
        <v>10</v>
      </c>
      <c r="R1493" s="39">
        <v>68.8</v>
      </c>
      <c r="S1493" s="39">
        <v>31.3</v>
      </c>
    </row>
    <row r="1494" spans="1:19" x14ac:dyDescent="0.25">
      <c r="A1494" s="39" t="s">
        <v>14</v>
      </c>
      <c r="B1494" s="39" t="s">
        <v>31</v>
      </c>
      <c r="C1494" s="39" t="s">
        <v>55</v>
      </c>
      <c r="D1494" s="39" t="s">
        <v>1657</v>
      </c>
      <c r="E1494" s="39" t="s">
        <v>127</v>
      </c>
      <c r="F1494" s="48">
        <v>2</v>
      </c>
      <c r="G1494" s="41">
        <v>17952</v>
      </c>
      <c r="H1494" s="42">
        <v>4.3257831325301206</v>
      </c>
      <c r="I1494" s="42">
        <v>4150</v>
      </c>
      <c r="J1494" s="42" t="s">
        <v>4169</v>
      </c>
      <c r="K1494" s="42" t="s">
        <v>4170</v>
      </c>
      <c r="L1494" s="42">
        <v>0</v>
      </c>
      <c r="M1494" s="39" t="s">
        <v>102</v>
      </c>
      <c r="N1494" s="39" t="str">
        <f t="shared" si="23"/>
        <v>sim</v>
      </c>
      <c r="O1494" s="49">
        <v>39</v>
      </c>
      <c r="P1494" s="49">
        <v>9</v>
      </c>
      <c r="Q1494" s="39">
        <v>1.36</v>
      </c>
      <c r="R1494" s="39">
        <v>23.1</v>
      </c>
      <c r="S1494" s="39">
        <v>3.5</v>
      </c>
    </row>
    <row r="1495" spans="1:19" x14ac:dyDescent="0.25">
      <c r="A1495" s="39" t="s">
        <v>14</v>
      </c>
      <c r="B1495" s="39" t="s">
        <v>31</v>
      </c>
      <c r="C1495" s="39" t="s">
        <v>55</v>
      </c>
      <c r="D1495" s="39" t="s">
        <v>1658</v>
      </c>
      <c r="E1495" s="39" t="s">
        <v>127</v>
      </c>
      <c r="F1495" s="48">
        <v>1</v>
      </c>
      <c r="G1495" s="41">
        <v>6758</v>
      </c>
      <c r="H1495" s="42">
        <v>2.0478787878787879</v>
      </c>
      <c r="I1495" s="42">
        <v>3300</v>
      </c>
      <c r="J1495" s="42" t="s">
        <v>4169</v>
      </c>
      <c r="K1495" s="42" t="s">
        <v>4169</v>
      </c>
      <c r="L1495" s="42">
        <v>0</v>
      </c>
      <c r="M1495" s="39" t="s">
        <v>106</v>
      </c>
      <c r="N1495" s="39" t="str">
        <f t="shared" si="23"/>
        <v>sim</v>
      </c>
      <c r="O1495" s="49">
        <v>600</v>
      </c>
      <c r="P1495" s="49">
        <v>60</v>
      </c>
      <c r="Q1495" s="39">
        <v>20</v>
      </c>
      <c r="R1495" s="39">
        <v>10</v>
      </c>
      <c r="S1495" s="39">
        <v>3.3</v>
      </c>
    </row>
    <row r="1496" spans="1:19" x14ac:dyDescent="0.25">
      <c r="A1496" s="39" t="s">
        <v>14</v>
      </c>
      <c r="B1496" s="39" t="s">
        <v>31</v>
      </c>
      <c r="C1496" s="39" t="s">
        <v>55</v>
      </c>
      <c r="D1496" s="39" t="s">
        <v>1659</v>
      </c>
      <c r="E1496" s="39" t="s">
        <v>127</v>
      </c>
      <c r="F1496" s="48">
        <v>1</v>
      </c>
      <c r="G1496" s="41">
        <v>5866</v>
      </c>
      <c r="H1496" s="42">
        <v>2.3548775592131674</v>
      </c>
      <c r="I1496" s="42">
        <v>2491</v>
      </c>
      <c r="J1496" s="42" t="s">
        <v>4170</v>
      </c>
      <c r="K1496" s="42" t="s">
        <v>4170</v>
      </c>
      <c r="L1496" s="42">
        <v>0</v>
      </c>
      <c r="M1496" s="39" t="s">
        <v>106</v>
      </c>
      <c r="N1496" s="39" t="str">
        <f t="shared" si="23"/>
        <v>sim</v>
      </c>
      <c r="O1496" s="49">
        <v>20</v>
      </c>
      <c r="P1496" s="49">
        <v>10</v>
      </c>
      <c r="Q1496" s="39">
        <v>0</v>
      </c>
      <c r="R1496" s="39">
        <v>50</v>
      </c>
      <c r="S1496" s="39"/>
    </row>
    <row r="1497" spans="1:19" x14ac:dyDescent="0.25">
      <c r="A1497" s="39" t="s">
        <v>14</v>
      </c>
      <c r="B1497" s="39" t="s">
        <v>31</v>
      </c>
      <c r="C1497" s="39" t="s">
        <v>55</v>
      </c>
      <c r="D1497" s="39" t="s">
        <v>978</v>
      </c>
      <c r="E1497" s="39" t="s">
        <v>127</v>
      </c>
      <c r="F1497" s="48">
        <v>2</v>
      </c>
      <c r="G1497" s="41">
        <v>79345</v>
      </c>
      <c r="H1497" s="42">
        <v>2.5695456459082222</v>
      </c>
      <c r="I1497" s="42">
        <v>30879</v>
      </c>
      <c r="J1497" s="42" t="s">
        <v>4169</v>
      </c>
      <c r="K1497" s="42" t="s">
        <v>4170</v>
      </c>
      <c r="L1497" s="42">
        <v>200</v>
      </c>
      <c r="M1497" s="39" t="s">
        <v>102</v>
      </c>
      <c r="N1497" s="39" t="str">
        <f t="shared" si="23"/>
        <v>sim</v>
      </c>
      <c r="O1497" s="49">
        <v>394</v>
      </c>
      <c r="P1497" s="49">
        <v>146</v>
      </c>
      <c r="Q1497" s="39">
        <v>20</v>
      </c>
      <c r="R1497" s="39">
        <v>37.1</v>
      </c>
      <c r="S1497" s="39">
        <v>5.0999999999999996</v>
      </c>
    </row>
    <row r="1498" spans="1:19" x14ac:dyDescent="0.25">
      <c r="A1498" s="39" t="s">
        <v>14</v>
      </c>
      <c r="B1498" s="39" t="s">
        <v>31</v>
      </c>
      <c r="C1498" s="39" t="s">
        <v>55</v>
      </c>
      <c r="D1498" s="39" t="s">
        <v>1660</v>
      </c>
      <c r="E1498" s="39" t="s">
        <v>127</v>
      </c>
      <c r="F1498" s="48">
        <v>2</v>
      </c>
      <c r="G1498" s="41">
        <v>39010</v>
      </c>
      <c r="H1498" s="42">
        <v>3.2696337272651075</v>
      </c>
      <c r="I1498" s="42">
        <v>11931</v>
      </c>
      <c r="J1498" s="42" t="s">
        <v>4170</v>
      </c>
      <c r="K1498" s="42" t="s">
        <v>4170</v>
      </c>
      <c r="L1498" s="42">
        <v>0</v>
      </c>
      <c r="M1498" s="39" t="s">
        <v>102</v>
      </c>
      <c r="N1498" s="39" t="str">
        <f t="shared" si="23"/>
        <v>sim</v>
      </c>
      <c r="O1498" s="49">
        <v>114.13</v>
      </c>
      <c r="P1498" s="49">
        <v>78.22</v>
      </c>
      <c r="Q1498" s="39">
        <v>9.9499999999999993</v>
      </c>
      <c r="R1498" s="39">
        <v>68.5</v>
      </c>
      <c r="S1498" s="39">
        <v>8.6999999999999993</v>
      </c>
    </row>
    <row r="1499" spans="1:19" x14ac:dyDescent="0.25">
      <c r="A1499" s="39" t="s">
        <v>14</v>
      </c>
      <c r="B1499" s="39" t="s">
        <v>31</v>
      </c>
      <c r="C1499" s="39" t="s">
        <v>55</v>
      </c>
      <c r="D1499" s="39" t="s">
        <v>1661</v>
      </c>
      <c r="E1499" s="39" t="s">
        <v>127</v>
      </c>
      <c r="F1499" s="48">
        <v>2</v>
      </c>
      <c r="G1499" s="41">
        <v>19621</v>
      </c>
      <c r="H1499" s="42">
        <v>2.1145597585946763</v>
      </c>
      <c r="I1499" s="42">
        <v>9279</v>
      </c>
      <c r="J1499" s="42" t="s">
        <v>4169</v>
      </c>
      <c r="K1499" s="42" t="s">
        <v>4169</v>
      </c>
      <c r="L1499" s="42">
        <v>200</v>
      </c>
      <c r="M1499" s="39" t="s">
        <v>104</v>
      </c>
      <c r="N1499" s="39" t="b">
        <f t="shared" si="23"/>
        <v>0</v>
      </c>
      <c r="O1499" s="49">
        <v>61.49</v>
      </c>
      <c r="P1499" s="49">
        <v>5</v>
      </c>
      <c r="Q1499" s="39">
        <v>0</v>
      </c>
      <c r="R1499" s="39">
        <v>8.1</v>
      </c>
      <c r="S1499" s="39"/>
    </row>
    <row r="1500" spans="1:19" x14ac:dyDescent="0.25">
      <c r="A1500" s="39" t="s">
        <v>14</v>
      </c>
      <c r="B1500" s="39" t="s">
        <v>31</v>
      </c>
      <c r="C1500" s="39" t="s">
        <v>55</v>
      </c>
      <c r="D1500" s="39" t="s">
        <v>1662</v>
      </c>
      <c r="E1500" s="39" t="s">
        <v>127</v>
      </c>
      <c r="F1500" s="48">
        <v>1</v>
      </c>
      <c r="G1500" s="41">
        <v>15116</v>
      </c>
      <c r="H1500" s="42">
        <v>5.8295410721172392</v>
      </c>
      <c r="I1500" s="42">
        <v>2593</v>
      </c>
      <c r="J1500" s="42" t="s">
        <v>4170</v>
      </c>
      <c r="K1500" s="42" t="s">
        <v>4170</v>
      </c>
      <c r="L1500" s="42">
        <v>0</v>
      </c>
      <c r="M1500" s="39" t="s">
        <v>104</v>
      </c>
      <c r="N1500" s="39" t="b">
        <f t="shared" si="23"/>
        <v>0</v>
      </c>
      <c r="O1500" s="49">
        <v>19.2</v>
      </c>
      <c r="P1500" s="49">
        <v>4.5</v>
      </c>
      <c r="Q1500" s="39">
        <v>0</v>
      </c>
      <c r="R1500" s="39">
        <v>23.4</v>
      </c>
      <c r="S1500" s="39"/>
    </row>
    <row r="1501" spans="1:19" x14ac:dyDescent="0.25">
      <c r="A1501" s="39" t="s">
        <v>14</v>
      </c>
      <c r="B1501" s="39" t="s">
        <v>31</v>
      </c>
      <c r="C1501" s="39" t="s">
        <v>55</v>
      </c>
      <c r="D1501" s="39" t="s">
        <v>1663</v>
      </c>
      <c r="E1501" s="39" t="s">
        <v>165</v>
      </c>
      <c r="F1501" s="48">
        <v>1</v>
      </c>
      <c r="G1501" s="41">
        <v>6830</v>
      </c>
      <c r="H1501" s="42">
        <v>2.3964912280701753</v>
      </c>
      <c r="I1501" s="42">
        <v>2850</v>
      </c>
      <c r="J1501" s="42" t="s">
        <v>4170</v>
      </c>
      <c r="K1501" s="42" t="s">
        <v>4170</v>
      </c>
      <c r="L1501" s="42">
        <v>0</v>
      </c>
      <c r="M1501" s="39" t="s">
        <v>102</v>
      </c>
      <c r="N1501" s="39" t="str">
        <f t="shared" si="23"/>
        <v>sim</v>
      </c>
      <c r="O1501" s="49">
        <v>39.1</v>
      </c>
      <c r="P1501" s="49">
        <v>39.1</v>
      </c>
      <c r="Q1501" s="39">
        <v>25</v>
      </c>
      <c r="R1501" s="39">
        <v>100</v>
      </c>
      <c r="S1501" s="39">
        <v>63.9</v>
      </c>
    </row>
    <row r="1502" spans="1:19" x14ac:dyDescent="0.25">
      <c r="A1502" s="39" t="s">
        <v>14</v>
      </c>
      <c r="B1502" s="39" t="s">
        <v>31</v>
      </c>
      <c r="C1502" s="39" t="s">
        <v>55</v>
      </c>
      <c r="D1502" s="39" t="s">
        <v>1664</v>
      </c>
      <c r="E1502" s="39" t="s">
        <v>127</v>
      </c>
      <c r="F1502" s="48">
        <v>1</v>
      </c>
      <c r="G1502" s="41">
        <v>5051</v>
      </c>
      <c r="H1502" s="42">
        <v>8.0302066772655003</v>
      </c>
      <c r="I1502" s="42">
        <v>629</v>
      </c>
      <c r="J1502" s="42" t="s">
        <v>4170</v>
      </c>
      <c r="K1502" s="42" t="s">
        <v>4170</v>
      </c>
      <c r="L1502" s="42">
        <v>100</v>
      </c>
      <c r="M1502" s="39" t="s">
        <v>105</v>
      </c>
      <c r="N1502" s="39" t="str">
        <f t="shared" si="23"/>
        <v>sim</v>
      </c>
      <c r="O1502" s="49">
        <v>2</v>
      </c>
      <c r="P1502" s="49">
        <v>2</v>
      </c>
      <c r="Q1502" s="39">
        <v>0</v>
      </c>
      <c r="R1502" s="39">
        <v>100</v>
      </c>
      <c r="S1502" s="39"/>
    </row>
    <row r="1503" spans="1:19" x14ac:dyDescent="0.25">
      <c r="A1503" s="39" t="s">
        <v>14</v>
      </c>
      <c r="B1503" s="39" t="s">
        <v>31</v>
      </c>
      <c r="C1503" s="39" t="s">
        <v>55</v>
      </c>
      <c r="D1503" s="39" t="s">
        <v>1665</v>
      </c>
      <c r="E1503" s="39" t="s">
        <v>165</v>
      </c>
      <c r="F1503" s="48">
        <v>2</v>
      </c>
      <c r="G1503" s="41">
        <v>51945</v>
      </c>
      <c r="H1503" s="42">
        <v>13.150632911392405</v>
      </c>
      <c r="I1503" s="42">
        <v>3950</v>
      </c>
      <c r="J1503" s="42" t="s">
        <v>4169</v>
      </c>
      <c r="K1503" s="42" t="s">
        <v>4170</v>
      </c>
      <c r="L1503" s="42">
        <v>0</v>
      </c>
      <c r="M1503" s="39" t="s">
        <v>106</v>
      </c>
      <c r="N1503" s="39" t="str">
        <f t="shared" si="23"/>
        <v>sim</v>
      </c>
      <c r="O1503" s="49">
        <v>135</v>
      </c>
      <c r="P1503" s="49">
        <v>36.799999999999997</v>
      </c>
      <c r="Q1503" s="39">
        <v>21</v>
      </c>
      <c r="R1503" s="39">
        <v>27.3</v>
      </c>
      <c r="S1503" s="39">
        <v>15.6</v>
      </c>
    </row>
    <row r="1504" spans="1:19" x14ac:dyDescent="0.25">
      <c r="A1504" s="39" t="s">
        <v>14</v>
      </c>
      <c r="B1504" s="39" t="s">
        <v>31</v>
      </c>
      <c r="C1504" s="39" t="s">
        <v>55</v>
      </c>
      <c r="D1504" s="39" t="s">
        <v>1666</v>
      </c>
      <c r="E1504" s="39" t="s">
        <v>127</v>
      </c>
      <c r="F1504" s="48">
        <v>2</v>
      </c>
      <c r="G1504" s="41">
        <v>39312</v>
      </c>
      <c r="H1504" s="42">
        <v>4.3958403220395841</v>
      </c>
      <c r="I1504" s="42">
        <v>8943</v>
      </c>
      <c r="J1504" s="42" t="s">
        <v>4169</v>
      </c>
      <c r="K1504" s="42" t="s">
        <v>4170</v>
      </c>
      <c r="L1504" s="42">
        <v>0</v>
      </c>
      <c r="M1504" s="39" t="s">
        <v>104</v>
      </c>
      <c r="N1504" s="39" t="b">
        <f t="shared" si="23"/>
        <v>0</v>
      </c>
      <c r="O1504" s="49">
        <v>80</v>
      </c>
      <c r="P1504" s="49">
        <v>67.13</v>
      </c>
      <c r="Q1504" s="39">
        <v>0</v>
      </c>
      <c r="R1504" s="39">
        <v>83.9</v>
      </c>
      <c r="S1504" s="39"/>
    </row>
    <row r="1505" spans="1:19" x14ac:dyDescent="0.25">
      <c r="A1505" s="39" t="s">
        <v>14</v>
      </c>
      <c r="B1505" s="39" t="s">
        <v>31</v>
      </c>
      <c r="C1505" s="39" t="s">
        <v>55</v>
      </c>
      <c r="D1505" s="39" t="s">
        <v>1667</v>
      </c>
      <c r="E1505" s="39" t="s">
        <v>166</v>
      </c>
      <c r="F1505" s="48">
        <v>4</v>
      </c>
      <c r="G1505" s="41">
        <v>224507</v>
      </c>
      <c r="H1505" s="42">
        <v>3.672795982135554</v>
      </c>
      <c r="I1505" s="42">
        <v>61127</v>
      </c>
      <c r="J1505" s="42" t="s">
        <v>4169</v>
      </c>
      <c r="K1505" s="42" t="s">
        <v>4169</v>
      </c>
      <c r="L1505" s="42">
        <v>4200</v>
      </c>
      <c r="M1505" s="39" t="s">
        <v>102</v>
      </c>
      <c r="N1505" s="39" t="str">
        <f t="shared" si="23"/>
        <v>sim</v>
      </c>
      <c r="O1505" s="49">
        <v>711.76</v>
      </c>
      <c r="P1505" s="49">
        <v>255.27</v>
      </c>
      <c r="Q1505" s="39">
        <v>74.64</v>
      </c>
      <c r="R1505" s="39">
        <v>35.9</v>
      </c>
      <c r="S1505" s="39">
        <v>10.5</v>
      </c>
    </row>
    <row r="1506" spans="1:19" x14ac:dyDescent="0.25">
      <c r="A1506" s="39" t="s">
        <v>14</v>
      </c>
      <c r="B1506" s="39" t="s">
        <v>31</v>
      </c>
      <c r="C1506" s="39" t="s">
        <v>55</v>
      </c>
      <c r="D1506" s="39" t="s">
        <v>1668</v>
      </c>
      <c r="E1506" s="39" t="s">
        <v>127</v>
      </c>
      <c r="F1506" s="48">
        <v>2</v>
      </c>
      <c r="G1506" s="41">
        <v>17795</v>
      </c>
      <c r="H1506" s="42">
        <v>2.2243750000000002</v>
      </c>
      <c r="I1506" s="42">
        <v>8000</v>
      </c>
      <c r="J1506" s="42" t="s">
        <v>4170</v>
      </c>
      <c r="K1506" s="42" t="s">
        <v>4170</v>
      </c>
      <c r="L1506" s="42">
        <v>200</v>
      </c>
      <c r="M1506" s="39" t="s">
        <v>106</v>
      </c>
      <c r="N1506" s="39" t="str">
        <f t="shared" si="23"/>
        <v>sim</v>
      </c>
      <c r="O1506" s="49">
        <v>20</v>
      </c>
      <c r="P1506" s="49">
        <v>10</v>
      </c>
      <c r="Q1506" s="39">
        <v>4</v>
      </c>
      <c r="R1506" s="39">
        <v>50</v>
      </c>
      <c r="S1506" s="39">
        <v>20</v>
      </c>
    </row>
    <row r="1507" spans="1:19" x14ac:dyDescent="0.25">
      <c r="A1507" s="39" t="s">
        <v>14</v>
      </c>
      <c r="B1507" s="39" t="s">
        <v>31</v>
      </c>
      <c r="C1507" s="39" t="s">
        <v>55</v>
      </c>
      <c r="D1507" s="39" t="s">
        <v>1669</v>
      </c>
      <c r="E1507" s="39" t="s">
        <v>127</v>
      </c>
      <c r="F1507" s="48">
        <v>1</v>
      </c>
      <c r="G1507" s="41">
        <v>7468</v>
      </c>
      <c r="H1507" s="42">
        <v>2.9872000000000001</v>
      </c>
      <c r="I1507" s="42">
        <v>2500</v>
      </c>
      <c r="J1507" s="42" t="s">
        <v>4170</v>
      </c>
      <c r="K1507" s="42" t="s">
        <v>4170</v>
      </c>
      <c r="L1507" s="42">
        <v>0</v>
      </c>
      <c r="M1507" s="39" t="s">
        <v>104</v>
      </c>
      <c r="N1507" s="39" t="b">
        <f t="shared" si="23"/>
        <v>0</v>
      </c>
      <c r="O1507" s="49">
        <v>30</v>
      </c>
      <c r="P1507" s="49">
        <v>15</v>
      </c>
      <c r="Q1507" s="39">
        <v>0</v>
      </c>
      <c r="R1507" s="39">
        <v>50</v>
      </c>
      <c r="S1507" s="39"/>
    </row>
    <row r="1508" spans="1:19" x14ac:dyDescent="0.25">
      <c r="A1508" s="39" t="s">
        <v>14</v>
      </c>
      <c r="B1508" s="39" t="s">
        <v>31</v>
      </c>
      <c r="C1508" s="39" t="s">
        <v>55</v>
      </c>
      <c r="D1508" s="39" t="s">
        <v>1670</v>
      </c>
      <c r="E1508" s="39" t="s">
        <v>127</v>
      </c>
      <c r="F1508" s="48">
        <v>1</v>
      </c>
      <c r="G1508" s="41">
        <v>16984</v>
      </c>
      <c r="H1508" s="42">
        <v>2.6483704974271012</v>
      </c>
      <c r="I1508" s="42">
        <v>6413</v>
      </c>
      <c r="J1508" s="42" t="s">
        <v>4170</v>
      </c>
      <c r="K1508" s="42" t="s">
        <v>4170</v>
      </c>
      <c r="L1508" s="42">
        <v>0</v>
      </c>
      <c r="M1508" s="39" t="s">
        <v>104</v>
      </c>
      <c r="N1508" s="39" t="b">
        <f t="shared" si="23"/>
        <v>0</v>
      </c>
      <c r="O1508" s="49">
        <v>85.53</v>
      </c>
      <c r="P1508" s="49">
        <v>34.24</v>
      </c>
      <c r="Q1508" s="39">
        <v>0</v>
      </c>
      <c r="R1508" s="39">
        <v>40</v>
      </c>
      <c r="S1508" s="39"/>
    </row>
    <row r="1509" spans="1:19" x14ac:dyDescent="0.25">
      <c r="A1509" s="39" t="s">
        <v>14</v>
      </c>
      <c r="B1509" s="39" t="s">
        <v>31</v>
      </c>
      <c r="C1509" s="39" t="s">
        <v>55</v>
      </c>
      <c r="D1509" s="39" t="s">
        <v>1671</v>
      </c>
      <c r="E1509" s="39" t="s">
        <v>127</v>
      </c>
      <c r="F1509" s="48">
        <v>3</v>
      </c>
      <c r="G1509" s="41">
        <v>65263</v>
      </c>
      <c r="H1509" s="42">
        <v>3.8439745553068678</v>
      </c>
      <c r="I1509" s="42">
        <v>16978</v>
      </c>
      <c r="J1509" s="42" t="s">
        <v>4170</v>
      </c>
      <c r="K1509" s="42" t="s">
        <v>4170</v>
      </c>
      <c r="L1509" s="42">
        <v>185</v>
      </c>
      <c r="M1509" s="39" t="s">
        <v>102</v>
      </c>
      <c r="N1509" s="39" t="str">
        <f t="shared" si="23"/>
        <v>sim</v>
      </c>
      <c r="O1509" s="49">
        <v>208</v>
      </c>
      <c r="P1509" s="49">
        <v>59.4</v>
      </c>
      <c r="Q1509" s="39">
        <v>0.27</v>
      </c>
      <c r="R1509" s="39">
        <v>28.6</v>
      </c>
      <c r="S1509" s="39">
        <v>0.1</v>
      </c>
    </row>
    <row r="1510" spans="1:19" x14ac:dyDescent="0.25">
      <c r="A1510" s="39" t="s">
        <v>14</v>
      </c>
      <c r="B1510" s="39" t="s">
        <v>31</v>
      </c>
      <c r="C1510" s="39" t="s">
        <v>55</v>
      </c>
      <c r="D1510" s="39" t="s">
        <v>1672</v>
      </c>
      <c r="E1510" s="39" t="s">
        <v>127</v>
      </c>
      <c r="F1510" s="48">
        <v>1</v>
      </c>
      <c r="G1510" s="41">
        <v>11806</v>
      </c>
      <c r="H1510" s="42">
        <v>2.3410668253023994</v>
      </c>
      <c r="I1510" s="42">
        <v>5043</v>
      </c>
      <c r="J1510" s="42" t="s">
        <v>4170</v>
      </c>
      <c r="K1510" s="42" t="s">
        <v>4170</v>
      </c>
      <c r="L1510" s="42">
        <v>50</v>
      </c>
      <c r="M1510" s="39" t="s">
        <v>106</v>
      </c>
      <c r="N1510" s="39" t="str">
        <f t="shared" si="23"/>
        <v>sim</v>
      </c>
      <c r="O1510" s="49">
        <v>50.5</v>
      </c>
      <c r="P1510" s="49">
        <v>25</v>
      </c>
      <c r="Q1510" s="39">
        <v>20.100000000000001</v>
      </c>
      <c r="R1510" s="39">
        <v>49.5</v>
      </c>
      <c r="S1510" s="39">
        <v>39.799999999999997</v>
      </c>
    </row>
    <row r="1511" spans="1:19" x14ac:dyDescent="0.25">
      <c r="A1511" s="39" t="s">
        <v>14</v>
      </c>
      <c r="B1511" s="39" t="s">
        <v>31</v>
      </c>
      <c r="C1511" s="39" t="s">
        <v>55</v>
      </c>
      <c r="D1511" s="39" t="s">
        <v>1673</v>
      </c>
      <c r="E1511" s="39" t="s">
        <v>127</v>
      </c>
      <c r="F1511" s="48">
        <v>1</v>
      </c>
      <c r="G1511" s="41">
        <v>11662</v>
      </c>
      <c r="H1511" s="42">
        <v>3.8061357702349867</v>
      </c>
      <c r="I1511" s="42">
        <v>3064</v>
      </c>
      <c r="J1511" s="42" t="s">
        <v>4169</v>
      </c>
      <c r="K1511" s="42" t="s">
        <v>4169</v>
      </c>
      <c r="L1511" s="42">
        <v>0</v>
      </c>
      <c r="M1511" s="39" t="s">
        <v>102</v>
      </c>
      <c r="N1511" s="39" t="str">
        <f t="shared" si="23"/>
        <v>sim</v>
      </c>
      <c r="O1511" s="49">
        <v>12</v>
      </c>
      <c r="P1511" s="49">
        <v>6.5</v>
      </c>
      <c r="Q1511" s="39">
        <v>4</v>
      </c>
      <c r="R1511" s="39">
        <v>54.2</v>
      </c>
      <c r="S1511" s="39">
        <v>33.299999999999997</v>
      </c>
    </row>
    <row r="1512" spans="1:19" x14ac:dyDescent="0.25">
      <c r="A1512" s="39" t="s">
        <v>14</v>
      </c>
      <c r="B1512" s="39" t="s">
        <v>31</v>
      </c>
      <c r="C1512" s="39" t="s">
        <v>55</v>
      </c>
      <c r="D1512" s="39" t="s">
        <v>1674</v>
      </c>
      <c r="E1512" s="39" t="s">
        <v>127</v>
      </c>
      <c r="F1512" s="48">
        <v>1</v>
      </c>
      <c r="G1512" s="41">
        <v>5694</v>
      </c>
      <c r="H1512" s="42">
        <v>2.847</v>
      </c>
      <c r="I1512" s="42">
        <v>2000</v>
      </c>
      <c r="J1512" s="42" t="s">
        <v>4169</v>
      </c>
      <c r="K1512" s="42" t="s">
        <v>4170</v>
      </c>
      <c r="L1512" s="42">
        <v>50</v>
      </c>
      <c r="M1512" s="39" t="s">
        <v>104</v>
      </c>
      <c r="N1512" s="39" t="b">
        <f t="shared" si="23"/>
        <v>0</v>
      </c>
      <c r="O1512" s="49">
        <v>50</v>
      </c>
      <c r="P1512" s="49">
        <v>23</v>
      </c>
      <c r="Q1512" s="39">
        <v>0</v>
      </c>
      <c r="R1512" s="39">
        <v>46</v>
      </c>
      <c r="S1512" s="39"/>
    </row>
    <row r="1513" spans="1:19" x14ac:dyDescent="0.25">
      <c r="A1513" s="39" t="s">
        <v>14</v>
      </c>
      <c r="B1513" s="39" t="s">
        <v>31</v>
      </c>
      <c r="C1513" s="39" t="s">
        <v>55</v>
      </c>
      <c r="D1513" s="39" t="s">
        <v>1675</v>
      </c>
      <c r="E1513" s="39" t="s">
        <v>127</v>
      </c>
      <c r="F1513" s="48">
        <v>1</v>
      </c>
      <c r="G1513" s="41">
        <v>23358</v>
      </c>
      <c r="H1513" s="42">
        <v>4.1710714285714285</v>
      </c>
      <c r="I1513" s="42">
        <v>5600</v>
      </c>
      <c r="J1513" s="42" t="s">
        <v>4169</v>
      </c>
      <c r="K1513" s="42" t="s">
        <v>4169</v>
      </c>
      <c r="L1513" s="42">
        <v>0</v>
      </c>
      <c r="M1513" s="39" t="s">
        <v>105</v>
      </c>
      <c r="N1513" s="39" t="str">
        <f t="shared" si="23"/>
        <v>sim</v>
      </c>
      <c r="O1513" s="49">
        <v>104.88</v>
      </c>
      <c r="P1513" s="49">
        <v>30</v>
      </c>
      <c r="Q1513" s="39">
        <v>2</v>
      </c>
      <c r="R1513" s="39">
        <v>28.6</v>
      </c>
      <c r="S1513" s="39">
        <v>1.9</v>
      </c>
    </row>
    <row r="1514" spans="1:19" x14ac:dyDescent="0.25">
      <c r="A1514" s="39" t="s">
        <v>14</v>
      </c>
      <c r="B1514" s="39" t="s">
        <v>31</v>
      </c>
      <c r="C1514" s="39" t="s">
        <v>55</v>
      </c>
      <c r="D1514" s="39" t="s">
        <v>1676</v>
      </c>
      <c r="E1514" s="39" t="s">
        <v>127</v>
      </c>
      <c r="F1514" s="48">
        <v>3</v>
      </c>
      <c r="G1514" s="41">
        <v>80683</v>
      </c>
      <c r="H1514" s="42">
        <v>2.0282302664655605</v>
      </c>
      <c r="I1514" s="42">
        <v>39780</v>
      </c>
      <c r="J1514" s="42" t="s">
        <v>4170</v>
      </c>
      <c r="K1514" s="42" t="s">
        <v>4170</v>
      </c>
      <c r="L1514" s="42">
        <v>0</v>
      </c>
      <c r="M1514" s="39" t="s">
        <v>104</v>
      </c>
      <c r="N1514" s="39" t="b">
        <f t="shared" si="23"/>
        <v>0</v>
      </c>
      <c r="O1514" s="49">
        <v>13809</v>
      </c>
      <c r="P1514" s="49">
        <v>4680</v>
      </c>
      <c r="Q1514" s="39">
        <v>0</v>
      </c>
      <c r="R1514" s="39">
        <v>33.9</v>
      </c>
      <c r="S1514" s="39"/>
    </row>
    <row r="1515" spans="1:19" x14ac:dyDescent="0.25">
      <c r="A1515" s="39" t="s">
        <v>14</v>
      </c>
      <c r="B1515" s="39" t="s">
        <v>31</v>
      </c>
      <c r="C1515" s="39" t="s">
        <v>55</v>
      </c>
      <c r="D1515" s="39" t="s">
        <v>1677</v>
      </c>
      <c r="E1515" s="39" t="s">
        <v>127</v>
      </c>
      <c r="F1515" s="48">
        <v>1</v>
      </c>
      <c r="G1515" s="41">
        <v>5003</v>
      </c>
      <c r="H1515" s="42">
        <v>2.9429411764705882</v>
      </c>
      <c r="I1515" s="42">
        <v>1700</v>
      </c>
      <c r="J1515" s="42" t="s">
        <v>4170</v>
      </c>
      <c r="K1515" s="42" t="s">
        <v>4170</v>
      </c>
      <c r="L1515" s="42">
        <v>70</v>
      </c>
      <c r="M1515" s="39" t="s">
        <v>106</v>
      </c>
      <c r="N1515" s="39" t="str">
        <f t="shared" si="23"/>
        <v>sim</v>
      </c>
      <c r="O1515" s="49">
        <v>25</v>
      </c>
      <c r="P1515" s="49">
        <v>8.5</v>
      </c>
      <c r="Q1515" s="39">
        <v>3.5</v>
      </c>
      <c r="R1515" s="39">
        <v>34</v>
      </c>
      <c r="S1515" s="39">
        <v>14</v>
      </c>
    </row>
    <row r="1516" spans="1:19" x14ac:dyDescent="0.25">
      <c r="A1516" s="39" t="s">
        <v>14</v>
      </c>
      <c r="B1516" s="39" t="s">
        <v>31</v>
      </c>
      <c r="C1516" s="39" t="s">
        <v>55</v>
      </c>
      <c r="D1516" s="39" t="s">
        <v>1678</v>
      </c>
      <c r="E1516" s="39" t="s">
        <v>127</v>
      </c>
      <c r="F1516" s="48">
        <v>1</v>
      </c>
      <c r="G1516" s="41">
        <v>11535</v>
      </c>
      <c r="H1516" s="42">
        <v>2.544672402382528</v>
      </c>
      <c r="I1516" s="42">
        <v>4533</v>
      </c>
      <c r="J1516" s="42" t="s">
        <v>4170</v>
      </c>
      <c r="K1516" s="42" t="s">
        <v>4170</v>
      </c>
      <c r="L1516" s="42">
        <v>90</v>
      </c>
      <c r="M1516" s="39" t="s">
        <v>102</v>
      </c>
      <c r="N1516" s="39" t="str">
        <f t="shared" si="23"/>
        <v>sim</v>
      </c>
      <c r="O1516" s="49">
        <v>79.98</v>
      </c>
      <c r="P1516" s="49">
        <v>34.76</v>
      </c>
      <c r="Q1516" s="39">
        <v>1</v>
      </c>
      <c r="R1516" s="39">
        <v>43.5</v>
      </c>
      <c r="S1516" s="39">
        <v>1.3</v>
      </c>
    </row>
    <row r="1517" spans="1:19" x14ac:dyDescent="0.25">
      <c r="A1517" s="39" t="s">
        <v>14</v>
      </c>
      <c r="B1517" s="39" t="s">
        <v>31</v>
      </c>
      <c r="C1517" s="39" t="s">
        <v>55</v>
      </c>
      <c r="D1517" s="39" t="s">
        <v>1679</v>
      </c>
      <c r="E1517" s="39" t="s">
        <v>127</v>
      </c>
      <c r="F1517" s="48">
        <v>2</v>
      </c>
      <c r="G1517" s="41">
        <v>35758</v>
      </c>
      <c r="H1517" s="42">
        <v>4.0386266094420602</v>
      </c>
      <c r="I1517" s="42">
        <v>8854</v>
      </c>
      <c r="J1517" s="42" t="s">
        <v>4170</v>
      </c>
      <c r="K1517" s="42" t="s">
        <v>4170</v>
      </c>
      <c r="L1517" s="42">
        <v>0</v>
      </c>
      <c r="M1517" s="39" t="s">
        <v>104</v>
      </c>
      <c r="N1517" s="39" t="b">
        <f t="shared" si="23"/>
        <v>0</v>
      </c>
      <c r="O1517" s="49">
        <v>106</v>
      </c>
      <c r="P1517" s="49">
        <v>52</v>
      </c>
      <c r="Q1517" s="39">
        <v>0</v>
      </c>
      <c r="R1517" s="39">
        <v>49.1</v>
      </c>
      <c r="S1517" s="39"/>
    </row>
    <row r="1518" spans="1:19" x14ac:dyDescent="0.25">
      <c r="A1518" s="39" t="s">
        <v>14</v>
      </c>
      <c r="B1518" s="39" t="s">
        <v>31</v>
      </c>
      <c r="C1518" s="39" t="s">
        <v>55</v>
      </c>
      <c r="D1518" s="39" t="s">
        <v>1680</v>
      </c>
      <c r="E1518" s="39" t="s">
        <v>127</v>
      </c>
      <c r="F1518" s="48">
        <v>2</v>
      </c>
      <c r="G1518" s="41">
        <v>32055</v>
      </c>
      <c r="H1518" s="42">
        <v>2.9061650045330918</v>
      </c>
      <c r="I1518" s="42">
        <v>11030</v>
      </c>
      <c r="J1518" s="42" t="s">
        <v>4169</v>
      </c>
      <c r="K1518" s="42" t="s">
        <v>4170</v>
      </c>
      <c r="L1518" s="42">
        <v>150</v>
      </c>
      <c r="M1518" s="39" t="s">
        <v>102</v>
      </c>
      <c r="N1518" s="39" t="str">
        <f t="shared" si="23"/>
        <v>sim</v>
      </c>
      <c r="O1518" s="49">
        <v>155</v>
      </c>
      <c r="P1518" s="49">
        <v>78</v>
      </c>
      <c r="Q1518" s="39">
        <v>14.5</v>
      </c>
      <c r="R1518" s="39">
        <v>50.3</v>
      </c>
      <c r="S1518" s="39">
        <v>9.4</v>
      </c>
    </row>
    <row r="1519" spans="1:19" x14ac:dyDescent="0.25">
      <c r="A1519" s="39" t="s">
        <v>14</v>
      </c>
      <c r="B1519" s="39" t="s">
        <v>31</v>
      </c>
      <c r="C1519" s="39" t="s">
        <v>55</v>
      </c>
      <c r="D1519" s="39" t="s">
        <v>1681</v>
      </c>
      <c r="E1519" s="39" t="s">
        <v>127</v>
      </c>
      <c r="F1519" s="48">
        <v>3</v>
      </c>
      <c r="G1519" s="41">
        <v>109589</v>
      </c>
      <c r="H1519" s="42">
        <v>3.9138928571428573</v>
      </c>
      <c r="I1519" s="42">
        <v>28000</v>
      </c>
      <c r="J1519" s="42" t="s">
        <v>4170</v>
      </c>
      <c r="K1519" s="42" t="s">
        <v>4170</v>
      </c>
      <c r="L1519" s="42">
        <v>350</v>
      </c>
      <c r="M1519" s="39" t="s">
        <v>102</v>
      </c>
      <c r="N1519" s="39" t="str">
        <f t="shared" si="23"/>
        <v>sim</v>
      </c>
      <c r="O1519" s="49">
        <v>100</v>
      </c>
      <c r="P1519" s="49">
        <v>70</v>
      </c>
      <c r="Q1519" s="39">
        <v>50</v>
      </c>
      <c r="R1519" s="39">
        <v>70</v>
      </c>
      <c r="S1519" s="39">
        <v>50</v>
      </c>
    </row>
    <row r="1520" spans="1:19" x14ac:dyDescent="0.25">
      <c r="A1520" s="39" t="s">
        <v>14</v>
      </c>
      <c r="B1520" s="39" t="s">
        <v>31</v>
      </c>
      <c r="C1520" s="39" t="s">
        <v>55</v>
      </c>
      <c r="D1520" s="39" t="s">
        <v>1682</v>
      </c>
      <c r="E1520" s="39" t="s">
        <v>127</v>
      </c>
      <c r="F1520" s="48">
        <v>2</v>
      </c>
      <c r="G1520" s="41">
        <v>39990</v>
      </c>
      <c r="H1520" s="42">
        <v>3.0456968773800459</v>
      </c>
      <c r="I1520" s="42">
        <v>13130</v>
      </c>
      <c r="J1520" s="42" t="s">
        <v>4170</v>
      </c>
      <c r="K1520" s="42" t="s">
        <v>4170</v>
      </c>
      <c r="L1520" s="42">
        <v>20</v>
      </c>
      <c r="M1520" s="39" t="s">
        <v>104</v>
      </c>
      <c r="N1520" s="39" t="b">
        <f t="shared" si="23"/>
        <v>0</v>
      </c>
      <c r="O1520" s="49">
        <v>112.87</v>
      </c>
      <c r="P1520" s="49">
        <v>45.88</v>
      </c>
      <c r="Q1520" s="39">
        <v>0</v>
      </c>
      <c r="R1520" s="39">
        <v>40.6</v>
      </c>
      <c r="S1520" s="39"/>
    </row>
    <row r="1521" spans="1:19" x14ac:dyDescent="0.25">
      <c r="A1521" s="39" t="s">
        <v>14</v>
      </c>
      <c r="B1521" s="39" t="s">
        <v>31</v>
      </c>
      <c r="C1521" s="39" t="s">
        <v>55</v>
      </c>
      <c r="D1521" s="39" t="s">
        <v>1683</v>
      </c>
      <c r="E1521" s="39" t="s">
        <v>127</v>
      </c>
      <c r="F1521" s="48">
        <v>2</v>
      </c>
      <c r="G1521" s="41">
        <v>20030</v>
      </c>
      <c r="H1521" s="42">
        <v>3.8697836166924264</v>
      </c>
      <c r="I1521" s="42">
        <v>5176</v>
      </c>
      <c r="J1521" s="42" t="s">
        <v>4170</v>
      </c>
      <c r="K1521" s="42" t="s">
        <v>4170</v>
      </c>
      <c r="L1521" s="42">
        <v>379</v>
      </c>
      <c r="M1521" s="39" t="s">
        <v>106</v>
      </c>
      <c r="N1521" s="39" t="str">
        <f t="shared" si="23"/>
        <v>sim</v>
      </c>
      <c r="O1521" s="49">
        <v>64</v>
      </c>
      <c r="P1521" s="49">
        <v>21</v>
      </c>
      <c r="Q1521" s="39">
        <v>0</v>
      </c>
      <c r="R1521" s="39">
        <v>32.799999999999997</v>
      </c>
      <c r="S1521" s="39"/>
    </row>
    <row r="1522" spans="1:19" x14ac:dyDescent="0.25">
      <c r="A1522" s="39" t="s">
        <v>14</v>
      </c>
      <c r="B1522" s="39" t="s">
        <v>31</v>
      </c>
      <c r="C1522" s="39" t="s">
        <v>55</v>
      </c>
      <c r="D1522" s="39" t="s">
        <v>1684</v>
      </c>
      <c r="E1522" s="39" t="s">
        <v>127</v>
      </c>
      <c r="F1522" s="48">
        <v>1</v>
      </c>
      <c r="G1522" s="41">
        <v>6100</v>
      </c>
      <c r="H1522" s="42">
        <v>4.0666666666666664</v>
      </c>
      <c r="I1522" s="42">
        <v>1500</v>
      </c>
      <c r="J1522" s="42" t="s">
        <v>4169</v>
      </c>
      <c r="K1522" s="42" t="s">
        <v>4169</v>
      </c>
      <c r="L1522" s="42">
        <v>25</v>
      </c>
      <c r="M1522" s="39" t="s">
        <v>103</v>
      </c>
      <c r="N1522" s="39" t="str">
        <f t="shared" si="23"/>
        <v>sim</v>
      </c>
      <c r="O1522" s="49">
        <v>24.68</v>
      </c>
      <c r="P1522" s="49">
        <v>24.68</v>
      </c>
      <c r="Q1522" s="39">
        <v>0</v>
      </c>
      <c r="R1522" s="39">
        <v>100</v>
      </c>
      <c r="S1522" s="39"/>
    </row>
    <row r="1523" spans="1:19" x14ac:dyDescent="0.25">
      <c r="A1523" s="39" t="s">
        <v>14</v>
      </c>
      <c r="B1523" s="39" t="s">
        <v>31</v>
      </c>
      <c r="C1523" s="39" t="s">
        <v>55</v>
      </c>
      <c r="D1523" s="39" t="s">
        <v>1685</v>
      </c>
      <c r="E1523" s="39" t="s">
        <v>127</v>
      </c>
      <c r="F1523" s="48">
        <v>2</v>
      </c>
      <c r="G1523" s="41">
        <v>34995</v>
      </c>
      <c r="H1523" s="42">
        <v>2.3854805725971371</v>
      </c>
      <c r="I1523" s="42">
        <v>14670</v>
      </c>
      <c r="J1523" s="42" t="s">
        <v>4169</v>
      </c>
      <c r="K1523" s="42" t="s">
        <v>4170</v>
      </c>
      <c r="L1523" s="42">
        <v>30</v>
      </c>
      <c r="M1523" s="39" t="s">
        <v>103</v>
      </c>
      <c r="N1523" s="39" t="str">
        <f t="shared" si="23"/>
        <v>sim</v>
      </c>
      <c r="O1523" s="49">
        <v>155</v>
      </c>
      <c r="P1523" s="49">
        <v>96.63</v>
      </c>
      <c r="Q1523" s="39">
        <v>1</v>
      </c>
      <c r="R1523" s="39">
        <v>62.3</v>
      </c>
      <c r="S1523" s="39">
        <v>0.6</v>
      </c>
    </row>
    <row r="1524" spans="1:19" x14ac:dyDescent="0.25">
      <c r="A1524" s="39" t="s">
        <v>14</v>
      </c>
      <c r="B1524" s="39" t="s">
        <v>38</v>
      </c>
      <c r="C1524" s="39" t="s">
        <v>58</v>
      </c>
      <c r="D1524" s="39" t="s">
        <v>1686</v>
      </c>
      <c r="E1524" s="39" t="s">
        <v>127</v>
      </c>
      <c r="F1524" s="48">
        <v>1</v>
      </c>
      <c r="G1524" s="41">
        <v>13017</v>
      </c>
      <c r="H1524" s="42">
        <v>3.2542499999999999</v>
      </c>
      <c r="I1524" s="42">
        <v>4000</v>
      </c>
      <c r="J1524" s="42" t="s">
        <v>4169</v>
      </c>
      <c r="K1524" s="42" t="s">
        <v>4170</v>
      </c>
      <c r="L1524" s="42">
        <v>60</v>
      </c>
      <c r="M1524" s="39" t="s">
        <v>102</v>
      </c>
      <c r="N1524" s="39" t="str">
        <f t="shared" si="23"/>
        <v>sim</v>
      </c>
      <c r="O1524" s="49">
        <v>64</v>
      </c>
      <c r="P1524" s="49">
        <v>47.23</v>
      </c>
      <c r="Q1524" s="39">
        <v>14</v>
      </c>
      <c r="R1524" s="39">
        <v>73.8</v>
      </c>
      <c r="S1524" s="39">
        <v>21.9</v>
      </c>
    </row>
    <row r="1525" spans="1:19" x14ac:dyDescent="0.25">
      <c r="A1525" s="39" t="s">
        <v>14</v>
      </c>
      <c r="B1525" s="39" t="s">
        <v>38</v>
      </c>
      <c r="C1525" s="39" t="s">
        <v>58</v>
      </c>
      <c r="D1525" s="39" t="s">
        <v>1687</v>
      </c>
      <c r="E1525" s="39" t="s">
        <v>127</v>
      </c>
      <c r="F1525" s="48">
        <v>1</v>
      </c>
      <c r="G1525" s="41">
        <v>3782</v>
      </c>
      <c r="H1525" s="42">
        <v>2.2646706586826348</v>
      </c>
      <c r="I1525" s="42">
        <v>1670</v>
      </c>
      <c r="J1525" s="42" t="s">
        <v>4169</v>
      </c>
      <c r="K1525" s="42" t="s">
        <v>4170</v>
      </c>
      <c r="L1525" s="42">
        <v>10</v>
      </c>
      <c r="M1525" s="39" t="s">
        <v>102</v>
      </c>
      <c r="N1525" s="39" t="str">
        <f t="shared" si="23"/>
        <v>sim</v>
      </c>
      <c r="O1525" s="49">
        <v>45.85</v>
      </c>
      <c r="P1525" s="49">
        <v>13.53</v>
      </c>
      <c r="Q1525" s="39">
        <v>1.45</v>
      </c>
      <c r="R1525" s="39">
        <v>29.5</v>
      </c>
      <c r="S1525" s="39">
        <v>3.2</v>
      </c>
    </row>
    <row r="1526" spans="1:19" x14ac:dyDescent="0.25">
      <c r="A1526" s="39" t="s">
        <v>14</v>
      </c>
      <c r="B1526" s="39" t="s">
        <v>38</v>
      </c>
      <c r="C1526" s="39" t="s">
        <v>58</v>
      </c>
      <c r="D1526" s="39" t="s">
        <v>1688</v>
      </c>
      <c r="E1526" s="39" t="s">
        <v>127</v>
      </c>
      <c r="F1526" s="48">
        <v>1</v>
      </c>
      <c r="G1526" s="41">
        <v>10457</v>
      </c>
      <c r="H1526" s="42">
        <v>3.0755882352941177</v>
      </c>
      <c r="I1526" s="42">
        <v>3400</v>
      </c>
      <c r="J1526" s="42" t="s">
        <v>4169</v>
      </c>
      <c r="K1526" s="42" t="s">
        <v>4170</v>
      </c>
      <c r="L1526" s="42">
        <v>0</v>
      </c>
      <c r="M1526" s="39" t="s">
        <v>104</v>
      </c>
      <c r="N1526" s="39" t="b">
        <f t="shared" si="23"/>
        <v>0</v>
      </c>
      <c r="O1526" s="49">
        <v>25</v>
      </c>
      <c r="P1526" s="49">
        <v>15</v>
      </c>
      <c r="Q1526" s="39">
        <v>0</v>
      </c>
      <c r="R1526" s="39">
        <v>60</v>
      </c>
      <c r="S1526" s="39"/>
    </row>
    <row r="1527" spans="1:19" x14ac:dyDescent="0.25">
      <c r="A1527" s="39" t="s">
        <v>14</v>
      </c>
      <c r="B1527" s="39" t="s">
        <v>38</v>
      </c>
      <c r="C1527" s="39" t="s">
        <v>58</v>
      </c>
      <c r="D1527" s="39" t="s">
        <v>1689</v>
      </c>
      <c r="E1527" s="39" t="s">
        <v>127</v>
      </c>
      <c r="F1527" s="48">
        <v>1</v>
      </c>
      <c r="G1527" s="41">
        <v>7386</v>
      </c>
      <c r="H1527" s="42">
        <v>2.0522367324256736</v>
      </c>
      <c r="I1527" s="42">
        <v>3599</v>
      </c>
      <c r="J1527" s="42" t="s">
        <v>4170</v>
      </c>
      <c r="K1527" s="42" t="s">
        <v>4170</v>
      </c>
      <c r="L1527" s="42">
        <v>0</v>
      </c>
      <c r="M1527" s="39" t="s">
        <v>102</v>
      </c>
      <c r="N1527" s="39" t="str">
        <f t="shared" si="23"/>
        <v>sim</v>
      </c>
      <c r="O1527" s="49">
        <v>44.5</v>
      </c>
      <c r="P1527" s="49">
        <v>24.9</v>
      </c>
      <c r="Q1527" s="39">
        <v>10</v>
      </c>
      <c r="R1527" s="39">
        <v>56</v>
      </c>
      <c r="S1527" s="39">
        <v>22.5</v>
      </c>
    </row>
    <row r="1528" spans="1:19" x14ac:dyDescent="0.25">
      <c r="A1528" s="39" t="s">
        <v>14</v>
      </c>
      <c r="B1528" s="39" t="s">
        <v>38</v>
      </c>
      <c r="C1528" s="39" t="s">
        <v>58</v>
      </c>
      <c r="D1528" s="39" t="s">
        <v>1690</v>
      </c>
      <c r="E1528" s="39" t="s">
        <v>127</v>
      </c>
      <c r="F1528" s="48">
        <v>3</v>
      </c>
      <c r="G1528" s="41">
        <v>92761</v>
      </c>
      <c r="H1528" s="42">
        <v>3.0395504292548661</v>
      </c>
      <c r="I1528" s="42">
        <v>30518</v>
      </c>
      <c r="J1528" s="42" t="s">
        <v>4169</v>
      </c>
      <c r="K1528" s="42" t="s">
        <v>4170</v>
      </c>
      <c r="L1528" s="42">
        <v>200</v>
      </c>
      <c r="M1528" s="39" t="s">
        <v>102</v>
      </c>
      <c r="N1528" s="39" t="str">
        <f t="shared" si="23"/>
        <v>sim</v>
      </c>
      <c r="O1528" s="49">
        <v>423.5</v>
      </c>
      <c r="P1528" s="49">
        <v>347</v>
      </c>
      <c r="Q1528" s="39">
        <v>86.39</v>
      </c>
      <c r="R1528" s="39">
        <v>81.900000000000006</v>
      </c>
      <c r="S1528" s="39">
        <v>20.399999999999999</v>
      </c>
    </row>
    <row r="1529" spans="1:19" x14ac:dyDescent="0.25">
      <c r="A1529" s="39" t="s">
        <v>14</v>
      </c>
      <c r="B1529" s="39" t="s">
        <v>38</v>
      </c>
      <c r="C1529" s="39" t="s">
        <v>58</v>
      </c>
      <c r="D1529" s="39" t="s">
        <v>1691</v>
      </c>
      <c r="E1529" s="39" t="s">
        <v>127</v>
      </c>
      <c r="F1529" s="48">
        <v>1</v>
      </c>
      <c r="G1529" s="41">
        <v>2213</v>
      </c>
      <c r="H1529" s="42">
        <v>2.2956431535269708</v>
      </c>
      <c r="I1529" s="42">
        <v>964</v>
      </c>
      <c r="J1529" s="42" t="s">
        <v>4170</v>
      </c>
      <c r="K1529" s="42" t="s">
        <v>4170</v>
      </c>
      <c r="L1529" s="42">
        <v>72</v>
      </c>
      <c r="M1529" s="39" t="s">
        <v>104</v>
      </c>
      <c r="N1529" s="39" t="b">
        <f t="shared" si="23"/>
        <v>0</v>
      </c>
      <c r="O1529" s="49">
        <v>36.5</v>
      </c>
      <c r="P1529" s="49">
        <v>31</v>
      </c>
      <c r="Q1529" s="39">
        <v>0</v>
      </c>
      <c r="R1529" s="39">
        <v>84.9</v>
      </c>
      <c r="S1529" s="39"/>
    </row>
    <row r="1530" spans="1:19" x14ac:dyDescent="0.25">
      <c r="A1530" s="39" t="s">
        <v>14</v>
      </c>
      <c r="B1530" s="39" t="s">
        <v>38</v>
      </c>
      <c r="C1530" s="39" t="s">
        <v>58</v>
      </c>
      <c r="D1530" s="39" t="s">
        <v>1692</v>
      </c>
      <c r="E1530" s="39" t="s">
        <v>127</v>
      </c>
      <c r="F1530" s="48">
        <v>1</v>
      </c>
      <c r="G1530" s="41">
        <v>2261</v>
      </c>
      <c r="H1530" s="42">
        <v>2.5122222222222224</v>
      </c>
      <c r="I1530" s="42">
        <v>900</v>
      </c>
      <c r="J1530" s="42" t="s">
        <v>4170</v>
      </c>
      <c r="K1530" s="42" t="s">
        <v>4170</v>
      </c>
      <c r="L1530" s="42">
        <v>0</v>
      </c>
      <c r="M1530" s="39" t="s">
        <v>104</v>
      </c>
      <c r="N1530" s="39" t="b">
        <f t="shared" si="23"/>
        <v>0</v>
      </c>
      <c r="O1530" s="49">
        <v>11</v>
      </c>
      <c r="P1530" s="49">
        <v>5</v>
      </c>
      <c r="Q1530" s="39">
        <v>0</v>
      </c>
      <c r="R1530" s="39">
        <v>45.5</v>
      </c>
      <c r="S1530" s="39"/>
    </row>
    <row r="1531" spans="1:19" x14ac:dyDescent="0.25">
      <c r="A1531" s="39" t="s">
        <v>14</v>
      </c>
      <c r="B1531" s="39" t="s">
        <v>38</v>
      </c>
      <c r="C1531" s="39" t="s">
        <v>58</v>
      </c>
      <c r="D1531" s="39" t="s">
        <v>1693</v>
      </c>
      <c r="E1531" s="39" t="s">
        <v>127</v>
      </c>
      <c r="F1531" s="48">
        <v>1</v>
      </c>
      <c r="G1531" s="41">
        <v>3797</v>
      </c>
      <c r="H1531" s="42">
        <v>3.7408866995073891</v>
      </c>
      <c r="I1531" s="42">
        <v>1015</v>
      </c>
      <c r="J1531" s="42" t="s">
        <v>4170</v>
      </c>
      <c r="K1531" s="42" t="s">
        <v>4170</v>
      </c>
      <c r="L1531" s="42">
        <v>5</v>
      </c>
      <c r="M1531" s="39" t="s">
        <v>103</v>
      </c>
      <c r="N1531" s="39" t="str">
        <f t="shared" si="23"/>
        <v>sim</v>
      </c>
      <c r="O1531" s="49">
        <v>13</v>
      </c>
      <c r="P1531" s="49">
        <v>5</v>
      </c>
      <c r="Q1531" s="39">
        <v>4</v>
      </c>
      <c r="R1531" s="39">
        <v>38.5</v>
      </c>
      <c r="S1531" s="39">
        <v>30.8</v>
      </c>
    </row>
    <row r="1532" spans="1:19" x14ac:dyDescent="0.25">
      <c r="A1532" s="39" t="s">
        <v>14</v>
      </c>
      <c r="B1532" s="39" t="s">
        <v>38</v>
      </c>
      <c r="C1532" s="39" t="s">
        <v>58</v>
      </c>
      <c r="D1532" s="39" t="s">
        <v>1694</v>
      </c>
      <c r="E1532" s="39" t="s">
        <v>127</v>
      </c>
      <c r="F1532" s="48">
        <v>1</v>
      </c>
      <c r="G1532" s="41">
        <v>13720</v>
      </c>
      <c r="H1532" s="42">
        <v>2.1518193224592221</v>
      </c>
      <c r="I1532" s="42">
        <v>6376</v>
      </c>
      <c r="J1532" s="42" t="s">
        <v>4169</v>
      </c>
      <c r="K1532" s="42" t="s">
        <v>4169</v>
      </c>
      <c r="L1532" s="42">
        <v>0</v>
      </c>
      <c r="M1532" s="39" t="s">
        <v>103</v>
      </c>
      <c r="N1532" s="39" t="str">
        <f t="shared" si="23"/>
        <v>sim</v>
      </c>
      <c r="O1532" s="49">
        <v>56.08</v>
      </c>
      <c r="P1532" s="49">
        <v>40.5</v>
      </c>
      <c r="Q1532" s="39">
        <v>14.27</v>
      </c>
      <c r="R1532" s="39">
        <v>72.2</v>
      </c>
      <c r="S1532" s="39">
        <v>25.4</v>
      </c>
    </row>
    <row r="1533" spans="1:19" x14ac:dyDescent="0.25">
      <c r="A1533" s="39" t="s">
        <v>14</v>
      </c>
      <c r="B1533" s="39" t="s">
        <v>38</v>
      </c>
      <c r="C1533" s="39" t="s">
        <v>58</v>
      </c>
      <c r="D1533" s="39" t="s">
        <v>1695</v>
      </c>
      <c r="E1533" s="39" t="s">
        <v>127</v>
      </c>
      <c r="F1533" s="48">
        <v>1</v>
      </c>
      <c r="G1533" s="41">
        <v>5062</v>
      </c>
      <c r="H1533" s="42">
        <v>2.1903937689311985</v>
      </c>
      <c r="I1533" s="42">
        <v>2311</v>
      </c>
      <c r="J1533" s="42" t="s">
        <v>4169</v>
      </c>
      <c r="K1533" s="42" t="s">
        <v>4170</v>
      </c>
      <c r="L1533" s="42">
        <v>0</v>
      </c>
      <c r="M1533" s="39" t="s">
        <v>105</v>
      </c>
      <c r="N1533" s="39" t="str">
        <f t="shared" si="23"/>
        <v>sim</v>
      </c>
      <c r="O1533" s="49">
        <v>67.7</v>
      </c>
      <c r="P1533" s="49">
        <v>22.6</v>
      </c>
      <c r="Q1533" s="39">
        <v>3.52</v>
      </c>
      <c r="R1533" s="39">
        <v>33.4</v>
      </c>
      <c r="S1533" s="39">
        <v>5.2</v>
      </c>
    </row>
    <row r="1534" spans="1:19" x14ac:dyDescent="0.25">
      <c r="A1534" s="39" t="s">
        <v>14</v>
      </c>
      <c r="B1534" s="39" t="s">
        <v>38</v>
      </c>
      <c r="C1534" s="39" t="s">
        <v>58</v>
      </c>
      <c r="D1534" s="39" t="s">
        <v>1696</v>
      </c>
      <c r="E1534" s="39" t="s">
        <v>127</v>
      </c>
      <c r="F1534" s="48">
        <v>1</v>
      </c>
      <c r="G1534" s="41">
        <v>11419</v>
      </c>
      <c r="H1534" s="42">
        <v>2.039107142857143</v>
      </c>
      <c r="I1534" s="42">
        <v>5600</v>
      </c>
      <c r="J1534" s="42" t="s">
        <v>4170</v>
      </c>
      <c r="K1534" s="42" t="s">
        <v>4170</v>
      </c>
      <c r="L1534" s="42">
        <v>0</v>
      </c>
      <c r="M1534" s="39" t="s">
        <v>104</v>
      </c>
      <c r="N1534" s="39" t="b">
        <f t="shared" si="23"/>
        <v>0</v>
      </c>
      <c r="O1534" s="49">
        <v>110</v>
      </c>
      <c r="P1534" s="49">
        <v>45</v>
      </c>
      <c r="Q1534" s="39">
        <v>0</v>
      </c>
      <c r="R1534" s="39">
        <v>40.9</v>
      </c>
      <c r="S1534" s="39"/>
    </row>
    <row r="1535" spans="1:19" x14ac:dyDescent="0.25">
      <c r="A1535" s="39" t="s">
        <v>14</v>
      </c>
      <c r="B1535" s="39" t="s">
        <v>38</v>
      </c>
      <c r="C1535" s="39" t="s">
        <v>58</v>
      </c>
      <c r="D1535" s="39" t="s">
        <v>1697</v>
      </c>
      <c r="E1535" s="39" t="s">
        <v>127</v>
      </c>
      <c r="F1535" s="48">
        <v>1</v>
      </c>
      <c r="G1535" s="41">
        <v>2129</v>
      </c>
      <c r="H1535" s="42">
        <v>2.0009398496240602</v>
      </c>
      <c r="I1535" s="42">
        <v>1064</v>
      </c>
      <c r="J1535" s="42" t="s">
        <v>4170</v>
      </c>
      <c r="K1535" s="42" t="s">
        <v>4170</v>
      </c>
      <c r="L1535" s="42">
        <v>10</v>
      </c>
      <c r="M1535" s="39" t="s">
        <v>102</v>
      </c>
      <c r="N1535" s="39" t="str">
        <f t="shared" si="23"/>
        <v>sim</v>
      </c>
      <c r="O1535" s="49">
        <v>25.15</v>
      </c>
      <c r="P1535" s="49">
        <v>22</v>
      </c>
      <c r="Q1535" s="39">
        <v>2.2000000000000002</v>
      </c>
      <c r="R1535" s="39">
        <v>87.5</v>
      </c>
      <c r="S1535" s="39">
        <v>8.6999999999999993</v>
      </c>
    </row>
    <row r="1536" spans="1:19" x14ac:dyDescent="0.25">
      <c r="A1536" s="39" t="s">
        <v>14</v>
      </c>
      <c r="B1536" s="39" t="s">
        <v>38</v>
      </c>
      <c r="C1536" s="39" t="s">
        <v>58</v>
      </c>
      <c r="D1536" s="39" t="s">
        <v>1698</v>
      </c>
      <c r="E1536" s="39" t="s">
        <v>127</v>
      </c>
      <c r="F1536" s="48">
        <v>1</v>
      </c>
      <c r="G1536" s="41">
        <v>10303</v>
      </c>
      <c r="H1536" s="42">
        <v>2.2895555555555553</v>
      </c>
      <c r="I1536" s="42">
        <v>4500</v>
      </c>
      <c r="J1536" s="42" t="s">
        <v>4170</v>
      </c>
      <c r="K1536" s="42" t="s">
        <v>4170</v>
      </c>
      <c r="L1536" s="42">
        <v>120</v>
      </c>
      <c r="M1536" s="39" t="s">
        <v>104</v>
      </c>
      <c r="N1536" s="39" t="b">
        <f t="shared" si="23"/>
        <v>0</v>
      </c>
      <c r="O1536" s="49">
        <v>61</v>
      </c>
      <c r="P1536" s="49">
        <v>15</v>
      </c>
      <c r="Q1536" s="39">
        <v>0</v>
      </c>
      <c r="R1536" s="39">
        <v>24.6</v>
      </c>
      <c r="S1536" s="39"/>
    </row>
    <row r="1537" spans="1:19" x14ac:dyDescent="0.25">
      <c r="A1537" s="39" t="s">
        <v>14</v>
      </c>
      <c r="B1537" s="39" t="s">
        <v>38</v>
      </c>
      <c r="C1537" s="39" t="s">
        <v>58</v>
      </c>
      <c r="D1537" s="39" t="s">
        <v>1699</v>
      </c>
      <c r="E1537" s="39" t="s">
        <v>127</v>
      </c>
      <c r="F1537" s="48">
        <v>2</v>
      </c>
      <c r="G1537" s="41">
        <v>23455</v>
      </c>
      <c r="H1537" s="42">
        <v>2.6741534602667882</v>
      </c>
      <c r="I1537" s="42">
        <v>8771</v>
      </c>
      <c r="J1537" s="42" t="s">
        <v>4170</v>
      </c>
      <c r="K1537" s="42" t="s">
        <v>4170</v>
      </c>
      <c r="L1537" s="42">
        <v>4</v>
      </c>
      <c r="M1537" s="39" t="s">
        <v>102</v>
      </c>
      <c r="N1537" s="39" t="str">
        <f t="shared" si="23"/>
        <v>sim</v>
      </c>
      <c r="O1537" s="49">
        <v>125.5</v>
      </c>
      <c r="P1537" s="49">
        <v>89</v>
      </c>
      <c r="Q1537" s="39">
        <v>81</v>
      </c>
      <c r="R1537" s="39">
        <v>70.900000000000006</v>
      </c>
      <c r="S1537" s="39">
        <v>64.5</v>
      </c>
    </row>
    <row r="1538" spans="1:19" x14ac:dyDescent="0.25">
      <c r="A1538" s="39" t="s">
        <v>14</v>
      </c>
      <c r="B1538" s="39" t="s">
        <v>38</v>
      </c>
      <c r="C1538" s="39" t="s">
        <v>58</v>
      </c>
      <c r="D1538" s="39" t="s">
        <v>1700</v>
      </c>
      <c r="E1538" s="39" t="s">
        <v>127</v>
      </c>
      <c r="F1538" s="48">
        <v>1</v>
      </c>
      <c r="G1538" s="41">
        <v>1672</v>
      </c>
      <c r="H1538" s="42">
        <v>2.09</v>
      </c>
      <c r="I1538" s="42">
        <v>800</v>
      </c>
      <c r="J1538" s="42" t="s">
        <v>4170</v>
      </c>
      <c r="K1538" s="42" t="s">
        <v>4169</v>
      </c>
      <c r="L1538" s="42">
        <v>40</v>
      </c>
      <c r="M1538" s="39" t="s">
        <v>104</v>
      </c>
      <c r="N1538" s="39" t="b">
        <f t="shared" si="23"/>
        <v>0</v>
      </c>
      <c r="O1538" s="49">
        <v>15</v>
      </c>
      <c r="P1538" s="49">
        <v>10</v>
      </c>
      <c r="Q1538" s="39">
        <v>0</v>
      </c>
      <c r="R1538" s="39">
        <v>66.7</v>
      </c>
      <c r="S1538" s="39"/>
    </row>
    <row r="1539" spans="1:19" x14ac:dyDescent="0.25">
      <c r="A1539" s="39" t="s">
        <v>14</v>
      </c>
      <c r="B1539" s="39" t="s">
        <v>38</v>
      </c>
      <c r="C1539" s="39" t="s">
        <v>58</v>
      </c>
      <c r="D1539" s="39" t="s">
        <v>1701</v>
      </c>
      <c r="E1539" s="39" t="s">
        <v>127</v>
      </c>
      <c r="F1539" s="48">
        <v>1</v>
      </c>
      <c r="G1539" s="41">
        <v>6487</v>
      </c>
      <c r="H1539" s="42">
        <v>3.611915367483296</v>
      </c>
      <c r="I1539" s="42">
        <v>1796</v>
      </c>
      <c r="J1539" s="42" t="s">
        <v>4169</v>
      </c>
      <c r="K1539" s="42" t="s">
        <v>4170</v>
      </c>
      <c r="L1539" s="42">
        <v>40</v>
      </c>
      <c r="M1539" s="39" t="s">
        <v>102</v>
      </c>
      <c r="N1539" s="39" t="str">
        <f t="shared" ref="N1539:N1602" si="24">IF(M1539&lt;&gt;"Não existe", "sim")</f>
        <v>sim</v>
      </c>
      <c r="O1539" s="49">
        <v>54</v>
      </c>
      <c r="P1539" s="49">
        <v>28</v>
      </c>
      <c r="Q1539" s="39">
        <v>9</v>
      </c>
      <c r="R1539" s="39">
        <v>51.9</v>
      </c>
      <c r="S1539" s="39">
        <v>16.7</v>
      </c>
    </row>
    <row r="1540" spans="1:19" x14ac:dyDescent="0.25">
      <c r="A1540" s="39" t="s">
        <v>14</v>
      </c>
      <c r="B1540" s="39" t="s">
        <v>38</v>
      </c>
      <c r="C1540" s="39" t="s">
        <v>58</v>
      </c>
      <c r="D1540" s="39" t="s">
        <v>1702</v>
      </c>
      <c r="E1540" s="39" t="s">
        <v>127</v>
      </c>
      <c r="F1540" s="48">
        <v>2</v>
      </c>
      <c r="G1540" s="41">
        <v>34858</v>
      </c>
      <c r="H1540" s="42">
        <v>2.02839685772476</v>
      </c>
      <c r="I1540" s="42">
        <v>17185</v>
      </c>
      <c r="J1540" s="42" t="s">
        <v>4170</v>
      </c>
      <c r="K1540" s="42" t="s">
        <v>4170</v>
      </c>
      <c r="L1540" s="42">
        <v>641</v>
      </c>
      <c r="M1540" s="39" t="s">
        <v>102</v>
      </c>
      <c r="N1540" s="39" t="str">
        <f t="shared" si="24"/>
        <v>sim</v>
      </c>
      <c r="O1540" s="49">
        <v>278.41000000000003</v>
      </c>
      <c r="P1540" s="49">
        <v>133.80000000000001</v>
      </c>
      <c r="Q1540" s="39">
        <v>10.9</v>
      </c>
      <c r="R1540" s="39">
        <v>48.1</v>
      </c>
      <c r="S1540" s="39">
        <v>3.9</v>
      </c>
    </row>
    <row r="1541" spans="1:19" x14ac:dyDescent="0.25">
      <c r="A1541" s="39" t="s">
        <v>14</v>
      </c>
      <c r="B1541" s="39" t="s">
        <v>38</v>
      </c>
      <c r="C1541" s="39" t="s">
        <v>58</v>
      </c>
      <c r="D1541" s="39" t="s">
        <v>1703</v>
      </c>
      <c r="E1541" s="39" t="s">
        <v>127</v>
      </c>
      <c r="F1541" s="48">
        <v>3</v>
      </c>
      <c r="G1541" s="41">
        <v>116907</v>
      </c>
      <c r="H1541" s="42">
        <v>3.2792987377279101</v>
      </c>
      <c r="I1541" s="42">
        <v>35650</v>
      </c>
      <c r="J1541" s="42" t="s">
        <v>4170</v>
      </c>
      <c r="K1541" s="42" t="s">
        <v>4170</v>
      </c>
      <c r="L1541" s="42">
        <v>0</v>
      </c>
      <c r="M1541" s="39" t="s">
        <v>105</v>
      </c>
      <c r="N1541" s="39" t="str">
        <f t="shared" si="24"/>
        <v>sim</v>
      </c>
      <c r="O1541" s="49">
        <v>1028</v>
      </c>
      <c r="P1541" s="49">
        <v>630</v>
      </c>
      <c r="Q1541" s="39">
        <v>85</v>
      </c>
      <c r="R1541" s="39">
        <v>61.3</v>
      </c>
      <c r="S1541" s="39">
        <v>8.3000000000000007</v>
      </c>
    </row>
    <row r="1542" spans="1:19" x14ac:dyDescent="0.25">
      <c r="A1542" s="39" t="s">
        <v>14</v>
      </c>
      <c r="B1542" s="39" t="s">
        <v>38</v>
      </c>
      <c r="C1542" s="39" t="s">
        <v>58</v>
      </c>
      <c r="D1542" s="39" t="s">
        <v>1704</v>
      </c>
      <c r="E1542" s="39" t="s">
        <v>127</v>
      </c>
      <c r="F1542" s="48">
        <v>2</v>
      </c>
      <c r="G1542" s="41">
        <v>21228</v>
      </c>
      <c r="H1542" s="42">
        <v>2.1227999999999998</v>
      </c>
      <c r="I1542" s="42">
        <v>10000</v>
      </c>
      <c r="J1542" s="42" t="s">
        <v>4170</v>
      </c>
      <c r="K1542" s="42" t="s">
        <v>4170</v>
      </c>
      <c r="L1542" s="42">
        <v>0</v>
      </c>
      <c r="M1542" s="39" t="s">
        <v>102</v>
      </c>
      <c r="N1542" s="39" t="str">
        <f t="shared" si="24"/>
        <v>sim</v>
      </c>
      <c r="O1542" s="49">
        <v>117.41</v>
      </c>
      <c r="P1542" s="49">
        <v>98</v>
      </c>
      <c r="Q1542" s="39">
        <v>10</v>
      </c>
      <c r="R1542" s="39">
        <v>83.5</v>
      </c>
      <c r="S1542" s="39">
        <v>8.5</v>
      </c>
    </row>
    <row r="1543" spans="1:19" x14ac:dyDescent="0.25">
      <c r="A1543" s="39" t="s">
        <v>14</v>
      </c>
      <c r="B1543" s="39" t="s">
        <v>38</v>
      </c>
      <c r="C1543" s="39" t="s">
        <v>58</v>
      </c>
      <c r="D1543" s="39" t="s">
        <v>1705</v>
      </c>
      <c r="E1543" s="39" t="s">
        <v>127</v>
      </c>
      <c r="F1543" s="48">
        <v>1</v>
      </c>
      <c r="G1543" s="41">
        <v>2839</v>
      </c>
      <c r="H1543" s="42">
        <v>2.4729965156794425</v>
      </c>
      <c r="I1543" s="42">
        <v>1148</v>
      </c>
      <c r="J1543" s="42" t="s">
        <v>4170</v>
      </c>
      <c r="K1543" s="42" t="s">
        <v>4170</v>
      </c>
      <c r="L1543" s="42">
        <v>30</v>
      </c>
      <c r="M1543" s="39" t="s">
        <v>102</v>
      </c>
      <c r="N1543" s="39" t="str">
        <f t="shared" si="24"/>
        <v>sim</v>
      </c>
      <c r="O1543" s="49">
        <v>20</v>
      </c>
      <c r="P1543" s="49">
        <v>18</v>
      </c>
      <c r="Q1543" s="39">
        <v>3.3</v>
      </c>
      <c r="R1543" s="39">
        <v>90</v>
      </c>
      <c r="S1543" s="39">
        <v>16.5</v>
      </c>
    </row>
    <row r="1544" spans="1:19" x14ac:dyDescent="0.25">
      <c r="A1544" s="39" t="s">
        <v>14</v>
      </c>
      <c r="B1544" s="39" t="s">
        <v>38</v>
      </c>
      <c r="C1544" s="39" t="s">
        <v>58</v>
      </c>
      <c r="D1544" s="39" t="s">
        <v>1706</v>
      </c>
      <c r="E1544" s="39" t="s">
        <v>127</v>
      </c>
      <c r="F1544" s="48">
        <v>1</v>
      </c>
      <c r="G1544" s="41">
        <v>8395</v>
      </c>
      <c r="H1544" s="42">
        <v>2.1399439204690287</v>
      </c>
      <c r="I1544" s="42">
        <v>3923</v>
      </c>
      <c r="J1544" s="42" t="s">
        <v>4170</v>
      </c>
      <c r="K1544" s="42" t="s">
        <v>4170</v>
      </c>
      <c r="L1544" s="42">
        <v>20</v>
      </c>
      <c r="M1544" s="39" t="s">
        <v>106</v>
      </c>
      <c r="N1544" s="39" t="str">
        <f t="shared" si="24"/>
        <v>sim</v>
      </c>
      <c r="O1544" s="49">
        <v>56.53</v>
      </c>
      <c r="P1544" s="49">
        <v>25.48</v>
      </c>
      <c r="Q1544" s="39">
        <v>4.9800000000000004</v>
      </c>
      <c r="R1544" s="39">
        <v>45.1</v>
      </c>
      <c r="S1544" s="39">
        <v>8.8000000000000007</v>
      </c>
    </row>
    <row r="1545" spans="1:19" x14ac:dyDescent="0.25">
      <c r="A1545" s="39" t="s">
        <v>14</v>
      </c>
      <c r="B1545" s="39" t="s">
        <v>38</v>
      </c>
      <c r="C1545" s="39" t="s">
        <v>58</v>
      </c>
      <c r="D1545" s="39" t="s">
        <v>1707</v>
      </c>
      <c r="E1545" s="39" t="s">
        <v>127</v>
      </c>
      <c r="F1545" s="48">
        <v>2</v>
      </c>
      <c r="G1545" s="41">
        <v>18194</v>
      </c>
      <c r="H1545" s="42">
        <v>4.5484999999999998</v>
      </c>
      <c r="I1545" s="42">
        <v>4000</v>
      </c>
      <c r="J1545" s="42" t="s">
        <v>4170</v>
      </c>
      <c r="K1545" s="42" t="s">
        <v>4170</v>
      </c>
      <c r="L1545" s="42">
        <v>30</v>
      </c>
      <c r="M1545" s="39" t="s">
        <v>102</v>
      </c>
      <c r="N1545" s="39" t="str">
        <f t="shared" si="24"/>
        <v>sim</v>
      </c>
      <c r="O1545" s="49">
        <v>26300</v>
      </c>
      <c r="P1545" s="49">
        <v>15000</v>
      </c>
      <c r="Q1545" s="39">
        <v>6196</v>
      </c>
      <c r="R1545" s="39">
        <v>57</v>
      </c>
      <c r="S1545" s="39">
        <v>23.6</v>
      </c>
    </row>
    <row r="1546" spans="1:19" x14ac:dyDescent="0.25">
      <c r="A1546" s="39" t="s">
        <v>14</v>
      </c>
      <c r="B1546" s="39" t="s">
        <v>38</v>
      </c>
      <c r="C1546" s="39" t="s">
        <v>58</v>
      </c>
      <c r="D1546" s="39" t="s">
        <v>1708</v>
      </c>
      <c r="E1546" s="39" t="s">
        <v>127</v>
      </c>
      <c r="F1546" s="48">
        <v>1</v>
      </c>
      <c r="G1546" s="41">
        <v>1418</v>
      </c>
      <c r="H1546" s="42">
        <v>2.8359999999999999</v>
      </c>
      <c r="I1546" s="42">
        <v>500</v>
      </c>
      <c r="J1546" s="42" t="s">
        <v>4170</v>
      </c>
      <c r="K1546" s="42" t="s">
        <v>4170</v>
      </c>
      <c r="L1546" s="42">
        <v>0</v>
      </c>
      <c r="M1546" s="39" t="s">
        <v>102</v>
      </c>
      <c r="N1546" s="39" t="str">
        <f t="shared" si="24"/>
        <v>sim</v>
      </c>
      <c r="O1546" s="49">
        <v>8</v>
      </c>
      <c r="P1546" s="49">
        <v>5</v>
      </c>
      <c r="Q1546" s="39">
        <v>1</v>
      </c>
      <c r="R1546" s="39">
        <v>62.5</v>
      </c>
      <c r="S1546" s="39">
        <v>12.5</v>
      </c>
    </row>
    <row r="1547" spans="1:19" x14ac:dyDescent="0.25">
      <c r="A1547" s="39" t="s">
        <v>14</v>
      </c>
      <c r="B1547" s="39" t="s">
        <v>38</v>
      </c>
      <c r="C1547" s="39" t="s">
        <v>58</v>
      </c>
      <c r="D1547" s="39" t="s">
        <v>1709</v>
      </c>
      <c r="E1547" s="39" t="s">
        <v>127</v>
      </c>
      <c r="F1547" s="48">
        <v>2</v>
      </c>
      <c r="G1547" s="41">
        <v>26552</v>
      </c>
      <c r="H1547" s="42">
        <v>3.5402666666666667</v>
      </c>
      <c r="I1547" s="42">
        <v>7500</v>
      </c>
      <c r="J1547" s="42" t="s">
        <v>4170</v>
      </c>
      <c r="K1547" s="42" t="s">
        <v>4170</v>
      </c>
      <c r="L1547" s="42">
        <v>70</v>
      </c>
      <c r="M1547" s="39" t="s">
        <v>102</v>
      </c>
      <c r="N1547" s="39" t="str">
        <f t="shared" si="24"/>
        <v>sim</v>
      </c>
      <c r="O1547" s="49">
        <v>190</v>
      </c>
      <c r="P1547" s="49">
        <v>140</v>
      </c>
      <c r="Q1547" s="39">
        <v>20</v>
      </c>
      <c r="R1547" s="39">
        <v>73.7</v>
      </c>
      <c r="S1547" s="39">
        <v>10.5</v>
      </c>
    </row>
    <row r="1548" spans="1:19" x14ac:dyDescent="0.25">
      <c r="A1548" s="39" t="s">
        <v>14</v>
      </c>
      <c r="B1548" s="39" t="s">
        <v>38</v>
      </c>
      <c r="C1548" s="39" t="s">
        <v>58</v>
      </c>
      <c r="D1548" s="39" t="s">
        <v>1710</v>
      </c>
      <c r="E1548" s="39" t="s">
        <v>127</v>
      </c>
      <c r="F1548" s="48">
        <v>2</v>
      </c>
      <c r="G1548" s="41">
        <v>32078</v>
      </c>
      <c r="H1548" s="42">
        <v>3.0060912754193607</v>
      </c>
      <c r="I1548" s="42">
        <v>10671</v>
      </c>
      <c r="J1548" s="42" t="s">
        <v>4169</v>
      </c>
      <c r="K1548" s="42" t="s">
        <v>4170</v>
      </c>
      <c r="L1548" s="42">
        <v>1000</v>
      </c>
      <c r="M1548" s="39" t="s">
        <v>102</v>
      </c>
      <c r="N1548" s="39" t="str">
        <f t="shared" si="24"/>
        <v>sim</v>
      </c>
      <c r="O1548" s="49">
        <v>182.77</v>
      </c>
      <c r="P1548" s="49">
        <v>18.27</v>
      </c>
      <c r="Q1548" s="39">
        <v>17.5</v>
      </c>
      <c r="R1548" s="39">
        <v>10</v>
      </c>
      <c r="S1548" s="39">
        <v>9.6</v>
      </c>
    </row>
    <row r="1549" spans="1:19" x14ac:dyDescent="0.25">
      <c r="A1549" s="39" t="s">
        <v>14</v>
      </c>
      <c r="B1549" s="39" t="s">
        <v>38</v>
      </c>
      <c r="C1549" s="39" t="s">
        <v>58</v>
      </c>
      <c r="D1549" s="39" t="s">
        <v>1062</v>
      </c>
      <c r="E1549" s="39" t="s">
        <v>127</v>
      </c>
      <c r="F1549" s="48">
        <v>1</v>
      </c>
      <c r="G1549" s="41">
        <v>11069</v>
      </c>
      <c r="H1549" s="42">
        <v>1.9766071428571428</v>
      </c>
      <c r="I1549" s="42">
        <v>5600</v>
      </c>
      <c r="J1549" s="42" t="s">
        <v>4169</v>
      </c>
      <c r="K1549" s="42" t="s">
        <v>4170</v>
      </c>
      <c r="L1549" s="42">
        <v>10</v>
      </c>
      <c r="M1549" s="39" t="s">
        <v>102</v>
      </c>
      <c r="N1549" s="39" t="str">
        <f t="shared" si="24"/>
        <v>sim</v>
      </c>
      <c r="O1549" s="49">
        <v>80.099999999999994</v>
      </c>
      <c r="P1549" s="49">
        <v>54.6</v>
      </c>
      <c r="Q1549" s="39">
        <v>5.5</v>
      </c>
      <c r="R1549" s="39">
        <v>68.2</v>
      </c>
      <c r="S1549" s="39">
        <v>6.9</v>
      </c>
    </row>
    <row r="1550" spans="1:19" x14ac:dyDescent="0.25">
      <c r="A1550" s="39" t="s">
        <v>14</v>
      </c>
      <c r="B1550" s="39" t="s">
        <v>38</v>
      </c>
      <c r="C1550" s="39" t="s">
        <v>58</v>
      </c>
      <c r="D1550" s="39" t="s">
        <v>1711</v>
      </c>
      <c r="E1550" s="39" t="s">
        <v>127</v>
      </c>
      <c r="F1550" s="48">
        <v>1</v>
      </c>
      <c r="G1550" s="41">
        <v>1011</v>
      </c>
      <c r="H1550" s="42">
        <v>2.0219999999999998</v>
      </c>
      <c r="I1550" s="42">
        <v>500</v>
      </c>
      <c r="J1550" s="42" t="s">
        <v>4170</v>
      </c>
      <c r="K1550" s="42" t="s">
        <v>4170</v>
      </c>
      <c r="L1550" s="42">
        <v>0</v>
      </c>
      <c r="M1550" s="39" t="s">
        <v>103</v>
      </c>
      <c r="N1550" s="39" t="str">
        <f t="shared" si="24"/>
        <v>sim</v>
      </c>
      <c r="O1550" s="49">
        <v>20.5</v>
      </c>
      <c r="P1550" s="49">
        <v>17</v>
      </c>
      <c r="Q1550" s="39">
        <v>0</v>
      </c>
      <c r="R1550" s="39">
        <v>82.9</v>
      </c>
      <c r="S1550" s="39"/>
    </row>
    <row r="1551" spans="1:19" x14ac:dyDescent="0.25">
      <c r="A1551" s="39" t="s">
        <v>14</v>
      </c>
      <c r="B1551" s="39" t="s">
        <v>38</v>
      </c>
      <c r="C1551" s="39" t="s">
        <v>58</v>
      </c>
      <c r="D1551" s="39" t="s">
        <v>1712</v>
      </c>
      <c r="E1551" s="39" t="s">
        <v>127</v>
      </c>
      <c r="F1551" s="48">
        <v>1</v>
      </c>
      <c r="G1551" s="41">
        <v>1221</v>
      </c>
      <c r="H1551" s="42">
        <v>2.0350000000000001</v>
      </c>
      <c r="I1551" s="42">
        <v>600</v>
      </c>
      <c r="J1551" s="42" t="s">
        <v>4170</v>
      </c>
      <c r="K1551" s="42" t="s">
        <v>4170</v>
      </c>
      <c r="L1551" s="42">
        <v>0</v>
      </c>
      <c r="M1551" s="39" t="s">
        <v>105</v>
      </c>
      <c r="N1551" s="39" t="str">
        <f t="shared" si="24"/>
        <v>sim</v>
      </c>
      <c r="O1551" s="49">
        <v>9.81</v>
      </c>
      <c r="P1551" s="49">
        <v>8.49</v>
      </c>
      <c r="Q1551" s="39">
        <v>1.83</v>
      </c>
      <c r="R1551" s="39">
        <v>86.5</v>
      </c>
      <c r="S1551" s="39">
        <v>18.7</v>
      </c>
    </row>
    <row r="1552" spans="1:19" x14ac:dyDescent="0.25">
      <c r="A1552" s="39" t="s">
        <v>14</v>
      </c>
      <c r="B1552" s="39" t="s">
        <v>38</v>
      </c>
      <c r="C1552" s="39" t="s">
        <v>58</v>
      </c>
      <c r="D1552" s="39" t="s">
        <v>1713</v>
      </c>
      <c r="E1552" s="39" t="s">
        <v>127</v>
      </c>
      <c r="F1552" s="48">
        <v>2</v>
      </c>
      <c r="G1552" s="41">
        <v>45322</v>
      </c>
      <c r="H1552" s="42">
        <v>2.4498378378378378</v>
      </c>
      <c r="I1552" s="42">
        <v>18500</v>
      </c>
      <c r="J1552" s="42" t="s">
        <v>4170</v>
      </c>
      <c r="K1552" s="42" t="s">
        <v>4170</v>
      </c>
      <c r="L1552" s="42">
        <v>300</v>
      </c>
      <c r="M1552" s="39" t="s">
        <v>105</v>
      </c>
      <c r="N1552" s="39" t="str">
        <f t="shared" si="24"/>
        <v>sim</v>
      </c>
      <c r="O1552" s="49">
        <v>80</v>
      </c>
      <c r="P1552" s="49">
        <v>50</v>
      </c>
      <c r="Q1552" s="39">
        <v>14</v>
      </c>
      <c r="R1552" s="39">
        <v>62.5</v>
      </c>
      <c r="S1552" s="39">
        <v>17.5</v>
      </c>
    </row>
    <row r="1553" spans="1:19" x14ac:dyDescent="0.25">
      <c r="A1553" s="39" t="s">
        <v>14</v>
      </c>
      <c r="B1553" s="39" t="s">
        <v>38</v>
      </c>
      <c r="C1553" s="39" t="s">
        <v>58</v>
      </c>
      <c r="D1553" s="39" t="s">
        <v>1714</v>
      </c>
      <c r="E1553" s="39" t="s">
        <v>127</v>
      </c>
      <c r="F1553" s="48">
        <v>1</v>
      </c>
      <c r="G1553" s="41">
        <v>3165</v>
      </c>
      <c r="H1553" s="42">
        <v>2.2607142857142857</v>
      </c>
      <c r="I1553" s="42">
        <v>1400</v>
      </c>
      <c r="J1553" s="42" t="s">
        <v>4170</v>
      </c>
      <c r="K1553" s="42" t="s">
        <v>4170</v>
      </c>
      <c r="L1553" s="42">
        <v>0</v>
      </c>
      <c r="M1553" s="39" t="s">
        <v>105</v>
      </c>
      <c r="N1553" s="39" t="str">
        <f t="shared" si="24"/>
        <v>sim</v>
      </c>
      <c r="O1553" s="49">
        <v>20</v>
      </c>
      <c r="P1553" s="49">
        <v>20</v>
      </c>
      <c r="Q1553" s="39">
        <v>1.5</v>
      </c>
      <c r="R1553" s="39">
        <v>100</v>
      </c>
      <c r="S1553" s="39">
        <v>7.5</v>
      </c>
    </row>
    <row r="1554" spans="1:19" x14ac:dyDescent="0.25">
      <c r="A1554" s="39" t="s">
        <v>14</v>
      </c>
      <c r="B1554" s="39" t="s">
        <v>38</v>
      </c>
      <c r="C1554" s="39" t="s">
        <v>58</v>
      </c>
      <c r="D1554" s="39" t="s">
        <v>1715</v>
      </c>
      <c r="E1554" s="39" t="s">
        <v>127</v>
      </c>
      <c r="F1554" s="48">
        <v>1</v>
      </c>
      <c r="G1554" s="41">
        <v>1216</v>
      </c>
      <c r="H1554" s="42">
        <v>2.0266666666666668</v>
      </c>
      <c r="I1554" s="42">
        <v>600</v>
      </c>
      <c r="J1554" s="42" t="s">
        <v>4170</v>
      </c>
      <c r="K1554" s="42" t="s">
        <v>4169</v>
      </c>
      <c r="L1554" s="42">
        <v>0</v>
      </c>
      <c r="M1554" s="39" t="s">
        <v>102</v>
      </c>
      <c r="N1554" s="39" t="str">
        <f t="shared" si="24"/>
        <v>sim</v>
      </c>
      <c r="O1554" s="49">
        <v>17</v>
      </c>
      <c r="P1554" s="49">
        <v>16</v>
      </c>
      <c r="Q1554" s="39">
        <v>1.75</v>
      </c>
      <c r="R1554" s="39">
        <v>94.1</v>
      </c>
      <c r="S1554" s="39">
        <v>10.3</v>
      </c>
    </row>
    <row r="1555" spans="1:19" x14ac:dyDescent="0.25">
      <c r="A1555" s="39" t="s">
        <v>14</v>
      </c>
      <c r="B1555" s="39" t="s">
        <v>38</v>
      </c>
      <c r="C1555" s="39" t="s">
        <v>58</v>
      </c>
      <c r="D1555" s="39" t="s">
        <v>1716</v>
      </c>
      <c r="E1555" s="39" t="s">
        <v>127</v>
      </c>
      <c r="F1555" s="48">
        <v>1</v>
      </c>
      <c r="G1555" s="41">
        <v>10611</v>
      </c>
      <c r="H1555" s="42">
        <v>3.0890829694323143</v>
      </c>
      <c r="I1555" s="42">
        <v>3435</v>
      </c>
      <c r="J1555" s="42" t="s">
        <v>4169</v>
      </c>
      <c r="K1555" s="42" t="s">
        <v>4170</v>
      </c>
      <c r="L1555" s="42">
        <v>0</v>
      </c>
      <c r="M1555" s="39" t="s">
        <v>102</v>
      </c>
      <c r="N1555" s="39" t="str">
        <f t="shared" si="24"/>
        <v>sim</v>
      </c>
      <c r="O1555" s="49">
        <v>79</v>
      </c>
      <c r="P1555" s="49">
        <v>65.599999999999994</v>
      </c>
      <c r="Q1555" s="39">
        <v>2.65</v>
      </c>
      <c r="R1555" s="39">
        <v>83</v>
      </c>
      <c r="S1555" s="39">
        <v>3.4</v>
      </c>
    </row>
    <row r="1556" spans="1:19" x14ac:dyDescent="0.25">
      <c r="A1556" s="39" t="s">
        <v>14</v>
      </c>
      <c r="B1556" s="39" t="s">
        <v>38</v>
      </c>
      <c r="C1556" s="39" t="s">
        <v>58</v>
      </c>
      <c r="D1556" s="39" t="s">
        <v>1717</v>
      </c>
      <c r="E1556" s="39" t="s">
        <v>127</v>
      </c>
      <c r="F1556" s="48">
        <v>1</v>
      </c>
      <c r="G1556" s="41">
        <v>8955</v>
      </c>
      <c r="H1556" s="42">
        <v>2.5491033304867634</v>
      </c>
      <c r="I1556" s="42">
        <v>3513</v>
      </c>
      <c r="J1556" s="42" t="s">
        <v>4169</v>
      </c>
      <c r="K1556" s="42" t="s">
        <v>4169</v>
      </c>
      <c r="L1556" s="42">
        <v>0</v>
      </c>
      <c r="M1556" s="39" t="s">
        <v>103</v>
      </c>
      <c r="N1556" s="39" t="str">
        <f t="shared" si="24"/>
        <v>sim</v>
      </c>
      <c r="O1556" s="49">
        <v>30</v>
      </c>
      <c r="P1556" s="49">
        <v>15</v>
      </c>
      <c r="Q1556" s="39">
        <v>5</v>
      </c>
      <c r="R1556" s="39">
        <v>50</v>
      </c>
      <c r="S1556" s="39">
        <v>16.7</v>
      </c>
    </row>
    <row r="1557" spans="1:19" x14ac:dyDescent="0.25">
      <c r="A1557" s="39" t="s">
        <v>14</v>
      </c>
      <c r="B1557" s="39" t="s">
        <v>38</v>
      </c>
      <c r="C1557" s="39" t="s">
        <v>58</v>
      </c>
      <c r="D1557" s="39" t="s">
        <v>1718</v>
      </c>
      <c r="E1557" s="39" t="s">
        <v>127</v>
      </c>
      <c r="F1557" s="48">
        <v>1</v>
      </c>
      <c r="G1557" s="41">
        <v>4481</v>
      </c>
      <c r="H1557" s="42">
        <v>2.0004464285714287</v>
      </c>
      <c r="I1557" s="42">
        <v>2240</v>
      </c>
      <c r="J1557" s="42" t="s">
        <v>4170</v>
      </c>
      <c r="K1557" s="42" t="s">
        <v>4170</v>
      </c>
      <c r="L1557" s="42">
        <v>0</v>
      </c>
      <c r="M1557" s="39" t="s">
        <v>102</v>
      </c>
      <c r="N1557" s="39" t="str">
        <f t="shared" si="24"/>
        <v>sim</v>
      </c>
      <c r="O1557" s="49">
        <v>34.65</v>
      </c>
      <c r="P1557" s="49">
        <v>24.34</v>
      </c>
      <c r="Q1557" s="39">
        <v>3.06</v>
      </c>
      <c r="R1557" s="39">
        <v>70.2</v>
      </c>
      <c r="S1557" s="39">
        <v>8.8000000000000007</v>
      </c>
    </row>
    <row r="1558" spans="1:19" x14ac:dyDescent="0.25">
      <c r="A1558" s="39" t="s">
        <v>14</v>
      </c>
      <c r="B1558" s="39" t="s">
        <v>38</v>
      </c>
      <c r="C1558" s="39" t="s">
        <v>58</v>
      </c>
      <c r="D1558" s="39" t="s">
        <v>1719</v>
      </c>
      <c r="E1558" s="39" t="s">
        <v>127</v>
      </c>
      <c r="F1558" s="48">
        <v>1</v>
      </c>
      <c r="G1558" s="41">
        <v>4463</v>
      </c>
      <c r="H1558" s="42">
        <v>2.003141831238779</v>
      </c>
      <c r="I1558" s="42">
        <v>2228</v>
      </c>
      <c r="J1558" s="42" t="s">
        <v>4170</v>
      </c>
      <c r="K1558" s="42" t="s">
        <v>4170</v>
      </c>
      <c r="L1558" s="42">
        <v>0</v>
      </c>
      <c r="M1558" s="39" t="s">
        <v>102</v>
      </c>
      <c r="N1558" s="39" t="str">
        <f t="shared" si="24"/>
        <v>sim</v>
      </c>
      <c r="O1558" s="49">
        <v>52</v>
      </c>
      <c r="P1558" s="49">
        <v>25.9</v>
      </c>
      <c r="Q1558" s="39">
        <v>0</v>
      </c>
      <c r="R1558" s="39">
        <v>49.8</v>
      </c>
      <c r="S1558" s="39"/>
    </row>
    <row r="1559" spans="1:19" x14ac:dyDescent="0.25">
      <c r="A1559" s="39" t="s">
        <v>14</v>
      </c>
      <c r="B1559" s="39" t="s">
        <v>38</v>
      </c>
      <c r="C1559" s="39" t="s">
        <v>58</v>
      </c>
      <c r="D1559" s="39" t="s">
        <v>1720</v>
      </c>
      <c r="E1559" s="39" t="s">
        <v>127</v>
      </c>
      <c r="F1559" s="48">
        <v>1</v>
      </c>
      <c r="G1559" s="41">
        <v>3870</v>
      </c>
      <c r="H1559" s="42">
        <v>2.15</v>
      </c>
      <c r="I1559" s="42">
        <v>1800</v>
      </c>
      <c r="J1559" s="42" t="s">
        <v>4170</v>
      </c>
      <c r="K1559" s="42" t="s">
        <v>4170</v>
      </c>
      <c r="L1559" s="42">
        <v>0</v>
      </c>
      <c r="M1559" s="39" t="s">
        <v>104</v>
      </c>
      <c r="N1559" s="39" t="b">
        <f t="shared" si="24"/>
        <v>0</v>
      </c>
      <c r="O1559" s="49">
        <v>15</v>
      </c>
      <c r="P1559" s="49">
        <v>7</v>
      </c>
      <c r="Q1559" s="39">
        <v>0</v>
      </c>
      <c r="R1559" s="39">
        <v>46.7</v>
      </c>
      <c r="S1559" s="39"/>
    </row>
    <row r="1560" spans="1:19" x14ac:dyDescent="0.25">
      <c r="A1560" s="39" t="s">
        <v>14</v>
      </c>
      <c r="B1560" s="39" t="s">
        <v>38</v>
      </c>
      <c r="C1560" s="39" t="s">
        <v>58</v>
      </c>
      <c r="D1560" s="39" t="s">
        <v>1721</v>
      </c>
      <c r="E1560" s="39" t="s">
        <v>127</v>
      </c>
      <c r="F1560" s="48">
        <v>3</v>
      </c>
      <c r="G1560" s="41">
        <v>96867</v>
      </c>
      <c r="H1560" s="42">
        <v>2.5700981692756701</v>
      </c>
      <c r="I1560" s="42">
        <v>37690</v>
      </c>
      <c r="J1560" s="42" t="s">
        <v>4169</v>
      </c>
      <c r="K1560" s="42" t="s">
        <v>4170</v>
      </c>
      <c r="L1560" s="42">
        <v>0</v>
      </c>
      <c r="M1560" s="39" t="s">
        <v>102</v>
      </c>
      <c r="N1560" s="39" t="str">
        <f t="shared" si="24"/>
        <v>sim</v>
      </c>
      <c r="O1560" s="49">
        <v>554.13</v>
      </c>
      <c r="P1560" s="49">
        <v>352.18</v>
      </c>
      <c r="Q1560" s="39">
        <v>155.54</v>
      </c>
      <c r="R1560" s="39">
        <v>63.6</v>
      </c>
      <c r="S1560" s="39">
        <v>28.1</v>
      </c>
    </row>
    <row r="1561" spans="1:19" x14ac:dyDescent="0.25">
      <c r="A1561" s="39" t="s">
        <v>14</v>
      </c>
      <c r="B1561" s="39" t="s">
        <v>39</v>
      </c>
      <c r="C1561" s="39" t="s">
        <v>71</v>
      </c>
      <c r="D1561" s="39" t="s">
        <v>1722</v>
      </c>
      <c r="E1561" s="39" t="s">
        <v>127</v>
      </c>
      <c r="F1561" s="48">
        <v>1</v>
      </c>
      <c r="G1561" s="41">
        <v>1723</v>
      </c>
      <c r="H1561" s="42">
        <v>2.1537500000000001</v>
      </c>
      <c r="I1561" s="42">
        <v>800</v>
      </c>
      <c r="J1561" s="42" t="s">
        <v>4169</v>
      </c>
      <c r="K1561" s="42" t="s">
        <v>4170</v>
      </c>
      <c r="L1561" s="42">
        <v>0</v>
      </c>
      <c r="M1561" s="39" t="s">
        <v>102</v>
      </c>
      <c r="N1561" s="39" t="str">
        <f t="shared" si="24"/>
        <v>sim</v>
      </c>
      <c r="O1561" s="49">
        <v>21.28</v>
      </c>
      <c r="P1561" s="49">
        <v>18</v>
      </c>
      <c r="Q1561" s="39">
        <v>0.69</v>
      </c>
      <c r="R1561" s="39">
        <v>84.6</v>
      </c>
      <c r="S1561" s="39">
        <v>3.2</v>
      </c>
    </row>
    <row r="1562" spans="1:19" x14ac:dyDescent="0.25">
      <c r="A1562" s="39" t="s">
        <v>14</v>
      </c>
      <c r="B1562" s="39" t="s">
        <v>39</v>
      </c>
      <c r="C1562" s="39" t="s">
        <v>71</v>
      </c>
      <c r="D1562" s="39" t="s">
        <v>1723</v>
      </c>
      <c r="E1562" s="39" t="s">
        <v>167</v>
      </c>
      <c r="F1562" s="48">
        <v>4</v>
      </c>
      <c r="G1562" s="41">
        <v>410037</v>
      </c>
      <c r="H1562" s="42">
        <v>5.3352026543490991</v>
      </c>
      <c r="I1562" s="42">
        <v>76855</v>
      </c>
      <c r="J1562" s="42" t="s">
        <v>4169</v>
      </c>
      <c r="K1562" s="42" t="s">
        <v>4169</v>
      </c>
      <c r="L1562" s="42">
        <v>0</v>
      </c>
      <c r="M1562" s="39" t="s">
        <v>102</v>
      </c>
      <c r="N1562" s="39" t="str">
        <f t="shared" si="24"/>
        <v>sim</v>
      </c>
      <c r="O1562" s="49">
        <v>1779.57</v>
      </c>
      <c r="P1562" s="49">
        <v>1348.32</v>
      </c>
      <c r="Q1562" s="39">
        <v>358.45</v>
      </c>
      <c r="R1562" s="39">
        <v>75.8</v>
      </c>
      <c r="S1562" s="39">
        <v>20.100000000000001</v>
      </c>
    </row>
    <row r="1563" spans="1:19" x14ac:dyDescent="0.25">
      <c r="A1563" s="39" t="s">
        <v>14</v>
      </c>
      <c r="B1563" s="39" t="s">
        <v>39</v>
      </c>
      <c r="C1563" s="39" t="s">
        <v>71</v>
      </c>
      <c r="D1563" s="39" t="s">
        <v>1724</v>
      </c>
      <c r="E1563" s="39" t="s">
        <v>167</v>
      </c>
      <c r="F1563" s="48">
        <v>1</v>
      </c>
      <c r="G1563" s="41">
        <v>4258</v>
      </c>
      <c r="H1563" s="42">
        <v>4.549145299145299</v>
      </c>
      <c r="I1563" s="42">
        <v>936</v>
      </c>
      <c r="J1563" s="42" t="s">
        <v>4169</v>
      </c>
      <c r="K1563" s="42" t="s">
        <v>4170</v>
      </c>
      <c r="L1563" s="42">
        <v>0</v>
      </c>
      <c r="M1563" s="39" t="s">
        <v>104</v>
      </c>
      <c r="N1563" s="39" t="b">
        <f t="shared" si="24"/>
        <v>0</v>
      </c>
      <c r="O1563" s="49">
        <v>54</v>
      </c>
      <c r="P1563" s="49">
        <v>38</v>
      </c>
      <c r="Q1563" s="39">
        <v>0</v>
      </c>
      <c r="R1563" s="39">
        <v>70.400000000000006</v>
      </c>
      <c r="S1563" s="39"/>
    </row>
    <row r="1564" spans="1:19" x14ac:dyDescent="0.25">
      <c r="A1564" s="39" t="s">
        <v>14</v>
      </c>
      <c r="B1564" s="39" t="s">
        <v>39</v>
      </c>
      <c r="C1564" s="39" t="s">
        <v>71</v>
      </c>
      <c r="D1564" s="39" t="s">
        <v>1725</v>
      </c>
      <c r="E1564" s="39" t="s">
        <v>168</v>
      </c>
      <c r="F1564" s="48">
        <v>1</v>
      </c>
      <c r="G1564" s="41">
        <v>13214</v>
      </c>
      <c r="H1564" s="42">
        <v>2.5193517635843659</v>
      </c>
      <c r="I1564" s="42">
        <v>5245</v>
      </c>
      <c r="J1564" s="42" t="s">
        <v>4169</v>
      </c>
      <c r="K1564" s="42" t="s">
        <v>4170</v>
      </c>
      <c r="L1564" s="42">
        <v>1000</v>
      </c>
      <c r="M1564" s="39" t="s">
        <v>102</v>
      </c>
      <c r="N1564" s="39" t="str">
        <f t="shared" si="24"/>
        <v>sim</v>
      </c>
      <c r="O1564" s="49">
        <v>106</v>
      </c>
      <c r="P1564" s="49">
        <v>84</v>
      </c>
      <c r="Q1564" s="39">
        <v>57.39</v>
      </c>
      <c r="R1564" s="39">
        <v>79.2</v>
      </c>
      <c r="S1564" s="39">
        <v>54.1</v>
      </c>
    </row>
    <row r="1565" spans="1:19" x14ac:dyDescent="0.25">
      <c r="A1565" s="39" t="s">
        <v>14</v>
      </c>
      <c r="B1565" s="39" t="s">
        <v>39</v>
      </c>
      <c r="C1565" s="39" t="s">
        <v>71</v>
      </c>
      <c r="D1565" s="39" t="s">
        <v>934</v>
      </c>
      <c r="E1565" s="39" t="s">
        <v>168</v>
      </c>
      <c r="F1565" s="48">
        <v>1</v>
      </c>
      <c r="G1565" s="41">
        <v>5766</v>
      </c>
      <c r="H1565" s="42">
        <v>4.0013879250520468</v>
      </c>
      <c r="I1565" s="42">
        <v>1441</v>
      </c>
      <c r="J1565" s="42" t="s">
        <v>4170</v>
      </c>
      <c r="K1565" s="42" t="s">
        <v>4170</v>
      </c>
      <c r="L1565" s="42">
        <v>25</v>
      </c>
      <c r="M1565" s="39" t="s">
        <v>104</v>
      </c>
      <c r="N1565" s="39" t="b">
        <f t="shared" si="24"/>
        <v>0</v>
      </c>
      <c r="O1565" s="49">
        <v>16.59</v>
      </c>
      <c r="P1565" s="49">
        <v>10.69</v>
      </c>
      <c r="Q1565" s="39">
        <v>0</v>
      </c>
      <c r="R1565" s="39">
        <v>64.400000000000006</v>
      </c>
      <c r="S1565" s="39"/>
    </row>
    <row r="1566" spans="1:19" x14ac:dyDescent="0.25">
      <c r="A1566" s="39" t="s">
        <v>14</v>
      </c>
      <c r="B1566" s="39" t="s">
        <v>39</v>
      </c>
      <c r="C1566" s="39" t="s">
        <v>71</v>
      </c>
      <c r="D1566" s="39" t="s">
        <v>1726</v>
      </c>
      <c r="E1566" s="39" t="s">
        <v>167</v>
      </c>
      <c r="F1566" s="48">
        <v>1</v>
      </c>
      <c r="G1566" s="41">
        <v>10977</v>
      </c>
      <c r="H1566" s="42">
        <v>3.10875106202209</v>
      </c>
      <c r="I1566" s="42">
        <v>3531</v>
      </c>
      <c r="J1566" s="42" t="s">
        <v>4169</v>
      </c>
      <c r="K1566" s="42" t="s">
        <v>4170</v>
      </c>
      <c r="L1566" s="42">
        <v>0</v>
      </c>
      <c r="M1566" s="39" t="s">
        <v>106</v>
      </c>
      <c r="N1566" s="39" t="str">
        <f t="shared" si="24"/>
        <v>sim</v>
      </c>
      <c r="O1566" s="49">
        <v>6546</v>
      </c>
      <c r="P1566" s="49">
        <v>2640</v>
      </c>
      <c r="Q1566" s="39">
        <v>1500</v>
      </c>
      <c r="R1566" s="39">
        <v>40.299999999999997</v>
      </c>
      <c r="S1566" s="39">
        <v>22.9</v>
      </c>
    </row>
    <row r="1567" spans="1:19" x14ac:dyDescent="0.25">
      <c r="A1567" s="39" t="s">
        <v>14</v>
      </c>
      <c r="B1567" s="39" t="s">
        <v>39</v>
      </c>
      <c r="C1567" s="39" t="s">
        <v>71</v>
      </c>
      <c r="D1567" s="39" t="s">
        <v>1727</v>
      </c>
      <c r="E1567" s="39" t="s">
        <v>169</v>
      </c>
      <c r="F1567" s="48">
        <v>1</v>
      </c>
      <c r="G1567" s="41">
        <v>5864</v>
      </c>
      <c r="H1567" s="42">
        <v>2.7923809523809524</v>
      </c>
      <c r="I1567" s="42">
        <v>2100</v>
      </c>
      <c r="J1567" s="42" t="s">
        <v>4170</v>
      </c>
      <c r="K1567" s="42" t="s">
        <v>4170</v>
      </c>
      <c r="L1567" s="42">
        <v>40</v>
      </c>
      <c r="M1567" s="39" t="s">
        <v>106</v>
      </c>
      <c r="N1567" s="39" t="str">
        <f t="shared" si="24"/>
        <v>sim</v>
      </c>
      <c r="O1567" s="49">
        <v>38</v>
      </c>
      <c r="P1567" s="49">
        <v>20</v>
      </c>
      <c r="Q1567" s="39">
        <v>1.2</v>
      </c>
      <c r="R1567" s="39">
        <v>52.6</v>
      </c>
      <c r="S1567" s="39">
        <v>3.2</v>
      </c>
    </row>
    <row r="1568" spans="1:19" x14ac:dyDescent="0.25">
      <c r="A1568" s="39" t="s">
        <v>14</v>
      </c>
      <c r="B1568" s="39" t="s">
        <v>44</v>
      </c>
      <c r="C1568" s="39" t="s">
        <v>60</v>
      </c>
      <c r="D1568" s="39" t="s">
        <v>1728</v>
      </c>
      <c r="E1568" s="39" t="s">
        <v>127</v>
      </c>
      <c r="F1568" s="48">
        <v>1</v>
      </c>
      <c r="G1568" s="41">
        <v>1601</v>
      </c>
      <c r="H1568" s="42">
        <v>3.00375234521576</v>
      </c>
      <c r="I1568" s="42">
        <v>533</v>
      </c>
      <c r="J1568" s="42" t="s">
        <v>4170</v>
      </c>
      <c r="K1568" s="42" t="s">
        <v>4170</v>
      </c>
      <c r="L1568" s="42">
        <v>0</v>
      </c>
      <c r="M1568" s="39" t="s">
        <v>104</v>
      </c>
      <c r="N1568" s="39" t="b">
        <f t="shared" si="24"/>
        <v>0</v>
      </c>
      <c r="O1568" s="49">
        <v>10</v>
      </c>
      <c r="P1568" s="49">
        <v>5.5</v>
      </c>
      <c r="Q1568" s="39">
        <v>0</v>
      </c>
      <c r="R1568" s="39">
        <v>55</v>
      </c>
      <c r="S1568" s="39"/>
    </row>
    <row r="1569" spans="1:19" x14ac:dyDescent="0.25">
      <c r="A1569" s="39" t="s">
        <v>14</v>
      </c>
      <c r="B1569" s="39" t="s">
        <v>44</v>
      </c>
      <c r="C1569" s="39" t="s">
        <v>60</v>
      </c>
      <c r="D1569" s="39" t="s">
        <v>1729</v>
      </c>
      <c r="E1569" s="39" t="s">
        <v>127</v>
      </c>
      <c r="F1569" s="48">
        <v>1</v>
      </c>
      <c r="G1569" s="41">
        <v>5530</v>
      </c>
      <c r="H1569" s="42">
        <v>3.5562700964630225</v>
      </c>
      <c r="I1569" s="42">
        <v>1555</v>
      </c>
      <c r="J1569" s="42" t="s">
        <v>4170</v>
      </c>
      <c r="K1569" s="42" t="s">
        <v>4170</v>
      </c>
      <c r="L1569" s="42">
        <v>0</v>
      </c>
      <c r="M1569" s="39" t="s">
        <v>103</v>
      </c>
      <c r="N1569" s="39" t="str">
        <f t="shared" si="24"/>
        <v>sim</v>
      </c>
      <c r="O1569" s="49">
        <v>43.8</v>
      </c>
      <c r="P1569" s="49">
        <v>13</v>
      </c>
      <c r="Q1569" s="39">
        <v>0</v>
      </c>
      <c r="R1569" s="39">
        <v>29.7</v>
      </c>
      <c r="S1569" s="39"/>
    </row>
    <row r="1570" spans="1:19" x14ac:dyDescent="0.25">
      <c r="A1570" s="39" t="s">
        <v>14</v>
      </c>
      <c r="B1570" s="39" t="s">
        <v>44</v>
      </c>
      <c r="C1570" s="39" t="s">
        <v>60</v>
      </c>
      <c r="D1570" s="39" t="s">
        <v>1730</v>
      </c>
      <c r="E1570" s="39" t="s">
        <v>170</v>
      </c>
      <c r="F1570" s="48">
        <v>1</v>
      </c>
      <c r="G1570" s="41">
        <v>4483</v>
      </c>
      <c r="H1570" s="42">
        <v>2.4497267759562842</v>
      </c>
      <c r="I1570" s="42">
        <v>1830</v>
      </c>
      <c r="J1570" s="42" t="s">
        <v>4170</v>
      </c>
      <c r="K1570" s="42" t="s">
        <v>4170</v>
      </c>
      <c r="L1570" s="42">
        <v>0</v>
      </c>
      <c r="M1570" s="39" t="s">
        <v>104</v>
      </c>
      <c r="N1570" s="39" t="b">
        <f t="shared" si="24"/>
        <v>0</v>
      </c>
      <c r="O1570" s="49">
        <v>52</v>
      </c>
      <c r="P1570" s="49">
        <v>16.5</v>
      </c>
      <c r="Q1570" s="39">
        <v>0</v>
      </c>
      <c r="R1570" s="39">
        <v>31.7</v>
      </c>
      <c r="S1570" s="39"/>
    </row>
    <row r="1571" spans="1:19" x14ac:dyDescent="0.25">
      <c r="A1571" s="39" t="s">
        <v>14</v>
      </c>
      <c r="B1571" s="39" t="s">
        <v>44</v>
      </c>
      <c r="C1571" s="39" t="s">
        <v>60</v>
      </c>
      <c r="D1571" s="39" t="s">
        <v>1731</v>
      </c>
      <c r="E1571" s="39" t="s">
        <v>170</v>
      </c>
      <c r="F1571" s="48">
        <v>1</v>
      </c>
      <c r="G1571" s="41">
        <v>7785</v>
      </c>
      <c r="H1571" s="42">
        <v>2.4252336448598131</v>
      </c>
      <c r="I1571" s="42">
        <v>3210</v>
      </c>
      <c r="J1571" s="42" t="s">
        <v>4169</v>
      </c>
      <c r="K1571" s="42" t="s">
        <v>4170</v>
      </c>
      <c r="L1571" s="42">
        <v>0</v>
      </c>
      <c r="M1571" s="39" t="s">
        <v>104</v>
      </c>
      <c r="N1571" s="39" t="b">
        <f t="shared" si="24"/>
        <v>0</v>
      </c>
      <c r="O1571" s="49">
        <v>127</v>
      </c>
      <c r="P1571" s="49">
        <v>118</v>
      </c>
      <c r="Q1571" s="39">
        <v>0</v>
      </c>
      <c r="R1571" s="39">
        <v>92.9</v>
      </c>
      <c r="S1571" s="39"/>
    </row>
    <row r="1572" spans="1:19" x14ac:dyDescent="0.25">
      <c r="A1572" s="39" t="s">
        <v>14</v>
      </c>
      <c r="B1572" s="39" t="s">
        <v>44</v>
      </c>
      <c r="C1572" s="39" t="s">
        <v>60</v>
      </c>
      <c r="D1572" s="39" t="s">
        <v>1732</v>
      </c>
      <c r="E1572" s="39" t="s">
        <v>127</v>
      </c>
      <c r="F1572" s="48">
        <v>1</v>
      </c>
      <c r="G1572" s="41">
        <v>7836</v>
      </c>
      <c r="H1572" s="42">
        <v>2.2673611111111112</v>
      </c>
      <c r="I1572" s="42">
        <v>3456</v>
      </c>
      <c r="J1572" s="42" t="s">
        <v>4170</v>
      </c>
      <c r="K1572" s="42" t="s">
        <v>4170</v>
      </c>
      <c r="L1572" s="42">
        <v>0</v>
      </c>
      <c r="M1572" s="39" t="s">
        <v>103</v>
      </c>
      <c r="N1572" s="39" t="str">
        <f t="shared" si="24"/>
        <v>sim</v>
      </c>
      <c r="O1572" s="49">
        <v>18.32</v>
      </c>
      <c r="P1572" s="49">
        <v>10.45</v>
      </c>
      <c r="Q1572" s="39">
        <v>4.8099999999999996</v>
      </c>
      <c r="R1572" s="39">
        <v>57</v>
      </c>
      <c r="S1572" s="39">
        <v>26.3</v>
      </c>
    </row>
    <row r="1573" spans="1:19" x14ac:dyDescent="0.25">
      <c r="A1573" s="39" t="s">
        <v>14</v>
      </c>
      <c r="B1573" s="39" t="s">
        <v>44</v>
      </c>
      <c r="C1573" s="39" t="s">
        <v>60</v>
      </c>
      <c r="D1573" s="39" t="s">
        <v>1733</v>
      </c>
      <c r="E1573" s="39" t="s">
        <v>127</v>
      </c>
      <c r="F1573" s="48">
        <v>1</v>
      </c>
      <c r="G1573" s="41">
        <v>2108</v>
      </c>
      <c r="H1573" s="42">
        <v>2.1510204081632653</v>
      </c>
      <c r="I1573" s="42">
        <v>980</v>
      </c>
      <c r="J1573" s="42" t="s">
        <v>4170</v>
      </c>
      <c r="K1573" s="42" t="s">
        <v>4170</v>
      </c>
      <c r="L1573" s="42">
        <v>3</v>
      </c>
      <c r="M1573" s="39" t="s">
        <v>103</v>
      </c>
      <c r="N1573" s="39" t="str">
        <f t="shared" si="24"/>
        <v>sim</v>
      </c>
      <c r="O1573" s="49">
        <v>0.3</v>
      </c>
      <c r="P1573" s="49">
        <v>0.2</v>
      </c>
      <c r="Q1573" s="39">
        <v>0</v>
      </c>
      <c r="R1573" s="39"/>
      <c r="S1573" s="39"/>
    </row>
    <row r="1574" spans="1:19" x14ac:dyDescent="0.25">
      <c r="A1574" s="39" t="s">
        <v>14</v>
      </c>
      <c r="B1574" s="39" t="s">
        <v>44</v>
      </c>
      <c r="C1574" s="39" t="s">
        <v>60</v>
      </c>
      <c r="D1574" s="39" t="s">
        <v>1734</v>
      </c>
      <c r="E1574" s="39" t="s">
        <v>127</v>
      </c>
      <c r="F1574" s="48">
        <v>1</v>
      </c>
      <c r="G1574" s="41">
        <v>3313</v>
      </c>
      <c r="H1574" s="42">
        <v>2.9981900452488688</v>
      </c>
      <c r="I1574" s="42">
        <v>1105</v>
      </c>
      <c r="J1574" s="42" t="s">
        <v>4170</v>
      </c>
      <c r="K1574" s="42" t="s">
        <v>4170</v>
      </c>
      <c r="L1574" s="42">
        <v>0</v>
      </c>
      <c r="M1574" s="39" t="s">
        <v>104</v>
      </c>
      <c r="N1574" s="39" t="b">
        <f t="shared" si="24"/>
        <v>0</v>
      </c>
      <c r="O1574" s="49">
        <v>21.35</v>
      </c>
      <c r="P1574" s="49">
        <v>16.7</v>
      </c>
      <c r="Q1574" s="39">
        <v>0</v>
      </c>
      <c r="R1574" s="39">
        <v>78.2</v>
      </c>
      <c r="S1574" s="39"/>
    </row>
    <row r="1575" spans="1:19" x14ac:dyDescent="0.25">
      <c r="A1575" s="39" t="s">
        <v>14</v>
      </c>
      <c r="B1575" s="39" t="s">
        <v>44</v>
      </c>
      <c r="C1575" s="39" t="s">
        <v>60</v>
      </c>
      <c r="D1575" s="39" t="s">
        <v>1735</v>
      </c>
      <c r="E1575" s="39" t="s">
        <v>170</v>
      </c>
      <c r="F1575" s="48">
        <v>1</v>
      </c>
      <c r="G1575" s="41">
        <v>5668</v>
      </c>
      <c r="H1575" s="42">
        <v>2.2671999999999999</v>
      </c>
      <c r="I1575" s="42">
        <v>2500</v>
      </c>
      <c r="J1575" s="42" t="s">
        <v>4169</v>
      </c>
      <c r="K1575" s="42" t="s">
        <v>4170</v>
      </c>
      <c r="L1575" s="42">
        <v>0</v>
      </c>
      <c r="M1575" s="39" t="s">
        <v>102</v>
      </c>
      <c r="N1575" s="39" t="str">
        <f t="shared" si="24"/>
        <v>sim</v>
      </c>
      <c r="O1575" s="49">
        <v>42.93</v>
      </c>
      <c r="P1575" s="49">
        <v>30.77</v>
      </c>
      <c r="Q1575" s="39">
        <v>0.25</v>
      </c>
      <c r="R1575" s="39">
        <v>71.7</v>
      </c>
      <c r="S1575" s="39">
        <v>0.6</v>
      </c>
    </row>
    <row r="1576" spans="1:19" x14ac:dyDescent="0.25">
      <c r="A1576" s="39" t="s">
        <v>14</v>
      </c>
      <c r="B1576" s="39" t="s">
        <v>44</v>
      </c>
      <c r="C1576" s="39" t="s">
        <v>60</v>
      </c>
      <c r="D1576" s="39" t="s">
        <v>1736</v>
      </c>
      <c r="E1576" s="39" t="s">
        <v>127</v>
      </c>
      <c r="F1576" s="48">
        <v>3</v>
      </c>
      <c r="G1576" s="41">
        <v>174170</v>
      </c>
      <c r="H1576" s="42">
        <v>2.4886761448881902</v>
      </c>
      <c r="I1576" s="42">
        <v>69985</v>
      </c>
      <c r="J1576" s="42" t="s">
        <v>4169</v>
      </c>
      <c r="K1576" s="42" t="s">
        <v>4169</v>
      </c>
      <c r="L1576" s="42">
        <v>0</v>
      </c>
      <c r="M1576" s="39" t="s">
        <v>102</v>
      </c>
      <c r="N1576" s="39" t="str">
        <f t="shared" si="24"/>
        <v>sim</v>
      </c>
      <c r="O1576" s="49">
        <v>810.31</v>
      </c>
      <c r="P1576" s="49">
        <v>677.45</v>
      </c>
      <c r="Q1576" s="39">
        <v>379.99</v>
      </c>
      <c r="R1576" s="39">
        <v>83.6</v>
      </c>
      <c r="S1576" s="39">
        <v>46.9</v>
      </c>
    </row>
    <row r="1577" spans="1:19" x14ac:dyDescent="0.25">
      <c r="A1577" s="39" t="s">
        <v>14</v>
      </c>
      <c r="B1577" s="39" t="s">
        <v>44</v>
      </c>
      <c r="C1577" s="39" t="s">
        <v>60</v>
      </c>
      <c r="D1577" s="39" t="s">
        <v>1737</v>
      </c>
      <c r="E1577" s="39" t="s">
        <v>127</v>
      </c>
      <c r="F1577" s="48">
        <v>1</v>
      </c>
      <c r="G1577" s="41">
        <v>3900</v>
      </c>
      <c r="H1577" s="42">
        <v>2.7561837455830389</v>
      </c>
      <c r="I1577" s="42">
        <v>1415</v>
      </c>
      <c r="J1577" s="42" t="s">
        <v>4170</v>
      </c>
      <c r="K1577" s="42" t="s">
        <v>4170</v>
      </c>
      <c r="L1577" s="42">
        <v>200</v>
      </c>
      <c r="M1577" s="39" t="s">
        <v>104</v>
      </c>
      <c r="N1577" s="39" t="b">
        <f t="shared" si="24"/>
        <v>0</v>
      </c>
      <c r="O1577" s="49">
        <v>16.43</v>
      </c>
      <c r="P1577" s="49">
        <v>13.3</v>
      </c>
      <c r="Q1577" s="39">
        <v>0</v>
      </c>
      <c r="R1577" s="39">
        <v>80.900000000000006</v>
      </c>
      <c r="S1577" s="39"/>
    </row>
    <row r="1578" spans="1:19" x14ac:dyDescent="0.25">
      <c r="A1578" s="39" t="s">
        <v>14</v>
      </c>
      <c r="B1578" s="39" t="s">
        <v>44</v>
      </c>
      <c r="C1578" s="39" t="s">
        <v>60</v>
      </c>
      <c r="D1578" s="39" t="s">
        <v>1738</v>
      </c>
      <c r="E1578" s="39" t="s">
        <v>127</v>
      </c>
      <c r="F1578" s="48">
        <v>1</v>
      </c>
      <c r="G1578" s="41">
        <v>5353</v>
      </c>
      <c r="H1578" s="42">
        <v>3.0414772727272728</v>
      </c>
      <c r="I1578" s="42">
        <v>1760</v>
      </c>
      <c r="J1578" s="42" t="s">
        <v>4170</v>
      </c>
      <c r="K1578" s="42" t="s">
        <v>4170</v>
      </c>
      <c r="L1578" s="42">
        <v>0</v>
      </c>
      <c r="M1578" s="39" t="s">
        <v>104</v>
      </c>
      <c r="N1578" s="39" t="b">
        <f t="shared" si="24"/>
        <v>0</v>
      </c>
      <c r="O1578" s="49">
        <v>25</v>
      </c>
      <c r="P1578" s="49">
        <v>23</v>
      </c>
      <c r="Q1578" s="39">
        <v>0</v>
      </c>
      <c r="R1578" s="39">
        <v>92</v>
      </c>
      <c r="S1578" s="39"/>
    </row>
    <row r="1579" spans="1:19" x14ac:dyDescent="0.25">
      <c r="A1579" s="39" t="s">
        <v>14</v>
      </c>
      <c r="B1579" s="39" t="s">
        <v>44</v>
      </c>
      <c r="C1579" s="39" t="s">
        <v>60</v>
      </c>
      <c r="D1579" s="39" t="s">
        <v>1739</v>
      </c>
      <c r="E1579" s="39" t="s">
        <v>127</v>
      </c>
      <c r="F1579" s="48">
        <v>1</v>
      </c>
      <c r="G1579" s="41">
        <v>7294</v>
      </c>
      <c r="H1579" s="42">
        <v>3.3154545454545454</v>
      </c>
      <c r="I1579" s="42">
        <v>2200</v>
      </c>
      <c r="J1579" s="42" t="s">
        <v>4170</v>
      </c>
      <c r="K1579" s="42" t="s">
        <v>4170</v>
      </c>
      <c r="L1579" s="42">
        <v>0</v>
      </c>
      <c r="M1579" s="39" t="s">
        <v>104</v>
      </c>
      <c r="N1579" s="39" t="b">
        <f t="shared" si="24"/>
        <v>0</v>
      </c>
      <c r="O1579" s="49">
        <v>40</v>
      </c>
      <c r="P1579" s="49">
        <v>35</v>
      </c>
      <c r="Q1579" s="39">
        <v>0</v>
      </c>
      <c r="R1579" s="39">
        <v>87.5</v>
      </c>
      <c r="S1579" s="39"/>
    </row>
    <row r="1580" spans="1:19" x14ac:dyDescent="0.25">
      <c r="A1580" s="39" t="s">
        <v>14</v>
      </c>
      <c r="B1580" s="39" t="s">
        <v>44</v>
      </c>
      <c r="C1580" s="39" t="s">
        <v>60</v>
      </c>
      <c r="D1580" s="39" t="s">
        <v>1740</v>
      </c>
      <c r="E1580" s="39" t="s">
        <v>127</v>
      </c>
      <c r="F1580" s="48">
        <v>1</v>
      </c>
      <c r="G1580" s="41">
        <v>15401</v>
      </c>
      <c r="H1580" s="42">
        <v>2.5251680603377604</v>
      </c>
      <c r="I1580" s="42">
        <v>6099</v>
      </c>
      <c r="J1580" s="42" t="s">
        <v>4170</v>
      </c>
      <c r="K1580" s="42" t="s">
        <v>4170</v>
      </c>
      <c r="L1580" s="42">
        <v>0</v>
      </c>
      <c r="M1580" s="39" t="s">
        <v>104</v>
      </c>
      <c r="N1580" s="39" t="b">
        <f t="shared" si="24"/>
        <v>0</v>
      </c>
      <c r="O1580" s="49">
        <v>15</v>
      </c>
      <c r="P1580" s="49">
        <v>5</v>
      </c>
      <c r="Q1580" s="39">
        <v>0</v>
      </c>
      <c r="R1580" s="39">
        <v>33.299999999999997</v>
      </c>
      <c r="S1580" s="39"/>
    </row>
    <row r="1581" spans="1:19" x14ac:dyDescent="0.25">
      <c r="A1581" s="39" t="s">
        <v>14</v>
      </c>
      <c r="B1581" s="39" t="s">
        <v>44</v>
      </c>
      <c r="C1581" s="39" t="s">
        <v>60</v>
      </c>
      <c r="D1581" s="39" t="s">
        <v>1741</v>
      </c>
      <c r="E1581" s="39" t="s">
        <v>127</v>
      </c>
      <c r="F1581" s="48">
        <v>1</v>
      </c>
      <c r="G1581" s="41">
        <v>2725</v>
      </c>
      <c r="H1581" s="42">
        <v>2.6926877470355732</v>
      </c>
      <c r="I1581" s="42">
        <v>1012</v>
      </c>
      <c r="J1581" s="42" t="s">
        <v>4170</v>
      </c>
      <c r="K1581" s="42" t="s">
        <v>4170</v>
      </c>
      <c r="L1581" s="42">
        <v>0</v>
      </c>
      <c r="M1581" s="39" t="s">
        <v>104</v>
      </c>
      <c r="N1581" s="39" t="b">
        <f t="shared" si="24"/>
        <v>0</v>
      </c>
      <c r="O1581" s="49">
        <v>32</v>
      </c>
      <c r="P1581" s="49">
        <v>30</v>
      </c>
      <c r="Q1581" s="39">
        <v>0</v>
      </c>
      <c r="R1581" s="39">
        <v>93.8</v>
      </c>
      <c r="S1581" s="39"/>
    </row>
    <row r="1582" spans="1:19" x14ac:dyDescent="0.25">
      <c r="A1582" s="39" t="s">
        <v>14</v>
      </c>
      <c r="B1582" s="39" t="s">
        <v>44</v>
      </c>
      <c r="C1582" s="39" t="s">
        <v>60</v>
      </c>
      <c r="D1582" s="39" t="s">
        <v>1742</v>
      </c>
      <c r="E1582" s="39" t="s">
        <v>127</v>
      </c>
      <c r="F1582" s="48">
        <v>1</v>
      </c>
      <c r="G1582" s="41">
        <v>5043</v>
      </c>
      <c r="H1582" s="42">
        <v>3.0750000000000002</v>
      </c>
      <c r="I1582" s="42">
        <v>1640</v>
      </c>
      <c r="J1582" s="42" t="s">
        <v>4169</v>
      </c>
      <c r="K1582" s="42" t="s">
        <v>4169</v>
      </c>
      <c r="L1582" s="42">
        <v>120</v>
      </c>
      <c r="M1582" s="39" t="s">
        <v>103</v>
      </c>
      <c r="N1582" s="39" t="str">
        <f t="shared" si="24"/>
        <v>sim</v>
      </c>
      <c r="O1582" s="49">
        <v>65</v>
      </c>
      <c r="P1582" s="49">
        <v>19</v>
      </c>
      <c r="Q1582" s="39">
        <v>3</v>
      </c>
      <c r="R1582" s="39">
        <v>29.2</v>
      </c>
      <c r="S1582" s="39">
        <v>4.5999999999999996</v>
      </c>
    </row>
    <row r="1583" spans="1:19" x14ac:dyDescent="0.25">
      <c r="A1583" s="39" t="s">
        <v>14</v>
      </c>
      <c r="B1583" s="39" t="s">
        <v>44</v>
      </c>
      <c r="C1583" s="39" t="s">
        <v>60</v>
      </c>
      <c r="D1583" s="39" t="s">
        <v>1743</v>
      </c>
      <c r="E1583" s="39" t="s">
        <v>127</v>
      </c>
      <c r="F1583" s="48">
        <v>1</v>
      </c>
      <c r="G1583" s="41">
        <v>1939</v>
      </c>
      <c r="H1583" s="42">
        <v>3.0777777777777779</v>
      </c>
      <c r="I1583" s="42">
        <v>630</v>
      </c>
      <c r="J1583" s="42" t="s">
        <v>4170</v>
      </c>
      <c r="K1583" s="42" t="s">
        <v>4170</v>
      </c>
      <c r="L1583" s="42">
        <v>0</v>
      </c>
      <c r="M1583" s="39" t="s">
        <v>104</v>
      </c>
      <c r="N1583" s="39" t="b">
        <f t="shared" si="24"/>
        <v>0</v>
      </c>
      <c r="O1583" s="49">
        <v>12</v>
      </c>
      <c r="P1583" s="49">
        <v>10</v>
      </c>
      <c r="Q1583" s="39">
        <v>0</v>
      </c>
      <c r="R1583" s="39">
        <v>83.3</v>
      </c>
      <c r="S1583" s="39"/>
    </row>
    <row r="1584" spans="1:19" x14ac:dyDescent="0.25">
      <c r="A1584" s="39" t="s">
        <v>14</v>
      </c>
      <c r="B1584" s="39" t="s">
        <v>44</v>
      </c>
      <c r="C1584" s="39" t="s">
        <v>60</v>
      </c>
      <c r="D1584" s="39" t="s">
        <v>1744</v>
      </c>
      <c r="E1584" s="39" t="s">
        <v>127</v>
      </c>
      <c r="F1584" s="48">
        <v>1</v>
      </c>
      <c r="G1584" s="41">
        <v>2456</v>
      </c>
      <c r="H1584" s="42">
        <v>4.5147058823529411</v>
      </c>
      <c r="I1584" s="42">
        <v>544</v>
      </c>
      <c r="J1584" s="42" t="s">
        <v>4170</v>
      </c>
      <c r="K1584" s="42" t="s">
        <v>4170</v>
      </c>
      <c r="L1584" s="42">
        <v>0</v>
      </c>
      <c r="M1584" s="39" t="s">
        <v>104</v>
      </c>
      <c r="N1584" s="39" t="b">
        <f t="shared" si="24"/>
        <v>0</v>
      </c>
      <c r="O1584" s="49">
        <v>14.86</v>
      </c>
      <c r="P1584" s="49">
        <v>3.2</v>
      </c>
      <c r="Q1584" s="39">
        <v>0</v>
      </c>
      <c r="R1584" s="39">
        <v>21.5</v>
      </c>
      <c r="S1584" s="39"/>
    </row>
    <row r="1585" spans="1:19" x14ac:dyDescent="0.25">
      <c r="A1585" s="39" t="s">
        <v>14</v>
      </c>
      <c r="B1585" s="39" t="s">
        <v>44</v>
      </c>
      <c r="C1585" s="39" t="s">
        <v>60</v>
      </c>
      <c r="D1585" s="39" t="s">
        <v>1745</v>
      </c>
      <c r="E1585" s="39" t="s">
        <v>171</v>
      </c>
      <c r="F1585" s="48">
        <v>1</v>
      </c>
      <c r="G1585" s="41">
        <v>4732</v>
      </c>
      <c r="H1585" s="42">
        <v>2.2533333333333334</v>
      </c>
      <c r="I1585" s="42">
        <v>2100</v>
      </c>
      <c r="J1585" s="42" t="s">
        <v>4170</v>
      </c>
      <c r="K1585" s="42" t="s">
        <v>4170</v>
      </c>
      <c r="L1585" s="42">
        <v>0</v>
      </c>
      <c r="M1585" s="39" t="s">
        <v>104</v>
      </c>
      <c r="N1585" s="39" t="b">
        <f t="shared" si="24"/>
        <v>0</v>
      </c>
      <c r="O1585" s="49">
        <v>34</v>
      </c>
      <c r="P1585" s="49">
        <v>33</v>
      </c>
      <c r="Q1585" s="39">
        <v>0</v>
      </c>
      <c r="R1585" s="39">
        <v>97.1</v>
      </c>
      <c r="S1585" s="39"/>
    </row>
    <row r="1586" spans="1:19" x14ac:dyDescent="0.25">
      <c r="A1586" s="39" t="s">
        <v>14</v>
      </c>
      <c r="B1586" s="39" t="s">
        <v>44</v>
      </c>
      <c r="C1586" s="39" t="s">
        <v>60</v>
      </c>
      <c r="D1586" s="39" t="s">
        <v>1746</v>
      </c>
      <c r="E1586" s="39" t="s">
        <v>127</v>
      </c>
      <c r="F1586" s="48">
        <v>1</v>
      </c>
      <c r="G1586" s="41">
        <v>3756</v>
      </c>
      <c r="H1586" s="42">
        <v>4.1733333333333329</v>
      </c>
      <c r="I1586" s="42">
        <v>900</v>
      </c>
      <c r="J1586" s="42" t="s">
        <v>4170</v>
      </c>
      <c r="K1586" s="42" t="s">
        <v>4170</v>
      </c>
      <c r="L1586" s="42">
        <v>0</v>
      </c>
      <c r="M1586" s="39" t="s">
        <v>104</v>
      </c>
      <c r="N1586" s="39" t="b">
        <f t="shared" si="24"/>
        <v>0</v>
      </c>
      <c r="O1586" s="49">
        <v>30</v>
      </c>
      <c r="P1586" s="49">
        <v>15</v>
      </c>
      <c r="Q1586" s="39">
        <v>0</v>
      </c>
      <c r="R1586" s="39">
        <v>50</v>
      </c>
      <c r="S1586" s="39"/>
    </row>
    <row r="1587" spans="1:19" x14ac:dyDescent="0.25">
      <c r="A1587" s="39" t="s">
        <v>14</v>
      </c>
      <c r="B1587" s="39" t="s">
        <v>44</v>
      </c>
      <c r="C1587" s="39" t="s">
        <v>60</v>
      </c>
      <c r="D1587" s="39" t="s">
        <v>1747</v>
      </c>
      <c r="E1587" s="39" t="s">
        <v>127</v>
      </c>
      <c r="F1587" s="48">
        <v>1</v>
      </c>
      <c r="G1587" s="41">
        <v>1538</v>
      </c>
      <c r="H1587" s="42">
        <v>2.2955223880597013</v>
      </c>
      <c r="I1587" s="42">
        <v>670</v>
      </c>
      <c r="J1587" s="42" t="s">
        <v>4170</v>
      </c>
      <c r="K1587" s="42" t="s">
        <v>4170</v>
      </c>
      <c r="L1587" s="42">
        <v>0</v>
      </c>
      <c r="M1587" s="39" t="s">
        <v>103</v>
      </c>
      <c r="N1587" s="39" t="str">
        <f t="shared" si="24"/>
        <v>sim</v>
      </c>
      <c r="O1587" s="49">
        <v>0.25</v>
      </c>
      <c r="P1587" s="49">
        <v>0.19</v>
      </c>
      <c r="Q1587" s="39">
        <v>0.01</v>
      </c>
      <c r="R1587" s="39"/>
      <c r="S1587" s="39"/>
    </row>
    <row r="1588" spans="1:19" x14ac:dyDescent="0.25">
      <c r="A1588" s="39" t="s">
        <v>14</v>
      </c>
      <c r="B1588" s="39" t="s">
        <v>44</v>
      </c>
      <c r="C1588" s="39" t="s">
        <v>60</v>
      </c>
      <c r="D1588" s="39" t="s">
        <v>1227</v>
      </c>
      <c r="E1588" s="39" t="s">
        <v>127</v>
      </c>
      <c r="F1588" s="48">
        <v>1</v>
      </c>
      <c r="G1588" s="41">
        <v>1841</v>
      </c>
      <c r="H1588" s="42">
        <v>4.4361445783132529</v>
      </c>
      <c r="I1588" s="42">
        <v>415</v>
      </c>
      <c r="J1588" s="42" t="s">
        <v>4170</v>
      </c>
      <c r="K1588" s="42" t="s">
        <v>4170</v>
      </c>
      <c r="L1588" s="42">
        <v>0</v>
      </c>
      <c r="M1588" s="39" t="s">
        <v>104</v>
      </c>
      <c r="N1588" s="39" t="b">
        <f t="shared" si="24"/>
        <v>0</v>
      </c>
      <c r="O1588" s="49">
        <v>5.66</v>
      </c>
      <c r="P1588" s="49">
        <v>5.05</v>
      </c>
      <c r="Q1588" s="39">
        <v>0</v>
      </c>
      <c r="R1588" s="39">
        <v>89.2</v>
      </c>
      <c r="S1588" s="39"/>
    </row>
    <row r="1589" spans="1:19" x14ac:dyDescent="0.25">
      <c r="A1589" s="39" t="s">
        <v>14</v>
      </c>
      <c r="B1589" s="39" t="s">
        <v>44</v>
      </c>
      <c r="C1589" s="39" t="s">
        <v>60</v>
      </c>
      <c r="D1589" s="39" t="s">
        <v>1748</v>
      </c>
      <c r="E1589" s="39" t="s">
        <v>170</v>
      </c>
      <c r="F1589" s="48">
        <v>1</v>
      </c>
      <c r="G1589" s="41">
        <v>2475</v>
      </c>
      <c r="H1589" s="42">
        <v>4.125</v>
      </c>
      <c r="I1589" s="42">
        <v>600</v>
      </c>
      <c r="J1589" s="42" t="s">
        <v>4170</v>
      </c>
      <c r="K1589" s="42" t="s">
        <v>4170</v>
      </c>
      <c r="L1589" s="42">
        <v>0</v>
      </c>
      <c r="M1589" s="39" t="s">
        <v>104</v>
      </c>
      <c r="N1589" s="39" t="b">
        <f t="shared" si="24"/>
        <v>0</v>
      </c>
      <c r="O1589" s="49">
        <v>13.5</v>
      </c>
      <c r="P1589" s="49">
        <v>13.5</v>
      </c>
      <c r="Q1589" s="39">
        <v>0</v>
      </c>
      <c r="R1589" s="39">
        <v>100</v>
      </c>
      <c r="S1589" s="39"/>
    </row>
    <row r="1590" spans="1:19" x14ac:dyDescent="0.25">
      <c r="A1590" s="39" t="s">
        <v>14</v>
      </c>
      <c r="B1590" s="39" t="s">
        <v>44</v>
      </c>
      <c r="C1590" s="39" t="s">
        <v>60</v>
      </c>
      <c r="D1590" s="39" t="s">
        <v>1749</v>
      </c>
      <c r="E1590" s="39" t="s">
        <v>127</v>
      </c>
      <c r="F1590" s="48">
        <v>1</v>
      </c>
      <c r="G1590" s="41">
        <v>2203</v>
      </c>
      <c r="H1590" s="42">
        <v>2.7780580075662042</v>
      </c>
      <c r="I1590" s="42">
        <v>793</v>
      </c>
      <c r="J1590" s="42" t="s">
        <v>4170</v>
      </c>
      <c r="K1590" s="42" t="s">
        <v>4170</v>
      </c>
      <c r="L1590" s="42">
        <v>119</v>
      </c>
      <c r="M1590" s="39" t="s">
        <v>102</v>
      </c>
      <c r="N1590" s="39" t="str">
        <f t="shared" si="24"/>
        <v>sim</v>
      </c>
      <c r="O1590" s="49">
        <v>95.59</v>
      </c>
      <c r="P1590" s="49">
        <v>37</v>
      </c>
      <c r="Q1590" s="39">
        <v>0</v>
      </c>
      <c r="R1590" s="39">
        <v>38.700000000000003</v>
      </c>
      <c r="S1590" s="39"/>
    </row>
    <row r="1591" spans="1:19" x14ac:dyDescent="0.25">
      <c r="A1591" s="39" t="s">
        <v>14</v>
      </c>
      <c r="B1591" s="39" t="s">
        <v>44</v>
      </c>
      <c r="C1591" s="39" t="s">
        <v>60</v>
      </c>
      <c r="D1591" s="39" t="s">
        <v>1750</v>
      </c>
      <c r="E1591" s="39" t="s">
        <v>127</v>
      </c>
      <c r="F1591" s="48">
        <v>1</v>
      </c>
      <c r="G1591" s="41">
        <v>3237</v>
      </c>
      <c r="H1591" s="42">
        <v>2.3121428571428573</v>
      </c>
      <c r="I1591" s="42">
        <v>1400</v>
      </c>
      <c r="J1591" s="42" t="s">
        <v>4170</v>
      </c>
      <c r="K1591" s="42" t="s">
        <v>4170</v>
      </c>
      <c r="L1591" s="42">
        <v>0</v>
      </c>
      <c r="M1591" s="39" t="s">
        <v>105</v>
      </c>
      <c r="N1591" s="39" t="str">
        <f t="shared" si="24"/>
        <v>sim</v>
      </c>
      <c r="O1591" s="49">
        <v>25.15</v>
      </c>
      <c r="P1591" s="49">
        <v>22.1</v>
      </c>
      <c r="Q1591" s="39">
        <v>0</v>
      </c>
      <c r="R1591" s="39">
        <v>87.9</v>
      </c>
      <c r="S1591" s="39"/>
    </row>
    <row r="1592" spans="1:19" x14ac:dyDescent="0.25">
      <c r="A1592" s="39" t="s">
        <v>14</v>
      </c>
      <c r="B1592" s="39" t="s">
        <v>44</v>
      </c>
      <c r="C1592" s="39" t="s">
        <v>60</v>
      </c>
      <c r="D1592" s="39" t="s">
        <v>1751</v>
      </c>
      <c r="E1592" s="39" t="s">
        <v>127</v>
      </c>
      <c r="F1592" s="48">
        <v>1</v>
      </c>
      <c r="G1592" s="41">
        <v>1721</v>
      </c>
      <c r="H1592" s="42">
        <v>2.780290791599354</v>
      </c>
      <c r="I1592" s="42">
        <v>619</v>
      </c>
      <c r="J1592" s="42" t="s">
        <v>4170</v>
      </c>
      <c r="K1592" s="42" t="s">
        <v>4170</v>
      </c>
      <c r="L1592" s="42">
        <v>0</v>
      </c>
      <c r="M1592" s="39" t="s">
        <v>104</v>
      </c>
      <c r="N1592" s="39" t="b">
        <f t="shared" si="24"/>
        <v>0</v>
      </c>
      <c r="O1592" s="49">
        <v>14</v>
      </c>
      <c r="P1592" s="49">
        <v>10.24</v>
      </c>
      <c r="Q1592" s="39">
        <v>0</v>
      </c>
      <c r="R1592" s="39">
        <v>73.099999999999994</v>
      </c>
      <c r="S1592" s="39"/>
    </row>
    <row r="1593" spans="1:19" x14ac:dyDescent="0.25">
      <c r="A1593" s="39" t="s">
        <v>14</v>
      </c>
      <c r="B1593" s="39" t="s">
        <v>44</v>
      </c>
      <c r="C1593" s="39" t="s">
        <v>60</v>
      </c>
      <c r="D1593" s="39" t="s">
        <v>1752</v>
      </c>
      <c r="E1593" s="39" t="s">
        <v>127</v>
      </c>
      <c r="F1593" s="48">
        <v>1</v>
      </c>
      <c r="G1593" s="41">
        <v>791</v>
      </c>
      <c r="H1593" s="42">
        <v>2.081578947368421</v>
      </c>
      <c r="I1593" s="42">
        <v>380</v>
      </c>
      <c r="J1593" s="42" t="s">
        <v>4170</v>
      </c>
      <c r="K1593" s="42" t="s">
        <v>4170</v>
      </c>
      <c r="L1593" s="42">
        <v>0</v>
      </c>
      <c r="M1593" s="39" t="s">
        <v>104</v>
      </c>
      <c r="N1593" s="39" t="b">
        <f t="shared" si="24"/>
        <v>0</v>
      </c>
      <c r="O1593" s="49">
        <v>8.9</v>
      </c>
      <c r="P1593" s="49">
        <v>6.8</v>
      </c>
      <c r="Q1593" s="39">
        <v>0</v>
      </c>
      <c r="R1593" s="39">
        <v>76.400000000000006</v>
      </c>
      <c r="S1593" s="39"/>
    </row>
    <row r="1594" spans="1:19" x14ac:dyDescent="0.25">
      <c r="A1594" s="39" t="s">
        <v>14</v>
      </c>
      <c r="B1594" s="39" t="s">
        <v>44</v>
      </c>
      <c r="C1594" s="39" t="s">
        <v>60</v>
      </c>
      <c r="D1594" s="39" t="s">
        <v>1753</v>
      </c>
      <c r="E1594" s="39" t="s">
        <v>127</v>
      </c>
      <c r="F1594" s="48">
        <v>2</v>
      </c>
      <c r="G1594" s="41">
        <v>34420</v>
      </c>
      <c r="H1594" s="42">
        <v>3.9359634076615211</v>
      </c>
      <c r="I1594" s="42">
        <v>8745</v>
      </c>
      <c r="J1594" s="42" t="s">
        <v>4169</v>
      </c>
      <c r="K1594" s="42" t="s">
        <v>4169</v>
      </c>
      <c r="L1594" s="42">
        <v>0</v>
      </c>
      <c r="M1594" s="39" t="s">
        <v>102</v>
      </c>
      <c r="N1594" s="39" t="str">
        <f t="shared" si="24"/>
        <v>sim</v>
      </c>
      <c r="O1594" s="49">
        <v>402.86</v>
      </c>
      <c r="P1594" s="49">
        <v>154.19999999999999</v>
      </c>
      <c r="Q1594" s="39">
        <v>4.8</v>
      </c>
      <c r="R1594" s="39">
        <v>38.299999999999997</v>
      </c>
      <c r="S1594" s="39">
        <v>1.2</v>
      </c>
    </row>
    <row r="1595" spans="1:19" x14ac:dyDescent="0.25">
      <c r="A1595" s="39" t="s">
        <v>14</v>
      </c>
      <c r="B1595" s="39" t="s">
        <v>44</v>
      </c>
      <c r="C1595" s="39" t="s">
        <v>60</v>
      </c>
      <c r="D1595" s="39" t="s">
        <v>1754</v>
      </c>
      <c r="E1595" s="39" t="s">
        <v>127</v>
      </c>
      <c r="F1595" s="48">
        <v>1</v>
      </c>
      <c r="G1595" s="41">
        <v>4164</v>
      </c>
      <c r="H1595" s="42">
        <v>2.1687500000000002</v>
      </c>
      <c r="I1595" s="42">
        <v>1920</v>
      </c>
      <c r="J1595" s="42" t="s">
        <v>4169</v>
      </c>
      <c r="K1595" s="42" t="s">
        <v>4170</v>
      </c>
      <c r="L1595" s="42">
        <v>5</v>
      </c>
      <c r="M1595" s="39" t="s">
        <v>104</v>
      </c>
      <c r="N1595" s="39" t="b">
        <f t="shared" si="24"/>
        <v>0</v>
      </c>
      <c r="O1595" s="49">
        <v>12</v>
      </c>
      <c r="P1595" s="49">
        <v>8</v>
      </c>
      <c r="Q1595" s="39">
        <v>0</v>
      </c>
      <c r="R1595" s="39">
        <v>66.7</v>
      </c>
      <c r="S1595" s="39"/>
    </row>
    <row r="1596" spans="1:19" x14ac:dyDescent="0.25">
      <c r="A1596" s="39" t="s">
        <v>14</v>
      </c>
      <c r="B1596" s="39" t="s">
        <v>44</v>
      </c>
      <c r="C1596" s="39" t="s">
        <v>60</v>
      </c>
      <c r="D1596" s="39" t="s">
        <v>1755</v>
      </c>
      <c r="E1596" s="39" t="s">
        <v>127</v>
      </c>
      <c r="F1596" s="48">
        <v>1</v>
      </c>
      <c r="G1596" s="41">
        <v>2121</v>
      </c>
      <c r="H1596" s="42">
        <v>2.1295180722891565</v>
      </c>
      <c r="I1596" s="42">
        <v>996</v>
      </c>
      <c r="J1596" s="42" t="s">
        <v>4169</v>
      </c>
      <c r="K1596" s="42" t="s">
        <v>4170</v>
      </c>
      <c r="L1596" s="42">
        <v>0</v>
      </c>
      <c r="M1596" s="39" t="s">
        <v>104</v>
      </c>
      <c r="N1596" s="39" t="b">
        <f t="shared" si="24"/>
        <v>0</v>
      </c>
      <c r="O1596" s="49">
        <v>20</v>
      </c>
      <c r="P1596" s="49">
        <v>15</v>
      </c>
      <c r="Q1596" s="39">
        <v>1</v>
      </c>
      <c r="R1596" s="39">
        <v>75</v>
      </c>
      <c r="S1596" s="39">
        <v>5</v>
      </c>
    </row>
    <row r="1597" spans="1:19" x14ac:dyDescent="0.25">
      <c r="A1597" s="39" t="s">
        <v>14</v>
      </c>
      <c r="B1597" s="39" t="s">
        <v>44</v>
      </c>
      <c r="C1597" s="39" t="s">
        <v>60</v>
      </c>
      <c r="D1597" s="39" t="s">
        <v>1756</v>
      </c>
      <c r="E1597" s="39" t="s">
        <v>127</v>
      </c>
      <c r="F1597" s="48">
        <v>1</v>
      </c>
      <c r="G1597" s="41">
        <v>5960</v>
      </c>
      <c r="H1597" s="42">
        <v>3.001007049345418</v>
      </c>
      <c r="I1597" s="42">
        <v>1986</v>
      </c>
      <c r="J1597" s="42" t="s">
        <v>4170</v>
      </c>
      <c r="K1597" s="42" t="s">
        <v>4170</v>
      </c>
      <c r="L1597" s="42">
        <v>0</v>
      </c>
      <c r="M1597" s="39" t="s">
        <v>102</v>
      </c>
      <c r="N1597" s="39" t="str">
        <f t="shared" si="24"/>
        <v>sim</v>
      </c>
      <c r="O1597" s="49">
        <v>32</v>
      </c>
      <c r="P1597" s="49">
        <v>22</v>
      </c>
      <c r="Q1597" s="39">
        <v>8</v>
      </c>
      <c r="R1597" s="39">
        <v>68.8</v>
      </c>
      <c r="S1597" s="39">
        <v>25</v>
      </c>
    </row>
    <row r="1598" spans="1:19" x14ac:dyDescent="0.25">
      <c r="A1598" s="39" t="s">
        <v>14</v>
      </c>
      <c r="B1598" s="39" t="s">
        <v>44</v>
      </c>
      <c r="C1598" s="39" t="s">
        <v>60</v>
      </c>
      <c r="D1598" s="39" t="s">
        <v>1757</v>
      </c>
      <c r="E1598" s="39" t="s">
        <v>127</v>
      </c>
      <c r="F1598" s="48">
        <v>1</v>
      </c>
      <c r="G1598" s="41">
        <v>19294</v>
      </c>
      <c r="H1598" s="42">
        <v>3.3583986074847694</v>
      </c>
      <c r="I1598" s="42">
        <v>5745</v>
      </c>
      <c r="J1598" s="42" t="s">
        <v>4169</v>
      </c>
      <c r="K1598" s="42" t="s">
        <v>4170</v>
      </c>
      <c r="L1598" s="42">
        <v>4</v>
      </c>
      <c r="M1598" s="39" t="s">
        <v>102</v>
      </c>
      <c r="N1598" s="39" t="str">
        <f t="shared" si="24"/>
        <v>sim</v>
      </c>
      <c r="O1598" s="49">
        <v>71</v>
      </c>
      <c r="P1598" s="49">
        <v>29</v>
      </c>
      <c r="Q1598" s="39">
        <v>13</v>
      </c>
      <c r="R1598" s="39">
        <v>40.799999999999997</v>
      </c>
      <c r="S1598" s="39">
        <v>18.3</v>
      </c>
    </row>
    <row r="1599" spans="1:19" x14ac:dyDescent="0.25">
      <c r="A1599" s="39" t="s">
        <v>14</v>
      </c>
      <c r="B1599" s="39" t="s">
        <v>44</v>
      </c>
      <c r="C1599" s="39" t="s">
        <v>60</v>
      </c>
      <c r="D1599" s="39" t="s">
        <v>1758</v>
      </c>
      <c r="E1599" s="39" t="s">
        <v>127</v>
      </c>
      <c r="F1599" s="48">
        <v>1</v>
      </c>
      <c r="G1599" s="41">
        <v>4873</v>
      </c>
      <c r="H1599" s="42">
        <v>3.000615763546798</v>
      </c>
      <c r="I1599" s="42">
        <v>1624</v>
      </c>
      <c r="J1599" s="42" t="s">
        <v>4170</v>
      </c>
      <c r="K1599" s="42" t="s">
        <v>4170</v>
      </c>
      <c r="L1599" s="42">
        <v>0</v>
      </c>
      <c r="M1599" s="39" t="s">
        <v>104</v>
      </c>
      <c r="N1599" s="39" t="b">
        <f t="shared" si="24"/>
        <v>0</v>
      </c>
      <c r="O1599" s="49">
        <v>39.5</v>
      </c>
      <c r="P1599" s="49">
        <v>31.2</v>
      </c>
      <c r="Q1599" s="39">
        <v>0</v>
      </c>
      <c r="R1599" s="39">
        <v>79</v>
      </c>
      <c r="S1599" s="39"/>
    </row>
    <row r="1600" spans="1:19" x14ac:dyDescent="0.25">
      <c r="A1600" s="39" t="s">
        <v>14</v>
      </c>
      <c r="B1600" s="39" t="s">
        <v>44</v>
      </c>
      <c r="C1600" s="39" t="s">
        <v>60</v>
      </c>
      <c r="D1600" s="39" t="s">
        <v>1759</v>
      </c>
      <c r="E1600" s="39" t="s">
        <v>127</v>
      </c>
      <c r="F1600" s="48">
        <v>1</v>
      </c>
      <c r="G1600" s="41">
        <v>2786</v>
      </c>
      <c r="H1600" s="42">
        <v>2.2780049059689289</v>
      </c>
      <c r="I1600" s="42">
        <v>1223</v>
      </c>
      <c r="J1600" s="42" t="s">
        <v>4170</v>
      </c>
      <c r="K1600" s="42" t="s">
        <v>4170</v>
      </c>
      <c r="L1600" s="42">
        <v>0</v>
      </c>
      <c r="M1600" s="39" t="s">
        <v>105</v>
      </c>
      <c r="N1600" s="39" t="str">
        <f t="shared" si="24"/>
        <v>sim</v>
      </c>
      <c r="O1600" s="49">
        <v>20</v>
      </c>
      <c r="P1600" s="49">
        <v>15.03</v>
      </c>
      <c r="Q1600" s="39">
        <v>2.5</v>
      </c>
      <c r="R1600" s="39">
        <v>75.2</v>
      </c>
      <c r="S1600" s="39">
        <v>12.5</v>
      </c>
    </row>
    <row r="1601" spans="1:19" x14ac:dyDescent="0.25">
      <c r="A1601" s="39" t="s">
        <v>14</v>
      </c>
      <c r="B1601" s="39" t="s">
        <v>44</v>
      </c>
      <c r="C1601" s="39" t="s">
        <v>60</v>
      </c>
      <c r="D1601" s="39" t="s">
        <v>1760</v>
      </c>
      <c r="E1601" s="39" t="s">
        <v>170</v>
      </c>
      <c r="F1601" s="48">
        <v>1</v>
      </c>
      <c r="G1601" s="41">
        <v>3118</v>
      </c>
      <c r="H1601" s="42">
        <v>2.0786666666666669</v>
      </c>
      <c r="I1601" s="42">
        <v>1500</v>
      </c>
      <c r="J1601" s="42" t="s">
        <v>4170</v>
      </c>
      <c r="K1601" s="42" t="s">
        <v>4170</v>
      </c>
      <c r="L1601" s="42">
        <v>0</v>
      </c>
      <c r="M1601" s="39" t="s">
        <v>104</v>
      </c>
      <c r="N1601" s="39" t="b">
        <f t="shared" si="24"/>
        <v>0</v>
      </c>
      <c r="O1601" s="49">
        <v>29.5</v>
      </c>
      <c r="P1601" s="49">
        <v>23.56</v>
      </c>
      <c r="Q1601" s="39">
        <v>0</v>
      </c>
      <c r="R1601" s="39">
        <v>79.900000000000006</v>
      </c>
      <c r="S1601" s="39"/>
    </row>
    <row r="1602" spans="1:19" x14ac:dyDescent="0.25">
      <c r="A1602" s="39" t="s">
        <v>14</v>
      </c>
      <c r="B1602" s="39" t="s">
        <v>44</v>
      </c>
      <c r="C1602" s="39" t="s">
        <v>60</v>
      </c>
      <c r="D1602" s="39" t="s">
        <v>1761</v>
      </c>
      <c r="E1602" s="39" t="s">
        <v>127</v>
      </c>
      <c r="F1602" s="48">
        <v>1</v>
      </c>
      <c r="G1602" s="41">
        <v>5424</v>
      </c>
      <c r="H1602" s="42">
        <v>4.8908926961226333</v>
      </c>
      <c r="I1602" s="42">
        <v>1109</v>
      </c>
      <c r="J1602" s="42" t="s">
        <v>4169</v>
      </c>
      <c r="K1602" s="42" t="s">
        <v>4170</v>
      </c>
      <c r="L1602" s="42">
        <v>0</v>
      </c>
      <c r="M1602" s="39" t="s">
        <v>104</v>
      </c>
      <c r="N1602" s="39" t="b">
        <f t="shared" si="24"/>
        <v>0</v>
      </c>
      <c r="O1602" s="49">
        <v>3.21</v>
      </c>
      <c r="P1602" s="49">
        <v>1.99</v>
      </c>
      <c r="Q1602" s="39">
        <v>0</v>
      </c>
      <c r="R1602" s="39">
        <v>62</v>
      </c>
      <c r="S1602" s="39"/>
    </row>
    <row r="1603" spans="1:19" x14ac:dyDescent="0.25">
      <c r="A1603" s="39" t="s">
        <v>14</v>
      </c>
      <c r="B1603" s="39" t="s">
        <v>44</v>
      </c>
      <c r="C1603" s="39" t="s">
        <v>60</v>
      </c>
      <c r="D1603" s="39" t="s">
        <v>1762</v>
      </c>
      <c r="E1603" s="39" t="s">
        <v>171</v>
      </c>
      <c r="F1603" s="48">
        <v>1</v>
      </c>
      <c r="G1603" s="41">
        <v>3156</v>
      </c>
      <c r="H1603" s="42">
        <v>3.058139534883721</v>
      </c>
      <c r="I1603" s="42">
        <v>1032</v>
      </c>
      <c r="J1603" s="42" t="s">
        <v>4170</v>
      </c>
      <c r="K1603" s="42" t="s">
        <v>4170</v>
      </c>
      <c r="L1603" s="42">
        <v>0</v>
      </c>
      <c r="M1603" s="39" t="s">
        <v>104</v>
      </c>
      <c r="N1603" s="39" t="b">
        <f t="shared" ref="N1603:N1666" si="25">IF(M1603&lt;&gt;"Não existe", "sim")</f>
        <v>0</v>
      </c>
      <c r="O1603" s="49">
        <v>16</v>
      </c>
      <c r="P1603" s="49">
        <v>14</v>
      </c>
      <c r="Q1603" s="39">
        <v>0</v>
      </c>
      <c r="R1603" s="39">
        <v>87.5</v>
      </c>
      <c r="S1603" s="39"/>
    </row>
    <row r="1604" spans="1:19" x14ac:dyDescent="0.25">
      <c r="A1604" s="39" t="s">
        <v>14</v>
      </c>
      <c r="B1604" s="39" t="s">
        <v>44</v>
      </c>
      <c r="C1604" s="39" t="s">
        <v>60</v>
      </c>
      <c r="D1604" s="39" t="s">
        <v>1763</v>
      </c>
      <c r="E1604" s="39" t="s">
        <v>127</v>
      </c>
      <c r="F1604" s="48">
        <v>1</v>
      </c>
      <c r="G1604" s="41">
        <v>5778</v>
      </c>
      <c r="H1604" s="42">
        <v>3.8622994652406417</v>
      </c>
      <c r="I1604" s="42">
        <v>1496</v>
      </c>
      <c r="J1604" s="42" t="s">
        <v>4170</v>
      </c>
      <c r="K1604" s="42" t="s">
        <v>4170</v>
      </c>
      <c r="L1604" s="42">
        <v>0</v>
      </c>
      <c r="M1604" s="39" t="s">
        <v>104</v>
      </c>
      <c r="N1604" s="39" t="b">
        <f t="shared" si="25"/>
        <v>0</v>
      </c>
      <c r="O1604" s="49">
        <v>38.35</v>
      </c>
      <c r="P1604" s="49">
        <v>16.25</v>
      </c>
      <c r="Q1604" s="39">
        <v>0</v>
      </c>
      <c r="R1604" s="39">
        <v>42.4</v>
      </c>
      <c r="S1604" s="39"/>
    </row>
    <row r="1605" spans="1:19" x14ac:dyDescent="0.25">
      <c r="A1605" s="39" t="s">
        <v>14</v>
      </c>
      <c r="B1605" s="39" t="s">
        <v>44</v>
      </c>
      <c r="C1605" s="39" t="s">
        <v>60</v>
      </c>
      <c r="D1605" s="39" t="s">
        <v>1764</v>
      </c>
      <c r="E1605" s="39" t="s">
        <v>170</v>
      </c>
      <c r="F1605" s="48">
        <v>1</v>
      </c>
      <c r="G1605" s="41">
        <v>13313</v>
      </c>
      <c r="H1605" s="42">
        <v>2.5118867924528301</v>
      </c>
      <c r="I1605" s="42">
        <v>5300</v>
      </c>
      <c r="J1605" s="42" t="s">
        <v>4170</v>
      </c>
      <c r="K1605" s="42" t="s">
        <v>4170</v>
      </c>
      <c r="L1605" s="42">
        <v>0</v>
      </c>
      <c r="M1605" s="39" t="s">
        <v>103</v>
      </c>
      <c r="N1605" s="39" t="str">
        <f t="shared" si="25"/>
        <v>sim</v>
      </c>
      <c r="O1605" s="49">
        <v>1.6</v>
      </c>
      <c r="P1605" s="49">
        <v>0.2</v>
      </c>
      <c r="Q1605" s="39">
        <v>0</v>
      </c>
      <c r="R1605" s="39">
        <v>12.5</v>
      </c>
      <c r="S1605" s="39"/>
    </row>
    <row r="1606" spans="1:19" x14ac:dyDescent="0.25">
      <c r="A1606" s="39" t="s">
        <v>14</v>
      </c>
      <c r="B1606" s="39" t="s">
        <v>44</v>
      </c>
      <c r="C1606" s="39" t="s">
        <v>60</v>
      </c>
      <c r="D1606" s="39" t="s">
        <v>1765</v>
      </c>
      <c r="E1606" s="39" t="s">
        <v>127</v>
      </c>
      <c r="F1606" s="48">
        <v>1</v>
      </c>
      <c r="G1606" s="41">
        <v>2857</v>
      </c>
      <c r="H1606" s="42">
        <v>2.1976923076923076</v>
      </c>
      <c r="I1606" s="42">
        <v>1300</v>
      </c>
      <c r="J1606" s="42" t="s">
        <v>4169</v>
      </c>
      <c r="K1606" s="42" t="s">
        <v>4170</v>
      </c>
      <c r="L1606" s="42">
        <v>0</v>
      </c>
      <c r="M1606" s="39" t="s">
        <v>106</v>
      </c>
      <c r="N1606" s="39" t="str">
        <f t="shared" si="25"/>
        <v>sim</v>
      </c>
      <c r="O1606" s="49">
        <v>27</v>
      </c>
      <c r="P1606" s="49">
        <v>22</v>
      </c>
      <c r="Q1606" s="39">
        <v>10</v>
      </c>
      <c r="R1606" s="39">
        <v>81.5</v>
      </c>
      <c r="S1606" s="39">
        <v>37</v>
      </c>
    </row>
    <row r="1607" spans="1:19" x14ac:dyDescent="0.25">
      <c r="A1607" s="39" t="s">
        <v>14</v>
      </c>
      <c r="B1607" s="39" t="s">
        <v>44</v>
      </c>
      <c r="C1607" s="39" t="s">
        <v>60</v>
      </c>
      <c r="D1607" s="39" t="s">
        <v>1766</v>
      </c>
      <c r="E1607" s="39" t="s">
        <v>127</v>
      </c>
      <c r="F1607" s="48">
        <v>1</v>
      </c>
      <c r="G1607" s="41">
        <v>23828</v>
      </c>
      <c r="H1607" s="42">
        <v>3.2009672219236971</v>
      </c>
      <c r="I1607" s="42">
        <v>7444</v>
      </c>
      <c r="J1607" s="42" t="s">
        <v>4169</v>
      </c>
      <c r="K1607" s="42" t="s">
        <v>4170</v>
      </c>
      <c r="L1607" s="42">
        <v>0</v>
      </c>
      <c r="M1607" s="39" t="s">
        <v>102</v>
      </c>
      <c r="N1607" s="39" t="str">
        <f t="shared" si="25"/>
        <v>sim</v>
      </c>
      <c r="O1607" s="49">
        <v>150</v>
      </c>
      <c r="P1607" s="49">
        <v>76.89</v>
      </c>
      <c r="Q1607" s="39">
        <v>10</v>
      </c>
      <c r="R1607" s="39">
        <v>51.3</v>
      </c>
      <c r="S1607" s="39">
        <v>6.7</v>
      </c>
    </row>
    <row r="1608" spans="1:19" x14ac:dyDescent="0.25">
      <c r="A1608" s="39" t="s">
        <v>14</v>
      </c>
      <c r="B1608" s="39" t="s">
        <v>44</v>
      </c>
      <c r="C1608" s="39" t="s">
        <v>60</v>
      </c>
      <c r="D1608" s="39" t="s">
        <v>933</v>
      </c>
      <c r="E1608" s="39" t="s">
        <v>171</v>
      </c>
      <c r="F1608" s="48">
        <v>1</v>
      </c>
      <c r="G1608" s="41">
        <v>1199</v>
      </c>
      <c r="H1608" s="42">
        <v>2.3980000000000001</v>
      </c>
      <c r="I1608" s="42">
        <v>500</v>
      </c>
      <c r="J1608" s="42" t="s">
        <v>4170</v>
      </c>
      <c r="K1608" s="42" t="s">
        <v>4170</v>
      </c>
      <c r="L1608" s="42">
        <v>0</v>
      </c>
      <c r="M1608" s="39" t="s">
        <v>104</v>
      </c>
      <c r="N1608" s="39" t="b">
        <f t="shared" si="25"/>
        <v>0</v>
      </c>
      <c r="O1608" s="49">
        <v>10</v>
      </c>
      <c r="P1608" s="49">
        <v>7</v>
      </c>
      <c r="Q1608" s="39">
        <v>0</v>
      </c>
      <c r="R1608" s="39">
        <v>70</v>
      </c>
      <c r="S1608" s="39"/>
    </row>
    <row r="1609" spans="1:19" x14ac:dyDescent="0.25">
      <c r="A1609" s="39" t="s">
        <v>14</v>
      </c>
      <c r="B1609" s="39" t="s">
        <v>44</v>
      </c>
      <c r="C1609" s="39" t="s">
        <v>60</v>
      </c>
      <c r="D1609" s="39" t="s">
        <v>1767</v>
      </c>
      <c r="E1609" s="39" t="s">
        <v>127</v>
      </c>
      <c r="F1609" s="48">
        <v>1</v>
      </c>
      <c r="G1609" s="41">
        <v>4482</v>
      </c>
      <c r="H1609" s="42">
        <v>2.4900000000000002</v>
      </c>
      <c r="I1609" s="42">
        <v>1800</v>
      </c>
      <c r="J1609" s="42" t="s">
        <v>4170</v>
      </c>
      <c r="K1609" s="42" t="s">
        <v>4170</v>
      </c>
      <c r="L1609" s="42">
        <v>15</v>
      </c>
      <c r="M1609" s="39" t="s">
        <v>102</v>
      </c>
      <c r="N1609" s="39" t="str">
        <f t="shared" si="25"/>
        <v>sim</v>
      </c>
      <c r="O1609" s="49">
        <v>80</v>
      </c>
      <c r="P1609" s="49">
        <v>60</v>
      </c>
      <c r="Q1609" s="39">
        <v>10</v>
      </c>
      <c r="R1609" s="39">
        <v>75</v>
      </c>
      <c r="S1609" s="39">
        <v>12.5</v>
      </c>
    </row>
    <row r="1610" spans="1:19" x14ac:dyDescent="0.25">
      <c r="A1610" s="39" t="s">
        <v>14</v>
      </c>
      <c r="B1610" s="39" t="s">
        <v>44</v>
      </c>
      <c r="C1610" s="39" t="s">
        <v>60</v>
      </c>
      <c r="D1610" s="39" t="s">
        <v>1768</v>
      </c>
      <c r="E1610" s="39" t="s">
        <v>127</v>
      </c>
      <c r="F1610" s="48">
        <v>1</v>
      </c>
      <c r="G1610" s="41">
        <v>2057</v>
      </c>
      <c r="H1610" s="42">
        <v>2.9385714285714286</v>
      </c>
      <c r="I1610" s="42">
        <v>700</v>
      </c>
      <c r="J1610" s="42" t="s">
        <v>4170</v>
      </c>
      <c r="K1610" s="42" t="s">
        <v>4170</v>
      </c>
      <c r="L1610" s="42">
        <v>0</v>
      </c>
      <c r="M1610" s="39" t="s">
        <v>104</v>
      </c>
      <c r="N1610" s="39" t="b">
        <f t="shared" si="25"/>
        <v>0</v>
      </c>
      <c r="O1610" s="49">
        <v>18.5</v>
      </c>
      <c r="P1610" s="49">
        <v>11.43</v>
      </c>
      <c r="Q1610" s="39">
        <v>0</v>
      </c>
      <c r="R1610" s="39">
        <v>61.8</v>
      </c>
      <c r="S1610" s="39"/>
    </row>
    <row r="1611" spans="1:19" x14ac:dyDescent="0.25">
      <c r="A1611" s="39" t="s">
        <v>14</v>
      </c>
      <c r="B1611" s="39" t="s">
        <v>44</v>
      </c>
      <c r="C1611" s="39" t="s">
        <v>60</v>
      </c>
      <c r="D1611" s="39" t="s">
        <v>1769</v>
      </c>
      <c r="E1611" s="39" t="s">
        <v>127</v>
      </c>
      <c r="F1611" s="48">
        <v>1</v>
      </c>
      <c r="G1611" s="41">
        <v>1547</v>
      </c>
      <c r="H1611" s="42">
        <v>2.8178506375227688</v>
      </c>
      <c r="I1611" s="42">
        <v>549</v>
      </c>
      <c r="J1611" s="42" t="s">
        <v>4170</v>
      </c>
      <c r="K1611" s="42" t="s">
        <v>4170</v>
      </c>
      <c r="L1611" s="42">
        <v>0</v>
      </c>
      <c r="M1611" s="39" t="s">
        <v>102</v>
      </c>
      <c r="N1611" s="39" t="str">
        <f t="shared" si="25"/>
        <v>sim</v>
      </c>
      <c r="O1611" s="49">
        <v>14.39</v>
      </c>
      <c r="P1611" s="49">
        <v>12.87</v>
      </c>
      <c r="Q1611" s="39">
        <v>0.05</v>
      </c>
      <c r="R1611" s="39">
        <v>89.4</v>
      </c>
      <c r="S1611" s="39">
        <v>0.3</v>
      </c>
    </row>
    <row r="1612" spans="1:19" x14ac:dyDescent="0.25">
      <c r="A1612" s="39" t="s">
        <v>14</v>
      </c>
      <c r="B1612" s="39" t="s">
        <v>44</v>
      </c>
      <c r="C1612" s="39" t="s">
        <v>60</v>
      </c>
      <c r="D1612" s="39" t="s">
        <v>1770</v>
      </c>
      <c r="E1612" s="39" t="s">
        <v>127</v>
      </c>
      <c r="F1612" s="48">
        <v>1</v>
      </c>
      <c r="G1612" s="41">
        <v>1011</v>
      </c>
      <c r="H1612" s="42">
        <v>2.0219999999999998</v>
      </c>
      <c r="I1612" s="42">
        <v>500</v>
      </c>
      <c r="J1612" s="42" t="s">
        <v>4170</v>
      </c>
      <c r="K1612" s="42" t="s">
        <v>4170</v>
      </c>
      <c r="L1612" s="42">
        <v>0</v>
      </c>
      <c r="M1612" s="39" t="s">
        <v>104</v>
      </c>
      <c r="N1612" s="39" t="b">
        <f t="shared" si="25"/>
        <v>0</v>
      </c>
      <c r="O1612" s="49">
        <v>10</v>
      </c>
      <c r="P1612" s="49">
        <v>5</v>
      </c>
      <c r="Q1612" s="39">
        <v>0</v>
      </c>
      <c r="R1612" s="39">
        <v>50</v>
      </c>
      <c r="S1612" s="39"/>
    </row>
    <row r="1613" spans="1:19" x14ac:dyDescent="0.25">
      <c r="A1613" s="39" t="s">
        <v>14</v>
      </c>
      <c r="B1613" s="39" t="s">
        <v>44</v>
      </c>
      <c r="C1613" s="39" t="s">
        <v>60</v>
      </c>
      <c r="D1613" s="39" t="s">
        <v>1771</v>
      </c>
      <c r="E1613" s="39" t="s">
        <v>170</v>
      </c>
      <c r="F1613" s="48">
        <v>1</v>
      </c>
      <c r="G1613" s="41">
        <v>8482</v>
      </c>
      <c r="H1613" s="42">
        <v>2.8938928693278743</v>
      </c>
      <c r="I1613" s="42">
        <v>2931</v>
      </c>
      <c r="J1613" s="42" t="s">
        <v>4170</v>
      </c>
      <c r="K1613" s="42" t="s">
        <v>4170</v>
      </c>
      <c r="L1613" s="42">
        <v>0</v>
      </c>
      <c r="M1613" s="39" t="s">
        <v>104</v>
      </c>
      <c r="N1613" s="39" t="b">
        <f t="shared" si="25"/>
        <v>0</v>
      </c>
      <c r="O1613" s="49">
        <v>200</v>
      </c>
      <c r="P1613" s="49">
        <v>90</v>
      </c>
      <c r="Q1613" s="39">
        <v>0.6</v>
      </c>
      <c r="R1613" s="39">
        <v>45</v>
      </c>
      <c r="S1613" s="39">
        <v>0.3</v>
      </c>
    </row>
    <row r="1614" spans="1:19" x14ac:dyDescent="0.25">
      <c r="A1614" s="39" t="s">
        <v>14</v>
      </c>
      <c r="B1614" s="39" t="s">
        <v>44</v>
      </c>
      <c r="C1614" s="39" t="s">
        <v>60</v>
      </c>
      <c r="D1614" s="39" t="s">
        <v>1772</v>
      </c>
      <c r="E1614" s="39" t="s">
        <v>171</v>
      </c>
      <c r="F1614" s="48">
        <v>1</v>
      </c>
      <c r="G1614" s="41">
        <v>2474</v>
      </c>
      <c r="H1614" s="42">
        <v>2.2470481380563125</v>
      </c>
      <c r="I1614" s="42">
        <v>1101</v>
      </c>
      <c r="J1614" s="42" t="s">
        <v>4170</v>
      </c>
      <c r="K1614" s="42" t="s">
        <v>4170</v>
      </c>
      <c r="L1614" s="42">
        <v>152</v>
      </c>
      <c r="M1614" s="39" t="s">
        <v>102</v>
      </c>
      <c r="N1614" s="39" t="str">
        <f t="shared" si="25"/>
        <v>sim</v>
      </c>
      <c r="O1614" s="49">
        <v>46.57</v>
      </c>
      <c r="P1614" s="49">
        <v>30.89</v>
      </c>
      <c r="Q1614" s="39">
        <v>0.11</v>
      </c>
      <c r="R1614" s="39">
        <v>66.3</v>
      </c>
      <c r="S1614" s="39">
        <v>0.2</v>
      </c>
    </row>
    <row r="1615" spans="1:19" x14ac:dyDescent="0.25">
      <c r="A1615" s="39" t="s">
        <v>14</v>
      </c>
      <c r="B1615" s="39" t="s">
        <v>44</v>
      </c>
      <c r="C1615" s="39" t="s">
        <v>60</v>
      </c>
      <c r="D1615" s="39" t="s">
        <v>1773</v>
      </c>
      <c r="E1615" s="39" t="s">
        <v>127</v>
      </c>
      <c r="F1615" s="48">
        <v>1</v>
      </c>
      <c r="G1615" s="41">
        <v>1245</v>
      </c>
      <c r="H1615" s="42">
        <v>4.4464285714285712</v>
      </c>
      <c r="I1615" s="42">
        <v>280</v>
      </c>
      <c r="J1615" s="42" t="s">
        <v>4170</v>
      </c>
      <c r="K1615" s="42" t="s">
        <v>4170</v>
      </c>
      <c r="L1615" s="42">
        <v>10</v>
      </c>
      <c r="M1615" s="39" t="s">
        <v>104</v>
      </c>
      <c r="N1615" s="39" t="b">
        <f t="shared" si="25"/>
        <v>0</v>
      </c>
      <c r="O1615" s="49">
        <v>0.9</v>
      </c>
      <c r="P1615" s="49">
        <v>0.7</v>
      </c>
      <c r="Q1615" s="39">
        <v>0</v>
      </c>
      <c r="R1615" s="39"/>
      <c r="S1615" s="39"/>
    </row>
    <row r="1616" spans="1:19" x14ac:dyDescent="0.25">
      <c r="A1616" s="39" t="s">
        <v>14</v>
      </c>
      <c r="B1616" s="39" t="s">
        <v>44</v>
      </c>
      <c r="C1616" s="39" t="s">
        <v>60</v>
      </c>
      <c r="D1616" s="39" t="s">
        <v>1774</v>
      </c>
      <c r="E1616" s="39" t="s">
        <v>127</v>
      </c>
      <c r="F1616" s="48">
        <v>1</v>
      </c>
      <c r="G1616" s="41">
        <v>2589</v>
      </c>
      <c r="H1616" s="42">
        <v>2.9758620689655171</v>
      </c>
      <c r="I1616" s="42">
        <v>870</v>
      </c>
      <c r="J1616" s="42" t="s">
        <v>4170</v>
      </c>
      <c r="K1616" s="42" t="s">
        <v>4170</v>
      </c>
      <c r="L1616" s="42">
        <v>0</v>
      </c>
      <c r="M1616" s="39" t="s">
        <v>104</v>
      </c>
      <c r="N1616" s="39" t="b">
        <f t="shared" si="25"/>
        <v>0</v>
      </c>
      <c r="O1616" s="49">
        <v>9</v>
      </c>
      <c r="P1616" s="49">
        <v>9</v>
      </c>
      <c r="Q1616" s="39">
        <v>0</v>
      </c>
      <c r="R1616" s="39">
        <v>100</v>
      </c>
      <c r="S1616" s="39"/>
    </row>
    <row r="1617" spans="1:19" x14ac:dyDescent="0.25">
      <c r="A1617" s="39" t="s">
        <v>14</v>
      </c>
      <c r="B1617" s="39" t="s">
        <v>44</v>
      </c>
      <c r="C1617" s="39" t="s">
        <v>60</v>
      </c>
      <c r="D1617" s="39" t="s">
        <v>1775</v>
      </c>
      <c r="E1617" s="39" t="s">
        <v>127</v>
      </c>
      <c r="F1617" s="48">
        <v>1</v>
      </c>
      <c r="G1617" s="41">
        <v>2877</v>
      </c>
      <c r="H1617" s="42">
        <v>2.2761075949367089</v>
      </c>
      <c r="I1617" s="42">
        <v>1264</v>
      </c>
      <c r="J1617" s="42" t="s">
        <v>4170</v>
      </c>
      <c r="K1617" s="42" t="s">
        <v>4170</v>
      </c>
      <c r="L1617" s="42">
        <v>0</v>
      </c>
      <c r="M1617" s="39" t="s">
        <v>104</v>
      </c>
      <c r="N1617" s="39" t="b">
        <f t="shared" si="25"/>
        <v>0</v>
      </c>
      <c r="O1617" s="49">
        <v>29.74</v>
      </c>
      <c r="P1617" s="49">
        <v>23.5</v>
      </c>
      <c r="Q1617" s="39">
        <v>0</v>
      </c>
      <c r="R1617" s="39">
        <v>79</v>
      </c>
      <c r="S1617" s="39"/>
    </row>
    <row r="1618" spans="1:19" x14ac:dyDescent="0.25">
      <c r="A1618" s="39" t="s">
        <v>14</v>
      </c>
      <c r="B1618" s="39" t="s">
        <v>44</v>
      </c>
      <c r="C1618" s="39" t="s">
        <v>60</v>
      </c>
      <c r="D1618" s="39" t="s">
        <v>1776</v>
      </c>
      <c r="E1618" s="39" t="s">
        <v>127</v>
      </c>
      <c r="F1618" s="48">
        <v>1</v>
      </c>
      <c r="G1618" s="41">
        <v>1740</v>
      </c>
      <c r="H1618" s="42">
        <v>3.4523809523809526</v>
      </c>
      <c r="I1618" s="42">
        <v>504</v>
      </c>
      <c r="J1618" s="42" t="s">
        <v>4169</v>
      </c>
      <c r="K1618" s="42" t="s">
        <v>4169</v>
      </c>
      <c r="L1618" s="42">
        <v>0</v>
      </c>
      <c r="M1618" s="39" t="s">
        <v>103</v>
      </c>
      <c r="N1618" s="39" t="str">
        <f t="shared" si="25"/>
        <v>sim</v>
      </c>
      <c r="O1618" s="49">
        <v>0.37</v>
      </c>
      <c r="P1618" s="49">
        <v>0.18</v>
      </c>
      <c r="Q1618" s="39">
        <v>0.02</v>
      </c>
      <c r="R1618" s="39"/>
      <c r="S1618" s="39"/>
    </row>
    <row r="1619" spans="1:19" x14ac:dyDescent="0.25">
      <c r="A1619" s="39" t="s">
        <v>14</v>
      </c>
      <c r="B1619" s="39" t="s">
        <v>44</v>
      </c>
      <c r="C1619" s="39" t="s">
        <v>60</v>
      </c>
      <c r="D1619" s="39" t="s">
        <v>1777</v>
      </c>
      <c r="E1619" s="39" t="s">
        <v>171</v>
      </c>
      <c r="F1619" s="48">
        <v>1</v>
      </c>
      <c r="G1619" s="41">
        <v>15554</v>
      </c>
      <c r="H1619" s="42">
        <v>2.5050732807215335</v>
      </c>
      <c r="I1619" s="42">
        <v>6209</v>
      </c>
      <c r="J1619" s="42" t="s">
        <v>4170</v>
      </c>
      <c r="K1619" s="42" t="s">
        <v>4170</v>
      </c>
      <c r="L1619" s="42">
        <v>1200</v>
      </c>
      <c r="M1619" s="39" t="s">
        <v>104</v>
      </c>
      <c r="N1619" s="39" t="b">
        <f t="shared" si="25"/>
        <v>0</v>
      </c>
      <c r="O1619" s="49">
        <v>106.17</v>
      </c>
      <c r="P1619" s="49">
        <v>84.15</v>
      </c>
      <c r="Q1619" s="39">
        <v>0</v>
      </c>
      <c r="R1619" s="39">
        <v>79.3</v>
      </c>
      <c r="S1619" s="39"/>
    </row>
    <row r="1620" spans="1:19" x14ac:dyDescent="0.25">
      <c r="A1620" s="39" t="s">
        <v>14</v>
      </c>
      <c r="B1620" s="39" t="s">
        <v>44</v>
      </c>
      <c r="C1620" s="39" t="s">
        <v>60</v>
      </c>
      <c r="D1620" s="39" t="s">
        <v>1778</v>
      </c>
      <c r="E1620" s="39" t="s">
        <v>171</v>
      </c>
      <c r="F1620" s="48">
        <v>1</v>
      </c>
      <c r="G1620" s="41">
        <v>11797</v>
      </c>
      <c r="H1620" s="42">
        <v>2.9994914823290109</v>
      </c>
      <c r="I1620" s="42">
        <v>3933</v>
      </c>
      <c r="J1620" s="42" t="s">
        <v>4170</v>
      </c>
      <c r="K1620" s="42" t="s">
        <v>4170</v>
      </c>
      <c r="L1620" s="42">
        <v>0</v>
      </c>
      <c r="M1620" s="39" t="s">
        <v>104</v>
      </c>
      <c r="N1620" s="39" t="b">
        <f t="shared" si="25"/>
        <v>0</v>
      </c>
      <c r="O1620" s="49">
        <v>77.5</v>
      </c>
      <c r="P1620" s="49">
        <v>58.8</v>
      </c>
      <c r="Q1620" s="39">
        <v>0</v>
      </c>
      <c r="R1620" s="39">
        <v>75.900000000000006</v>
      </c>
      <c r="S1620" s="39"/>
    </row>
    <row r="1621" spans="1:19" x14ac:dyDescent="0.25">
      <c r="A1621" s="39" t="s">
        <v>14</v>
      </c>
      <c r="B1621" s="39" t="s">
        <v>44</v>
      </c>
      <c r="C1621" s="39" t="s">
        <v>60</v>
      </c>
      <c r="D1621" s="39" t="s">
        <v>1779</v>
      </c>
      <c r="E1621" s="39" t="s">
        <v>171</v>
      </c>
      <c r="F1621" s="48">
        <v>1</v>
      </c>
      <c r="G1621" s="41">
        <v>3460</v>
      </c>
      <c r="H1621" s="42">
        <v>2.7679999999999998</v>
      </c>
      <c r="I1621" s="42">
        <v>1250</v>
      </c>
      <c r="J1621" s="42" t="s">
        <v>4170</v>
      </c>
      <c r="K1621" s="42" t="s">
        <v>4170</v>
      </c>
      <c r="L1621" s="42">
        <v>0</v>
      </c>
      <c r="M1621" s="39" t="s">
        <v>105</v>
      </c>
      <c r="N1621" s="39" t="str">
        <f t="shared" si="25"/>
        <v>sim</v>
      </c>
      <c r="O1621" s="49">
        <v>23.15</v>
      </c>
      <c r="P1621" s="49">
        <v>11.94</v>
      </c>
      <c r="Q1621" s="39">
        <v>0</v>
      </c>
      <c r="R1621" s="39">
        <v>51.6</v>
      </c>
      <c r="S1621" s="39"/>
    </row>
    <row r="1622" spans="1:19" x14ac:dyDescent="0.25">
      <c r="A1622" s="39" t="s">
        <v>14</v>
      </c>
      <c r="B1622" s="39" t="s">
        <v>44</v>
      </c>
      <c r="C1622" s="39" t="s">
        <v>60</v>
      </c>
      <c r="D1622" s="39" t="s">
        <v>1780</v>
      </c>
      <c r="E1622" s="39" t="s">
        <v>127</v>
      </c>
      <c r="F1622" s="48">
        <v>1</v>
      </c>
      <c r="G1622" s="41">
        <v>2048</v>
      </c>
      <c r="H1622" s="42">
        <v>2.4236686390532545</v>
      </c>
      <c r="I1622" s="42">
        <v>845</v>
      </c>
      <c r="J1622" s="42" t="s">
        <v>4170</v>
      </c>
      <c r="K1622" s="42" t="s">
        <v>4170</v>
      </c>
      <c r="L1622" s="42">
        <v>0</v>
      </c>
      <c r="M1622" s="39" t="s">
        <v>104</v>
      </c>
      <c r="N1622" s="39" t="b">
        <f t="shared" si="25"/>
        <v>0</v>
      </c>
      <c r="O1622" s="49">
        <v>14.6</v>
      </c>
      <c r="P1622" s="49">
        <v>9.93</v>
      </c>
      <c r="Q1622" s="39">
        <v>0</v>
      </c>
      <c r="R1622" s="39">
        <v>68</v>
      </c>
      <c r="S1622" s="39"/>
    </row>
    <row r="1623" spans="1:19" x14ac:dyDescent="0.25">
      <c r="A1623" s="39" t="s">
        <v>14</v>
      </c>
      <c r="B1623" s="39" t="s">
        <v>44</v>
      </c>
      <c r="C1623" s="39" t="s">
        <v>60</v>
      </c>
      <c r="D1623" s="39" t="s">
        <v>1781</v>
      </c>
      <c r="E1623" s="39" t="s">
        <v>127</v>
      </c>
      <c r="F1623" s="48">
        <v>1</v>
      </c>
      <c r="G1623" s="41">
        <v>7395</v>
      </c>
      <c r="H1623" s="42">
        <v>2.4600798403193611</v>
      </c>
      <c r="I1623" s="42">
        <v>3006</v>
      </c>
      <c r="J1623" s="42" t="s">
        <v>4170</v>
      </c>
      <c r="K1623" s="42" t="s">
        <v>4170</v>
      </c>
      <c r="L1623" s="42">
        <v>0</v>
      </c>
      <c r="M1623" s="39" t="s">
        <v>102</v>
      </c>
      <c r="N1623" s="39" t="str">
        <f t="shared" si="25"/>
        <v>sim</v>
      </c>
      <c r="O1623" s="49">
        <v>36</v>
      </c>
      <c r="P1623" s="49">
        <v>36</v>
      </c>
      <c r="Q1623" s="39">
        <v>0.8</v>
      </c>
      <c r="R1623" s="39">
        <v>100</v>
      </c>
      <c r="S1623" s="39">
        <v>2.2000000000000002</v>
      </c>
    </row>
    <row r="1624" spans="1:19" x14ac:dyDescent="0.25">
      <c r="A1624" s="39" t="s">
        <v>14</v>
      </c>
      <c r="B1624" s="39" t="s">
        <v>44</v>
      </c>
      <c r="C1624" s="39" t="s">
        <v>60</v>
      </c>
      <c r="D1624" s="39" t="s">
        <v>960</v>
      </c>
      <c r="E1624" s="39" t="s">
        <v>127</v>
      </c>
      <c r="F1624" s="48">
        <v>1</v>
      </c>
      <c r="G1624" s="41">
        <v>8325</v>
      </c>
      <c r="H1624" s="42">
        <v>2.0304878048780486</v>
      </c>
      <c r="I1624" s="42">
        <v>4100</v>
      </c>
      <c r="J1624" s="42" t="s">
        <v>4170</v>
      </c>
      <c r="K1624" s="42" t="s">
        <v>4170</v>
      </c>
      <c r="L1624" s="42">
        <v>0</v>
      </c>
      <c r="M1624" s="39" t="s">
        <v>102</v>
      </c>
      <c r="N1624" s="39" t="str">
        <f t="shared" si="25"/>
        <v>sim</v>
      </c>
      <c r="O1624" s="49">
        <v>55.45</v>
      </c>
      <c r="P1624" s="49">
        <v>35.5</v>
      </c>
      <c r="Q1624" s="39">
        <v>3.75</v>
      </c>
      <c r="R1624" s="39">
        <v>64</v>
      </c>
      <c r="S1624" s="39">
        <v>6.8</v>
      </c>
    </row>
    <row r="1625" spans="1:19" x14ac:dyDescent="0.25">
      <c r="A1625" s="39" t="s">
        <v>14</v>
      </c>
      <c r="B1625" s="39" t="s">
        <v>44</v>
      </c>
      <c r="C1625" s="39" t="s">
        <v>60</v>
      </c>
      <c r="D1625" s="39" t="s">
        <v>1782</v>
      </c>
      <c r="E1625" s="39" t="s">
        <v>127</v>
      </c>
      <c r="F1625" s="48">
        <v>1</v>
      </c>
      <c r="G1625" s="41">
        <v>2818</v>
      </c>
      <c r="H1625" s="42">
        <v>2.2544</v>
      </c>
      <c r="I1625" s="42">
        <v>1250</v>
      </c>
      <c r="J1625" s="42" t="s">
        <v>4170</v>
      </c>
      <c r="K1625" s="42" t="s">
        <v>4170</v>
      </c>
      <c r="L1625" s="42">
        <v>0</v>
      </c>
      <c r="M1625" s="39" t="s">
        <v>103</v>
      </c>
      <c r="N1625" s="39" t="str">
        <f t="shared" si="25"/>
        <v>sim</v>
      </c>
      <c r="O1625" s="49">
        <v>20.350000000000001</v>
      </c>
      <c r="P1625" s="49">
        <v>16.600000000000001</v>
      </c>
      <c r="Q1625" s="39">
        <v>1.82</v>
      </c>
      <c r="R1625" s="39">
        <v>81.599999999999994</v>
      </c>
      <c r="S1625" s="39">
        <v>8.9</v>
      </c>
    </row>
    <row r="1626" spans="1:19" x14ac:dyDescent="0.25">
      <c r="A1626" s="39" t="s">
        <v>14</v>
      </c>
      <c r="B1626" s="39" t="s">
        <v>44</v>
      </c>
      <c r="C1626" s="39" t="s">
        <v>60</v>
      </c>
      <c r="D1626" s="39" t="s">
        <v>1783</v>
      </c>
      <c r="E1626" s="39" t="s">
        <v>127</v>
      </c>
      <c r="F1626" s="48">
        <v>1</v>
      </c>
      <c r="G1626" s="41">
        <v>1733</v>
      </c>
      <c r="H1626" s="42">
        <v>4.9514285714285711</v>
      </c>
      <c r="I1626" s="42">
        <v>350</v>
      </c>
      <c r="J1626" s="42" t="s">
        <v>4170</v>
      </c>
      <c r="K1626" s="42" t="s">
        <v>4170</v>
      </c>
      <c r="L1626" s="42">
        <v>0</v>
      </c>
      <c r="M1626" s="39" t="s">
        <v>104</v>
      </c>
      <c r="N1626" s="39" t="b">
        <f t="shared" si="25"/>
        <v>0</v>
      </c>
      <c r="O1626" s="49">
        <v>0.9</v>
      </c>
      <c r="P1626" s="49">
        <v>0.8</v>
      </c>
      <c r="Q1626" s="39">
        <v>0</v>
      </c>
      <c r="R1626" s="39"/>
      <c r="S1626" s="39"/>
    </row>
    <row r="1627" spans="1:19" x14ac:dyDescent="0.25">
      <c r="A1627" s="39" t="s">
        <v>14</v>
      </c>
      <c r="B1627" s="39" t="s">
        <v>44</v>
      </c>
      <c r="C1627" s="39" t="s">
        <v>60</v>
      </c>
      <c r="D1627" s="39" t="s">
        <v>1784</v>
      </c>
      <c r="E1627" s="39" t="s">
        <v>127</v>
      </c>
      <c r="F1627" s="48">
        <v>1</v>
      </c>
      <c r="G1627" s="41">
        <v>1984</v>
      </c>
      <c r="H1627" s="42">
        <v>18.542056074766354</v>
      </c>
      <c r="I1627" s="42">
        <v>107</v>
      </c>
      <c r="J1627" s="42" t="s">
        <v>4170</v>
      </c>
      <c r="K1627" s="42" t="s">
        <v>4170</v>
      </c>
      <c r="L1627" s="42">
        <v>0</v>
      </c>
      <c r="M1627" s="39" t="s">
        <v>104</v>
      </c>
      <c r="N1627" s="39" t="b">
        <f t="shared" si="25"/>
        <v>0</v>
      </c>
      <c r="O1627" s="49">
        <v>30</v>
      </c>
      <c r="P1627" s="49">
        <v>2</v>
      </c>
      <c r="Q1627" s="39">
        <v>0</v>
      </c>
      <c r="R1627" s="39">
        <v>6.7</v>
      </c>
      <c r="S1627" s="39"/>
    </row>
    <row r="1628" spans="1:19" x14ac:dyDescent="0.25">
      <c r="A1628" s="39" t="s">
        <v>14</v>
      </c>
      <c r="B1628" s="39" t="s">
        <v>44</v>
      </c>
      <c r="C1628" s="39" t="s">
        <v>60</v>
      </c>
      <c r="D1628" s="39" t="s">
        <v>1785</v>
      </c>
      <c r="E1628" s="39" t="s">
        <v>171</v>
      </c>
      <c r="F1628" s="48">
        <v>1</v>
      </c>
      <c r="G1628" s="41">
        <v>881</v>
      </c>
      <c r="H1628" s="42">
        <v>2.2823834196891193</v>
      </c>
      <c r="I1628" s="42">
        <v>386</v>
      </c>
      <c r="J1628" s="42" t="s">
        <v>4170</v>
      </c>
      <c r="K1628" s="42" t="s">
        <v>4170</v>
      </c>
      <c r="L1628" s="42">
        <v>0</v>
      </c>
      <c r="M1628" s="39" t="s">
        <v>104</v>
      </c>
      <c r="N1628" s="39" t="b">
        <f t="shared" si="25"/>
        <v>0</v>
      </c>
      <c r="O1628" s="49">
        <v>16</v>
      </c>
      <c r="P1628" s="49">
        <v>8.6</v>
      </c>
      <c r="Q1628" s="39">
        <v>0</v>
      </c>
      <c r="R1628" s="39">
        <v>53.8</v>
      </c>
      <c r="S1628" s="39"/>
    </row>
    <row r="1629" spans="1:19" x14ac:dyDescent="0.25">
      <c r="A1629" s="39" t="s">
        <v>14</v>
      </c>
      <c r="B1629" s="39" t="s">
        <v>44</v>
      </c>
      <c r="C1629" s="39" t="s">
        <v>60</v>
      </c>
      <c r="D1629" s="39" t="s">
        <v>1786</v>
      </c>
      <c r="E1629" s="39" t="s">
        <v>171</v>
      </c>
      <c r="F1629" s="48">
        <v>4</v>
      </c>
      <c r="G1629" s="41">
        <v>297456</v>
      </c>
      <c r="H1629" s="42">
        <v>4.0196756756756757</v>
      </c>
      <c r="I1629" s="42">
        <v>74000</v>
      </c>
      <c r="J1629" s="42" t="s">
        <v>4169</v>
      </c>
      <c r="K1629" s="42" t="s">
        <v>4170</v>
      </c>
      <c r="L1629" s="42">
        <v>0</v>
      </c>
      <c r="M1629" s="39" t="s">
        <v>102</v>
      </c>
      <c r="N1629" s="39" t="str">
        <f t="shared" si="25"/>
        <v>sim</v>
      </c>
      <c r="O1629" s="49">
        <v>1250</v>
      </c>
      <c r="P1629" s="49">
        <v>1250</v>
      </c>
      <c r="Q1629" s="39">
        <v>550</v>
      </c>
      <c r="R1629" s="39">
        <v>100</v>
      </c>
      <c r="S1629" s="39">
        <v>44</v>
      </c>
    </row>
    <row r="1630" spans="1:19" x14ac:dyDescent="0.25">
      <c r="A1630" s="39" t="s">
        <v>14</v>
      </c>
      <c r="B1630" s="39" t="s">
        <v>44</v>
      </c>
      <c r="C1630" s="39" t="s">
        <v>60</v>
      </c>
      <c r="D1630" s="39" t="s">
        <v>1787</v>
      </c>
      <c r="E1630" s="39" t="s">
        <v>127</v>
      </c>
      <c r="F1630" s="48">
        <v>1</v>
      </c>
      <c r="G1630" s="41">
        <v>2384</v>
      </c>
      <c r="H1630" s="42">
        <v>2.98</v>
      </c>
      <c r="I1630" s="42">
        <v>800</v>
      </c>
      <c r="J1630" s="42" t="s">
        <v>4170</v>
      </c>
      <c r="K1630" s="42" t="s">
        <v>4170</v>
      </c>
      <c r="L1630" s="42">
        <v>0</v>
      </c>
      <c r="M1630" s="39" t="s">
        <v>104</v>
      </c>
      <c r="N1630" s="39" t="b">
        <f t="shared" si="25"/>
        <v>0</v>
      </c>
      <c r="O1630" s="49">
        <v>12</v>
      </c>
      <c r="P1630" s="49">
        <v>6</v>
      </c>
      <c r="Q1630" s="39">
        <v>0</v>
      </c>
      <c r="R1630" s="39">
        <v>50</v>
      </c>
      <c r="S1630" s="39"/>
    </row>
    <row r="1631" spans="1:19" x14ac:dyDescent="0.25">
      <c r="A1631" s="39" t="s">
        <v>14</v>
      </c>
      <c r="B1631" s="39" t="s">
        <v>44</v>
      </c>
      <c r="C1631" s="39" t="s">
        <v>60</v>
      </c>
      <c r="D1631" s="39" t="s">
        <v>1788</v>
      </c>
      <c r="E1631" s="39" t="s">
        <v>170</v>
      </c>
      <c r="F1631" s="48">
        <v>1</v>
      </c>
      <c r="G1631" s="41">
        <v>6256</v>
      </c>
      <c r="H1631" s="42">
        <v>2.1707147814018044</v>
      </c>
      <c r="I1631" s="42">
        <v>2882</v>
      </c>
      <c r="J1631" s="42" t="s">
        <v>4170</v>
      </c>
      <c r="K1631" s="42" t="s">
        <v>4170</v>
      </c>
      <c r="L1631" s="42">
        <v>0</v>
      </c>
      <c r="M1631" s="39" t="s">
        <v>104</v>
      </c>
      <c r="N1631" s="39" t="b">
        <f t="shared" si="25"/>
        <v>0</v>
      </c>
      <c r="O1631" s="49">
        <v>47</v>
      </c>
      <c r="P1631" s="49">
        <v>37.159999999999997</v>
      </c>
      <c r="Q1631" s="39">
        <v>0</v>
      </c>
      <c r="R1631" s="39">
        <v>79.099999999999994</v>
      </c>
      <c r="S1631" s="39"/>
    </row>
    <row r="1632" spans="1:19" x14ac:dyDescent="0.25">
      <c r="A1632" s="39" t="s">
        <v>14</v>
      </c>
      <c r="B1632" s="39" t="s">
        <v>44</v>
      </c>
      <c r="C1632" s="39" t="s">
        <v>60</v>
      </c>
      <c r="D1632" s="39" t="s">
        <v>1789</v>
      </c>
      <c r="E1632" s="39" t="s">
        <v>171</v>
      </c>
      <c r="F1632" s="48">
        <v>2</v>
      </c>
      <c r="G1632" s="41">
        <v>49620</v>
      </c>
      <c r="H1632" s="42">
        <v>3.1534795042897996</v>
      </c>
      <c r="I1632" s="42">
        <v>15735</v>
      </c>
      <c r="J1632" s="42" t="s">
        <v>4169</v>
      </c>
      <c r="K1632" s="42" t="s">
        <v>4170</v>
      </c>
      <c r="L1632" s="42">
        <v>0</v>
      </c>
      <c r="M1632" s="39" t="s">
        <v>103</v>
      </c>
      <c r="N1632" s="39" t="str">
        <f t="shared" si="25"/>
        <v>sim</v>
      </c>
      <c r="O1632" s="49">
        <v>422.88</v>
      </c>
      <c r="P1632" s="49">
        <v>314.92</v>
      </c>
      <c r="Q1632" s="39">
        <v>10</v>
      </c>
      <c r="R1632" s="39">
        <v>74.5</v>
      </c>
      <c r="S1632" s="39">
        <v>2.4</v>
      </c>
    </row>
    <row r="1633" spans="1:19" x14ac:dyDescent="0.25">
      <c r="A1633" s="39" t="s">
        <v>14</v>
      </c>
      <c r="B1633" s="39" t="s">
        <v>44</v>
      </c>
      <c r="C1633" s="39" t="s">
        <v>60</v>
      </c>
      <c r="D1633" s="39" t="s">
        <v>1790</v>
      </c>
      <c r="E1633" s="39" t="s">
        <v>127</v>
      </c>
      <c r="F1633" s="48">
        <v>1</v>
      </c>
      <c r="G1633" s="41">
        <v>4765</v>
      </c>
      <c r="H1633" s="42">
        <v>3.0196451204055768</v>
      </c>
      <c r="I1633" s="42">
        <v>1578</v>
      </c>
      <c r="J1633" s="42" t="s">
        <v>4170</v>
      </c>
      <c r="K1633" s="42" t="s">
        <v>4170</v>
      </c>
      <c r="L1633" s="42">
        <v>0</v>
      </c>
      <c r="M1633" s="39" t="s">
        <v>104</v>
      </c>
      <c r="N1633" s="39" t="b">
        <f t="shared" si="25"/>
        <v>0</v>
      </c>
      <c r="O1633" s="49">
        <v>33</v>
      </c>
      <c r="P1633" s="49">
        <v>22.19</v>
      </c>
      <c r="Q1633" s="39">
        <v>0</v>
      </c>
      <c r="R1633" s="39">
        <v>67.2</v>
      </c>
      <c r="S1633" s="39"/>
    </row>
    <row r="1634" spans="1:19" x14ac:dyDescent="0.25">
      <c r="A1634" s="39" t="s">
        <v>14</v>
      </c>
      <c r="B1634" s="39" t="s">
        <v>44</v>
      </c>
      <c r="C1634" s="39" t="s">
        <v>60</v>
      </c>
      <c r="D1634" s="39" t="s">
        <v>1652</v>
      </c>
      <c r="E1634" s="39" t="s">
        <v>127</v>
      </c>
      <c r="F1634" s="48">
        <v>1</v>
      </c>
      <c r="G1634" s="41">
        <v>3076</v>
      </c>
      <c r="H1634" s="42">
        <v>2.8613953488372093</v>
      </c>
      <c r="I1634" s="42">
        <v>1075</v>
      </c>
      <c r="J1634" s="42" t="s">
        <v>4170</v>
      </c>
      <c r="K1634" s="42" t="s">
        <v>4170</v>
      </c>
      <c r="L1634" s="42">
        <v>0</v>
      </c>
      <c r="M1634" s="39" t="s">
        <v>104</v>
      </c>
      <c r="N1634" s="39" t="b">
        <f t="shared" si="25"/>
        <v>0</v>
      </c>
      <c r="O1634" s="49">
        <v>12</v>
      </c>
      <c r="P1634" s="49">
        <v>10</v>
      </c>
      <c r="Q1634" s="39">
        <v>0</v>
      </c>
      <c r="R1634" s="39">
        <v>83.3</v>
      </c>
      <c r="S1634" s="39"/>
    </row>
    <row r="1635" spans="1:19" x14ac:dyDescent="0.25">
      <c r="A1635" s="39" t="s">
        <v>14</v>
      </c>
      <c r="B1635" s="39" t="s">
        <v>44</v>
      </c>
      <c r="C1635" s="39" t="s">
        <v>60</v>
      </c>
      <c r="D1635" s="39" t="s">
        <v>1791</v>
      </c>
      <c r="E1635" s="39" t="s">
        <v>127</v>
      </c>
      <c r="F1635" s="48">
        <v>1</v>
      </c>
      <c r="G1635" s="41">
        <v>11955</v>
      </c>
      <c r="H1635" s="42">
        <v>2.2990384615384616</v>
      </c>
      <c r="I1635" s="42">
        <v>5200</v>
      </c>
      <c r="J1635" s="42" t="s">
        <v>4169</v>
      </c>
      <c r="K1635" s="42" t="s">
        <v>4169</v>
      </c>
      <c r="L1635" s="42">
        <v>24</v>
      </c>
      <c r="M1635" s="39" t="s">
        <v>102</v>
      </c>
      <c r="N1635" s="39" t="str">
        <f t="shared" si="25"/>
        <v>sim</v>
      </c>
      <c r="O1635" s="49">
        <v>76</v>
      </c>
      <c r="P1635" s="49">
        <v>28</v>
      </c>
      <c r="Q1635" s="39">
        <v>3.38</v>
      </c>
      <c r="R1635" s="39">
        <v>36.799999999999997</v>
      </c>
      <c r="S1635" s="39">
        <v>4.4000000000000004</v>
      </c>
    </row>
    <row r="1636" spans="1:19" x14ac:dyDescent="0.25">
      <c r="A1636" s="39" t="s">
        <v>14</v>
      </c>
      <c r="B1636" s="39" t="s">
        <v>44</v>
      </c>
      <c r="C1636" s="39" t="s">
        <v>60</v>
      </c>
      <c r="D1636" s="39" t="s">
        <v>1792</v>
      </c>
      <c r="E1636" s="39" t="s">
        <v>170</v>
      </c>
      <c r="F1636" s="48">
        <v>1</v>
      </c>
      <c r="G1636" s="41">
        <v>5986</v>
      </c>
      <c r="H1636" s="42">
        <v>3.5930372148859542</v>
      </c>
      <c r="I1636" s="42">
        <v>1666</v>
      </c>
      <c r="J1636" s="42" t="s">
        <v>4169</v>
      </c>
      <c r="K1636" s="42" t="s">
        <v>4170</v>
      </c>
      <c r="L1636" s="42">
        <v>0</v>
      </c>
      <c r="M1636" s="39" t="s">
        <v>102</v>
      </c>
      <c r="N1636" s="39" t="str">
        <f t="shared" si="25"/>
        <v>sim</v>
      </c>
      <c r="O1636" s="49">
        <v>41.85</v>
      </c>
      <c r="P1636" s="49">
        <v>30.63</v>
      </c>
      <c r="Q1636" s="39">
        <v>30.63</v>
      </c>
      <c r="R1636" s="39">
        <v>73.2</v>
      </c>
      <c r="S1636" s="39">
        <v>73.2</v>
      </c>
    </row>
    <row r="1637" spans="1:19" x14ac:dyDescent="0.25">
      <c r="A1637" s="39" t="s">
        <v>14</v>
      </c>
      <c r="B1637" s="39" t="s">
        <v>44</v>
      </c>
      <c r="C1637" s="39" t="s">
        <v>60</v>
      </c>
      <c r="D1637" s="39" t="s">
        <v>1793</v>
      </c>
      <c r="E1637" s="39" t="s">
        <v>127</v>
      </c>
      <c r="F1637" s="48">
        <v>1</v>
      </c>
      <c r="G1637" s="41">
        <v>2607</v>
      </c>
      <c r="H1637" s="42">
        <v>2.1724999999999999</v>
      </c>
      <c r="I1637" s="42">
        <v>1200</v>
      </c>
      <c r="J1637" s="42" t="s">
        <v>4169</v>
      </c>
      <c r="K1637" s="42" t="s">
        <v>4170</v>
      </c>
      <c r="L1637" s="42">
        <v>0</v>
      </c>
      <c r="M1637" s="39" t="s">
        <v>105</v>
      </c>
      <c r="N1637" s="39" t="str">
        <f t="shared" si="25"/>
        <v>sim</v>
      </c>
      <c r="O1637" s="49">
        <v>12000</v>
      </c>
      <c r="P1637" s="49">
        <v>12000</v>
      </c>
      <c r="Q1637" s="39">
        <v>5000</v>
      </c>
      <c r="R1637" s="39">
        <v>100</v>
      </c>
      <c r="S1637" s="39">
        <v>41.7</v>
      </c>
    </row>
    <row r="1638" spans="1:19" x14ac:dyDescent="0.25">
      <c r="A1638" s="39" t="s">
        <v>14</v>
      </c>
      <c r="B1638" s="39" t="s">
        <v>44</v>
      </c>
      <c r="C1638" s="39" t="s">
        <v>60</v>
      </c>
      <c r="D1638" s="39" t="s">
        <v>1794</v>
      </c>
      <c r="E1638" s="39" t="s">
        <v>127</v>
      </c>
      <c r="F1638" s="48">
        <v>1</v>
      </c>
      <c r="G1638" s="41">
        <v>2897</v>
      </c>
      <c r="H1638" s="42">
        <v>2.0692857142857144</v>
      </c>
      <c r="I1638" s="42">
        <v>1400</v>
      </c>
      <c r="J1638" s="42" t="s">
        <v>4170</v>
      </c>
      <c r="K1638" s="42" t="s">
        <v>4170</v>
      </c>
      <c r="L1638" s="42">
        <v>0</v>
      </c>
      <c r="M1638" s="39" t="s">
        <v>104</v>
      </c>
      <c r="N1638" s="39" t="b">
        <f t="shared" si="25"/>
        <v>0</v>
      </c>
      <c r="O1638" s="49">
        <v>17.11</v>
      </c>
      <c r="P1638" s="49">
        <v>12</v>
      </c>
      <c r="Q1638" s="39">
        <v>0</v>
      </c>
      <c r="R1638" s="39">
        <v>70.099999999999994</v>
      </c>
      <c r="S1638" s="39"/>
    </row>
    <row r="1639" spans="1:19" x14ac:dyDescent="0.25">
      <c r="A1639" s="39" t="s">
        <v>14</v>
      </c>
      <c r="B1639" s="39" t="s">
        <v>44</v>
      </c>
      <c r="C1639" s="39" t="s">
        <v>60</v>
      </c>
      <c r="D1639" s="39" t="s">
        <v>1795</v>
      </c>
      <c r="E1639" s="39" t="s">
        <v>127</v>
      </c>
      <c r="F1639" s="48">
        <v>1</v>
      </c>
      <c r="G1639" s="41">
        <v>1165</v>
      </c>
      <c r="H1639" s="42">
        <v>2.33</v>
      </c>
      <c r="I1639" s="42">
        <v>500</v>
      </c>
      <c r="J1639" s="42" t="s">
        <v>4170</v>
      </c>
      <c r="K1639" s="42" t="s">
        <v>4170</v>
      </c>
      <c r="L1639" s="42">
        <v>0</v>
      </c>
      <c r="M1639" s="39" t="s">
        <v>104</v>
      </c>
      <c r="N1639" s="39" t="b">
        <f t="shared" si="25"/>
        <v>0</v>
      </c>
      <c r="O1639" s="49">
        <v>15</v>
      </c>
      <c r="P1639" s="49">
        <v>11.5</v>
      </c>
      <c r="Q1639" s="39">
        <v>0</v>
      </c>
      <c r="R1639" s="39">
        <v>76.7</v>
      </c>
      <c r="S1639" s="39"/>
    </row>
    <row r="1640" spans="1:19" x14ac:dyDescent="0.25">
      <c r="A1640" s="39" t="s">
        <v>14</v>
      </c>
      <c r="B1640" s="39" t="s">
        <v>44</v>
      </c>
      <c r="C1640" s="39" t="s">
        <v>60</v>
      </c>
      <c r="D1640" s="39" t="s">
        <v>1796</v>
      </c>
      <c r="E1640" s="39" t="s">
        <v>127</v>
      </c>
      <c r="F1640" s="48">
        <v>1</v>
      </c>
      <c r="G1640" s="41">
        <v>4371</v>
      </c>
      <c r="H1640" s="42">
        <v>2.675030599755202</v>
      </c>
      <c r="I1640" s="42">
        <v>1634</v>
      </c>
      <c r="J1640" s="42" t="s">
        <v>4170</v>
      </c>
      <c r="K1640" s="42" t="s">
        <v>4170</v>
      </c>
      <c r="L1640" s="42">
        <v>276</v>
      </c>
      <c r="M1640" s="39" t="s">
        <v>102</v>
      </c>
      <c r="N1640" s="39" t="str">
        <f t="shared" si="25"/>
        <v>sim</v>
      </c>
      <c r="O1640" s="49">
        <v>40995.699999999997</v>
      </c>
      <c r="P1640" s="49">
        <v>27704</v>
      </c>
      <c r="Q1640" s="39">
        <v>0.4</v>
      </c>
      <c r="R1640" s="39">
        <v>67.599999999999994</v>
      </c>
      <c r="S1640" s="39">
        <v>0</v>
      </c>
    </row>
    <row r="1641" spans="1:19" x14ac:dyDescent="0.25">
      <c r="A1641" s="39" t="s">
        <v>14</v>
      </c>
      <c r="B1641" s="39" t="s">
        <v>44</v>
      </c>
      <c r="C1641" s="39" t="s">
        <v>60</v>
      </c>
      <c r="D1641" s="39" t="s">
        <v>1797</v>
      </c>
      <c r="E1641" s="39" t="s">
        <v>127</v>
      </c>
      <c r="F1641" s="48">
        <v>1</v>
      </c>
      <c r="G1641" s="41">
        <v>5117</v>
      </c>
      <c r="H1641" s="42">
        <v>2.85546875</v>
      </c>
      <c r="I1641" s="42">
        <v>1792</v>
      </c>
      <c r="J1641" s="42" t="s">
        <v>4170</v>
      </c>
      <c r="K1641" s="42" t="s">
        <v>4170</v>
      </c>
      <c r="L1641" s="42">
        <v>25</v>
      </c>
      <c r="M1641" s="39" t="s">
        <v>104</v>
      </c>
      <c r="N1641" s="39" t="b">
        <f t="shared" si="25"/>
        <v>0</v>
      </c>
      <c r="O1641" s="49">
        <v>40349.660000000003</v>
      </c>
      <c r="P1641" s="49">
        <v>27501.25</v>
      </c>
      <c r="Q1641" s="39">
        <v>0</v>
      </c>
      <c r="R1641" s="39">
        <v>68.2</v>
      </c>
      <c r="S1641" s="39"/>
    </row>
    <row r="1642" spans="1:19" x14ac:dyDescent="0.25">
      <c r="A1642" s="39" t="s">
        <v>14</v>
      </c>
      <c r="B1642" s="39" t="s">
        <v>44</v>
      </c>
      <c r="C1642" s="39" t="s">
        <v>60</v>
      </c>
      <c r="D1642" s="39" t="s">
        <v>1798</v>
      </c>
      <c r="E1642" s="39" t="s">
        <v>127</v>
      </c>
      <c r="F1642" s="48">
        <v>1</v>
      </c>
      <c r="G1642" s="41">
        <v>2176</v>
      </c>
      <c r="H1642" s="42">
        <v>2.4177777777777778</v>
      </c>
      <c r="I1642" s="42">
        <v>900</v>
      </c>
      <c r="J1642" s="42" t="s">
        <v>4170</v>
      </c>
      <c r="K1642" s="42" t="s">
        <v>4170</v>
      </c>
      <c r="L1642" s="42">
        <v>0</v>
      </c>
      <c r="M1642" s="39" t="s">
        <v>104</v>
      </c>
      <c r="N1642" s="39" t="b">
        <f t="shared" si="25"/>
        <v>0</v>
      </c>
      <c r="O1642" s="49">
        <v>25</v>
      </c>
      <c r="P1642" s="49">
        <v>18</v>
      </c>
      <c r="Q1642" s="39">
        <v>0</v>
      </c>
      <c r="R1642" s="39">
        <v>72</v>
      </c>
      <c r="S1642" s="39"/>
    </row>
    <row r="1643" spans="1:19" x14ac:dyDescent="0.25">
      <c r="A1643" s="39" t="s">
        <v>14</v>
      </c>
      <c r="B1643" s="39" t="s">
        <v>44</v>
      </c>
      <c r="C1643" s="39" t="s">
        <v>60</v>
      </c>
      <c r="D1643" s="39" t="s">
        <v>1799</v>
      </c>
      <c r="E1643" s="39" t="s">
        <v>127</v>
      </c>
      <c r="F1643" s="48">
        <v>1</v>
      </c>
      <c r="G1643" s="41">
        <v>2293</v>
      </c>
      <c r="H1643" s="42">
        <v>3.3474452554744527</v>
      </c>
      <c r="I1643" s="42">
        <v>685</v>
      </c>
      <c r="J1643" s="42" t="s">
        <v>4170</v>
      </c>
      <c r="K1643" s="42" t="s">
        <v>4170</v>
      </c>
      <c r="L1643" s="42">
        <v>25</v>
      </c>
      <c r="M1643" s="39" t="s">
        <v>104</v>
      </c>
      <c r="N1643" s="39" t="b">
        <f t="shared" si="25"/>
        <v>0</v>
      </c>
      <c r="O1643" s="49">
        <v>4</v>
      </c>
      <c r="P1643" s="49">
        <v>1.5</v>
      </c>
      <c r="Q1643" s="39">
        <v>0</v>
      </c>
      <c r="R1643" s="39">
        <v>37.5</v>
      </c>
      <c r="S1643" s="39"/>
    </row>
    <row r="1644" spans="1:19" x14ac:dyDescent="0.25">
      <c r="A1644" s="39" t="s">
        <v>14</v>
      </c>
      <c r="B1644" s="39" t="s">
        <v>44</v>
      </c>
      <c r="C1644" s="39" t="s">
        <v>60</v>
      </c>
      <c r="D1644" s="39" t="s">
        <v>1800</v>
      </c>
      <c r="E1644" s="39" t="s">
        <v>127</v>
      </c>
      <c r="F1644" s="48">
        <v>1</v>
      </c>
      <c r="G1644" s="41">
        <v>1994</v>
      </c>
      <c r="H1644" s="42">
        <v>2.0346938775510206</v>
      </c>
      <c r="I1644" s="42">
        <v>980</v>
      </c>
      <c r="J1644" s="42" t="s">
        <v>4170</v>
      </c>
      <c r="K1644" s="42" t="s">
        <v>4170</v>
      </c>
      <c r="L1644" s="42">
        <v>0</v>
      </c>
      <c r="M1644" s="39" t="s">
        <v>104</v>
      </c>
      <c r="N1644" s="39" t="b">
        <f t="shared" si="25"/>
        <v>0</v>
      </c>
      <c r="O1644" s="49">
        <v>50</v>
      </c>
      <c r="P1644" s="49">
        <v>20</v>
      </c>
      <c r="Q1644" s="39">
        <v>0</v>
      </c>
      <c r="R1644" s="39">
        <v>40</v>
      </c>
      <c r="S1644" s="39"/>
    </row>
    <row r="1645" spans="1:19" x14ac:dyDescent="0.25">
      <c r="A1645" s="39" t="s">
        <v>14</v>
      </c>
      <c r="B1645" s="39" t="s">
        <v>44</v>
      </c>
      <c r="C1645" s="39" t="s">
        <v>60</v>
      </c>
      <c r="D1645" s="39" t="s">
        <v>1801</v>
      </c>
      <c r="E1645" s="39" t="s">
        <v>170</v>
      </c>
      <c r="F1645" s="48">
        <v>1</v>
      </c>
      <c r="G1645" s="41">
        <v>1789</v>
      </c>
      <c r="H1645" s="42">
        <v>2.5557142857142856</v>
      </c>
      <c r="I1645" s="42">
        <v>700</v>
      </c>
      <c r="J1645" s="42" t="s">
        <v>4170</v>
      </c>
      <c r="K1645" s="42" t="s">
        <v>4170</v>
      </c>
      <c r="L1645" s="42">
        <v>0</v>
      </c>
      <c r="M1645" s="39" t="s">
        <v>104</v>
      </c>
      <c r="N1645" s="39" t="b">
        <f t="shared" si="25"/>
        <v>0</v>
      </c>
      <c r="O1645" s="49">
        <v>35</v>
      </c>
      <c r="P1645" s="49">
        <v>35</v>
      </c>
      <c r="Q1645" s="39">
        <v>0</v>
      </c>
      <c r="R1645" s="39">
        <v>100</v>
      </c>
      <c r="S1645" s="39"/>
    </row>
    <row r="1646" spans="1:19" x14ac:dyDescent="0.25">
      <c r="A1646" s="39" t="s">
        <v>14</v>
      </c>
      <c r="B1646" s="39" t="s">
        <v>44</v>
      </c>
      <c r="C1646" s="39" t="s">
        <v>60</v>
      </c>
      <c r="D1646" s="39" t="s">
        <v>1802</v>
      </c>
      <c r="E1646" s="39" t="s">
        <v>127</v>
      </c>
      <c r="F1646" s="48">
        <v>1</v>
      </c>
      <c r="G1646" s="41">
        <v>5034</v>
      </c>
      <c r="H1646" s="42">
        <v>2.9611764705882351</v>
      </c>
      <c r="I1646" s="42">
        <v>1700</v>
      </c>
      <c r="J1646" s="42" t="s">
        <v>4170</v>
      </c>
      <c r="K1646" s="42" t="s">
        <v>4170</v>
      </c>
      <c r="L1646" s="42">
        <v>0</v>
      </c>
      <c r="M1646" s="39" t="s">
        <v>104</v>
      </c>
      <c r="N1646" s="39" t="b">
        <f t="shared" si="25"/>
        <v>0</v>
      </c>
      <c r="O1646" s="49">
        <v>20.93</v>
      </c>
      <c r="P1646" s="49">
        <v>10</v>
      </c>
      <c r="Q1646" s="39">
        <v>0</v>
      </c>
      <c r="R1646" s="39">
        <v>47.8</v>
      </c>
      <c r="S1646" s="39"/>
    </row>
    <row r="1647" spans="1:19" x14ac:dyDescent="0.25">
      <c r="A1647" s="39" t="s">
        <v>14</v>
      </c>
      <c r="B1647" s="39" t="s">
        <v>44</v>
      </c>
      <c r="C1647" s="39" t="s">
        <v>60</v>
      </c>
      <c r="D1647" s="39" t="s">
        <v>1803</v>
      </c>
      <c r="E1647" s="39" t="s">
        <v>127</v>
      </c>
      <c r="F1647" s="48">
        <v>1</v>
      </c>
      <c r="G1647" s="41">
        <v>1029</v>
      </c>
      <c r="H1647" s="42">
        <v>2.009765625</v>
      </c>
      <c r="I1647" s="42">
        <v>512</v>
      </c>
      <c r="J1647" s="42" t="s">
        <v>4170</v>
      </c>
      <c r="K1647" s="42" t="s">
        <v>4170</v>
      </c>
      <c r="L1647" s="42">
        <v>0</v>
      </c>
      <c r="M1647" s="39" t="s">
        <v>104</v>
      </c>
      <c r="N1647" s="39" t="b">
        <f t="shared" si="25"/>
        <v>0</v>
      </c>
      <c r="O1647" s="49">
        <v>16.100000000000001</v>
      </c>
      <c r="P1647" s="49">
        <v>9.6999999999999993</v>
      </c>
      <c r="Q1647" s="39">
        <v>0</v>
      </c>
      <c r="R1647" s="39">
        <v>60.2</v>
      </c>
      <c r="S1647" s="39"/>
    </row>
    <row r="1648" spans="1:19" x14ac:dyDescent="0.25">
      <c r="A1648" s="39" t="s">
        <v>14</v>
      </c>
      <c r="B1648" s="39" t="s">
        <v>44</v>
      </c>
      <c r="C1648" s="39" t="s">
        <v>60</v>
      </c>
      <c r="D1648" s="39" t="s">
        <v>1804</v>
      </c>
      <c r="E1648" s="39" t="s">
        <v>127</v>
      </c>
      <c r="F1648" s="48">
        <v>1</v>
      </c>
      <c r="G1648" s="41">
        <v>3126</v>
      </c>
      <c r="H1648" s="42">
        <v>2.4421875000000002</v>
      </c>
      <c r="I1648" s="42">
        <v>1280</v>
      </c>
      <c r="J1648" s="42" t="s">
        <v>4170</v>
      </c>
      <c r="K1648" s="42" t="s">
        <v>4170</v>
      </c>
      <c r="L1648" s="42">
        <v>0</v>
      </c>
      <c r="M1648" s="39" t="s">
        <v>104</v>
      </c>
      <c r="N1648" s="39" t="b">
        <f t="shared" si="25"/>
        <v>0</v>
      </c>
      <c r="O1648" s="49">
        <v>22.3</v>
      </c>
      <c r="P1648" s="49">
        <v>16.5</v>
      </c>
      <c r="Q1648" s="39">
        <v>0</v>
      </c>
      <c r="R1648" s="39">
        <v>74</v>
      </c>
      <c r="S1648" s="39"/>
    </row>
    <row r="1649" spans="1:19" x14ac:dyDescent="0.25">
      <c r="A1649" s="39" t="s">
        <v>14</v>
      </c>
      <c r="B1649" s="39" t="s">
        <v>44</v>
      </c>
      <c r="C1649" s="39" t="s">
        <v>60</v>
      </c>
      <c r="D1649" s="39" t="s">
        <v>1805</v>
      </c>
      <c r="E1649" s="39" t="s">
        <v>127</v>
      </c>
      <c r="F1649" s="48">
        <v>1</v>
      </c>
      <c r="G1649" s="41">
        <v>1856</v>
      </c>
      <c r="H1649" s="42">
        <v>2.204275534441805</v>
      </c>
      <c r="I1649" s="42">
        <v>842</v>
      </c>
      <c r="J1649" s="42" t="s">
        <v>4170</v>
      </c>
      <c r="K1649" s="42" t="s">
        <v>4170</v>
      </c>
      <c r="L1649" s="42">
        <v>0</v>
      </c>
      <c r="M1649" s="39" t="s">
        <v>104</v>
      </c>
      <c r="N1649" s="39" t="b">
        <f t="shared" si="25"/>
        <v>0</v>
      </c>
      <c r="O1649" s="49">
        <v>23</v>
      </c>
      <c r="P1649" s="49">
        <v>23</v>
      </c>
      <c r="Q1649" s="39">
        <v>0</v>
      </c>
      <c r="R1649" s="39">
        <v>100</v>
      </c>
      <c r="S1649" s="39"/>
    </row>
    <row r="1650" spans="1:19" x14ac:dyDescent="0.25">
      <c r="A1650" s="39" t="s">
        <v>14</v>
      </c>
      <c r="B1650" s="39" t="s">
        <v>44</v>
      </c>
      <c r="C1650" s="39" t="s">
        <v>60</v>
      </c>
      <c r="D1650" s="39" t="s">
        <v>1806</v>
      </c>
      <c r="E1650" s="39" t="s">
        <v>127</v>
      </c>
      <c r="F1650" s="48">
        <v>1</v>
      </c>
      <c r="G1650" s="41">
        <v>2988</v>
      </c>
      <c r="H1650" s="42">
        <v>2.2670713201820942</v>
      </c>
      <c r="I1650" s="42">
        <v>1318</v>
      </c>
      <c r="J1650" s="42" t="s">
        <v>4170</v>
      </c>
      <c r="K1650" s="42" t="s">
        <v>4170</v>
      </c>
      <c r="L1650" s="42">
        <v>214</v>
      </c>
      <c r="M1650" s="39" t="s">
        <v>104</v>
      </c>
      <c r="N1650" s="39" t="b">
        <f t="shared" si="25"/>
        <v>0</v>
      </c>
      <c r="O1650" s="49">
        <v>5</v>
      </c>
      <c r="P1650" s="49">
        <v>3</v>
      </c>
      <c r="Q1650" s="39">
        <v>0</v>
      </c>
      <c r="R1650" s="39">
        <v>60</v>
      </c>
      <c r="S1650" s="39"/>
    </row>
    <row r="1651" spans="1:19" x14ac:dyDescent="0.25">
      <c r="A1651" s="39" t="s">
        <v>14</v>
      </c>
      <c r="B1651" s="39" t="s">
        <v>44</v>
      </c>
      <c r="C1651" s="39" t="s">
        <v>60</v>
      </c>
      <c r="D1651" s="39" t="s">
        <v>1807</v>
      </c>
      <c r="E1651" s="39" t="s">
        <v>127</v>
      </c>
      <c r="F1651" s="48">
        <v>1</v>
      </c>
      <c r="G1651" s="41">
        <v>3719</v>
      </c>
      <c r="H1651" s="42">
        <v>3.4822097378277155</v>
      </c>
      <c r="I1651" s="42">
        <v>1068</v>
      </c>
      <c r="J1651" s="42" t="s">
        <v>4169</v>
      </c>
      <c r="K1651" s="42" t="s">
        <v>4169</v>
      </c>
      <c r="L1651" s="42">
        <v>0</v>
      </c>
      <c r="M1651" s="39" t="s">
        <v>102</v>
      </c>
      <c r="N1651" s="39" t="str">
        <f t="shared" si="25"/>
        <v>sim</v>
      </c>
      <c r="O1651" s="49">
        <v>0.3</v>
      </c>
      <c r="P1651" s="49">
        <v>0.21</v>
      </c>
      <c r="Q1651" s="39">
        <v>0.06</v>
      </c>
      <c r="R1651" s="39"/>
      <c r="S1651" s="39"/>
    </row>
    <row r="1652" spans="1:19" x14ac:dyDescent="0.25">
      <c r="A1652" s="39" t="s">
        <v>14</v>
      </c>
      <c r="B1652" s="39" t="s">
        <v>44</v>
      </c>
      <c r="C1652" s="39" t="s">
        <v>60</v>
      </c>
      <c r="D1652" s="39" t="s">
        <v>1808</v>
      </c>
      <c r="E1652" s="39" t="s">
        <v>171</v>
      </c>
      <c r="F1652" s="48">
        <v>1</v>
      </c>
      <c r="G1652" s="41">
        <v>4349</v>
      </c>
      <c r="H1652" s="42">
        <v>2.4823059360730593</v>
      </c>
      <c r="I1652" s="42">
        <v>1752</v>
      </c>
      <c r="J1652" s="42" t="s">
        <v>4170</v>
      </c>
      <c r="K1652" s="42" t="s">
        <v>4170</v>
      </c>
      <c r="L1652" s="42">
        <v>0</v>
      </c>
      <c r="M1652" s="39" t="s">
        <v>104</v>
      </c>
      <c r="N1652" s="39" t="b">
        <f t="shared" si="25"/>
        <v>0</v>
      </c>
      <c r="O1652" s="49">
        <v>12.58</v>
      </c>
      <c r="P1652" s="49">
        <v>7.45</v>
      </c>
      <c r="Q1652" s="39">
        <v>0</v>
      </c>
      <c r="R1652" s="39">
        <v>59.2</v>
      </c>
      <c r="S1652" s="39"/>
    </row>
    <row r="1653" spans="1:19" x14ac:dyDescent="0.25">
      <c r="A1653" s="39" t="s">
        <v>14</v>
      </c>
      <c r="B1653" s="39" t="s">
        <v>44</v>
      </c>
      <c r="C1653" s="39" t="s">
        <v>60</v>
      </c>
      <c r="D1653" s="39" t="s">
        <v>1809</v>
      </c>
      <c r="E1653" s="39" t="s">
        <v>127</v>
      </c>
      <c r="F1653" s="48">
        <v>1</v>
      </c>
      <c r="G1653" s="41">
        <v>4795</v>
      </c>
      <c r="H1653" s="42">
        <v>2.705981941309255</v>
      </c>
      <c r="I1653" s="42">
        <v>1772</v>
      </c>
      <c r="J1653" s="42" t="s">
        <v>4169</v>
      </c>
      <c r="K1653" s="42" t="s">
        <v>4169</v>
      </c>
      <c r="L1653" s="42">
        <v>8</v>
      </c>
      <c r="M1653" s="39" t="s">
        <v>103</v>
      </c>
      <c r="N1653" s="39" t="str">
        <f t="shared" si="25"/>
        <v>sim</v>
      </c>
      <c r="O1653" s="49">
        <v>19.53</v>
      </c>
      <c r="P1653" s="49">
        <v>3.3</v>
      </c>
      <c r="Q1653" s="39">
        <v>0.22</v>
      </c>
      <c r="R1653" s="39">
        <v>16.899999999999999</v>
      </c>
      <c r="S1653" s="39">
        <v>1.1000000000000001</v>
      </c>
    </row>
    <row r="1654" spans="1:19" x14ac:dyDescent="0.25">
      <c r="A1654" s="39" t="s">
        <v>14</v>
      </c>
      <c r="B1654" s="39" t="s">
        <v>44</v>
      </c>
      <c r="C1654" s="39" t="s">
        <v>60</v>
      </c>
      <c r="D1654" s="39" t="s">
        <v>1810</v>
      </c>
      <c r="E1654" s="39" t="s">
        <v>170</v>
      </c>
      <c r="F1654" s="48">
        <v>1</v>
      </c>
      <c r="G1654" s="41">
        <v>1261</v>
      </c>
      <c r="H1654" s="42">
        <v>2.5219999999999998</v>
      </c>
      <c r="I1654" s="42">
        <v>500</v>
      </c>
      <c r="J1654" s="42" t="s">
        <v>4170</v>
      </c>
      <c r="K1654" s="42" t="s">
        <v>4170</v>
      </c>
      <c r="L1654" s="42">
        <v>0</v>
      </c>
      <c r="M1654" s="39" t="s">
        <v>104</v>
      </c>
      <c r="N1654" s="39" t="b">
        <f t="shared" si="25"/>
        <v>0</v>
      </c>
      <c r="O1654" s="49">
        <v>20</v>
      </c>
      <c r="P1654" s="49">
        <v>16</v>
      </c>
      <c r="Q1654" s="39">
        <v>0</v>
      </c>
      <c r="R1654" s="39">
        <v>80</v>
      </c>
      <c r="S1654" s="39"/>
    </row>
    <row r="1655" spans="1:19" x14ac:dyDescent="0.25">
      <c r="A1655" s="39" t="s">
        <v>14</v>
      </c>
      <c r="B1655" s="39" t="s">
        <v>44</v>
      </c>
      <c r="C1655" s="39" t="s">
        <v>60</v>
      </c>
      <c r="D1655" s="39" t="s">
        <v>1811</v>
      </c>
      <c r="E1655" s="39" t="s">
        <v>127</v>
      </c>
      <c r="F1655" s="48">
        <v>1</v>
      </c>
      <c r="G1655" s="41">
        <v>2117</v>
      </c>
      <c r="H1655" s="42">
        <v>2.1255020080321283</v>
      </c>
      <c r="I1655" s="42">
        <v>996</v>
      </c>
      <c r="J1655" s="42" t="s">
        <v>4170</v>
      </c>
      <c r="K1655" s="42" t="s">
        <v>4170</v>
      </c>
      <c r="L1655" s="42">
        <v>0</v>
      </c>
      <c r="M1655" s="39" t="s">
        <v>102</v>
      </c>
      <c r="N1655" s="39" t="str">
        <f t="shared" si="25"/>
        <v>sim</v>
      </c>
      <c r="O1655" s="49">
        <v>19.84</v>
      </c>
      <c r="P1655" s="49">
        <v>17.22</v>
      </c>
      <c r="Q1655" s="39">
        <v>1</v>
      </c>
      <c r="R1655" s="39">
        <v>86.8</v>
      </c>
      <c r="S1655" s="39">
        <v>5</v>
      </c>
    </row>
    <row r="1656" spans="1:19" x14ac:dyDescent="0.25">
      <c r="A1656" s="39" t="s">
        <v>14</v>
      </c>
      <c r="B1656" s="39" t="s">
        <v>44</v>
      </c>
      <c r="C1656" s="39" t="s">
        <v>60</v>
      </c>
      <c r="D1656" s="39" t="s">
        <v>1812</v>
      </c>
      <c r="E1656" s="39" t="s">
        <v>127</v>
      </c>
      <c r="F1656" s="48">
        <v>1</v>
      </c>
      <c r="G1656" s="41">
        <v>11880</v>
      </c>
      <c r="H1656" s="42">
        <v>2.9589041095890409</v>
      </c>
      <c r="I1656" s="42">
        <v>4015</v>
      </c>
      <c r="J1656" s="42" t="s">
        <v>4170</v>
      </c>
      <c r="K1656" s="42" t="s">
        <v>4170</v>
      </c>
      <c r="L1656" s="42">
        <v>0</v>
      </c>
      <c r="M1656" s="39" t="s">
        <v>105</v>
      </c>
      <c r="N1656" s="39" t="str">
        <f t="shared" si="25"/>
        <v>sim</v>
      </c>
      <c r="O1656" s="49">
        <v>50</v>
      </c>
      <c r="P1656" s="49">
        <v>26</v>
      </c>
      <c r="Q1656" s="39">
        <v>0</v>
      </c>
      <c r="R1656" s="39">
        <v>52</v>
      </c>
      <c r="S1656" s="39"/>
    </row>
    <row r="1657" spans="1:19" x14ac:dyDescent="0.25">
      <c r="A1657" s="39" t="s">
        <v>14</v>
      </c>
      <c r="B1657" s="39" t="s">
        <v>44</v>
      </c>
      <c r="C1657" s="39" t="s">
        <v>60</v>
      </c>
      <c r="D1657" s="39" t="s">
        <v>1813</v>
      </c>
      <c r="E1657" s="39" t="s">
        <v>171</v>
      </c>
      <c r="F1657" s="48">
        <v>1</v>
      </c>
      <c r="G1657" s="41">
        <v>3341</v>
      </c>
      <c r="H1657" s="42">
        <v>2.57992277992278</v>
      </c>
      <c r="I1657" s="42">
        <v>1295</v>
      </c>
      <c r="J1657" s="42" t="s">
        <v>4170</v>
      </c>
      <c r="K1657" s="42" t="s">
        <v>4170</v>
      </c>
      <c r="L1657" s="42">
        <v>0</v>
      </c>
      <c r="M1657" s="39" t="s">
        <v>104</v>
      </c>
      <c r="N1657" s="39" t="b">
        <f t="shared" si="25"/>
        <v>0</v>
      </c>
      <c r="O1657" s="49">
        <v>14</v>
      </c>
      <c r="P1657" s="49">
        <v>10</v>
      </c>
      <c r="Q1657" s="39">
        <v>0</v>
      </c>
      <c r="R1657" s="39">
        <v>71.400000000000006</v>
      </c>
      <c r="S1657" s="39"/>
    </row>
    <row r="1658" spans="1:19" x14ac:dyDescent="0.25">
      <c r="A1658" s="39" t="s">
        <v>14</v>
      </c>
      <c r="B1658" s="39" t="s">
        <v>44</v>
      </c>
      <c r="C1658" s="39" t="s">
        <v>60</v>
      </c>
      <c r="D1658" s="39" t="s">
        <v>1814</v>
      </c>
      <c r="E1658" s="39" t="s">
        <v>127</v>
      </c>
      <c r="F1658" s="48">
        <v>1</v>
      </c>
      <c r="G1658" s="41">
        <v>18501</v>
      </c>
      <c r="H1658" s="42">
        <v>2.4668000000000001</v>
      </c>
      <c r="I1658" s="42">
        <v>7500</v>
      </c>
      <c r="J1658" s="42" t="s">
        <v>4170</v>
      </c>
      <c r="K1658" s="42" t="s">
        <v>4170</v>
      </c>
      <c r="L1658" s="42">
        <v>10</v>
      </c>
      <c r="M1658" s="39" t="s">
        <v>105</v>
      </c>
      <c r="N1658" s="39" t="str">
        <f t="shared" si="25"/>
        <v>sim</v>
      </c>
      <c r="O1658" s="49">
        <v>36</v>
      </c>
      <c r="P1658" s="49">
        <v>28</v>
      </c>
      <c r="Q1658" s="39">
        <v>0</v>
      </c>
      <c r="R1658" s="39">
        <v>77.8</v>
      </c>
      <c r="S1658" s="39"/>
    </row>
    <row r="1659" spans="1:19" x14ac:dyDescent="0.25">
      <c r="A1659" s="39" t="s">
        <v>14</v>
      </c>
      <c r="B1659" s="39" t="s">
        <v>44</v>
      </c>
      <c r="C1659" s="39" t="s">
        <v>60</v>
      </c>
      <c r="D1659" s="39" t="s">
        <v>1815</v>
      </c>
      <c r="E1659" s="39" t="s">
        <v>127</v>
      </c>
      <c r="F1659" s="48">
        <v>1</v>
      </c>
      <c r="G1659" s="41">
        <v>1136</v>
      </c>
      <c r="H1659" s="42">
        <v>2.1433962264150943</v>
      </c>
      <c r="I1659" s="42">
        <v>530</v>
      </c>
      <c r="J1659" s="42" t="s">
        <v>4170</v>
      </c>
      <c r="K1659" s="42" t="s">
        <v>4170</v>
      </c>
      <c r="L1659" s="42">
        <v>450</v>
      </c>
      <c r="M1659" s="39" t="s">
        <v>104</v>
      </c>
      <c r="N1659" s="39" t="b">
        <f t="shared" si="25"/>
        <v>0</v>
      </c>
      <c r="O1659" s="49">
        <v>16.43</v>
      </c>
      <c r="P1659" s="49">
        <v>12</v>
      </c>
      <c r="Q1659" s="39">
        <v>0</v>
      </c>
      <c r="R1659" s="39">
        <v>73</v>
      </c>
      <c r="S1659" s="39"/>
    </row>
    <row r="1660" spans="1:19" x14ac:dyDescent="0.25">
      <c r="A1660" s="39" t="s">
        <v>14</v>
      </c>
      <c r="B1660" s="39" t="s">
        <v>44</v>
      </c>
      <c r="C1660" s="39" t="s">
        <v>60</v>
      </c>
      <c r="D1660" s="39" t="s">
        <v>1816</v>
      </c>
      <c r="E1660" s="39" t="s">
        <v>127</v>
      </c>
      <c r="F1660" s="48">
        <v>1</v>
      </c>
      <c r="G1660" s="41">
        <v>1386</v>
      </c>
      <c r="H1660" s="42">
        <v>2.52</v>
      </c>
      <c r="I1660" s="42">
        <v>550</v>
      </c>
      <c r="J1660" s="42" t="s">
        <v>4170</v>
      </c>
      <c r="K1660" s="42" t="s">
        <v>4170</v>
      </c>
      <c r="L1660" s="42">
        <v>0</v>
      </c>
      <c r="M1660" s="39" t="s">
        <v>104</v>
      </c>
      <c r="N1660" s="39" t="b">
        <f t="shared" si="25"/>
        <v>0</v>
      </c>
      <c r="O1660" s="49">
        <v>0.08</v>
      </c>
      <c r="P1660" s="49">
        <v>0.08</v>
      </c>
      <c r="Q1660" s="39">
        <v>0</v>
      </c>
      <c r="R1660" s="39"/>
      <c r="S1660" s="39"/>
    </row>
    <row r="1661" spans="1:19" x14ac:dyDescent="0.25">
      <c r="A1661" s="39" t="s">
        <v>14</v>
      </c>
      <c r="B1661" s="39" t="s">
        <v>44</v>
      </c>
      <c r="C1661" s="39" t="s">
        <v>60</v>
      </c>
      <c r="D1661" s="39" t="s">
        <v>1817</v>
      </c>
      <c r="E1661" s="39" t="s">
        <v>127</v>
      </c>
      <c r="F1661" s="48">
        <v>1</v>
      </c>
      <c r="G1661" s="41">
        <v>9769</v>
      </c>
      <c r="H1661" s="42">
        <v>3.0604636591478696</v>
      </c>
      <c r="I1661" s="42">
        <v>3192</v>
      </c>
      <c r="J1661" s="42" t="s">
        <v>4169</v>
      </c>
      <c r="K1661" s="42" t="s">
        <v>4170</v>
      </c>
      <c r="L1661" s="42">
        <v>200</v>
      </c>
      <c r="M1661" s="39" t="s">
        <v>102</v>
      </c>
      <c r="N1661" s="39" t="str">
        <f t="shared" si="25"/>
        <v>sim</v>
      </c>
      <c r="O1661" s="49">
        <v>45</v>
      </c>
      <c r="P1661" s="49">
        <v>20</v>
      </c>
      <c r="Q1661" s="39">
        <v>1.2</v>
      </c>
      <c r="R1661" s="39">
        <v>44.4</v>
      </c>
      <c r="S1661" s="39">
        <v>2.7</v>
      </c>
    </row>
    <row r="1662" spans="1:19" x14ac:dyDescent="0.25">
      <c r="A1662" s="39" t="s">
        <v>76</v>
      </c>
      <c r="B1662" s="39" t="s">
        <v>26</v>
      </c>
      <c r="C1662" s="39" t="s">
        <v>51</v>
      </c>
      <c r="D1662" s="39" t="s">
        <v>1818</v>
      </c>
      <c r="E1662" s="39" t="s">
        <v>127</v>
      </c>
      <c r="F1662" s="48">
        <v>2</v>
      </c>
      <c r="G1662" s="41">
        <v>15531</v>
      </c>
      <c r="H1662" s="42">
        <v>2.1764293721973096</v>
      </c>
      <c r="I1662" s="42">
        <v>7136</v>
      </c>
      <c r="J1662" s="42" t="s">
        <v>4170</v>
      </c>
      <c r="K1662" s="42" t="s">
        <v>4170</v>
      </c>
      <c r="L1662" s="42">
        <v>338</v>
      </c>
      <c r="M1662" s="39" t="s">
        <v>103</v>
      </c>
      <c r="N1662" s="39" t="str">
        <f t="shared" si="25"/>
        <v>sim</v>
      </c>
      <c r="O1662" s="49">
        <v>166.3</v>
      </c>
      <c r="P1662" s="49">
        <v>166.3</v>
      </c>
      <c r="Q1662" s="39">
        <v>132.06</v>
      </c>
      <c r="R1662" s="39">
        <v>100</v>
      </c>
      <c r="S1662" s="39">
        <v>79.400000000000006</v>
      </c>
    </row>
    <row r="1663" spans="1:19" x14ac:dyDescent="0.25">
      <c r="A1663" s="39" t="s">
        <v>76</v>
      </c>
      <c r="B1663" s="39" t="s">
        <v>26</v>
      </c>
      <c r="C1663" s="39" t="s">
        <v>51</v>
      </c>
      <c r="D1663" s="39" t="s">
        <v>1819</v>
      </c>
      <c r="E1663" s="39" t="s">
        <v>127</v>
      </c>
      <c r="F1663" s="48">
        <v>1</v>
      </c>
      <c r="G1663" s="41">
        <v>20958</v>
      </c>
      <c r="H1663" s="42">
        <v>2.011324376199616</v>
      </c>
      <c r="I1663" s="42">
        <v>10420</v>
      </c>
      <c r="J1663" s="42" t="s">
        <v>4169</v>
      </c>
      <c r="K1663" s="42" t="s">
        <v>4169</v>
      </c>
      <c r="L1663" s="42">
        <v>4000</v>
      </c>
      <c r="M1663" s="39" t="s">
        <v>105</v>
      </c>
      <c r="N1663" s="39" t="str">
        <f t="shared" si="25"/>
        <v>sim</v>
      </c>
      <c r="O1663" s="49">
        <v>70</v>
      </c>
      <c r="P1663" s="49">
        <v>58.5</v>
      </c>
      <c r="Q1663" s="39">
        <v>0.63</v>
      </c>
      <c r="R1663" s="39">
        <v>83.6</v>
      </c>
      <c r="S1663" s="39">
        <v>0.9</v>
      </c>
    </row>
    <row r="1664" spans="1:19" x14ac:dyDescent="0.25">
      <c r="A1664" s="39" t="s">
        <v>76</v>
      </c>
      <c r="B1664" s="39" t="s">
        <v>26</v>
      </c>
      <c r="C1664" s="39" t="s">
        <v>51</v>
      </c>
      <c r="D1664" s="39" t="s">
        <v>1820</v>
      </c>
      <c r="E1664" s="39" t="s">
        <v>127</v>
      </c>
      <c r="F1664" s="48">
        <v>1</v>
      </c>
      <c r="G1664" s="41">
        <v>6864</v>
      </c>
      <c r="H1664" s="42">
        <v>2.2321951219512197</v>
      </c>
      <c r="I1664" s="42">
        <v>3075</v>
      </c>
      <c r="J1664" s="42" t="s">
        <v>4170</v>
      </c>
      <c r="K1664" s="42" t="s">
        <v>4170</v>
      </c>
      <c r="L1664" s="42">
        <v>600</v>
      </c>
      <c r="M1664" s="39" t="s">
        <v>106</v>
      </c>
      <c r="N1664" s="39" t="str">
        <f t="shared" si="25"/>
        <v>sim</v>
      </c>
      <c r="O1664" s="49">
        <v>15</v>
      </c>
      <c r="P1664" s="49">
        <v>14</v>
      </c>
      <c r="Q1664" s="39">
        <v>13</v>
      </c>
      <c r="R1664" s="39">
        <v>93.3</v>
      </c>
      <c r="S1664" s="39">
        <v>86.7</v>
      </c>
    </row>
    <row r="1665" spans="1:19" x14ac:dyDescent="0.25">
      <c r="A1665" s="39" t="s">
        <v>76</v>
      </c>
      <c r="B1665" s="39" t="s">
        <v>26</v>
      </c>
      <c r="C1665" s="39" t="s">
        <v>51</v>
      </c>
      <c r="D1665" s="39" t="s">
        <v>1821</v>
      </c>
      <c r="E1665" s="39" t="s">
        <v>127</v>
      </c>
      <c r="F1665" s="48">
        <v>1</v>
      </c>
      <c r="G1665" s="41">
        <v>4580</v>
      </c>
      <c r="H1665" s="42">
        <v>2.1706161137440758</v>
      </c>
      <c r="I1665" s="42">
        <v>2110</v>
      </c>
      <c r="J1665" s="42" t="s">
        <v>4170</v>
      </c>
      <c r="K1665" s="42" t="s">
        <v>4170</v>
      </c>
      <c r="L1665" s="42">
        <v>80</v>
      </c>
      <c r="M1665" s="39" t="s">
        <v>103</v>
      </c>
      <c r="N1665" s="39" t="str">
        <f t="shared" si="25"/>
        <v>sim</v>
      </c>
      <c r="O1665" s="49">
        <v>30</v>
      </c>
      <c r="P1665" s="49">
        <v>20.2</v>
      </c>
      <c r="Q1665" s="39">
        <v>2</v>
      </c>
      <c r="R1665" s="39">
        <v>67.3</v>
      </c>
      <c r="S1665" s="39">
        <v>6.7</v>
      </c>
    </row>
    <row r="1666" spans="1:19" x14ac:dyDescent="0.25">
      <c r="A1666" s="39" t="s">
        <v>76</v>
      </c>
      <c r="B1666" s="39" t="s">
        <v>26</v>
      </c>
      <c r="C1666" s="39" t="s">
        <v>51</v>
      </c>
      <c r="D1666" s="39" t="s">
        <v>1822</v>
      </c>
      <c r="E1666" s="39" t="s">
        <v>127</v>
      </c>
      <c r="F1666" s="48">
        <v>1</v>
      </c>
      <c r="G1666" s="41">
        <v>22626</v>
      </c>
      <c r="H1666" s="42">
        <v>3.7219937489718702</v>
      </c>
      <c r="I1666" s="42">
        <v>6079</v>
      </c>
      <c r="J1666" s="42" t="s">
        <v>4169</v>
      </c>
      <c r="K1666" s="42" t="s">
        <v>4169</v>
      </c>
      <c r="L1666" s="42">
        <v>15</v>
      </c>
      <c r="M1666" s="39" t="s">
        <v>102</v>
      </c>
      <c r="N1666" s="39" t="str">
        <f t="shared" si="25"/>
        <v>sim</v>
      </c>
      <c r="O1666" s="49">
        <v>202.52</v>
      </c>
      <c r="P1666" s="49">
        <v>165</v>
      </c>
      <c r="Q1666" s="39">
        <v>33</v>
      </c>
      <c r="R1666" s="39">
        <v>81.5</v>
      </c>
      <c r="S1666" s="39">
        <v>16.3</v>
      </c>
    </row>
    <row r="1667" spans="1:19" x14ac:dyDescent="0.25">
      <c r="A1667" s="39" t="s">
        <v>76</v>
      </c>
      <c r="B1667" s="39" t="s">
        <v>26</v>
      </c>
      <c r="C1667" s="39" t="s">
        <v>51</v>
      </c>
      <c r="D1667" s="39" t="s">
        <v>1823</v>
      </c>
      <c r="E1667" s="39" t="s">
        <v>127</v>
      </c>
      <c r="F1667" s="48">
        <v>1</v>
      </c>
      <c r="G1667" s="41">
        <v>5240</v>
      </c>
      <c r="H1667" s="42">
        <v>4.3666666666666663</v>
      </c>
      <c r="I1667" s="42">
        <v>1200</v>
      </c>
      <c r="J1667" s="42" t="s">
        <v>4170</v>
      </c>
      <c r="K1667" s="42" t="s">
        <v>4169</v>
      </c>
      <c r="L1667" s="42">
        <v>40</v>
      </c>
      <c r="M1667" s="39" t="s">
        <v>104</v>
      </c>
      <c r="N1667" s="39" t="b">
        <f t="shared" ref="N1667:N1730" si="26">IF(M1667&lt;&gt;"Não existe", "sim")</f>
        <v>0</v>
      </c>
      <c r="O1667" s="49">
        <v>3.5</v>
      </c>
      <c r="P1667" s="49">
        <v>2.8</v>
      </c>
      <c r="Q1667" s="39">
        <v>0.8</v>
      </c>
      <c r="R1667" s="39">
        <v>80</v>
      </c>
      <c r="S1667" s="39">
        <v>22.9</v>
      </c>
    </row>
    <row r="1668" spans="1:19" x14ac:dyDescent="0.25">
      <c r="A1668" s="39" t="s">
        <v>76</v>
      </c>
      <c r="B1668" s="39" t="s">
        <v>26</v>
      </c>
      <c r="C1668" s="39" t="s">
        <v>51</v>
      </c>
      <c r="D1668" s="39" t="s">
        <v>1824</v>
      </c>
      <c r="E1668" s="39" t="s">
        <v>127</v>
      </c>
      <c r="F1668" s="48">
        <v>3</v>
      </c>
      <c r="G1668" s="41">
        <v>90022</v>
      </c>
      <c r="H1668" s="42">
        <v>2.8536739998732013</v>
      </c>
      <c r="I1668" s="42">
        <v>31546</v>
      </c>
      <c r="J1668" s="42" t="s">
        <v>4169</v>
      </c>
      <c r="K1668" s="42" t="s">
        <v>4169</v>
      </c>
      <c r="L1668" s="42">
        <v>350</v>
      </c>
      <c r="M1668" s="39" t="s">
        <v>103</v>
      </c>
      <c r="N1668" s="39" t="str">
        <f t="shared" si="26"/>
        <v>sim</v>
      </c>
      <c r="O1668" s="49">
        <v>405.28</v>
      </c>
      <c r="P1668" s="49">
        <v>284.92</v>
      </c>
      <c r="Q1668" s="39">
        <v>182.35</v>
      </c>
      <c r="R1668" s="39">
        <v>70.3</v>
      </c>
      <c r="S1668" s="39">
        <v>45</v>
      </c>
    </row>
    <row r="1669" spans="1:19" x14ac:dyDescent="0.25">
      <c r="A1669" s="39" t="s">
        <v>76</v>
      </c>
      <c r="B1669" s="39" t="s">
        <v>26</v>
      </c>
      <c r="C1669" s="39" t="s">
        <v>51</v>
      </c>
      <c r="D1669" s="39" t="s">
        <v>1825</v>
      </c>
      <c r="E1669" s="39" t="s">
        <v>127</v>
      </c>
      <c r="F1669" s="48">
        <v>1</v>
      </c>
      <c r="G1669" s="41">
        <v>7516</v>
      </c>
      <c r="H1669" s="42">
        <v>2.0877777777777777</v>
      </c>
      <c r="I1669" s="42">
        <v>3600</v>
      </c>
      <c r="J1669" s="42" t="s">
        <v>4169</v>
      </c>
      <c r="K1669" s="42" t="s">
        <v>4170</v>
      </c>
      <c r="L1669" s="42">
        <v>150</v>
      </c>
      <c r="M1669" s="39" t="s">
        <v>103</v>
      </c>
      <c r="N1669" s="39" t="str">
        <f t="shared" si="26"/>
        <v>sim</v>
      </c>
      <c r="O1669" s="49">
        <v>28.1</v>
      </c>
      <c r="P1669" s="49">
        <v>27.3</v>
      </c>
      <c r="Q1669" s="39">
        <v>17</v>
      </c>
      <c r="R1669" s="39">
        <v>97.2</v>
      </c>
      <c r="S1669" s="39">
        <v>60.5</v>
      </c>
    </row>
    <row r="1670" spans="1:19" x14ac:dyDescent="0.25">
      <c r="A1670" s="39" t="s">
        <v>76</v>
      </c>
      <c r="B1670" s="39" t="s">
        <v>26</v>
      </c>
      <c r="C1670" s="39" t="s">
        <v>51</v>
      </c>
      <c r="D1670" s="39" t="s">
        <v>1826</v>
      </c>
      <c r="E1670" s="39" t="s">
        <v>127</v>
      </c>
      <c r="F1670" s="48">
        <v>2</v>
      </c>
      <c r="G1670" s="41">
        <v>29165</v>
      </c>
      <c r="H1670" s="42">
        <v>2.318178205230109</v>
      </c>
      <c r="I1670" s="42">
        <v>12581</v>
      </c>
      <c r="J1670" s="42" t="s">
        <v>4170</v>
      </c>
      <c r="K1670" s="42" t="s">
        <v>4170</v>
      </c>
      <c r="L1670" s="42">
        <v>18</v>
      </c>
      <c r="M1670" s="39" t="s">
        <v>102</v>
      </c>
      <c r="N1670" s="39" t="str">
        <f t="shared" si="26"/>
        <v>sim</v>
      </c>
      <c r="O1670" s="49">
        <v>117.41</v>
      </c>
      <c r="P1670" s="49">
        <v>88.33</v>
      </c>
      <c r="Q1670" s="39">
        <v>10.8</v>
      </c>
      <c r="R1670" s="39">
        <v>75.2</v>
      </c>
      <c r="S1670" s="39">
        <v>9.1999999999999993</v>
      </c>
    </row>
    <row r="1671" spans="1:19" x14ac:dyDescent="0.25">
      <c r="A1671" s="39" t="s">
        <v>76</v>
      </c>
      <c r="B1671" s="39" t="s">
        <v>26</v>
      </c>
      <c r="C1671" s="39" t="s">
        <v>51</v>
      </c>
      <c r="D1671" s="39" t="s">
        <v>1827</v>
      </c>
      <c r="E1671" s="39" t="s">
        <v>127</v>
      </c>
      <c r="F1671" s="48">
        <v>1</v>
      </c>
      <c r="G1671" s="41">
        <v>10883</v>
      </c>
      <c r="H1671" s="42">
        <v>2.2672916666666665</v>
      </c>
      <c r="I1671" s="42">
        <v>4800</v>
      </c>
      <c r="J1671" s="42" t="s">
        <v>4170</v>
      </c>
      <c r="K1671" s="42" t="s">
        <v>4170</v>
      </c>
      <c r="L1671" s="42">
        <v>2</v>
      </c>
      <c r="M1671" s="39" t="s">
        <v>105</v>
      </c>
      <c r="N1671" s="39" t="str">
        <f t="shared" si="26"/>
        <v>sim</v>
      </c>
      <c r="O1671" s="49">
        <v>41.92</v>
      </c>
      <c r="P1671" s="49">
        <v>41.92</v>
      </c>
      <c r="Q1671" s="39">
        <v>6</v>
      </c>
      <c r="R1671" s="39">
        <v>100</v>
      </c>
      <c r="S1671" s="39">
        <v>14.3</v>
      </c>
    </row>
    <row r="1672" spans="1:19" x14ac:dyDescent="0.25">
      <c r="A1672" s="39" t="s">
        <v>76</v>
      </c>
      <c r="B1672" s="39" t="s">
        <v>26</v>
      </c>
      <c r="C1672" s="39" t="s">
        <v>51</v>
      </c>
      <c r="D1672" s="39" t="s">
        <v>1828</v>
      </c>
      <c r="E1672" s="39" t="s">
        <v>127</v>
      </c>
      <c r="F1672" s="48">
        <v>1</v>
      </c>
      <c r="G1672" s="41">
        <v>9145</v>
      </c>
      <c r="H1672" s="42">
        <v>4.5702148925537234</v>
      </c>
      <c r="I1672" s="42">
        <v>2001</v>
      </c>
      <c r="J1672" s="42" t="s">
        <v>4169</v>
      </c>
      <c r="K1672" s="42" t="s">
        <v>4169</v>
      </c>
      <c r="L1672" s="42">
        <v>600</v>
      </c>
      <c r="M1672" s="39" t="s">
        <v>103</v>
      </c>
      <c r="N1672" s="39" t="str">
        <f t="shared" si="26"/>
        <v>sim</v>
      </c>
      <c r="O1672" s="49">
        <v>25.2</v>
      </c>
      <c r="P1672" s="49">
        <v>24.5</v>
      </c>
      <c r="Q1672" s="39">
        <v>17.64</v>
      </c>
      <c r="R1672" s="39">
        <v>97.2</v>
      </c>
      <c r="S1672" s="39">
        <v>70</v>
      </c>
    </row>
    <row r="1673" spans="1:19" x14ac:dyDescent="0.25">
      <c r="A1673" s="39" t="s">
        <v>76</v>
      </c>
      <c r="B1673" s="39" t="s">
        <v>26</v>
      </c>
      <c r="C1673" s="39" t="s">
        <v>51</v>
      </c>
      <c r="D1673" s="39" t="s">
        <v>1829</v>
      </c>
      <c r="E1673" s="39" t="s">
        <v>127</v>
      </c>
      <c r="F1673" s="48">
        <v>1</v>
      </c>
      <c r="G1673" s="41">
        <v>3563</v>
      </c>
      <c r="H1673" s="42">
        <v>2.3753333333333333</v>
      </c>
      <c r="I1673" s="42">
        <v>1500</v>
      </c>
      <c r="J1673" s="42" t="s">
        <v>4169</v>
      </c>
      <c r="K1673" s="42" t="s">
        <v>4169</v>
      </c>
      <c r="L1673" s="42">
        <v>30</v>
      </c>
      <c r="M1673" s="39" t="s">
        <v>103</v>
      </c>
      <c r="N1673" s="39" t="str">
        <f t="shared" si="26"/>
        <v>sim</v>
      </c>
      <c r="O1673" s="49">
        <v>50</v>
      </c>
      <c r="P1673" s="49">
        <v>28</v>
      </c>
      <c r="Q1673" s="39">
        <v>8</v>
      </c>
      <c r="R1673" s="39">
        <v>56</v>
      </c>
      <c r="S1673" s="39">
        <v>16</v>
      </c>
    </row>
    <row r="1674" spans="1:19" x14ac:dyDescent="0.25">
      <c r="A1674" s="39" t="s">
        <v>76</v>
      </c>
      <c r="B1674" s="39" t="s">
        <v>26</v>
      </c>
      <c r="C1674" s="39" t="s">
        <v>51</v>
      </c>
      <c r="D1674" s="39" t="s">
        <v>1830</v>
      </c>
      <c r="E1674" s="39" t="s">
        <v>127</v>
      </c>
      <c r="F1674" s="48">
        <v>3</v>
      </c>
      <c r="G1674" s="41">
        <v>192512</v>
      </c>
      <c r="H1674" s="42">
        <v>2.4911940163308617</v>
      </c>
      <c r="I1674" s="42">
        <v>77277</v>
      </c>
      <c r="J1674" s="42" t="s">
        <v>4169</v>
      </c>
      <c r="K1674" s="42" t="s">
        <v>4170</v>
      </c>
      <c r="L1674" s="42">
        <v>2200</v>
      </c>
      <c r="M1674" s="39" t="s">
        <v>103</v>
      </c>
      <c r="N1674" s="39" t="str">
        <f t="shared" si="26"/>
        <v>sim</v>
      </c>
      <c r="O1674" s="49">
        <v>220</v>
      </c>
      <c r="P1674" s="49">
        <v>155</v>
      </c>
      <c r="Q1674" s="39">
        <v>39</v>
      </c>
      <c r="R1674" s="39">
        <v>70.5</v>
      </c>
      <c r="S1674" s="39">
        <v>17.7</v>
      </c>
    </row>
    <row r="1675" spans="1:19" x14ac:dyDescent="0.25">
      <c r="A1675" s="39" t="s">
        <v>76</v>
      </c>
      <c r="B1675" s="39" t="s">
        <v>26</v>
      </c>
      <c r="C1675" s="39" t="s">
        <v>51</v>
      </c>
      <c r="D1675" s="39" t="s">
        <v>1831</v>
      </c>
      <c r="E1675" s="39" t="s">
        <v>172</v>
      </c>
      <c r="F1675" s="48">
        <v>4</v>
      </c>
      <c r="G1675" s="41">
        <v>371703</v>
      </c>
      <c r="H1675" s="42">
        <v>4.4197740784780022</v>
      </c>
      <c r="I1675" s="42">
        <v>84100</v>
      </c>
      <c r="J1675" s="42" t="s">
        <v>4169</v>
      </c>
      <c r="K1675" s="42" t="s">
        <v>4170</v>
      </c>
      <c r="L1675" s="42">
        <v>830</v>
      </c>
      <c r="M1675" s="39" t="s">
        <v>102</v>
      </c>
      <c r="N1675" s="39" t="str">
        <f t="shared" si="26"/>
        <v>sim</v>
      </c>
      <c r="O1675" s="49">
        <v>1500</v>
      </c>
      <c r="P1675" s="49">
        <v>750</v>
      </c>
      <c r="Q1675" s="39">
        <v>8</v>
      </c>
      <c r="R1675" s="39">
        <v>50</v>
      </c>
      <c r="S1675" s="39">
        <v>0.5</v>
      </c>
    </row>
    <row r="1676" spans="1:19" x14ac:dyDescent="0.25">
      <c r="A1676" s="39" t="s">
        <v>76</v>
      </c>
      <c r="B1676" s="39" t="s">
        <v>26</v>
      </c>
      <c r="C1676" s="39" t="s">
        <v>51</v>
      </c>
      <c r="D1676" s="39" t="s">
        <v>1832</v>
      </c>
      <c r="E1676" s="39" t="s">
        <v>127</v>
      </c>
      <c r="F1676" s="48">
        <v>2</v>
      </c>
      <c r="G1676" s="41">
        <v>23701</v>
      </c>
      <c r="H1676" s="42">
        <v>2.2704282019350512</v>
      </c>
      <c r="I1676" s="42">
        <v>10439</v>
      </c>
      <c r="J1676" s="42" t="s">
        <v>4170</v>
      </c>
      <c r="K1676" s="42" t="s">
        <v>4170</v>
      </c>
      <c r="L1676" s="42">
        <v>3500</v>
      </c>
      <c r="M1676" s="39" t="s">
        <v>106</v>
      </c>
      <c r="N1676" s="39" t="str">
        <f t="shared" si="26"/>
        <v>sim</v>
      </c>
      <c r="O1676" s="49">
        <v>23.88</v>
      </c>
      <c r="P1676" s="49">
        <v>12.45</v>
      </c>
      <c r="Q1676" s="39">
        <v>0</v>
      </c>
      <c r="R1676" s="39">
        <v>52.1</v>
      </c>
      <c r="S1676" s="39"/>
    </row>
    <row r="1677" spans="1:19" x14ac:dyDescent="0.25">
      <c r="A1677" s="39" t="s">
        <v>76</v>
      </c>
      <c r="B1677" s="39" t="s">
        <v>26</v>
      </c>
      <c r="C1677" s="39" t="s">
        <v>51</v>
      </c>
      <c r="D1677" s="39" t="s">
        <v>1833</v>
      </c>
      <c r="E1677" s="39" t="s">
        <v>127</v>
      </c>
      <c r="F1677" s="48">
        <v>3</v>
      </c>
      <c r="G1677" s="41">
        <v>108616</v>
      </c>
      <c r="H1677" s="42">
        <v>2.8037894628152507</v>
      </c>
      <c r="I1677" s="42">
        <v>38739</v>
      </c>
      <c r="J1677" s="42" t="s">
        <v>4170</v>
      </c>
      <c r="K1677" s="42" t="s">
        <v>4170</v>
      </c>
      <c r="L1677" s="42">
        <v>2431</v>
      </c>
      <c r="M1677" s="39" t="s">
        <v>104</v>
      </c>
      <c r="N1677" s="39" t="b">
        <f t="shared" si="26"/>
        <v>0</v>
      </c>
      <c r="O1677" s="49">
        <v>4500</v>
      </c>
      <c r="P1677" s="49">
        <v>3698</v>
      </c>
      <c r="Q1677" s="39">
        <v>0</v>
      </c>
      <c r="R1677" s="39">
        <v>82.2</v>
      </c>
      <c r="S1677" s="39"/>
    </row>
    <row r="1678" spans="1:19" x14ac:dyDescent="0.25">
      <c r="A1678" s="39" t="s">
        <v>76</v>
      </c>
      <c r="B1678" s="39" t="s">
        <v>26</v>
      </c>
      <c r="C1678" s="39" t="s">
        <v>51</v>
      </c>
      <c r="D1678" s="39" t="s">
        <v>1834</v>
      </c>
      <c r="E1678" s="39" t="s">
        <v>127</v>
      </c>
      <c r="F1678" s="48">
        <v>2</v>
      </c>
      <c r="G1678" s="41">
        <v>24816</v>
      </c>
      <c r="H1678" s="42">
        <v>2.4815999999999998</v>
      </c>
      <c r="I1678" s="42">
        <v>10000</v>
      </c>
      <c r="J1678" s="42" t="s">
        <v>4170</v>
      </c>
      <c r="K1678" s="42" t="s">
        <v>4170</v>
      </c>
      <c r="L1678" s="42">
        <v>239</v>
      </c>
      <c r="M1678" s="39" t="s">
        <v>102</v>
      </c>
      <c r="N1678" s="39" t="str">
        <f t="shared" si="26"/>
        <v>sim</v>
      </c>
      <c r="O1678" s="49">
        <v>111.1</v>
      </c>
      <c r="P1678" s="49">
        <v>91.5</v>
      </c>
      <c r="Q1678" s="39">
        <v>91.1</v>
      </c>
      <c r="R1678" s="39">
        <v>82.4</v>
      </c>
      <c r="S1678" s="39">
        <v>82</v>
      </c>
    </row>
    <row r="1679" spans="1:19" x14ac:dyDescent="0.25">
      <c r="A1679" s="39" t="s">
        <v>76</v>
      </c>
      <c r="B1679" s="39" t="s">
        <v>26</v>
      </c>
      <c r="C1679" s="39" t="s">
        <v>51</v>
      </c>
      <c r="D1679" s="39" t="s">
        <v>1835</v>
      </c>
      <c r="E1679" s="39" t="s">
        <v>127</v>
      </c>
      <c r="F1679" s="48">
        <v>1</v>
      </c>
      <c r="G1679" s="41">
        <v>1647</v>
      </c>
      <c r="H1679" s="42">
        <v>2.1960000000000002</v>
      </c>
      <c r="I1679" s="42">
        <v>750</v>
      </c>
      <c r="J1679" s="42" t="s">
        <v>4170</v>
      </c>
      <c r="K1679" s="42" t="s">
        <v>4170</v>
      </c>
      <c r="L1679" s="42">
        <v>100</v>
      </c>
      <c r="M1679" s="39" t="s">
        <v>102</v>
      </c>
      <c r="N1679" s="39" t="str">
        <f t="shared" si="26"/>
        <v>sim</v>
      </c>
      <c r="O1679" s="49">
        <v>8</v>
      </c>
      <c r="P1679" s="49">
        <v>6</v>
      </c>
      <c r="Q1679" s="39">
        <v>8</v>
      </c>
      <c r="R1679" s="39">
        <v>75</v>
      </c>
      <c r="S1679" s="39">
        <v>100</v>
      </c>
    </row>
    <row r="1680" spans="1:19" x14ac:dyDescent="0.25">
      <c r="A1680" s="39" t="s">
        <v>76</v>
      </c>
      <c r="B1680" s="39" t="s">
        <v>26</v>
      </c>
      <c r="C1680" s="39" t="s">
        <v>51</v>
      </c>
      <c r="D1680" s="39" t="s">
        <v>1836</v>
      </c>
      <c r="E1680" s="39" t="s">
        <v>127</v>
      </c>
      <c r="F1680" s="48">
        <v>2</v>
      </c>
      <c r="G1680" s="41">
        <v>8261</v>
      </c>
      <c r="H1680" s="42">
        <v>1.0197506480681398</v>
      </c>
      <c r="I1680" s="42">
        <v>8101</v>
      </c>
      <c r="J1680" s="42" t="s">
        <v>4170</v>
      </c>
      <c r="K1680" s="42" t="s">
        <v>4170</v>
      </c>
      <c r="L1680" s="42">
        <v>0</v>
      </c>
      <c r="M1680" s="39" t="s">
        <v>102</v>
      </c>
      <c r="N1680" s="39" t="str">
        <f t="shared" si="26"/>
        <v>sim</v>
      </c>
      <c r="O1680" s="49">
        <v>100</v>
      </c>
      <c r="P1680" s="49">
        <v>80</v>
      </c>
      <c r="Q1680" s="39">
        <v>45</v>
      </c>
      <c r="R1680" s="39">
        <v>80</v>
      </c>
      <c r="S1680" s="39">
        <v>45</v>
      </c>
    </row>
    <row r="1681" spans="1:19" x14ac:dyDescent="0.25">
      <c r="A1681" s="39" t="s">
        <v>76</v>
      </c>
      <c r="B1681" s="39" t="s">
        <v>26</v>
      </c>
      <c r="C1681" s="39" t="s">
        <v>51</v>
      </c>
      <c r="D1681" s="39" t="s">
        <v>1837</v>
      </c>
      <c r="E1681" s="39" t="s">
        <v>127</v>
      </c>
      <c r="F1681" s="48">
        <v>1</v>
      </c>
      <c r="G1681" s="41">
        <v>3754</v>
      </c>
      <c r="H1681" s="42">
        <v>3.754</v>
      </c>
      <c r="I1681" s="42">
        <v>1000</v>
      </c>
      <c r="J1681" s="42" t="s">
        <v>4170</v>
      </c>
      <c r="K1681" s="42" t="s">
        <v>4170</v>
      </c>
      <c r="L1681" s="42">
        <v>500</v>
      </c>
      <c r="M1681" s="39" t="s">
        <v>106</v>
      </c>
      <c r="N1681" s="39" t="str">
        <f t="shared" si="26"/>
        <v>sim</v>
      </c>
      <c r="O1681" s="49">
        <v>12.37</v>
      </c>
      <c r="P1681" s="49">
        <v>11.28</v>
      </c>
      <c r="Q1681" s="39">
        <v>2.2999999999999998</v>
      </c>
      <c r="R1681" s="39">
        <v>91.2</v>
      </c>
      <c r="S1681" s="39">
        <v>18.600000000000001</v>
      </c>
    </row>
    <row r="1682" spans="1:19" x14ac:dyDescent="0.25">
      <c r="A1682" s="39" t="s">
        <v>76</v>
      </c>
      <c r="B1682" s="39" t="s">
        <v>26</v>
      </c>
      <c r="C1682" s="39" t="s">
        <v>51</v>
      </c>
      <c r="D1682" s="39" t="s">
        <v>1838</v>
      </c>
      <c r="E1682" s="39" t="s">
        <v>127</v>
      </c>
      <c r="F1682" s="48">
        <v>1</v>
      </c>
      <c r="G1682" s="41">
        <v>14539</v>
      </c>
      <c r="H1682" s="42">
        <v>2.9077999999999999</v>
      </c>
      <c r="I1682" s="42">
        <v>5000</v>
      </c>
      <c r="J1682" s="42" t="s">
        <v>4170</v>
      </c>
      <c r="K1682" s="42" t="s">
        <v>4170</v>
      </c>
      <c r="L1682" s="42">
        <v>50</v>
      </c>
      <c r="M1682" s="39" t="s">
        <v>106</v>
      </c>
      <c r="N1682" s="39" t="str">
        <f t="shared" si="26"/>
        <v>sim</v>
      </c>
      <c r="O1682" s="49">
        <v>46.34</v>
      </c>
      <c r="P1682" s="49">
        <v>43.08</v>
      </c>
      <c r="Q1682" s="39">
        <v>10</v>
      </c>
      <c r="R1682" s="39">
        <v>93</v>
      </c>
      <c r="S1682" s="39">
        <v>21.6</v>
      </c>
    </row>
    <row r="1683" spans="1:19" x14ac:dyDescent="0.25">
      <c r="A1683" s="39" t="s">
        <v>76</v>
      </c>
      <c r="B1683" s="39" t="s">
        <v>26</v>
      </c>
      <c r="C1683" s="39" t="s">
        <v>51</v>
      </c>
      <c r="D1683" s="39" t="s">
        <v>1839</v>
      </c>
      <c r="E1683" s="39" t="s">
        <v>127</v>
      </c>
      <c r="F1683" s="48">
        <v>1</v>
      </c>
      <c r="G1683" s="41">
        <v>5008</v>
      </c>
      <c r="H1683" s="42">
        <v>2.3336439888164024</v>
      </c>
      <c r="I1683" s="42">
        <v>2146</v>
      </c>
      <c r="J1683" s="42" t="s">
        <v>4169</v>
      </c>
      <c r="K1683" s="42" t="s">
        <v>4170</v>
      </c>
      <c r="L1683" s="42">
        <v>740</v>
      </c>
      <c r="M1683" s="39" t="s">
        <v>102</v>
      </c>
      <c r="N1683" s="39" t="str">
        <f t="shared" si="26"/>
        <v>sim</v>
      </c>
      <c r="O1683" s="49">
        <v>39.24</v>
      </c>
      <c r="P1683" s="49">
        <v>33</v>
      </c>
      <c r="Q1683" s="39">
        <v>11.9</v>
      </c>
      <c r="R1683" s="39">
        <v>84.1</v>
      </c>
      <c r="S1683" s="39">
        <v>30.3</v>
      </c>
    </row>
    <row r="1684" spans="1:19" x14ac:dyDescent="0.25">
      <c r="A1684" s="39" t="s">
        <v>76</v>
      </c>
      <c r="B1684" s="39" t="s">
        <v>26</v>
      </c>
      <c r="C1684" s="39" t="s">
        <v>51</v>
      </c>
      <c r="D1684" s="39" t="s">
        <v>1840</v>
      </c>
      <c r="E1684" s="39" t="s">
        <v>127</v>
      </c>
      <c r="F1684" s="48">
        <v>2</v>
      </c>
      <c r="G1684" s="41">
        <v>25032</v>
      </c>
      <c r="H1684" s="42">
        <v>2.1327426088438273</v>
      </c>
      <c r="I1684" s="42">
        <v>11737</v>
      </c>
      <c r="J1684" s="42" t="s">
        <v>4169</v>
      </c>
      <c r="K1684" s="42" t="s">
        <v>4169</v>
      </c>
      <c r="L1684" s="42">
        <v>1300</v>
      </c>
      <c r="M1684" s="39" t="s">
        <v>103</v>
      </c>
      <c r="N1684" s="39" t="str">
        <f t="shared" si="26"/>
        <v>sim</v>
      </c>
      <c r="O1684" s="49">
        <v>62</v>
      </c>
      <c r="P1684" s="49">
        <v>55.5</v>
      </c>
      <c r="Q1684" s="39">
        <v>55</v>
      </c>
      <c r="R1684" s="39">
        <v>89.5</v>
      </c>
      <c r="S1684" s="39">
        <v>88.7</v>
      </c>
    </row>
    <row r="1685" spans="1:19" x14ac:dyDescent="0.25">
      <c r="A1685" s="39" t="s">
        <v>76</v>
      </c>
      <c r="B1685" s="39" t="s">
        <v>26</v>
      </c>
      <c r="C1685" s="39" t="s">
        <v>51</v>
      </c>
      <c r="D1685" s="39" t="s">
        <v>1841</v>
      </c>
      <c r="E1685" s="39" t="s">
        <v>172</v>
      </c>
      <c r="F1685" s="48">
        <v>3</v>
      </c>
      <c r="G1685" s="41">
        <v>120975</v>
      </c>
      <c r="H1685" s="42">
        <v>2.0162836047267456</v>
      </c>
      <c r="I1685" s="42">
        <v>59999</v>
      </c>
      <c r="J1685" s="42" t="s">
        <v>4170</v>
      </c>
      <c r="K1685" s="42" t="s">
        <v>4170</v>
      </c>
      <c r="L1685" s="42">
        <v>18657</v>
      </c>
      <c r="M1685" s="39" t="s">
        <v>103</v>
      </c>
      <c r="N1685" s="39" t="str">
        <f t="shared" si="26"/>
        <v>sim</v>
      </c>
      <c r="O1685" s="49">
        <v>3540.92</v>
      </c>
      <c r="P1685" s="49">
        <v>3540.92</v>
      </c>
      <c r="Q1685" s="39">
        <v>1587.62</v>
      </c>
      <c r="R1685" s="39">
        <v>100</v>
      </c>
      <c r="S1685" s="39">
        <v>44.8</v>
      </c>
    </row>
    <row r="1686" spans="1:19" x14ac:dyDescent="0.25">
      <c r="A1686" s="39" t="s">
        <v>76</v>
      </c>
      <c r="B1686" s="39" t="s">
        <v>26</v>
      </c>
      <c r="C1686" s="39" t="s">
        <v>51</v>
      </c>
      <c r="D1686" s="39" t="s">
        <v>1842</v>
      </c>
      <c r="E1686" s="39" t="s">
        <v>127</v>
      </c>
      <c r="F1686" s="48">
        <v>1</v>
      </c>
      <c r="G1686" s="41">
        <v>15806</v>
      </c>
      <c r="H1686" s="42">
        <v>12.348437499999999</v>
      </c>
      <c r="I1686" s="42">
        <v>1280</v>
      </c>
      <c r="J1686" s="42" t="s">
        <v>4169</v>
      </c>
      <c r="K1686" s="42" t="s">
        <v>4170</v>
      </c>
      <c r="L1686" s="42">
        <v>260</v>
      </c>
      <c r="M1686" s="39" t="s">
        <v>102</v>
      </c>
      <c r="N1686" s="39" t="str">
        <f t="shared" si="26"/>
        <v>sim</v>
      </c>
      <c r="O1686" s="49">
        <v>14.5</v>
      </c>
      <c r="P1686" s="49">
        <v>14.5</v>
      </c>
      <c r="Q1686" s="39">
        <v>0.03</v>
      </c>
      <c r="R1686" s="39">
        <v>100</v>
      </c>
      <c r="S1686" s="39">
        <v>0.2</v>
      </c>
    </row>
    <row r="1687" spans="1:19" x14ac:dyDescent="0.25">
      <c r="A1687" s="39" t="s">
        <v>76</v>
      </c>
      <c r="B1687" s="39" t="s">
        <v>26</v>
      </c>
      <c r="C1687" s="39" t="s">
        <v>51</v>
      </c>
      <c r="D1687" s="39" t="s">
        <v>1843</v>
      </c>
      <c r="E1687" s="39" t="s">
        <v>127</v>
      </c>
      <c r="F1687" s="48">
        <v>1</v>
      </c>
      <c r="G1687" s="41">
        <v>9536</v>
      </c>
      <c r="H1687" s="42">
        <v>4.481203007518797</v>
      </c>
      <c r="I1687" s="42">
        <v>2128</v>
      </c>
      <c r="J1687" s="42" t="s">
        <v>4170</v>
      </c>
      <c r="K1687" s="42" t="s">
        <v>4170</v>
      </c>
      <c r="L1687" s="42">
        <v>250</v>
      </c>
      <c r="M1687" s="39" t="s">
        <v>103</v>
      </c>
      <c r="N1687" s="39" t="str">
        <f t="shared" si="26"/>
        <v>sim</v>
      </c>
      <c r="O1687" s="49">
        <v>65</v>
      </c>
      <c r="P1687" s="49">
        <v>0.6</v>
      </c>
      <c r="Q1687" s="39">
        <v>0</v>
      </c>
      <c r="R1687" s="39">
        <v>0.9</v>
      </c>
      <c r="S1687" s="39"/>
    </row>
    <row r="1688" spans="1:19" x14ac:dyDescent="0.25">
      <c r="A1688" s="39" t="s">
        <v>76</v>
      </c>
      <c r="B1688" s="39" t="s">
        <v>26</v>
      </c>
      <c r="C1688" s="39" t="s">
        <v>51</v>
      </c>
      <c r="D1688" s="39" t="s">
        <v>1844</v>
      </c>
      <c r="E1688" s="39" t="s">
        <v>127</v>
      </c>
      <c r="F1688" s="48">
        <v>1</v>
      </c>
      <c r="G1688" s="41">
        <v>3142</v>
      </c>
      <c r="H1688" s="42">
        <v>4.4885714285714284</v>
      </c>
      <c r="I1688" s="42">
        <v>700</v>
      </c>
      <c r="J1688" s="42" t="s">
        <v>4169</v>
      </c>
      <c r="K1688" s="42" t="s">
        <v>4169</v>
      </c>
      <c r="L1688" s="42">
        <v>10</v>
      </c>
      <c r="M1688" s="39" t="s">
        <v>106</v>
      </c>
      <c r="N1688" s="39" t="str">
        <f t="shared" si="26"/>
        <v>sim</v>
      </c>
      <c r="O1688" s="49">
        <v>40</v>
      </c>
      <c r="P1688" s="49">
        <v>30</v>
      </c>
      <c r="Q1688" s="39">
        <v>15</v>
      </c>
      <c r="R1688" s="39">
        <v>75</v>
      </c>
      <c r="S1688" s="39">
        <v>37.5</v>
      </c>
    </row>
    <row r="1689" spans="1:19" x14ac:dyDescent="0.25">
      <c r="A1689" s="39" t="s">
        <v>76</v>
      </c>
      <c r="B1689" s="39" t="s">
        <v>26</v>
      </c>
      <c r="C1689" s="39" t="s">
        <v>51</v>
      </c>
      <c r="D1689" s="39" t="s">
        <v>1845</v>
      </c>
      <c r="E1689" s="39" t="s">
        <v>127</v>
      </c>
      <c r="F1689" s="48">
        <v>1</v>
      </c>
      <c r="G1689" s="41">
        <v>8120</v>
      </c>
      <c r="H1689" s="42">
        <v>3.0018484288354896</v>
      </c>
      <c r="I1689" s="42">
        <v>2705</v>
      </c>
      <c r="J1689" s="42" t="s">
        <v>4169</v>
      </c>
      <c r="K1689" s="42" t="s">
        <v>4169</v>
      </c>
      <c r="L1689" s="42">
        <v>800</v>
      </c>
      <c r="M1689" s="39" t="s">
        <v>102</v>
      </c>
      <c r="N1689" s="39" t="str">
        <f t="shared" si="26"/>
        <v>sim</v>
      </c>
      <c r="O1689" s="49">
        <v>35.020000000000003</v>
      </c>
      <c r="P1689" s="49">
        <v>33.51</v>
      </c>
      <c r="Q1689" s="39">
        <v>4.12</v>
      </c>
      <c r="R1689" s="39">
        <v>95.7</v>
      </c>
      <c r="S1689" s="39">
        <v>11.8</v>
      </c>
    </row>
    <row r="1690" spans="1:19" x14ac:dyDescent="0.25">
      <c r="A1690" s="39" t="s">
        <v>76</v>
      </c>
      <c r="B1690" s="39" t="s">
        <v>26</v>
      </c>
      <c r="C1690" s="39" t="s">
        <v>51</v>
      </c>
      <c r="D1690" s="39" t="s">
        <v>1846</v>
      </c>
      <c r="E1690" s="39" t="s">
        <v>127</v>
      </c>
      <c r="F1690" s="48">
        <v>1</v>
      </c>
      <c r="G1690" s="41">
        <v>5119</v>
      </c>
      <c r="H1690" s="42">
        <v>2.5594999999999999</v>
      </c>
      <c r="I1690" s="42">
        <v>2000</v>
      </c>
      <c r="J1690" s="42" t="s">
        <v>4169</v>
      </c>
      <c r="K1690" s="42" t="s">
        <v>4170</v>
      </c>
      <c r="L1690" s="42">
        <v>200</v>
      </c>
      <c r="M1690" s="39" t="s">
        <v>102</v>
      </c>
      <c r="N1690" s="39" t="str">
        <f t="shared" si="26"/>
        <v>sim</v>
      </c>
      <c r="O1690" s="49">
        <v>24</v>
      </c>
      <c r="P1690" s="49">
        <v>21.5</v>
      </c>
      <c r="Q1690" s="39">
        <v>20.5</v>
      </c>
      <c r="R1690" s="39">
        <v>89.6</v>
      </c>
      <c r="S1690" s="39">
        <v>85.4</v>
      </c>
    </row>
    <row r="1691" spans="1:19" x14ac:dyDescent="0.25">
      <c r="A1691" s="39" t="s">
        <v>76</v>
      </c>
      <c r="B1691" s="39" t="s">
        <v>26</v>
      </c>
      <c r="C1691" s="39" t="s">
        <v>51</v>
      </c>
      <c r="D1691" s="39" t="s">
        <v>1847</v>
      </c>
      <c r="E1691" s="39" t="s">
        <v>127</v>
      </c>
      <c r="F1691" s="48">
        <v>1</v>
      </c>
      <c r="G1691" s="41">
        <v>7991</v>
      </c>
      <c r="H1691" s="42">
        <v>2.6037797328119909</v>
      </c>
      <c r="I1691" s="42">
        <v>3069</v>
      </c>
      <c r="J1691" s="42" t="s">
        <v>4169</v>
      </c>
      <c r="K1691" s="42" t="s">
        <v>4170</v>
      </c>
      <c r="L1691" s="42">
        <v>500</v>
      </c>
      <c r="M1691" s="39" t="s">
        <v>102</v>
      </c>
      <c r="N1691" s="39" t="str">
        <f t="shared" si="26"/>
        <v>sim</v>
      </c>
      <c r="O1691" s="49">
        <v>37</v>
      </c>
      <c r="P1691" s="49">
        <v>32.94</v>
      </c>
      <c r="Q1691" s="39">
        <v>25.94</v>
      </c>
      <c r="R1691" s="39">
        <v>89</v>
      </c>
      <c r="S1691" s="39">
        <v>70.099999999999994</v>
      </c>
    </row>
    <row r="1692" spans="1:19" x14ac:dyDescent="0.25">
      <c r="A1692" s="39" t="s">
        <v>76</v>
      </c>
      <c r="B1692" s="39" t="s">
        <v>26</v>
      </c>
      <c r="C1692" s="39" t="s">
        <v>51</v>
      </c>
      <c r="D1692" s="39" t="s">
        <v>1848</v>
      </c>
      <c r="E1692" s="39" t="s">
        <v>127</v>
      </c>
      <c r="F1692" s="48">
        <v>2</v>
      </c>
      <c r="G1692" s="41">
        <v>21618</v>
      </c>
      <c r="H1692" s="42">
        <v>2.9532786885245903</v>
      </c>
      <c r="I1692" s="42">
        <v>7320</v>
      </c>
      <c r="J1692" s="42" t="s">
        <v>4169</v>
      </c>
      <c r="K1692" s="42" t="s">
        <v>4170</v>
      </c>
      <c r="L1692" s="42">
        <v>600</v>
      </c>
      <c r="M1692" s="39" t="s">
        <v>102</v>
      </c>
      <c r="N1692" s="39" t="str">
        <f t="shared" si="26"/>
        <v>sim</v>
      </c>
      <c r="O1692" s="49">
        <v>199</v>
      </c>
      <c r="P1692" s="49">
        <v>145</v>
      </c>
      <c r="Q1692" s="39">
        <v>65</v>
      </c>
      <c r="R1692" s="39">
        <v>72.900000000000006</v>
      </c>
      <c r="S1692" s="39">
        <v>32.700000000000003</v>
      </c>
    </row>
    <row r="1693" spans="1:19" x14ac:dyDescent="0.25">
      <c r="A1693" s="39" t="s">
        <v>76</v>
      </c>
      <c r="B1693" s="39" t="s">
        <v>26</v>
      </c>
      <c r="C1693" s="39" t="s">
        <v>51</v>
      </c>
      <c r="D1693" s="39" t="s">
        <v>1849</v>
      </c>
      <c r="E1693" s="39" t="s">
        <v>127</v>
      </c>
      <c r="F1693" s="48">
        <v>1</v>
      </c>
      <c r="G1693" s="41">
        <v>3949</v>
      </c>
      <c r="H1693" s="42">
        <v>2.0784210526315792</v>
      </c>
      <c r="I1693" s="42">
        <v>1900</v>
      </c>
      <c r="J1693" s="42" t="s">
        <v>4169</v>
      </c>
      <c r="K1693" s="42" t="s">
        <v>4170</v>
      </c>
      <c r="L1693" s="42">
        <v>700</v>
      </c>
      <c r="M1693" s="39" t="s">
        <v>102</v>
      </c>
      <c r="N1693" s="39" t="str">
        <f t="shared" si="26"/>
        <v>sim</v>
      </c>
      <c r="O1693" s="49">
        <v>21</v>
      </c>
      <c r="P1693" s="49">
        <v>20.5</v>
      </c>
      <c r="Q1693" s="39">
        <v>17</v>
      </c>
      <c r="R1693" s="39">
        <v>97.6</v>
      </c>
      <c r="S1693" s="39">
        <v>81</v>
      </c>
    </row>
    <row r="1694" spans="1:19" x14ac:dyDescent="0.25">
      <c r="A1694" s="39" t="s">
        <v>76</v>
      </c>
      <c r="B1694" s="39" t="s">
        <v>26</v>
      </c>
      <c r="C1694" s="39" t="s">
        <v>51</v>
      </c>
      <c r="D1694" s="39" t="s">
        <v>1850</v>
      </c>
      <c r="E1694" s="39" t="s">
        <v>127</v>
      </c>
      <c r="F1694" s="48">
        <v>1</v>
      </c>
      <c r="G1694" s="41">
        <v>16741</v>
      </c>
      <c r="H1694" s="42">
        <v>2.7901666666666665</v>
      </c>
      <c r="I1694" s="42">
        <v>6000</v>
      </c>
      <c r="J1694" s="42" t="s">
        <v>4170</v>
      </c>
      <c r="K1694" s="42" t="s">
        <v>4170</v>
      </c>
      <c r="L1694" s="42">
        <v>300</v>
      </c>
      <c r="M1694" s="39" t="s">
        <v>103</v>
      </c>
      <c r="N1694" s="39" t="str">
        <f t="shared" si="26"/>
        <v>sim</v>
      </c>
      <c r="O1694" s="49">
        <v>56</v>
      </c>
      <c r="P1694" s="49">
        <v>53</v>
      </c>
      <c r="Q1694" s="39">
        <v>40</v>
      </c>
      <c r="R1694" s="39">
        <v>94.6</v>
      </c>
      <c r="S1694" s="39">
        <v>71.400000000000006</v>
      </c>
    </row>
    <row r="1695" spans="1:19" x14ac:dyDescent="0.25">
      <c r="A1695" s="39" t="s">
        <v>76</v>
      </c>
      <c r="B1695" s="39" t="s">
        <v>26</v>
      </c>
      <c r="C1695" s="39" t="s">
        <v>51</v>
      </c>
      <c r="D1695" s="39" t="s">
        <v>1851</v>
      </c>
      <c r="E1695" s="39" t="s">
        <v>127</v>
      </c>
      <c r="F1695" s="48">
        <v>2</v>
      </c>
      <c r="G1695" s="41">
        <v>18908</v>
      </c>
      <c r="H1695" s="42">
        <v>2.5451608561044554</v>
      </c>
      <c r="I1695" s="42">
        <v>7429</v>
      </c>
      <c r="J1695" s="42" t="s">
        <v>4170</v>
      </c>
      <c r="K1695" s="42" t="s">
        <v>4170</v>
      </c>
      <c r="L1695" s="42">
        <v>0</v>
      </c>
      <c r="M1695" s="39" t="s">
        <v>102</v>
      </c>
      <c r="N1695" s="39" t="str">
        <f t="shared" si="26"/>
        <v>sim</v>
      </c>
      <c r="O1695" s="49">
        <v>1500</v>
      </c>
      <c r="P1695" s="49">
        <v>1500</v>
      </c>
      <c r="Q1695" s="39">
        <v>10</v>
      </c>
      <c r="R1695" s="39">
        <v>100</v>
      </c>
      <c r="S1695" s="39">
        <v>0.7</v>
      </c>
    </row>
    <row r="1696" spans="1:19" x14ac:dyDescent="0.25">
      <c r="A1696" s="39" t="s">
        <v>76</v>
      </c>
      <c r="B1696" s="39" t="s">
        <v>26</v>
      </c>
      <c r="C1696" s="39" t="s">
        <v>51</v>
      </c>
      <c r="D1696" s="39" t="s">
        <v>1852</v>
      </c>
      <c r="E1696" s="39" t="s">
        <v>127</v>
      </c>
      <c r="F1696" s="48">
        <v>1</v>
      </c>
      <c r="G1696" s="41">
        <v>9622</v>
      </c>
      <c r="H1696" s="42">
        <v>3.2073333333333331</v>
      </c>
      <c r="I1696" s="42">
        <v>3000</v>
      </c>
      <c r="J1696" s="42" t="s">
        <v>4170</v>
      </c>
      <c r="K1696" s="42" t="s">
        <v>4170</v>
      </c>
      <c r="L1696" s="42">
        <v>151</v>
      </c>
      <c r="M1696" s="39" t="s">
        <v>103</v>
      </c>
      <c r="N1696" s="39" t="str">
        <f t="shared" si="26"/>
        <v>sim</v>
      </c>
      <c r="O1696" s="49">
        <v>22.3</v>
      </c>
      <c r="P1696" s="49">
        <v>17.2</v>
      </c>
      <c r="Q1696" s="39">
        <v>15</v>
      </c>
      <c r="R1696" s="39">
        <v>77.099999999999994</v>
      </c>
      <c r="S1696" s="39">
        <v>67.3</v>
      </c>
    </row>
    <row r="1697" spans="1:19" x14ac:dyDescent="0.25">
      <c r="A1697" s="39" t="s">
        <v>76</v>
      </c>
      <c r="B1697" s="39" t="s">
        <v>26</v>
      </c>
      <c r="C1697" s="39" t="s">
        <v>51</v>
      </c>
      <c r="D1697" s="39" t="s">
        <v>1853</v>
      </c>
      <c r="E1697" s="39" t="s">
        <v>127</v>
      </c>
      <c r="F1697" s="48">
        <v>1</v>
      </c>
      <c r="G1697" s="41">
        <v>13488</v>
      </c>
      <c r="H1697" s="42">
        <v>2.4894795127353269</v>
      </c>
      <c r="I1697" s="42">
        <v>5418</v>
      </c>
      <c r="J1697" s="42" t="s">
        <v>4169</v>
      </c>
      <c r="K1697" s="42" t="s">
        <v>4170</v>
      </c>
      <c r="L1697" s="42">
        <v>1800</v>
      </c>
      <c r="M1697" s="39" t="s">
        <v>103</v>
      </c>
      <c r="N1697" s="39" t="str">
        <f t="shared" si="26"/>
        <v>sim</v>
      </c>
      <c r="O1697" s="49">
        <v>70.5</v>
      </c>
      <c r="P1697" s="49">
        <v>50.27</v>
      </c>
      <c r="Q1697" s="39">
        <v>35</v>
      </c>
      <c r="R1697" s="39">
        <v>71.3</v>
      </c>
      <c r="S1697" s="39">
        <v>49.6</v>
      </c>
    </row>
    <row r="1698" spans="1:19" x14ac:dyDescent="0.25">
      <c r="A1698" s="39" t="s">
        <v>76</v>
      </c>
      <c r="B1698" s="39" t="s">
        <v>26</v>
      </c>
      <c r="C1698" s="39" t="s">
        <v>51</v>
      </c>
      <c r="D1698" s="39" t="s">
        <v>1854</v>
      </c>
      <c r="E1698" s="39" t="s">
        <v>127</v>
      </c>
      <c r="F1698" s="48">
        <v>1</v>
      </c>
      <c r="G1698" s="41">
        <v>3563</v>
      </c>
      <c r="H1698" s="42">
        <v>2.160703456640388</v>
      </c>
      <c r="I1698" s="42">
        <v>1649</v>
      </c>
      <c r="J1698" s="42" t="s">
        <v>4169</v>
      </c>
      <c r="K1698" s="42" t="s">
        <v>4170</v>
      </c>
      <c r="L1698" s="42">
        <v>200</v>
      </c>
      <c r="M1698" s="39" t="s">
        <v>102</v>
      </c>
      <c r="N1698" s="39" t="str">
        <f t="shared" si="26"/>
        <v>sim</v>
      </c>
      <c r="O1698" s="49">
        <v>56</v>
      </c>
      <c r="P1698" s="49">
        <v>56</v>
      </c>
      <c r="Q1698" s="39">
        <v>11</v>
      </c>
      <c r="R1698" s="39">
        <v>100</v>
      </c>
      <c r="S1698" s="39">
        <v>19.600000000000001</v>
      </c>
    </row>
    <row r="1699" spans="1:19" x14ac:dyDescent="0.25">
      <c r="A1699" s="39" t="s">
        <v>76</v>
      </c>
      <c r="B1699" s="39" t="s">
        <v>26</v>
      </c>
      <c r="C1699" s="39" t="s">
        <v>51</v>
      </c>
      <c r="D1699" s="39" t="s">
        <v>1855</v>
      </c>
      <c r="E1699" s="39" t="s">
        <v>127</v>
      </c>
      <c r="F1699" s="48">
        <v>3</v>
      </c>
      <c r="G1699" s="41">
        <v>152006</v>
      </c>
      <c r="H1699" s="42">
        <v>2.451709677419355</v>
      </c>
      <c r="I1699" s="42">
        <v>62000</v>
      </c>
      <c r="J1699" s="42" t="s">
        <v>4170</v>
      </c>
      <c r="K1699" s="42" t="s">
        <v>4170</v>
      </c>
      <c r="L1699" s="42">
        <v>1500</v>
      </c>
      <c r="M1699" s="39" t="s">
        <v>102</v>
      </c>
      <c r="N1699" s="39" t="str">
        <f t="shared" si="26"/>
        <v>sim</v>
      </c>
      <c r="O1699" s="49">
        <v>418.58</v>
      </c>
      <c r="P1699" s="49">
        <v>340.02</v>
      </c>
      <c r="Q1699" s="39">
        <v>340</v>
      </c>
      <c r="R1699" s="39">
        <v>81.2</v>
      </c>
      <c r="S1699" s="39">
        <v>81.2</v>
      </c>
    </row>
    <row r="1700" spans="1:19" x14ac:dyDescent="0.25">
      <c r="A1700" s="39" t="s">
        <v>76</v>
      </c>
      <c r="B1700" s="39" t="s">
        <v>26</v>
      </c>
      <c r="C1700" s="39" t="s">
        <v>51</v>
      </c>
      <c r="D1700" s="39" t="s">
        <v>1856</v>
      </c>
      <c r="E1700" s="39" t="s">
        <v>127</v>
      </c>
      <c r="F1700" s="48">
        <v>2</v>
      </c>
      <c r="G1700" s="41">
        <v>31450</v>
      </c>
      <c r="H1700" s="42">
        <v>2.726957426515217</v>
      </c>
      <c r="I1700" s="42">
        <v>11533</v>
      </c>
      <c r="J1700" s="42" t="s">
        <v>4169</v>
      </c>
      <c r="K1700" s="42" t="s">
        <v>4169</v>
      </c>
      <c r="L1700" s="42">
        <v>12</v>
      </c>
      <c r="M1700" s="39" t="s">
        <v>102</v>
      </c>
      <c r="N1700" s="39" t="str">
        <f t="shared" si="26"/>
        <v>sim</v>
      </c>
      <c r="O1700" s="49">
        <v>236.85</v>
      </c>
      <c r="P1700" s="49">
        <v>90.37</v>
      </c>
      <c r="Q1700" s="39">
        <v>59.75</v>
      </c>
      <c r="R1700" s="39">
        <v>38.200000000000003</v>
      </c>
      <c r="S1700" s="39">
        <v>25.2</v>
      </c>
    </row>
    <row r="1701" spans="1:19" x14ac:dyDescent="0.25">
      <c r="A1701" s="39" t="s">
        <v>76</v>
      </c>
      <c r="B1701" s="39" t="s">
        <v>26</v>
      </c>
      <c r="C1701" s="39" t="s">
        <v>51</v>
      </c>
      <c r="D1701" s="39" t="s">
        <v>1857</v>
      </c>
      <c r="E1701" s="39" t="s">
        <v>127</v>
      </c>
      <c r="F1701" s="48">
        <v>1</v>
      </c>
      <c r="G1701" s="41">
        <v>6592</v>
      </c>
      <c r="H1701" s="42">
        <v>2.6158730158730159</v>
      </c>
      <c r="I1701" s="42">
        <v>2520</v>
      </c>
      <c r="J1701" s="42" t="s">
        <v>4169</v>
      </c>
      <c r="K1701" s="42" t="s">
        <v>4170</v>
      </c>
      <c r="L1701" s="42">
        <v>180</v>
      </c>
      <c r="M1701" s="39" t="s">
        <v>102</v>
      </c>
      <c r="N1701" s="39" t="str">
        <f t="shared" si="26"/>
        <v>sim</v>
      </c>
      <c r="O1701" s="49">
        <v>63.5</v>
      </c>
      <c r="P1701" s="49">
        <v>63.5</v>
      </c>
      <c r="Q1701" s="39">
        <v>6.4</v>
      </c>
      <c r="R1701" s="39">
        <v>100</v>
      </c>
      <c r="S1701" s="39">
        <v>10.1</v>
      </c>
    </row>
    <row r="1702" spans="1:19" x14ac:dyDescent="0.25">
      <c r="A1702" s="39" t="s">
        <v>76</v>
      </c>
      <c r="B1702" s="39" t="s">
        <v>26</v>
      </c>
      <c r="C1702" s="39" t="s">
        <v>51</v>
      </c>
      <c r="D1702" s="39" t="s">
        <v>1858</v>
      </c>
      <c r="E1702" s="39" t="s">
        <v>127</v>
      </c>
      <c r="F1702" s="48">
        <v>1</v>
      </c>
      <c r="G1702" s="41">
        <v>16365</v>
      </c>
      <c r="H1702" s="42">
        <v>2.5443097014925371</v>
      </c>
      <c r="I1702" s="42">
        <v>6432</v>
      </c>
      <c r="J1702" s="42" t="s">
        <v>4169</v>
      </c>
      <c r="K1702" s="42" t="s">
        <v>4170</v>
      </c>
      <c r="L1702" s="42">
        <v>0</v>
      </c>
      <c r="M1702" s="39" t="s">
        <v>103</v>
      </c>
      <c r="N1702" s="39" t="str">
        <f t="shared" si="26"/>
        <v>sim</v>
      </c>
      <c r="O1702" s="49">
        <v>37</v>
      </c>
      <c r="P1702" s="49">
        <v>34</v>
      </c>
      <c r="Q1702" s="39">
        <v>8</v>
      </c>
      <c r="R1702" s="39">
        <v>91.9</v>
      </c>
      <c r="S1702" s="39">
        <v>21.6</v>
      </c>
    </row>
    <row r="1703" spans="1:19" x14ac:dyDescent="0.25">
      <c r="A1703" s="39" t="s">
        <v>76</v>
      </c>
      <c r="B1703" s="39" t="s">
        <v>26</v>
      </c>
      <c r="C1703" s="39" t="s">
        <v>51</v>
      </c>
      <c r="D1703" s="39" t="s">
        <v>1859</v>
      </c>
      <c r="E1703" s="39" t="s">
        <v>127</v>
      </c>
      <c r="F1703" s="48">
        <v>1</v>
      </c>
      <c r="G1703" s="41">
        <v>14314</v>
      </c>
      <c r="H1703" s="42">
        <v>4.7713333333333336</v>
      </c>
      <c r="I1703" s="42">
        <v>3000</v>
      </c>
      <c r="J1703" s="42" t="s">
        <v>4170</v>
      </c>
      <c r="K1703" s="42" t="s">
        <v>4170</v>
      </c>
      <c r="L1703" s="42">
        <v>300</v>
      </c>
      <c r="M1703" s="39" t="s">
        <v>106</v>
      </c>
      <c r="N1703" s="39" t="str">
        <f t="shared" si="26"/>
        <v>sim</v>
      </c>
      <c r="O1703" s="49">
        <v>110</v>
      </c>
      <c r="P1703" s="49">
        <v>80</v>
      </c>
      <c r="Q1703" s="39">
        <v>60</v>
      </c>
      <c r="R1703" s="39">
        <v>72.7</v>
      </c>
      <c r="S1703" s="39">
        <v>54.5</v>
      </c>
    </row>
    <row r="1704" spans="1:19" x14ac:dyDescent="0.25">
      <c r="A1704" s="39" t="s">
        <v>76</v>
      </c>
      <c r="B1704" s="39" t="s">
        <v>26</v>
      </c>
      <c r="C1704" s="39" t="s">
        <v>51</v>
      </c>
      <c r="D1704" s="39" t="s">
        <v>1860</v>
      </c>
      <c r="E1704" s="39" t="s">
        <v>127</v>
      </c>
      <c r="F1704" s="48">
        <v>1</v>
      </c>
      <c r="G1704" s="41">
        <v>3489</v>
      </c>
      <c r="H1704" s="42">
        <v>2.0523529411764705</v>
      </c>
      <c r="I1704" s="42">
        <v>1700</v>
      </c>
      <c r="J1704" s="42" t="s">
        <v>4170</v>
      </c>
      <c r="K1704" s="42" t="s">
        <v>4170</v>
      </c>
      <c r="L1704" s="42">
        <v>0</v>
      </c>
      <c r="M1704" s="39" t="s">
        <v>102</v>
      </c>
      <c r="N1704" s="39" t="str">
        <f t="shared" si="26"/>
        <v>sim</v>
      </c>
      <c r="O1704" s="49">
        <v>36</v>
      </c>
      <c r="P1704" s="49">
        <v>35</v>
      </c>
      <c r="Q1704" s="39">
        <v>0.3</v>
      </c>
      <c r="R1704" s="39">
        <v>97.2</v>
      </c>
      <c r="S1704" s="39">
        <v>0.8</v>
      </c>
    </row>
    <row r="1705" spans="1:19" x14ac:dyDescent="0.25">
      <c r="A1705" s="39" t="s">
        <v>76</v>
      </c>
      <c r="B1705" s="39" t="s">
        <v>26</v>
      </c>
      <c r="C1705" s="39" t="s">
        <v>51</v>
      </c>
      <c r="D1705" s="39" t="s">
        <v>1861</v>
      </c>
      <c r="E1705" s="39" t="s">
        <v>127</v>
      </c>
      <c r="F1705" s="48">
        <v>1</v>
      </c>
      <c r="G1705" s="41">
        <v>8162</v>
      </c>
      <c r="H1705" s="42">
        <v>2</v>
      </c>
      <c r="I1705" s="42">
        <v>4081</v>
      </c>
      <c r="J1705" s="42" t="s">
        <v>4170</v>
      </c>
      <c r="K1705" s="42" t="s">
        <v>4170</v>
      </c>
      <c r="L1705" s="42">
        <v>130</v>
      </c>
      <c r="M1705" s="39" t="s">
        <v>103</v>
      </c>
      <c r="N1705" s="39" t="str">
        <f t="shared" si="26"/>
        <v>sim</v>
      </c>
      <c r="O1705" s="49">
        <v>16</v>
      </c>
      <c r="P1705" s="49">
        <v>16</v>
      </c>
      <c r="Q1705" s="39">
        <v>0.04</v>
      </c>
      <c r="R1705" s="39">
        <v>100</v>
      </c>
      <c r="S1705" s="39">
        <v>0.3</v>
      </c>
    </row>
    <row r="1706" spans="1:19" x14ac:dyDescent="0.25">
      <c r="A1706" s="39" t="s">
        <v>76</v>
      </c>
      <c r="B1706" s="39" t="s">
        <v>26</v>
      </c>
      <c r="C1706" s="39" t="s">
        <v>51</v>
      </c>
      <c r="D1706" s="39" t="s">
        <v>1862</v>
      </c>
      <c r="E1706" s="39" t="s">
        <v>127</v>
      </c>
      <c r="F1706" s="48">
        <v>1</v>
      </c>
      <c r="G1706" s="41">
        <v>10040</v>
      </c>
      <c r="H1706" s="42">
        <v>2.6077922077922078</v>
      </c>
      <c r="I1706" s="42">
        <v>3850</v>
      </c>
      <c r="J1706" s="42" t="s">
        <v>4169</v>
      </c>
      <c r="K1706" s="42" t="s">
        <v>4170</v>
      </c>
      <c r="L1706" s="42">
        <v>193</v>
      </c>
      <c r="M1706" s="39" t="s">
        <v>103</v>
      </c>
      <c r="N1706" s="39" t="str">
        <f t="shared" si="26"/>
        <v>sim</v>
      </c>
      <c r="O1706" s="49">
        <v>42.87</v>
      </c>
      <c r="P1706" s="49">
        <v>40</v>
      </c>
      <c r="Q1706" s="39">
        <v>6.14</v>
      </c>
      <c r="R1706" s="39">
        <v>93.3</v>
      </c>
      <c r="S1706" s="39">
        <v>14.3</v>
      </c>
    </row>
    <row r="1707" spans="1:19" x14ac:dyDescent="0.25">
      <c r="A1707" s="39" t="s">
        <v>76</v>
      </c>
      <c r="B1707" s="39" t="s">
        <v>26</v>
      </c>
      <c r="C1707" s="39" t="s">
        <v>51</v>
      </c>
      <c r="D1707" s="39" t="s">
        <v>1863</v>
      </c>
      <c r="E1707" s="39" t="s">
        <v>127</v>
      </c>
      <c r="F1707" s="48">
        <v>2</v>
      </c>
      <c r="G1707" s="41">
        <v>33780</v>
      </c>
      <c r="H1707" s="42">
        <v>2.7544031311154598</v>
      </c>
      <c r="I1707" s="42">
        <v>12264</v>
      </c>
      <c r="J1707" s="42" t="s">
        <v>4170</v>
      </c>
      <c r="K1707" s="42" t="s">
        <v>4170</v>
      </c>
      <c r="L1707" s="42">
        <v>440</v>
      </c>
      <c r="M1707" s="39" t="s">
        <v>103</v>
      </c>
      <c r="N1707" s="39" t="str">
        <f t="shared" si="26"/>
        <v>sim</v>
      </c>
      <c r="O1707" s="49">
        <v>247.98</v>
      </c>
      <c r="P1707" s="49">
        <v>163.02000000000001</v>
      </c>
      <c r="Q1707" s="39">
        <v>54.34</v>
      </c>
      <c r="R1707" s="39">
        <v>65.7</v>
      </c>
      <c r="S1707" s="39">
        <v>21.9</v>
      </c>
    </row>
    <row r="1708" spans="1:19" x14ac:dyDescent="0.25">
      <c r="A1708" s="39" t="s">
        <v>76</v>
      </c>
      <c r="B1708" s="39" t="s">
        <v>26</v>
      </c>
      <c r="C1708" s="39" t="s">
        <v>51</v>
      </c>
      <c r="D1708" s="39" t="s">
        <v>1864</v>
      </c>
      <c r="E1708" s="39" t="s">
        <v>127</v>
      </c>
      <c r="F1708" s="48">
        <v>1</v>
      </c>
      <c r="G1708" s="41">
        <v>24451</v>
      </c>
      <c r="H1708" s="42">
        <v>2.1714920071047956</v>
      </c>
      <c r="I1708" s="42">
        <v>11260</v>
      </c>
      <c r="J1708" s="42" t="s">
        <v>4170</v>
      </c>
      <c r="K1708" s="42" t="s">
        <v>4170</v>
      </c>
      <c r="L1708" s="42">
        <v>0</v>
      </c>
      <c r="M1708" s="39" t="s">
        <v>102</v>
      </c>
      <c r="N1708" s="39" t="str">
        <f t="shared" si="26"/>
        <v>sim</v>
      </c>
      <c r="O1708" s="49">
        <v>95</v>
      </c>
      <c r="P1708" s="49">
        <v>89.38</v>
      </c>
      <c r="Q1708" s="39">
        <v>20</v>
      </c>
      <c r="R1708" s="39">
        <v>94.1</v>
      </c>
      <c r="S1708" s="39">
        <v>21.1</v>
      </c>
    </row>
    <row r="1709" spans="1:19" x14ac:dyDescent="0.25">
      <c r="A1709" s="39" t="s">
        <v>76</v>
      </c>
      <c r="B1709" s="39" t="s">
        <v>26</v>
      </c>
      <c r="C1709" s="39" t="s">
        <v>51</v>
      </c>
      <c r="D1709" s="39" t="s">
        <v>1865</v>
      </c>
      <c r="E1709" s="39" t="s">
        <v>127</v>
      </c>
      <c r="F1709" s="48">
        <v>1</v>
      </c>
      <c r="G1709" s="41">
        <v>21406</v>
      </c>
      <c r="H1709" s="42">
        <v>4.7568888888888887</v>
      </c>
      <c r="I1709" s="42">
        <v>4500</v>
      </c>
      <c r="J1709" s="42" t="s">
        <v>4169</v>
      </c>
      <c r="K1709" s="42" t="s">
        <v>4169</v>
      </c>
      <c r="L1709" s="42">
        <v>200</v>
      </c>
      <c r="M1709" s="39" t="s">
        <v>106</v>
      </c>
      <c r="N1709" s="39" t="str">
        <f t="shared" si="26"/>
        <v>sim</v>
      </c>
      <c r="O1709" s="49">
        <v>20</v>
      </c>
      <c r="P1709" s="49">
        <v>15</v>
      </c>
      <c r="Q1709" s="39">
        <v>10</v>
      </c>
      <c r="R1709" s="39">
        <v>75</v>
      </c>
      <c r="S1709" s="39">
        <v>50</v>
      </c>
    </row>
    <row r="1710" spans="1:19" x14ac:dyDescent="0.25">
      <c r="A1710" s="39" t="s">
        <v>76</v>
      </c>
      <c r="B1710" s="39" t="s">
        <v>26</v>
      </c>
      <c r="C1710" s="39" t="s">
        <v>51</v>
      </c>
      <c r="D1710" s="39" t="s">
        <v>1866</v>
      </c>
      <c r="E1710" s="39" t="s">
        <v>127</v>
      </c>
      <c r="F1710" s="48">
        <v>1</v>
      </c>
      <c r="G1710" s="41">
        <v>21233</v>
      </c>
      <c r="H1710" s="42">
        <v>2.2762650085763294</v>
      </c>
      <c r="I1710" s="42">
        <v>9328</v>
      </c>
      <c r="J1710" s="42" t="s">
        <v>4169</v>
      </c>
      <c r="K1710" s="42" t="s">
        <v>4170</v>
      </c>
      <c r="L1710" s="42">
        <v>0</v>
      </c>
      <c r="M1710" s="39" t="s">
        <v>102</v>
      </c>
      <c r="N1710" s="39" t="str">
        <f t="shared" si="26"/>
        <v>sim</v>
      </c>
      <c r="O1710" s="49">
        <v>102</v>
      </c>
      <c r="P1710" s="49">
        <v>70</v>
      </c>
      <c r="Q1710" s="39">
        <v>30.6</v>
      </c>
      <c r="R1710" s="39">
        <v>68.599999999999994</v>
      </c>
      <c r="S1710" s="39">
        <v>30</v>
      </c>
    </row>
    <row r="1711" spans="1:19" x14ac:dyDescent="0.25">
      <c r="A1711" s="39" t="s">
        <v>76</v>
      </c>
      <c r="B1711" s="39" t="s">
        <v>26</v>
      </c>
      <c r="C1711" s="39" t="s">
        <v>51</v>
      </c>
      <c r="D1711" s="39" t="s">
        <v>1867</v>
      </c>
      <c r="E1711" s="39" t="s">
        <v>127</v>
      </c>
      <c r="F1711" s="48">
        <v>1</v>
      </c>
      <c r="G1711" s="41">
        <v>6357</v>
      </c>
      <c r="H1711" s="42">
        <v>2.2590618336886994</v>
      </c>
      <c r="I1711" s="42">
        <v>2814</v>
      </c>
      <c r="J1711" s="42" t="s">
        <v>4170</v>
      </c>
      <c r="K1711" s="42" t="s">
        <v>4170</v>
      </c>
      <c r="L1711" s="42">
        <v>201</v>
      </c>
      <c r="M1711" s="39" t="s">
        <v>103</v>
      </c>
      <c r="N1711" s="39" t="str">
        <f t="shared" si="26"/>
        <v>sim</v>
      </c>
      <c r="O1711" s="49">
        <v>44</v>
      </c>
      <c r="P1711" s="49">
        <v>36</v>
      </c>
      <c r="Q1711" s="39">
        <v>0</v>
      </c>
      <c r="R1711" s="39">
        <v>81.8</v>
      </c>
      <c r="S1711" s="39"/>
    </row>
    <row r="1712" spans="1:19" x14ac:dyDescent="0.25">
      <c r="A1712" s="39" t="s">
        <v>76</v>
      </c>
      <c r="B1712" s="39" t="s">
        <v>26</v>
      </c>
      <c r="C1712" s="39" t="s">
        <v>51</v>
      </c>
      <c r="D1712" s="39" t="s">
        <v>1868</v>
      </c>
      <c r="E1712" s="39" t="s">
        <v>127</v>
      </c>
      <c r="F1712" s="48">
        <v>1</v>
      </c>
      <c r="G1712" s="41">
        <v>3888</v>
      </c>
      <c r="H1712" s="42">
        <v>2.7438249823570926</v>
      </c>
      <c r="I1712" s="42">
        <v>1417</v>
      </c>
      <c r="J1712" s="42" t="s">
        <v>4169</v>
      </c>
      <c r="K1712" s="42" t="s">
        <v>4169</v>
      </c>
      <c r="L1712" s="42">
        <v>0</v>
      </c>
      <c r="M1712" s="39" t="s">
        <v>102</v>
      </c>
      <c r="N1712" s="39" t="str">
        <f t="shared" si="26"/>
        <v>sim</v>
      </c>
      <c r="O1712" s="49">
        <v>12</v>
      </c>
      <c r="P1712" s="49">
        <v>10</v>
      </c>
      <c r="Q1712" s="39">
        <v>7</v>
      </c>
      <c r="R1712" s="39">
        <v>83.3</v>
      </c>
      <c r="S1712" s="39">
        <v>58.3</v>
      </c>
    </row>
    <row r="1713" spans="1:19" x14ac:dyDescent="0.25">
      <c r="A1713" s="39" t="s">
        <v>76</v>
      </c>
      <c r="B1713" s="39" t="s">
        <v>26</v>
      </c>
      <c r="C1713" s="39" t="s">
        <v>51</v>
      </c>
      <c r="D1713" s="39" t="s">
        <v>1869</v>
      </c>
      <c r="E1713" s="39" t="s">
        <v>127</v>
      </c>
      <c r="F1713" s="48">
        <v>1</v>
      </c>
      <c r="G1713" s="41">
        <v>7462</v>
      </c>
      <c r="H1713" s="42">
        <v>2.18187134502924</v>
      </c>
      <c r="I1713" s="42">
        <v>3420</v>
      </c>
      <c r="J1713" s="42" t="s">
        <v>4169</v>
      </c>
      <c r="K1713" s="42" t="s">
        <v>4170</v>
      </c>
      <c r="L1713" s="42">
        <v>450</v>
      </c>
      <c r="M1713" s="39" t="s">
        <v>102</v>
      </c>
      <c r="N1713" s="39" t="str">
        <f t="shared" si="26"/>
        <v>sim</v>
      </c>
      <c r="O1713" s="49">
        <v>33.85</v>
      </c>
      <c r="P1713" s="49">
        <v>29.35</v>
      </c>
      <c r="Q1713" s="39">
        <v>1.8</v>
      </c>
      <c r="R1713" s="39">
        <v>86.7</v>
      </c>
      <c r="S1713" s="39">
        <v>5.3</v>
      </c>
    </row>
    <row r="1714" spans="1:19" x14ac:dyDescent="0.25">
      <c r="A1714" s="39" t="s">
        <v>76</v>
      </c>
      <c r="B1714" s="39" t="s">
        <v>26</v>
      </c>
      <c r="C1714" s="39" t="s">
        <v>51</v>
      </c>
      <c r="D1714" s="39" t="s">
        <v>1870</v>
      </c>
      <c r="E1714" s="39" t="s">
        <v>127</v>
      </c>
      <c r="F1714" s="48">
        <v>1</v>
      </c>
      <c r="G1714" s="41">
        <v>6104</v>
      </c>
      <c r="H1714" s="42">
        <v>2.9066666666666667</v>
      </c>
      <c r="I1714" s="42">
        <v>2100</v>
      </c>
      <c r="J1714" s="42" t="s">
        <v>4169</v>
      </c>
      <c r="K1714" s="42" t="s">
        <v>4169</v>
      </c>
      <c r="L1714" s="42">
        <v>954</v>
      </c>
      <c r="M1714" s="39" t="s">
        <v>102</v>
      </c>
      <c r="N1714" s="39" t="str">
        <f t="shared" si="26"/>
        <v>sim</v>
      </c>
      <c r="O1714" s="49">
        <v>15.93</v>
      </c>
      <c r="P1714" s="49">
        <v>14.33</v>
      </c>
      <c r="Q1714" s="39">
        <v>3.4</v>
      </c>
      <c r="R1714" s="39">
        <v>90</v>
      </c>
      <c r="S1714" s="39">
        <v>21.3</v>
      </c>
    </row>
    <row r="1715" spans="1:19" x14ac:dyDescent="0.25">
      <c r="A1715" s="39" t="s">
        <v>76</v>
      </c>
      <c r="B1715" s="39" t="s">
        <v>26</v>
      </c>
      <c r="C1715" s="39" t="s">
        <v>51</v>
      </c>
      <c r="D1715" s="39" t="s">
        <v>1871</v>
      </c>
      <c r="E1715" s="39" t="s">
        <v>127</v>
      </c>
      <c r="F1715" s="48">
        <v>1</v>
      </c>
      <c r="G1715" s="41">
        <v>2606</v>
      </c>
      <c r="H1715" s="42">
        <v>2</v>
      </c>
      <c r="I1715" s="42">
        <v>1303</v>
      </c>
      <c r="J1715" s="42" t="s">
        <v>4170</v>
      </c>
      <c r="K1715" s="42" t="s">
        <v>4170</v>
      </c>
      <c r="L1715" s="42">
        <v>400</v>
      </c>
      <c r="M1715" s="39" t="s">
        <v>102</v>
      </c>
      <c r="N1715" s="39" t="str">
        <f t="shared" si="26"/>
        <v>sim</v>
      </c>
      <c r="O1715" s="49">
        <v>31</v>
      </c>
      <c r="P1715" s="49">
        <v>18</v>
      </c>
      <c r="Q1715" s="39">
        <v>4.3099999999999996</v>
      </c>
      <c r="R1715" s="39">
        <v>58.1</v>
      </c>
      <c r="S1715" s="39">
        <v>13.9</v>
      </c>
    </row>
    <row r="1716" spans="1:19" x14ac:dyDescent="0.25">
      <c r="A1716" s="39" t="s">
        <v>76</v>
      </c>
      <c r="B1716" s="39" t="s">
        <v>26</v>
      </c>
      <c r="C1716" s="39" t="s">
        <v>51</v>
      </c>
      <c r="D1716" s="39" t="s">
        <v>1872</v>
      </c>
      <c r="E1716" s="39" t="s">
        <v>127</v>
      </c>
      <c r="F1716" s="48">
        <v>2</v>
      </c>
      <c r="G1716" s="41">
        <v>14158</v>
      </c>
      <c r="H1716" s="42">
        <v>2.3596666666666666</v>
      </c>
      <c r="I1716" s="42">
        <v>6000</v>
      </c>
      <c r="J1716" s="42" t="s">
        <v>4169</v>
      </c>
      <c r="K1716" s="42" t="s">
        <v>4170</v>
      </c>
      <c r="L1716" s="42">
        <v>296</v>
      </c>
      <c r="M1716" s="39" t="s">
        <v>103</v>
      </c>
      <c r="N1716" s="39" t="str">
        <f t="shared" si="26"/>
        <v>sim</v>
      </c>
      <c r="O1716" s="49">
        <v>56</v>
      </c>
      <c r="P1716" s="49">
        <v>44</v>
      </c>
      <c r="Q1716" s="39">
        <v>28</v>
      </c>
      <c r="R1716" s="39">
        <v>78.599999999999994</v>
      </c>
      <c r="S1716" s="39">
        <v>50</v>
      </c>
    </row>
    <row r="1717" spans="1:19" x14ac:dyDescent="0.25">
      <c r="A1717" s="39" t="s">
        <v>76</v>
      </c>
      <c r="B1717" s="39" t="s">
        <v>26</v>
      </c>
      <c r="C1717" s="39" t="s">
        <v>51</v>
      </c>
      <c r="D1717" s="39" t="s">
        <v>1873</v>
      </c>
      <c r="E1717" s="39" t="s">
        <v>127</v>
      </c>
      <c r="F1717" s="48">
        <v>1</v>
      </c>
      <c r="G1717" s="41">
        <v>12793</v>
      </c>
      <c r="H1717" s="42">
        <v>2.1321666666666665</v>
      </c>
      <c r="I1717" s="42">
        <v>6000</v>
      </c>
      <c r="J1717" s="42" t="s">
        <v>4170</v>
      </c>
      <c r="K1717" s="42" t="s">
        <v>4170</v>
      </c>
      <c r="L1717" s="42">
        <v>1350</v>
      </c>
      <c r="M1717" s="39" t="s">
        <v>103</v>
      </c>
      <c r="N1717" s="39" t="str">
        <f t="shared" si="26"/>
        <v>sim</v>
      </c>
      <c r="O1717" s="49">
        <v>152</v>
      </c>
      <c r="P1717" s="49">
        <v>152</v>
      </c>
      <c r="Q1717" s="39">
        <v>46.41</v>
      </c>
      <c r="R1717" s="39">
        <v>100</v>
      </c>
      <c r="S1717" s="39">
        <v>30.5</v>
      </c>
    </row>
    <row r="1718" spans="1:19" x14ac:dyDescent="0.25">
      <c r="A1718" s="39" t="s">
        <v>76</v>
      </c>
      <c r="B1718" s="39" t="s">
        <v>26</v>
      </c>
      <c r="C1718" s="39" t="s">
        <v>51</v>
      </c>
      <c r="D1718" s="39" t="s">
        <v>1874</v>
      </c>
      <c r="E1718" s="39" t="s">
        <v>127</v>
      </c>
      <c r="F1718" s="48">
        <v>2</v>
      </c>
      <c r="G1718" s="41">
        <v>29412</v>
      </c>
      <c r="H1718" s="42">
        <v>3.6682464454976302</v>
      </c>
      <c r="I1718" s="42">
        <v>8018</v>
      </c>
      <c r="J1718" s="42" t="s">
        <v>4170</v>
      </c>
      <c r="K1718" s="42" t="s">
        <v>4170</v>
      </c>
      <c r="L1718" s="42">
        <v>2331</v>
      </c>
      <c r="M1718" s="39" t="s">
        <v>103</v>
      </c>
      <c r="N1718" s="39" t="str">
        <f t="shared" si="26"/>
        <v>sim</v>
      </c>
      <c r="O1718" s="49">
        <v>143.11000000000001</v>
      </c>
      <c r="P1718" s="49">
        <v>143.11000000000001</v>
      </c>
      <c r="Q1718" s="39">
        <v>93.12</v>
      </c>
      <c r="R1718" s="39">
        <v>100</v>
      </c>
      <c r="S1718" s="39">
        <v>65.099999999999994</v>
      </c>
    </row>
    <row r="1719" spans="1:19" x14ac:dyDescent="0.25">
      <c r="A1719" s="39" t="s">
        <v>76</v>
      </c>
      <c r="B1719" s="39" t="s">
        <v>26</v>
      </c>
      <c r="C1719" s="39" t="s">
        <v>51</v>
      </c>
      <c r="D1719" s="39" t="s">
        <v>1875</v>
      </c>
      <c r="E1719" s="39" t="s">
        <v>127</v>
      </c>
      <c r="F1719" s="48">
        <v>1</v>
      </c>
      <c r="G1719" s="41">
        <v>8461</v>
      </c>
      <c r="H1719" s="42">
        <v>3.3843999999999999</v>
      </c>
      <c r="I1719" s="42">
        <v>2500</v>
      </c>
      <c r="J1719" s="42" t="s">
        <v>4170</v>
      </c>
      <c r="K1719" s="42" t="s">
        <v>4170</v>
      </c>
      <c r="L1719" s="42">
        <v>100</v>
      </c>
      <c r="M1719" s="39" t="s">
        <v>104</v>
      </c>
      <c r="N1719" s="39" t="b">
        <f t="shared" si="26"/>
        <v>0</v>
      </c>
      <c r="O1719" s="49">
        <v>30</v>
      </c>
      <c r="P1719" s="49">
        <v>25</v>
      </c>
      <c r="Q1719" s="39">
        <v>0</v>
      </c>
      <c r="R1719" s="39">
        <v>83.3</v>
      </c>
      <c r="S1719" s="39"/>
    </row>
    <row r="1720" spans="1:19" x14ac:dyDescent="0.25">
      <c r="A1720" s="39" t="s">
        <v>76</v>
      </c>
      <c r="B1720" s="39" t="s">
        <v>26</v>
      </c>
      <c r="C1720" s="39" t="s">
        <v>51</v>
      </c>
      <c r="D1720" s="39" t="s">
        <v>1876</v>
      </c>
      <c r="E1720" s="39" t="s">
        <v>127</v>
      </c>
      <c r="F1720" s="48">
        <v>3</v>
      </c>
      <c r="G1720" s="41">
        <v>102851</v>
      </c>
      <c r="H1720" s="42">
        <v>2.632884497235306</v>
      </c>
      <c r="I1720" s="42">
        <v>39064</v>
      </c>
      <c r="J1720" s="42" t="s">
        <v>4169</v>
      </c>
      <c r="K1720" s="42" t="s">
        <v>4169</v>
      </c>
      <c r="L1720" s="42">
        <v>527</v>
      </c>
      <c r="M1720" s="39" t="s">
        <v>103</v>
      </c>
      <c r="N1720" s="39" t="str">
        <f t="shared" si="26"/>
        <v>sim</v>
      </c>
      <c r="O1720" s="49">
        <v>2000</v>
      </c>
      <c r="P1720" s="49">
        <v>1000</v>
      </c>
      <c r="Q1720" s="39">
        <v>0</v>
      </c>
      <c r="R1720" s="39">
        <v>50</v>
      </c>
      <c r="S1720" s="39"/>
    </row>
    <row r="1721" spans="1:19" x14ac:dyDescent="0.25">
      <c r="A1721" s="39" t="s">
        <v>76</v>
      </c>
      <c r="B1721" s="39" t="s">
        <v>26</v>
      </c>
      <c r="C1721" s="39" t="s">
        <v>51</v>
      </c>
      <c r="D1721" s="39" t="s">
        <v>1877</v>
      </c>
      <c r="E1721" s="39" t="s">
        <v>127</v>
      </c>
      <c r="F1721" s="48">
        <v>1</v>
      </c>
      <c r="G1721" s="41">
        <v>6197</v>
      </c>
      <c r="H1721" s="42">
        <v>4.1871621621621617</v>
      </c>
      <c r="I1721" s="42">
        <v>1480</v>
      </c>
      <c r="J1721" s="42" t="s">
        <v>4170</v>
      </c>
      <c r="K1721" s="42" t="s">
        <v>4170</v>
      </c>
      <c r="L1721" s="42">
        <v>150</v>
      </c>
      <c r="M1721" s="39" t="s">
        <v>102</v>
      </c>
      <c r="N1721" s="39" t="str">
        <f t="shared" si="26"/>
        <v>sim</v>
      </c>
      <c r="O1721" s="49">
        <v>21.5</v>
      </c>
      <c r="P1721" s="49">
        <v>20.77</v>
      </c>
      <c r="Q1721" s="39">
        <v>11.13</v>
      </c>
      <c r="R1721" s="39">
        <v>96.6</v>
      </c>
      <c r="S1721" s="39">
        <v>51.8</v>
      </c>
    </row>
    <row r="1722" spans="1:19" x14ac:dyDescent="0.25">
      <c r="A1722" s="39" t="s">
        <v>76</v>
      </c>
      <c r="B1722" s="39" t="s">
        <v>26</v>
      </c>
      <c r="C1722" s="39" t="s">
        <v>51</v>
      </c>
      <c r="D1722" s="39" t="s">
        <v>1878</v>
      </c>
      <c r="E1722" s="39" t="s">
        <v>172</v>
      </c>
      <c r="F1722" s="48">
        <v>4</v>
      </c>
      <c r="G1722" s="41">
        <v>523611</v>
      </c>
      <c r="H1722" s="42">
        <v>3.6220013281314851</v>
      </c>
      <c r="I1722" s="42">
        <v>144564</v>
      </c>
      <c r="J1722" s="42" t="s">
        <v>4170</v>
      </c>
      <c r="K1722" s="42" t="s">
        <v>4170</v>
      </c>
      <c r="L1722" s="42">
        <v>7221</v>
      </c>
      <c r="M1722" s="39" t="s">
        <v>102</v>
      </c>
      <c r="N1722" s="39" t="str">
        <f t="shared" si="26"/>
        <v>sim</v>
      </c>
      <c r="O1722" s="49">
        <v>1886.19</v>
      </c>
      <c r="P1722" s="49">
        <v>1886.19</v>
      </c>
      <c r="Q1722" s="39">
        <v>612.02</v>
      </c>
      <c r="R1722" s="39">
        <v>100</v>
      </c>
      <c r="S1722" s="39">
        <v>32.4</v>
      </c>
    </row>
    <row r="1723" spans="1:19" x14ac:dyDescent="0.25">
      <c r="A1723" s="39" t="s">
        <v>76</v>
      </c>
      <c r="B1723" s="39" t="s">
        <v>26</v>
      </c>
      <c r="C1723" s="39" t="s">
        <v>51</v>
      </c>
      <c r="D1723" s="39" t="s">
        <v>1879</v>
      </c>
      <c r="E1723" s="39" t="s">
        <v>127</v>
      </c>
      <c r="F1723" s="48">
        <v>1</v>
      </c>
      <c r="G1723" s="41">
        <v>7587</v>
      </c>
      <c r="H1723" s="42">
        <v>2.6216309606081549</v>
      </c>
      <c r="I1723" s="42">
        <v>2894</v>
      </c>
      <c r="J1723" s="42" t="s">
        <v>4169</v>
      </c>
      <c r="K1723" s="42" t="s">
        <v>4169</v>
      </c>
      <c r="L1723" s="42">
        <v>245</v>
      </c>
      <c r="M1723" s="39" t="s">
        <v>103</v>
      </c>
      <c r="N1723" s="39" t="str">
        <f t="shared" si="26"/>
        <v>sim</v>
      </c>
      <c r="O1723" s="49">
        <v>51.2</v>
      </c>
      <c r="P1723" s="49">
        <v>48.7</v>
      </c>
      <c r="Q1723" s="39">
        <v>2.7</v>
      </c>
      <c r="R1723" s="39">
        <v>95.1</v>
      </c>
      <c r="S1723" s="39">
        <v>5.3</v>
      </c>
    </row>
    <row r="1724" spans="1:19" x14ac:dyDescent="0.25">
      <c r="A1724" s="39" t="s">
        <v>76</v>
      </c>
      <c r="B1724" s="39" t="s">
        <v>26</v>
      </c>
      <c r="C1724" s="39" t="s">
        <v>51</v>
      </c>
      <c r="D1724" s="39" t="s">
        <v>1880</v>
      </c>
      <c r="E1724" s="39" t="s">
        <v>172</v>
      </c>
      <c r="F1724" s="48">
        <v>2</v>
      </c>
      <c r="G1724" s="41">
        <v>72933</v>
      </c>
      <c r="H1724" s="42">
        <v>3.3151363636363635</v>
      </c>
      <c r="I1724" s="42">
        <v>22000</v>
      </c>
      <c r="J1724" s="42" t="s">
        <v>4169</v>
      </c>
      <c r="K1724" s="42" t="s">
        <v>4169</v>
      </c>
      <c r="L1724" s="42">
        <v>1169</v>
      </c>
      <c r="M1724" s="39" t="s">
        <v>102</v>
      </c>
      <c r="N1724" s="39" t="str">
        <f t="shared" si="26"/>
        <v>sim</v>
      </c>
      <c r="O1724" s="49">
        <v>196.88</v>
      </c>
      <c r="P1724" s="49">
        <v>21.79</v>
      </c>
      <c r="Q1724" s="39">
        <v>8.3000000000000007</v>
      </c>
      <c r="R1724" s="39">
        <v>11.1</v>
      </c>
      <c r="S1724" s="39">
        <v>4.2</v>
      </c>
    </row>
    <row r="1725" spans="1:19" x14ac:dyDescent="0.25">
      <c r="A1725" s="39" t="s">
        <v>76</v>
      </c>
      <c r="B1725" s="39" t="s">
        <v>26</v>
      </c>
      <c r="C1725" s="39" t="s">
        <v>51</v>
      </c>
      <c r="D1725" s="39" t="s">
        <v>1881</v>
      </c>
      <c r="E1725" s="39" t="s">
        <v>127</v>
      </c>
      <c r="F1725" s="48">
        <v>1</v>
      </c>
      <c r="G1725" s="41">
        <v>3196</v>
      </c>
      <c r="H1725" s="42">
        <v>1.3316666666666668</v>
      </c>
      <c r="I1725" s="42">
        <v>2400</v>
      </c>
      <c r="J1725" s="42" t="s">
        <v>4170</v>
      </c>
      <c r="K1725" s="42" t="s">
        <v>4170</v>
      </c>
      <c r="L1725" s="42">
        <v>0</v>
      </c>
      <c r="M1725" s="39" t="s">
        <v>104</v>
      </c>
      <c r="N1725" s="39" t="b">
        <f t="shared" si="26"/>
        <v>0</v>
      </c>
      <c r="O1725" s="49">
        <v>30</v>
      </c>
      <c r="P1725" s="49">
        <v>18</v>
      </c>
      <c r="Q1725" s="39">
        <v>5</v>
      </c>
      <c r="R1725" s="39">
        <v>60</v>
      </c>
      <c r="S1725" s="39">
        <v>16.7</v>
      </c>
    </row>
    <row r="1726" spans="1:19" x14ac:dyDescent="0.25">
      <c r="A1726" s="39" t="s">
        <v>76</v>
      </c>
      <c r="B1726" s="39" t="s">
        <v>26</v>
      </c>
      <c r="C1726" s="39" t="s">
        <v>51</v>
      </c>
      <c r="D1726" s="39" t="s">
        <v>1882</v>
      </c>
      <c r="E1726" s="39" t="s">
        <v>172</v>
      </c>
      <c r="F1726" s="48">
        <v>4</v>
      </c>
      <c r="G1726" s="41">
        <v>498893</v>
      </c>
      <c r="H1726" s="42">
        <v>3.4868603139546264</v>
      </c>
      <c r="I1726" s="42">
        <v>143078</v>
      </c>
      <c r="J1726" s="42" t="s">
        <v>4169</v>
      </c>
      <c r="K1726" s="42" t="s">
        <v>4169</v>
      </c>
      <c r="L1726" s="42">
        <v>0</v>
      </c>
      <c r="M1726" s="39" t="s">
        <v>106</v>
      </c>
      <c r="N1726" s="39" t="str">
        <f t="shared" si="26"/>
        <v>sim</v>
      </c>
      <c r="O1726" s="49">
        <v>1082.5</v>
      </c>
      <c r="P1726" s="49">
        <v>957.5</v>
      </c>
      <c r="Q1726" s="39">
        <v>870</v>
      </c>
      <c r="R1726" s="39">
        <v>88.5</v>
      </c>
      <c r="S1726" s="39">
        <v>80.400000000000006</v>
      </c>
    </row>
    <row r="1727" spans="1:19" x14ac:dyDescent="0.25">
      <c r="A1727" s="39" t="s">
        <v>76</v>
      </c>
      <c r="B1727" s="39" t="s">
        <v>26</v>
      </c>
      <c r="C1727" s="39" t="s">
        <v>51</v>
      </c>
      <c r="D1727" s="39" t="s">
        <v>1883</v>
      </c>
      <c r="E1727" s="39" t="s">
        <v>172</v>
      </c>
      <c r="F1727" s="48">
        <v>4</v>
      </c>
      <c r="G1727" s="41">
        <v>365855</v>
      </c>
      <c r="H1727" s="42">
        <v>2.9099622191290515</v>
      </c>
      <c r="I1727" s="42">
        <v>125725</v>
      </c>
      <c r="J1727" s="42" t="s">
        <v>4169</v>
      </c>
      <c r="K1727" s="42" t="s">
        <v>4169</v>
      </c>
      <c r="L1727" s="42">
        <v>480</v>
      </c>
      <c r="M1727" s="39" t="s">
        <v>103</v>
      </c>
      <c r="N1727" s="39" t="str">
        <f t="shared" si="26"/>
        <v>sim</v>
      </c>
      <c r="O1727" s="49">
        <v>632.83000000000004</v>
      </c>
      <c r="P1727" s="49">
        <v>632.83000000000004</v>
      </c>
      <c r="Q1727" s="39">
        <v>285.48</v>
      </c>
      <c r="R1727" s="39">
        <v>100</v>
      </c>
      <c r="S1727" s="39">
        <v>45.1</v>
      </c>
    </row>
    <row r="1728" spans="1:19" x14ac:dyDescent="0.25">
      <c r="A1728" s="39" t="s">
        <v>76</v>
      </c>
      <c r="B1728" s="39" t="s">
        <v>29</v>
      </c>
      <c r="C1728" s="39" t="s">
        <v>63</v>
      </c>
      <c r="D1728" s="39" t="s">
        <v>1884</v>
      </c>
      <c r="E1728" s="39" t="s">
        <v>127</v>
      </c>
      <c r="F1728" s="48">
        <v>1</v>
      </c>
      <c r="G1728" s="41">
        <v>20190</v>
      </c>
      <c r="H1728" s="42">
        <v>2.0190000000000001</v>
      </c>
      <c r="I1728" s="42">
        <v>10000</v>
      </c>
      <c r="J1728" s="42" t="s">
        <v>4169</v>
      </c>
      <c r="K1728" s="42" t="s">
        <v>4169</v>
      </c>
      <c r="L1728" s="42">
        <v>0</v>
      </c>
      <c r="M1728" s="39" t="s">
        <v>102</v>
      </c>
      <c r="N1728" s="39" t="str">
        <f t="shared" si="26"/>
        <v>sim</v>
      </c>
      <c r="O1728" s="49">
        <v>160.19</v>
      </c>
      <c r="P1728" s="49">
        <v>101.91</v>
      </c>
      <c r="Q1728" s="39">
        <v>50</v>
      </c>
      <c r="R1728" s="39">
        <v>63.6</v>
      </c>
      <c r="S1728" s="39">
        <v>31.2</v>
      </c>
    </row>
    <row r="1729" spans="1:19" x14ac:dyDescent="0.25">
      <c r="A1729" s="39" t="s">
        <v>76</v>
      </c>
      <c r="B1729" s="39" t="s">
        <v>29</v>
      </c>
      <c r="C1729" s="39" t="s">
        <v>63</v>
      </c>
      <c r="D1729" s="39" t="s">
        <v>1885</v>
      </c>
      <c r="E1729" s="39" t="s">
        <v>127</v>
      </c>
      <c r="F1729" s="48">
        <v>1</v>
      </c>
      <c r="G1729" s="41">
        <v>7354</v>
      </c>
      <c r="H1729" s="42">
        <v>2.2981250000000002</v>
      </c>
      <c r="I1729" s="42">
        <v>3200</v>
      </c>
      <c r="J1729" s="42" t="s">
        <v>4170</v>
      </c>
      <c r="K1729" s="42" t="s">
        <v>4170</v>
      </c>
      <c r="L1729" s="42">
        <v>60</v>
      </c>
      <c r="M1729" s="39" t="s">
        <v>102</v>
      </c>
      <c r="N1729" s="39" t="str">
        <f t="shared" si="26"/>
        <v>sim</v>
      </c>
      <c r="O1729" s="49">
        <v>30</v>
      </c>
      <c r="P1729" s="49">
        <v>28</v>
      </c>
      <c r="Q1729" s="39">
        <v>20</v>
      </c>
      <c r="R1729" s="39">
        <v>93.3</v>
      </c>
      <c r="S1729" s="39">
        <v>66.7</v>
      </c>
    </row>
    <row r="1730" spans="1:19" x14ac:dyDescent="0.25">
      <c r="A1730" s="39" t="s">
        <v>76</v>
      </c>
      <c r="B1730" s="39" t="s">
        <v>29</v>
      </c>
      <c r="C1730" s="39" t="s">
        <v>63</v>
      </c>
      <c r="D1730" s="39" t="s">
        <v>1886</v>
      </c>
      <c r="E1730" s="39" t="s">
        <v>127</v>
      </c>
      <c r="F1730" s="48">
        <v>1</v>
      </c>
      <c r="G1730" s="41">
        <v>2601</v>
      </c>
      <c r="H1730" s="42">
        <v>2.0007692307692309</v>
      </c>
      <c r="I1730" s="42">
        <v>1300</v>
      </c>
      <c r="J1730" s="42" t="s">
        <v>4170</v>
      </c>
      <c r="K1730" s="42" t="s">
        <v>4170</v>
      </c>
      <c r="L1730" s="42">
        <v>226</v>
      </c>
      <c r="M1730" s="39" t="s">
        <v>103</v>
      </c>
      <c r="N1730" s="39" t="str">
        <f t="shared" si="26"/>
        <v>sim</v>
      </c>
      <c r="O1730" s="49">
        <v>11</v>
      </c>
      <c r="P1730" s="49">
        <v>8.3000000000000007</v>
      </c>
      <c r="Q1730" s="39">
        <v>0</v>
      </c>
      <c r="R1730" s="39">
        <v>75.5</v>
      </c>
      <c r="S1730" s="39"/>
    </row>
    <row r="1731" spans="1:19" x14ac:dyDescent="0.25">
      <c r="A1731" s="39" t="s">
        <v>76</v>
      </c>
      <c r="B1731" s="39" t="s">
        <v>29</v>
      </c>
      <c r="C1731" s="39" t="s">
        <v>63</v>
      </c>
      <c r="D1731" s="39" t="s">
        <v>1887</v>
      </c>
      <c r="E1731" s="39" t="s">
        <v>173</v>
      </c>
      <c r="F1731" s="48">
        <v>1</v>
      </c>
      <c r="G1731" s="41">
        <v>4380</v>
      </c>
      <c r="H1731" s="42">
        <v>2.2461538461538462</v>
      </c>
      <c r="I1731" s="42">
        <v>1950</v>
      </c>
      <c r="J1731" s="42" t="s">
        <v>4170</v>
      </c>
      <c r="K1731" s="42" t="s">
        <v>4170</v>
      </c>
      <c r="L1731" s="42">
        <v>110</v>
      </c>
      <c r="M1731" s="39" t="s">
        <v>103</v>
      </c>
      <c r="N1731" s="39" t="str">
        <f t="shared" ref="N1731:N1794" si="27">IF(M1731&lt;&gt;"Não existe", "sim")</f>
        <v>sim</v>
      </c>
      <c r="O1731" s="49">
        <v>25</v>
      </c>
      <c r="P1731" s="49">
        <v>17</v>
      </c>
      <c r="Q1731" s="39">
        <v>3</v>
      </c>
      <c r="R1731" s="39">
        <v>68</v>
      </c>
      <c r="S1731" s="39">
        <v>12</v>
      </c>
    </row>
    <row r="1732" spans="1:19" x14ac:dyDescent="0.25">
      <c r="A1732" s="39" t="s">
        <v>76</v>
      </c>
      <c r="B1732" s="39" t="s">
        <v>29</v>
      </c>
      <c r="C1732" s="39" t="s">
        <v>63</v>
      </c>
      <c r="D1732" s="39" t="s">
        <v>390</v>
      </c>
      <c r="E1732" s="39" t="s">
        <v>127</v>
      </c>
      <c r="F1732" s="48">
        <v>1</v>
      </c>
      <c r="G1732" s="41">
        <v>6261</v>
      </c>
      <c r="H1732" s="42">
        <v>2.0870000000000002</v>
      </c>
      <c r="I1732" s="42">
        <v>3000</v>
      </c>
      <c r="J1732" s="42" t="s">
        <v>4169</v>
      </c>
      <c r="K1732" s="42" t="s">
        <v>4170</v>
      </c>
      <c r="L1732" s="42">
        <v>600</v>
      </c>
      <c r="M1732" s="39" t="s">
        <v>103</v>
      </c>
      <c r="N1732" s="39" t="str">
        <f t="shared" si="27"/>
        <v>sim</v>
      </c>
      <c r="O1732" s="49">
        <v>26</v>
      </c>
      <c r="P1732" s="49">
        <v>14</v>
      </c>
      <c r="Q1732" s="39">
        <v>8</v>
      </c>
      <c r="R1732" s="39">
        <v>53.8</v>
      </c>
      <c r="S1732" s="39">
        <v>30.8</v>
      </c>
    </row>
    <row r="1733" spans="1:19" x14ac:dyDescent="0.25">
      <c r="A1733" s="39" t="s">
        <v>76</v>
      </c>
      <c r="B1733" s="39" t="s">
        <v>29</v>
      </c>
      <c r="C1733" s="39" t="s">
        <v>63</v>
      </c>
      <c r="D1733" s="39" t="s">
        <v>1888</v>
      </c>
      <c r="E1733" s="39" t="s">
        <v>127</v>
      </c>
      <c r="F1733" s="48">
        <v>1</v>
      </c>
      <c r="G1733" s="41">
        <v>1495</v>
      </c>
      <c r="H1733" s="42">
        <v>2.2999999999999998</v>
      </c>
      <c r="I1733" s="42">
        <v>650</v>
      </c>
      <c r="J1733" s="42" t="s">
        <v>4170</v>
      </c>
      <c r="K1733" s="42" t="s">
        <v>4170</v>
      </c>
      <c r="L1733" s="42">
        <v>0</v>
      </c>
      <c r="M1733" s="39" t="s">
        <v>102</v>
      </c>
      <c r="N1733" s="39" t="str">
        <f t="shared" si="27"/>
        <v>sim</v>
      </c>
      <c r="O1733" s="49">
        <v>12</v>
      </c>
      <c r="P1733" s="49">
        <v>12</v>
      </c>
      <c r="Q1733" s="39">
        <v>0.55000000000000004</v>
      </c>
      <c r="R1733" s="39">
        <v>100</v>
      </c>
      <c r="S1733" s="39">
        <v>4.5999999999999996</v>
      </c>
    </row>
    <row r="1734" spans="1:19" x14ac:dyDescent="0.25">
      <c r="A1734" s="39" t="s">
        <v>76</v>
      </c>
      <c r="B1734" s="39" t="s">
        <v>29</v>
      </c>
      <c r="C1734" s="39" t="s">
        <v>63</v>
      </c>
      <c r="D1734" s="39" t="s">
        <v>1889</v>
      </c>
      <c r="E1734" s="39" t="s">
        <v>127</v>
      </c>
      <c r="F1734" s="48">
        <v>1</v>
      </c>
      <c r="G1734" s="41">
        <v>2616</v>
      </c>
      <c r="H1734" s="42">
        <v>2.3150442477876108</v>
      </c>
      <c r="I1734" s="42">
        <v>1130</v>
      </c>
      <c r="J1734" s="42" t="s">
        <v>4170</v>
      </c>
      <c r="K1734" s="42" t="s">
        <v>4170</v>
      </c>
      <c r="L1734" s="42">
        <v>0</v>
      </c>
      <c r="M1734" s="39" t="s">
        <v>102</v>
      </c>
      <c r="N1734" s="39" t="str">
        <f t="shared" si="27"/>
        <v>sim</v>
      </c>
      <c r="O1734" s="49">
        <v>13.48</v>
      </c>
      <c r="P1734" s="49">
        <v>6</v>
      </c>
      <c r="Q1734" s="39">
        <v>0.04</v>
      </c>
      <c r="R1734" s="39">
        <v>44.5</v>
      </c>
      <c r="S1734" s="39">
        <v>0.3</v>
      </c>
    </row>
    <row r="1735" spans="1:19" x14ac:dyDescent="0.25">
      <c r="A1735" s="39" t="s">
        <v>76</v>
      </c>
      <c r="B1735" s="39" t="s">
        <v>29</v>
      </c>
      <c r="C1735" s="39" t="s">
        <v>63</v>
      </c>
      <c r="D1735" s="39" t="s">
        <v>1890</v>
      </c>
      <c r="E1735" s="39" t="s">
        <v>127</v>
      </c>
      <c r="F1735" s="48">
        <v>1</v>
      </c>
      <c r="G1735" s="41">
        <v>14913</v>
      </c>
      <c r="H1735" s="42">
        <v>3.7282500000000001</v>
      </c>
      <c r="I1735" s="42">
        <v>4000</v>
      </c>
      <c r="J1735" s="42" t="s">
        <v>4170</v>
      </c>
      <c r="K1735" s="42" t="s">
        <v>4170</v>
      </c>
      <c r="L1735" s="42">
        <v>70</v>
      </c>
      <c r="M1735" s="39" t="s">
        <v>106</v>
      </c>
      <c r="N1735" s="39" t="str">
        <f t="shared" si="27"/>
        <v>sim</v>
      </c>
      <c r="O1735" s="49">
        <v>75</v>
      </c>
      <c r="P1735" s="49">
        <v>50</v>
      </c>
      <c r="Q1735" s="39">
        <v>3</v>
      </c>
      <c r="R1735" s="39">
        <v>66.7</v>
      </c>
      <c r="S1735" s="39">
        <v>4</v>
      </c>
    </row>
    <row r="1736" spans="1:19" x14ac:dyDescent="0.25">
      <c r="A1736" s="39" t="s">
        <v>76</v>
      </c>
      <c r="B1736" s="39" t="s">
        <v>29</v>
      </c>
      <c r="C1736" s="39" t="s">
        <v>63</v>
      </c>
      <c r="D1736" s="39" t="s">
        <v>1891</v>
      </c>
      <c r="E1736" s="39" t="s">
        <v>127</v>
      </c>
      <c r="F1736" s="48">
        <v>1</v>
      </c>
      <c r="G1736" s="41">
        <v>9557</v>
      </c>
      <c r="H1736" s="42">
        <v>2.3714640198511168</v>
      </c>
      <c r="I1736" s="42">
        <v>4030</v>
      </c>
      <c r="J1736" s="42" t="s">
        <v>4170</v>
      </c>
      <c r="K1736" s="42" t="s">
        <v>4170</v>
      </c>
      <c r="L1736" s="42">
        <v>0</v>
      </c>
      <c r="M1736" s="39" t="s">
        <v>103</v>
      </c>
      <c r="N1736" s="39" t="str">
        <f t="shared" si="27"/>
        <v>sim</v>
      </c>
      <c r="O1736" s="49">
        <v>21</v>
      </c>
      <c r="P1736" s="49">
        <v>21</v>
      </c>
      <c r="Q1736" s="39">
        <v>10</v>
      </c>
      <c r="R1736" s="39">
        <v>100</v>
      </c>
      <c r="S1736" s="39">
        <v>47.6</v>
      </c>
    </row>
    <row r="1737" spans="1:19" x14ac:dyDescent="0.25">
      <c r="A1737" s="39" t="s">
        <v>76</v>
      </c>
      <c r="B1737" s="39" t="s">
        <v>29</v>
      </c>
      <c r="C1737" s="39" t="s">
        <v>63</v>
      </c>
      <c r="D1737" s="39" t="s">
        <v>1892</v>
      </c>
      <c r="E1737" s="39" t="s">
        <v>127</v>
      </c>
      <c r="F1737" s="48">
        <v>1</v>
      </c>
      <c r="G1737" s="41">
        <v>19844</v>
      </c>
      <c r="H1737" s="42">
        <v>3.8925068654374266</v>
      </c>
      <c r="I1737" s="42">
        <v>5098</v>
      </c>
      <c r="J1737" s="42" t="s">
        <v>4170</v>
      </c>
      <c r="K1737" s="42" t="s">
        <v>4170</v>
      </c>
      <c r="L1737" s="42">
        <v>800</v>
      </c>
      <c r="M1737" s="39" t="s">
        <v>102</v>
      </c>
      <c r="N1737" s="39" t="str">
        <f t="shared" si="27"/>
        <v>sim</v>
      </c>
      <c r="O1737" s="49">
        <v>87</v>
      </c>
      <c r="P1737" s="49">
        <v>81</v>
      </c>
      <c r="Q1737" s="39">
        <v>6</v>
      </c>
      <c r="R1737" s="39">
        <v>93.1</v>
      </c>
      <c r="S1737" s="39">
        <v>6.9</v>
      </c>
    </row>
    <row r="1738" spans="1:19" x14ac:dyDescent="0.25">
      <c r="A1738" s="39" t="s">
        <v>76</v>
      </c>
      <c r="B1738" s="39" t="s">
        <v>29</v>
      </c>
      <c r="C1738" s="39" t="s">
        <v>63</v>
      </c>
      <c r="D1738" s="39" t="s">
        <v>1893</v>
      </c>
      <c r="E1738" s="39" t="s">
        <v>127</v>
      </c>
      <c r="F1738" s="48">
        <v>1</v>
      </c>
      <c r="G1738" s="41">
        <v>3029</v>
      </c>
      <c r="H1738" s="42">
        <v>2.000660501981506</v>
      </c>
      <c r="I1738" s="42">
        <v>1514</v>
      </c>
      <c r="J1738" s="42" t="s">
        <v>4170</v>
      </c>
      <c r="K1738" s="42" t="s">
        <v>4170</v>
      </c>
      <c r="L1738" s="42">
        <v>81</v>
      </c>
      <c r="M1738" s="39" t="s">
        <v>102</v>
      </c>
      <c r="N1738" s="39" t="str">
        <f t="shared" si="27"/>
        <v>sim</v>
      </c>
      <c r="O1738" s="49">
        <v>15.85</v>
      </c>
      <c r="P1738" s="49">
        <v>15</v>
      </c>
      <c r="Q1738" s="39">
        <v>0.3</v>
      </c>
      <c r="R1738" s="39">
        <v>94.6</v>
      </c>
      <c r="S1738" s="39">
        <v>1.9</v>
      </c>
    </row>
    <row r="1739" spans="1:19" x14ac:dyDescent="0.25">
      <c r="A1739" s="39" t="s">
        <v>76</v>
      </c>
      <c r="B1739" s="39" t="s">
        <v>29</v>
      </c>
      <c r="C1739" s="39" t="s">
        <v>63</v>
      </c>
      <c r="D1739" s="39" t="s">
        <v>1894</v>
      </c>
      <c r="E1739" s="39" t="s">
        <v>127</v>
      </c>
      <c r="F1739" s="48">
        <v>2</v>
      </c>
      <c r="G1739" s="41">
        <v>75477</v>
      </c>
      <c r="H1739" s="42">
        <v>2.3682030686203759</v>
      </c>
      <c r="I1739" s="42">
        <v>31871</v>
      </c>
      <c r="J1739" s="42" t="s">
        <v>4169</v>
      </c>
      <c r="K1739" s="42" t="s">
        <v>4170</v>
      </c>
      <c r="L1739" s="42">
        <v>0</v>
      </c>
      <c r="M1739" s="39" t="s">
        <v>102</v>
      </c>
      <c r="N1739" s="39" t="str">
        <f t="shared" si="27"/>
        <v>sim</v>
      </c>
      <c r="O1739" s="49">
        <v>595</v>
      </c>
      <c r="P1739" s="49">
        <v>595</v>
      </c>
      <c r="Q1739" s="39">
        <v>25</v>
      </c>
      <c r="R1739" s="39">
        <v>100</v>
      </c>
      <c r="S1739" s="39">
        <v>4.2</v>
      </c>
    </row>
    <row r="1740" spans="1:19" x14ac:dyDescent="0.25">
      <c r="A1740" s="39" t="s">
        <v>76</v>
      </c>
      <c r="B1740" s="39" t="s">
        <v>29</v>
      </c>
      <c r="C1740" s="39" t="s">
        <v>63</v>
      </c>
      <c r="D1740" s="39" t="s">
        <v>1895</v>
      </c>
      <c r="E1740" s="39" t="s">
        <v>127</v>
      </c>
      <c r="F1740" s="48">
        <v>1</v>
      </c>
      <c r="G1740" s="41">
        <v>4632</v>
      </c>
      <c r="H1740" s="42">
        <v>2.3159999999999998</v>
      </c>
      <c r="I1740" s="42">
        <v>2000</v>
      </c>
      <c r="J1740" s="42" t="s">
        <v>4170</v>
      </c>
      <c r="K1740" s="42" t="s">
        <v>4170</v>
      </c>
      <c r="L1740" s="42">
        <v>0</v>
      </c>
      <c r="M1740" s="39" t="s">
        <v>106</v>
      </c>
      <c r="N1740" s="39" t="str">
        <f t="shared" si="27"/>
        <v>sim</v>
      </c>
      <c r="O1740" s="49">
        <v>65</v>
      </c>
      <c r="P1740" s="49">
        <v>5</v>
      </c>
      <c r="Q1740" s="39">
        <v>65</v>
      </c>
      <c r="R1740" s="39">
        <v>7.7</v>
      </c>
      <c r="S1740" s="39">
        <v>100</v>
      </c>
    </row>
    <row r="1741" spans="1:19" x14ac:dyDescent="0.25">
      <c r="A1741" s="39" t="s">
        <v>76</v>
      </c>
      <c r="B1741" s="39" t="s">
        <v>29</v>
      </c>
      <c r="C1741" s="39" t="s">
        <v>63</v>
      </c>
      <c r="D1741" s="39" t="s">
        <v>1896</v>
      </c>
      <c r="E1741" s="39" t="s">
        <v>127</v>
      </c>
      <c r="F1741" s="48">
        <v>2</v>
      </c>
      <c r="G1741" s="41">
        <v>34508</v>
      </c>
      <c r="H1741" s="42">
        <v>2.9944463727872268</v>
      </c>
      <c r="I1741" s="42">
        <v>11524</v>
      </c>
      <c r="J1741" s="42" t="s">
        <v>4169</v>
      </c>
      <c r="K1741" s="42" t="s">
        <v>4169</v>
      </c>
      <c r="L1741" s="42">
        <v>250</v>
      </c>
      <c r="M1741" s="39" t="s">
        <v>105</v>
      </c>
      <c r="N1741" s="39" t="str">
        <f t="shared" si="27"/>
        <v>sim</v>
      </c>
      <c r="O1741" s="49">
        <v>28</v>
      </c>
      <c r="P1741" s="49">
        <v>5</v>
      </c>
      <c r="Q1741" s="39">
        <v>4</v>
      </c>
      <c r="R1741" s="39">
        <v>17.899999999999999</v>
      </c>
      <c r="S1741" s="39">
        <v>14.3</v>
      </c>
    </row>
    <row r="1742" spans="1:19" x14ac:dyDescent="0.25">
      <c r="A1742" s="39" t="s">
        <v>76</v>
      </c>
      <c r="B1742" s="39" t="s">
        <v>29</v>
      </c>
      <c r="C1742" s="39" t="s">
        <v>63</v>
      </c>
      <c r="D1742" s="39" t="s">
        <v>1897</v>
      </c>
      <c r="E1742" s="39" t="s">
        <v>127</v>
      </c>
      <c r="F1742" s="48">
        <v>1</v>
      </c>
      <c r="G1742" s="41">
        <v>5868</v>
      </c>
      <c r="H1742" s="42">
        <v>3.6401985111662531</v>
      </c>
      <c r="I1742" s="42">
        <v>1612</v>
      </c>
      <c r="J1742" s="42" t="s">
        <v>4170</v>
      </c>
      <c r="K1742" s="42" t="s">
        <v>4170</v>
      </c>
      <c r="L1742" s="42">
        <v>48</v>
      </c>
      <c r="M1742" s="39" t="s">
        <v>103</v>
      </c>
      <c r="N1742" s="39" t="str">
        <f t="shared" si="27"/>
        <v>sim</v>
      </c>
      <c r="O1742" s="49">
        <v>12</v>
      </c>
      <c r="P1742" s="49">
        <v>11</v>
      </c>
      <c r="Q1742" s="39">
        <v>8</v>
      </c>
      <c r="R1742" s="39">
        <v>91.7</v>
      </c>
      <c r="S1742" s="39">
        <v>66.7</v>
      </c>
    </row>
    <row r="1743" spans="1:19" x14ac:dyDescent="0.25">
      <c r="A1743" s="39" t="s">
        <v>76</v>
      </c>
      <c r="B1743" s="39" t="s">
        <v>29</v>
      </c>
      <c r="C1743" s="39" t="s">
        <v>63</v>
      </c>
      <c r="D1743" s="39" t="s">
        <v>1898</v>
      </c>
      <c r="E1743" s="39" t="s">
        <v>127</v>
      </c>
      <c r="F1743" s="48">
        <v>1</v>
      </c>
      <c r="G1743" s="41">
        <v>16182</v>
      </c>
      <c r="H1743" s="42">
        <v>3.0822857142857143</v>
      </c>
      <c r="I1743" s="42">
        <v>5250</v>
      </c>
      <c r="J1743" s="42" t="s">
        <v>4169</v>
      </c>
      <c r="K1743" s="42" t="s">
        <v>4170</v>
      </c>
      <c r="L1743" s="42">
        <v>10</v>
      </c>
      <c r="M1743" s="39" t="s">
        <v>102</v>
      </c>
      <c r="N1743" s="39" t="str">
        <f t="shared" si="27"/>
        <v>sim</v>
      </c>
      <c r="O1743" s="49">
        <v>98</v>
      </c>
      <c r="P1743" s="49">
        <v>95</v>
      </c>
      <c r="Q1743" s="39">
        <v>7.65</v>
      </c>
      <c r="R1743" s="39">
        <v>96.9</v>
      </c>
      <c r="S1743" s="39">
        <v>7.8</v>
      </c>
    </row>
    <row r="1744" spans="1:19" x14ac:dyDescent="0.25">
      <c r="A1744" s="39" t="s">
        <v>76</v>
      </c>
      <c r="B1744" s="39" t="s">
        <v>29</v>
      </c>
      <c r="C1744" s="39" t="s">
        <v>63</v>
      </c>
      <c r="D1744" s="39" t="s">
        <v>1899</v>
      </c>
      <c r="E1744" s="39" t="s">
        <v>127</v>
      </c>
      <c r="F1744" s="48">
        <v>1</v>
      </c>
      <c r="G1744" s="41">
        <v>10585</v>
      </c>
      <c r="H1744" s="42">
        <v>2.1602040816326529</v>
      </c>
      <c r="I1744" s="42">
        <v>4900</v>
      </c>
      <c r="J1744" s="42" t="s">
        <v>4169</v>
      </c>
      <c r="K1744" s="42" t="s">
        <v>4170</v>
      </c>
      <c r="L1744" s="42">
        <v>1</v>
      </c>
      <c r="M1744" s="39" t="s">
        <v>106</v>
      </c>
      <c r="N1744" s="39" t="str">
        <f t="shared" si="27"/>
        <v>sim</v>
      </c>
      <c r="O1744" s="49">
        <v>20</v>
      </c>
      <c r="P1744" s="49">
        <v>20</v>
      </c>
      <c r="Q1744" s="39">
        <v>19</v>
      </c>
      <c r="R1744" s="39">
        <v>100</v>
      </c>
      <c r="S1744" s="39">
        <v>95</v>
      </c>
    </row>
    <row r="1745" spans="1:19" x14ac:dyDescent="0.25">
      <c r="A1745" s="39" t="s">
        <v>76</v>
      </c>
      <c r="B1745" s="39" t="s">
        <v>29</v>
      </c>
      <c r="C1745" s="39" t="s">
        <v>63</v>
      </c>
      <c r="D1745" s="39" t="s">
        <v>1900</v>
      </c>
      <c r="E1745" s="39" t="s">
        <v>127</v>
      </c>
      <c r="F1745" s="48">
        <v>1</v>
      </c>
      <c r="G1745" s="41">
        <v>4411</v>
      </c>
      <c r="H1745" s="42">
        <v>4.0430797433547205</v>
      </c>
      <c r="I1745" s="42">
        <v>1091</v>
      </c>
      <c r="J1745" s="42" t="s">
        <v>4170</v>
      </c>
      <c r="K1745" s="42" t="s">
        <v>4170</v>
      </c>
      <c r="L1745" s="42">
        <v>13</v>
      </c>
      <c r="M1745" s="39" t="s">
        <v>103</v>
      </c>
      <c r="N1745" s="39" t="str">
        <f t="shared" si="27"/>
        <v>sim</v>
      </c>
      <c r="O1745" s="49">
        <v>17.149999999999999</v>
      </c>
      <c r="P1745" s="49">
        <v>16</v>
      </c>
      <c r="Q1745" s="39">
        <v>0.05</v>
      </c>
      <c r="R1745" s="39">
        <v>93.3</v>
      </c>
      <c r="S1745" s="39">
        <v>0.3</v>
      </c>
    </row>
    <row r="1746" spans="1:19" x14ac:dyDescent="0.25">
      <c r="A1746" s="39" t="s">
        <v>76</v>
      </c>
      <c r="B1746" s="39" t="s">
        <v>29</v>
      </c>
      <c r="C1746" s="39" t="s">
        <v>63</v>
      </c>
      <c r="D1746" s="39" t="s">
        <v>1901</v>
      </c>
      <c r="E1746" s="39" t="s">
        <v>127</v>
      </c>
      <c r="F1746" s="48">
        <v>1</v>
      </c>
      <c r="G1746" s="41">
        <v>4291</v>
      </c>
      <c r="H1746" s="42">
        <v>2.0231023102310233</v>
      </c>
      <c r="I1746" s="42">
        <v>2121</v>
      </c>
      <c r="J1746" s="42" t="s">
        <v>4170</v>
      </c>
      <c r="K1746" s="42" t="s">
        <v>4170</v>
      </c>
      <c r="L1746" s="42">
        <v>188</v>
      </c>
      <c r="M1746" s="39" t="s">
        <v>105</v>
      </c>
      <c r="N1746" s="39" t="str">
        <f t="shared" si="27"/>
        <v>sim</v>
      </c>
      <c r="O1746" s="49">
        <v>25.33</v>
      </c>
      <c r="P1746" s="49">
        <v>20.260000000000002</v>
      </c>
      <c r="Q1746" s="39">
        <v>19.309999999999999</v>
      </c>
      <c r="R1746" s="39">
        <v>80</v>
      </c>
      <c r="S1746" s="39">
        <v>76.2</v>
      </c>
    </row>
    <row r="1747" spans="1:19" x14ac:dyDescent="0.25">
      <c r="A1747" s="39" t="s">
        <v>76</v>
      </c>
      <c r="B1747" s="39" t="s">
        <v>29</v>
      </c>
      <c r="C1747" s="39" t="s">
        <v>63</v>
      </c>
      <c r="D1747" s="39" t="s">
        <v>1902</v>
      </c>
      <c r="E1747" s="39" t="s">
        <v>127</v>
      </c>
      <c r="F1747" s="48">
        <v>1</v>
      </c>
      <c r="G1747" s="41">
        <v>4528</v>
      </c>
      <c r="H1747" s="42">
        <v>2.0035398230088495</v>
      </c>
      <c r="I1747" s="42">
        <v>2260</v>
      </c>
      <c r="J1747" s="42" t="s">
        <v>4170</v>
      </c>
      <c r="K1747" s="42" t="s">
        <v>4170</v>
      </c>
      <c r="L1747" s="42">
        <v>0</v>
      </c>
      <c r="M1747" s="39" t="s">
        <v>102</v>
      </c>
      <c r="N1747" s="39" t="str">
        <f t="shared" si="27"/>
        <v>sim</v>
      </c>
      <c r="O1747" s="49">
        <v>35.53</v>
      </c>
      <c r="P1747" s="49">
        <v>28.32</v>
      </c>
      <c r="Q1747" s="39">
        <v>4.8600000000000003</v>
      </c>
      <c r="R1747" s="39">
        <v>79.7</v>
      </c>
      <c r="S1747" s="39">
        <v>13.7</v>
      </c>
    </row>
    <row r="1748" spans="1:19" x14ac:dyDescent="0.25">
      <c r="A1748" s="39" t="s">
        <v>76</v>
      </c>
      <c r="B1748" s="39" t="s">
        <v>29</v>
      </c>
      <c r="C1748" s="39" t="s">
        <v>63</v>
      </c>
      <c r="D1748" s="39" t="s">
        <v>1903</v>
      </c>
      <c r="E1748" s="39" t="s">
        <v>127</v>
      </c>
      <c r="F1748" s="48">
        <v>1</v>
      </c>
      <c r="G1748" s="41">
        <v>1833</v>
      </c>
      <c r="H1748" s="42">
        <v>2.1313953488372093</v>
      </c>
      <c r="I1748" s="42">
        <v>860</v>
      </c>
      <c r="J1748" s="42" t="s">
        <v>4170</v>
      </c>
      <c r="K1748" s="42" t="s">
        <v>4170</v>
      </c>
      <c r="L1748" s="42">
        <v>25</v>
      </c>
      <c r="M1748" s="39" t="s">
        <v>102</v>
      </c>
      <c r="N1748" s="39" t="str">
        <f t="shared" si="27"/>
        <v>sim</v>
      </c>
      <c r="O1748" s="49">
        <v>12</v>
      </c>
      <c r="P1748" s="49">
        <v>9</v>
      </c>
      <c r="Q1748" s="39">
        <v>2.5</v>
      </c>
      <c r="R1748" s="39">
        <v>75</v>
      </c>
      <c r="S1748" s="39">
        <v>20.8</v>
      </c>
    </row>
    <row r="1749" spans="1:19" x14ac:dyDescent="0.25">
      <c r="A1749" s="39" t="s">
        <v>76</v>
      </c>
      <c r="B1749" s="39" t="s">
        <v>29</v>
      </c>
      <c r="C1749" s="39" t="s">
        <v>63</v>
      </c>
      <c r="D1749" s="39" t="s">
        <v>1904</v>
      </c>
      <c r="E1749" s="39" t="s">
        <v>127</v>
      </c>
      <c r="F1749" s="48">
        <v>1</v>
      </c>
      <c r="G1749" s="41">
        <v>11364</v>
      </c>
      <c r="H1749" s="42">
        <v>2.2728000000000002</v>
      </c>
      <c r="I1749" s="42">
        <v>5000</v>
      </c>
      <c r="J1749" s="42" t="s">
        <v>4170</v>
      </c>
      <c r="K1749" s="42" t="s">
        <v>4170</v>
      </c>
      <c r="L1749" s="42">
        <v>30</v>
      </c>
      <c r="M1749" s="39" t="s">
        <v>103</v>
      </c>
      <c r="N1749" s="39" t="str">
        <f t="shared" si="27"/>
        <v>sim</v>
      </c>
      <c r="O1749" s="49">
        <v>28</v>
      </c>
      <c r="P1749" s="49">
        <v>25</v>
      </c>
      <c r="Q1749" s="39">
        <v>1</v>
      </c>
      <c r="R1749" s="39">
        <v>89.3</v>
      </c>
      <c r="S1749" s="39">
        <v>3.6</v>
      </c>
    </row>
    <row r="1750" spans="1:19" x14ac:dyDescent="0.25">
      <c r="A1750" s="39" t="s">
        <v>76</v>
      </c>
      <c r="B1750" s="39" t="s">
        <v>29</v>
      </c>
      <c r="C1750" s="39" t="s">
        <v>63</v>
      </c>
      <c r="D1750" s="39" t="s">
        <v>1905</v>
      </c>
      <c r="E1750" s="39" t="s">
        <v>127</v>
      </c>
      <c r="F1750" s="48">
        <v>1</v>
      </c>
      <c r="G1750" s="41">
        <v>1474</v>
      </c>
      <c r="H1750" s="42">
        <v>2.6088495575221238</v>
      </c>
      <c r="I1750" s="42">
        <v>565</v>
      </c>
      <c r="J1750" s="42" t="s">
        <v>4170</v>
      </c>
      <c r="K1750" s="42" t="s">
        <v>4170</v>
      </c>
      <c r="L1750" s="42">
        <v>3</v>
      </c>
      <c r="M1750" s="39" t="s">
        <v>103</v>
      </c>
      <c r="N1750" s="39" t="str">
        <f t="shared" si="27"/>
        <v>sim</v>
      </c>
      <c r="O1750" s="49">
        <v>11.98</v>
      </c>
      <c r="P1750" s="49">
        <v>10</v>
      </c>
      <c r="Q1750" s="39">
        <v>2</v>
      </c>
      <c r="R1750" s="39">
        <v>83.5</v>
      </c>
      <c r="S1750" s="39">
        <v>16.7</v>
      </c>
    </row>
    <row r="1751" spans="1:19" x14ac:dyDescent="0.25">
      <c r="A1751" s="39" t="s">
        <v>76</v>
      </c>
      <c r="B1751" s="39" t="s">
        <v>29</v>
      </c>
      <c r="C1751" s="39" t="s">
        <v>63</v>
      </c>
      <c r="D1751" s="39" t="s">
        <v>1906</v>
      </c>
      <c r="E1751" s="39" t="s">
        <v>127</v>
      </c>
      <c r="F1751" s="48">
        <v>1</v>
      </c>
      <c r="G1751" s="41">
        <v>2446</v>
      </c>
      <c r="H1751" s="42">
        <v>8.1533333333333342</v>
      </c>
      <c r="I1751" s="42">
        <v>300</v>
      </c>
      <c r="J1751" s="42" t="s">
        <v>4170</v>
      </c>
      <c r="K1751" s="42" t="s">
        <v>4170</v>
      </c>
      <c r="L1751" s="42">
        <v>0</v>
      </c>
      <c r="M1751" s="39" t="s">
        <v>104</v>
      </c>
      <c r="N1751" s="39" t="b">
        <f t="shared" si="27"/>
        <v>0</v>
      </c>
      <c r="O1751" s="49">
        <v>15</v>
      </c>
      <c r="P1751" s="49">
        <v>0.12</v>
      </c>
      <c r="Q1751" s="39">
        <v>0</v>
      </c>
      <c r="R1751" s="39">
        <v>0.8</v>
      </c>
      <c r="S1751" s="39"/>
    </row>
    <row r="1752" spans="1:19" x14ac:dyDescent="0.25">
      <c r="A1752" s="39" t="s">
        <v>76</v>
      </c>
      <c r="B1752" s="39" t="s">
        <v>29</v>
      </c>
      <c r="C1752" s="39" t="s">
        <v>63</v>
      </c>
      <c r="D1752" s="39" t="s">
        <v>1907</v>
      </c>
      <c r="E1752" s="39" t="s">
        <v>127</v>
      </c>
      <c r="F1752" s="48">
        <v>2</v>
      </c>
      <c r="G1752" s="41">
        <v>31129</v>
      </c>
      <c r="H1752" s="42">
        <v>2.1475681269403242</v>
      </c>
      <c r="I1752" s="42">
        <v>14495</v>
      </c>
      <c r="J1752" s="42" t="s">
        <v>4170</v>
      </c>
      <c r="K1752" s="42" t="s">
        <v>4170</v>
      </c>
      <c r="L1752" s="42">
        <v>600</v>
      </c>
      <c r="M1752" s="39" t="s">
        <v>102</v>
      </c>
      <c r="N1752" s="39" t="str">
        <f t="shared" si="27"/>
        <v>sim</v>
      </c>
      <c r="O1752" s="49">
        <v>177.38</v>
      </c>
      <c r="P1752" s="49">
        <v>160.41</v>
      </c>
      <c r="Q1752" s="39">
        <v>100.33</v>
      </c>
      <c r="R1752" s="39">
        <v>90.4</v>
      </c>
      <c r="S1752" s="39">
        <v>56.6</v>
      </c>
    </row>
    <row r="1753" spans="1:19" x14ac:dyDescent="0.25">
      <c r="A1753" s="39" t="s">
        <v>76</v>
      </c>
      <c r="B1753" s="39" t="s">
        <v>29</v>
      </c>
      <c r="C1753" s="39" t="s">
        <v>63</v>
      </c>
      <c r="D1753" s="39" t="s">
        <v>1908</v>
      </c>
      <c r="E1753" s="39" t="s">
        <v>127</v>
      </c>
      <c r="F1753" s="48">
        <v>1</v>
      </c>
      <c r="G1753" s="41">
        <v>9837</v>
      </c>
      <c r="H1753" s="42">
        <v>2.3042867182009839</v>
      </c>
      <c r="I1753" s="42">
        <v>4269</v>
      </c>
      <c r="J1753" s="42" t="s">
        <v>4170</v>
      </c>
      <c r="K1753" s="42" t="s">
        <v>4170</v>
      </c>
      <c r="L1753" s="42">
        <v>0</v>
      </c>
      <c r="M1753" s="39" t="s">
        <v>103</v>
      </c>
      <c r="N1753" s="39" t="str">
        <f t="shared" si="27"/>
        <v>sim</v>
      </c>
      <c r="O1753" s="49">
        <v>1</v>
      </c>
      <c r="P1753" s="49">
        <v>1</v>
      </c>
      <c r="Q1753" s="39">
        <v>0.01</v>
      </c>
      <c r="R1753" s="39">
        <v>100</v>
      </c>
      <c r="S1753" s="39">
        <v>1</v>
      </c>
    </row>
    <row r="1754" spans="1:19" x14ac:dyDescent="0.25">
      <c r="A1754" s="39" t="s">
        <v>76</v>
      </c>
      <c r="B1754" s="39" t="s">
        <v>29</v>
      </c>
      <c r="C1754" s="39" t="s">
        <v>63</v>
      </c>
      <c r="D1754" s="39" t="s">
        <v>1909</v>
      </c>
      <c r="E1754" s="39" t="s">
        <v>127</v>
      </c>
      <c r="F1754" s="48">
        <v>1</v>
      </c>
      <c r="G1754" s="41">
        <v>8069</v>
      </c>
      <c r="H1754" s="42">
        <v>2.0263686589653442</v>
      </c>
      <c r="I1754" s="42">
        <v>3982</v>
      </c>
      <c r="J1754" s="42" t="s">
        <v>4170</v>
      </c>
      <c r="K1754" s="42" t="s">
        <v>4170</v>
      </c>
      <c r="L1754" s="42">
        <v>3</v>
      </c>
      <c r="M1754" s="39" t="s">
        <v>102</v>
      </c>
      <c r="N1754" s="39" t="str">
        <f t="shared" si="27"/>
        <v>sim</v>
      </c>
      <c r="O1754" s="49">
        <v>260</v>
      </c>
      <c r="P1754" s="49">
        <v>110</v>
      </c>
      <c r="Q1754" s="39">
        <v>22.8</v>
      </c>
      <c r="R1754" s="39">
        <v>42.3</v>
      </c>
      <c r="S1754" s="39">
        <v>8.8000000000000007</v>
      </c>
    </row>
    <row r="1755" spans="1:19" x14ac:dyDescent="0.25">
      <c r="A1755" s="39" t="s">
        <v>76</v>
      </c>
      <c r="B1755" s="39" t="s">
        <v>29</v>
      </c>
      <c r="C1755" s="39" t="s">
        <v>63</v>
      </c>
      <c r="D1755" s="39" t="s">
        <v>1910</v>
      </c>
      <c r="E1755" s="39" t="s">
        <v>173</v>
      </c>
      <c r="F1755" s="48">
        <v>1</v>
      </c>
      <c r="G1755" s="41">
        <v>4530</v>
      </c>
      <c r="H1755" s="42">
        <v>3.575374901341752</v>
      </c>
      <c r="I1755" s="42">
        <v>1267</v>
      </c>
      <c r="J1755" s="42" t="s">
        <v>4170</v>
      </c>
      <c r="K1755" s="42" t="s">
        <v>4170</v>
      </c>
      <c r="L1755" s="42">
        <v>40</v>
      </c>
      <c r="M1755" s="39" t="s">
        <v>106</v>
      </c>
      <c r="N1755" s="39" t="str">
        <f t="shared" si="27"/>
        <v>sim</v>
      </c>
      <c r="O1755" s="49">
        <v>16</v>
      </c>
      <c r="P1755" s="49">
        <v>14</v>
      </c>
      <c r="Q1755" s="39">
        <v>9</v>
      </c>
      <c r="R1755" s="39">
        <v>87.5</v>
      </c>
      <c r="S1755" s="39">
        <v>56.3</v>
      </c>
    </row>
    <row r="1756" spans="1:19" x14ac:dyDescent="0.25">
      <c r="A1756" s="39" t="s">
        <v>76</v>
      </c>
      <c r="B1756" s="39" t="s">
        <v>29</v>
      </c>
      <c r="C1756" s="39" t="s">
        <v>63</v>
      </c>
      <c r="D1756" s="39" t="s">
        <v>1911</v>
      </c>
      <c r="E1756" s="39" t="s">
        <v>127</v>
      </c>
      <c r="F1756" s="48">
        <v>1</v>
      </c>
      <c r="G1756" s="41">
        <v>1642</v>
      </c>
      <c r="H1756" s="42">
        <v>2.0525000000000002</v>
      </c>
      <c r="I1756" s="42">
        <v>800</v>
      </c>
      <c r="J1756" s="42" t="s">
        <v>4170</v>
      </c>
      <c r="K1756" s="42" t="s">
        <v>4170</v>
      </c>
      <c r="L1756" s="42">
        <v>4</v>
      </c>
      <c r="M1756" s="39" t="s">
        <v>106</v>
      </c>
      <c r="N1756" s="39" t="str">
        <f t="shared" si="27"/>
        <v>sim</v>
      </c>
      <c r="O1756" s="49">
        <v>8</v>
      </c>
      <c r="P1756" s="49">
        <v>7</v>
      </c>
      <c r="Q1756" s="39">
        <v>6.5</v>
      </c>
      <c r="R1756" s="39">
        <v>87.5</v>
      </c>
      <c r="S1756" s="39">
        <v>81.3</v>
      </c>
    </row>
    <row r="1757" spans="1:19" x14ac:dyDescent="0.25">
      <c r="A1757" s="39" t="s">
        <v>76</v>
      </c>
      <c r="B1757" s="39" t="s">
        <v>29</v>
      </c>
      <c r="C1757" s="39" t="s">
        <v>63</v>
      </c>
      <c r="D1757" s="39" t="s">
        <v>1912</v>
      </c>
      <c r="E1757" s="39" t="s">
        <v>127</v>
      </c>
      <c r="F1757" s="48">
        <v>2</v>
      </c>
      <c r="G1757" s="41">
        <v>23890</v>
      </c>
      <c r="H1757" s="42">
        <v>2.348373144598447</v>
      </c>
      <c r="I1757" s="42">
        <v>10173</v>
      </c>
      <c r="J1757" s="42" t="s">
        <v>4170</v>
      </c>
      <c r="K1757" s="42" t="s">
        <v>4170</v>
      </c>
      <c r="L1757" s="42">
        <v>0</v>
      </c>
      <c r="M1757" s="39" t="s">
        <v>106</v>
      </c>
      <c r="N1757" s="39" t="str">
        <f t="shared" si="27"/>
        <v>sim</v>
      </c>
      <c r="O1757" s="49">
        <v>2236.27</v>
      </c>
      <c r="P1757" s="49">
        <v>0</v>
      </c>
      <c r="Q1757" s="39">
        <v>6</v>
      </c>
      <c r="R1757" s="39"/>
      <c r="S1757" s="39">
        <v>0.3</v>
      </c>
    </row>
    <row r="1758" spans="1:19" x14ac:dyDescent="0.25">
      <c r="A1758" s="39" t="s">
        <v>76</v>
      </c>
      <c r="B1758" s="39" t="s">
        <v>29</v>
      </c>
      <c r="C1758" s="39" t="s">
        <v>63</v>
      </c>
      <c r="D1758" s="39" t="s">
        <v>1913</v>
      </c>
      <c r="E1758" s="39" t="s">
        <v>127</v>
      </c>
      <c r="F1758" s="48">
        <v>3</v>
      </c>
      <c r="G1758" s="41">
        <v>110080</v>
      </c>
      <c r="H1758" s="42">
        <v>2.4570331681621358</v>
      </c>
      <c r="I1758" s="42">
        <v>44802</v>
      </c>
      <c r="J1758" s="42" t="s">
        <v>4169</v>
      </c>
      <c r="K1758" s="42" t="s">
        <v>4169</v>
      </c>
      <c r="L1758" s="42">
        <v>65</v>
      </c>
      <c r="M1758" s="39" t="s">
        <v>103</v>
      </c>
      <c r="N1758" s="39" t="str">
        <f t="shared" si="27"/>
        <v>sim</v>
      </c>
      <c r="O1758" s="49">
        <v>850</v>
      </c>
      <c r="P1758" s="49">
        <v>800</v>
      </c>
      <c r="Q1758" s="39">
        <v>345</v>
      </c>
      <c r="R1758" s="39">
        <v>94.1</v>
      </c>
      <c r="S1758" s="39">
        <v>40.6</v>
      </c>
    </row>
    <row r="1759" spans="1:19" x14ac:dyDescent="0.25">
      <c r="A1759" s="39" t="s">
        <v>76</v>
      </c>
      <c r="B1759" s="39" t="s">
        <v>29</v>
      </c>
      <c r="C1759" s="39" t="s">
        <v>63</v>
      </c>
      <c r="D1759" s="39" t="s">
        <v>1914</v>
      </c>
      <c r="E1759" s="39" t="s">
        <v>127</v>
      </c>
      <c r="F1759" s="48">
        <v>1</v>
      </c>
      <c r="G1759" s="41">
        <v>3153</v>
      </c>
      <c r="H1759" s="42">
        <v>2.0082802547770702</v>
      </c>
      <c r="I1759" s="42">
        <v>1570</v>
      </c>
      <c r="J1759" s="42" t="s">
        <v>4170</v>
      </c>
      <c r="K1759" s="42" t="s">
        <v>4170</v>
      </c>
      <c r="L1759" s="42">
        <v>0</v>
      </c>
      <c r="M1759" s="39" t="s">
        <v>102</v>
      </c>
      <c r="N1759" s="39" t="str">
        <f t="shared" si="27"/>
        <v>sim</v>
      </c>
      <c r="O1759" s="49">
        <v>11.7</v>
      </c>
      <c r="P1759" s="49">
        <v>9</v>
      </c>
      <c r="Q1759" s="39">
        <v>6</v>
      </c>
      <c r="R1759" s="39">
        <v>76.900000000000006</v>
      </c>
      <c r="S1759" s="39">
        <v>51.3</v>
      </c>
    </row>
    <row r="1760" spans="1:19" x14ac:dyDescent="0.25">
      <c r="A1760" s="39" t="s">
        <v>76</v>
      </c>
      <c r="B1760" s="39" t="s">
        <v>29</v>
      </c>
      <c r="C1760" s="39" t="s">
        <v>63</v>
      </c>
      <c r="D1760" s="39" t="s">
        <v>1915</v>
      </c>
      <c r="E1760" s="39" t="s">
        <v>127</v>
      </c>
      <c r="F1760" s="48">
        <v>1</v>
      </c>
      <c r="G1760" s="41">
        <v>6653</v>
      </c>
      <c r="H1760" s="42">
        <v>2.2370544720914594</v>
      </c>
      <c r="I1760" s="42">
        <v>2974</v>
      </c>
      <c r="J1760" s="42" t="s">
        <v>4169</v>
      </c>
      <c r="K1760" s="42" t="s">
        <v>4170</v>
      </c>
      <c r="L1760" s="42">
        <v>1000</v>
      </c>
      <c r="M1760" s="39" t="s">
        <v>106</v>
      </c>
      <c r="N1760" s="39" t="str">
        <f t="shared" si="27"/>
        <v>sim</v>
      </c>
      <c r="O1760" s="49">
        <v>7</v>
      </c>
      <c r="P1760" s="49">
        <v>5</v>
      </c>
      <c r="Q1760" s="39">
        <v>3</v>
      </c>
      <c r="R1760" s="39">
        <v>71.400000000000006</v>
      </c>
      <c r="S1760" s="39">
        <v>42.9</v>
      </c>
    </row>
    <row r="1761" spans="1:19" x14ac:dyDescent="0.25">
      <c r="A1761" s="39" t="s">
        <v>76</v>
      </c>
      <c r="B1761" s="39" t="s">
        <v>29</v>
      </c>
      <c r="C1761" s="39" t="s">
        <v>63</v>
      </c>
      <c r="D1761" s="39" t="s">
        <v>1916</v>
      </c>
      <c r="E1761" s="39" t="s">
        <v>127</v>
      </c>
      <c r="F1761" s="48">
        <v>1</v>
      </c>
      <c r="G1761" s="41">
        <v>2133</v>
      </c>
      <c r="H1761" s="42">
        <v>2.1097922848664687</v>
      </c>
      <c r="I1761" s="42">
        <v>1011</v>
      </c>
      <c r="J1761" s="42" t="s">
        <v>4170</v>
      </c>
      <c r="K1761" s="42" t="s">
        <v>4170</v>
      </c>
      <c r="L1761" s="42">
        <v>0</v>
      </c>
      <c r="M1761" s="39" t="s">
        <v>103</v>
      </c>
      <c r="N1761" s="39" t="str">
        <f t="shared" si="27"/>
        <v>sim</v>
      </c>
      <c r="O1761" s="49">
        <v>24.1</v>
      </c>
      <c r="P1761" s="49">
        <v>23.33</v>
      </c>
      <c r="Q1761" s="39">
        <v>10.43</v>
      </c>
      <c r="R1761" s="39">
        <v>96.8</v>
      </c>
      <c r="S1761" s="39">
        <v>43.3</v>
      </c>
    </row>
    <row r="1762" spans="1:19" x14ac:dyDescent="0.25">
      <c r="A1762" s="39" t="s">
        <v>76</v>
      </c>
      <c r="B1762" s="39" t="s">
        <v>29</v>
      </c>
      <c r="C1762" s="39" t="s">
        <v>63</v>
      </c>
      <c r="D1762" s="39" t="s">
        <v>1917</v>
      </c>
      <c r="E1762" s="39" t="s">
        <v>127</v>
      </c>
      <c r="F1762" s="48">
        <v>3</v>
      </c>
      <c r="G1762" s="41">
        <v>105747</v>
      </c>
      <c r="H1762" s="42">
        <v>3.3563017742089061</v>
      </c>
      <c r="I1762" s="42">
        <v>31507</v>
      </c>
      <c r="J1762" s="42" t="s">
        <v>4169</v>
      </c>
      <c r="K1762" s="42" t="s">
        <v>4170</v>
      </c>
      <c r="L1762" s="42">
        <v>50</v>
      </c>
      <c r="M1762" s="39" t="s">
        <v>102</v>
      </c>
      <c r="N1762" s="39" t="str">
        <f t="shared" si="27"/>
        <v>sim</v>
      </c>
      <c r="O1762" s="49">
        <v>382.2</v>
      </c>
      <c r="P1762" s="49">
        <v>378.2</v>
      </c>
      <c r="Q1762" s="39">
        <v>266.77</v>
      </c>
      <c r="R1762" s="39">
        <v>99</v>
      </c>
      <c r="S1762" s="39">
        <v>69.8</v>
      </c>
    </row>
    <row r="1763" spans="1:19" x14ac:dyDescent="0.25">
      <c r="A1763" s="39" t="s">
        <v>76</v>
      </c>
      <c r="B1763" s="39" t="s">
        <v>29</v>
      </c>
      <c r="C1763" s="39" t="s">
        <v>63</v>
      </c>
      <c r="D1763" s="39" t="s">
        <v>1918</v>
      </c>
      <c r="E1763" s="39" t="s">
        <v>127</v>
      </c>
      <c r="F1763" s="48">
        <v>1</v>
      </c>
      <c r="G1763" s="41">
        <v>9361</v>
      </c>
      <c r="H1763" s="42">
        <v>4.4725274725274726</v>
      </c>
      <c r="I1763" s="42">
        <v>2093</v>
      </c>
      <c r="J1763" s="42" t="s">
        <v>4169</v>
      </c>
      <c r="K1763" s="42" t="s">
        <v>4170</v>
      </c>
      <c r="L1763" s="42">
        <v>20</v>
      </c>
      <c r="M1763" s="39" t="s">
        <v>102</v>
      </c>
      <c r="N1763" s="39" t="str">
        <f t="shared" si="27"/>
        <v>sim</v>
      </c>
      <c r="O1763" s="49">
        <v>60.25</v>
      </c>
      <c r="P1763" s="49">
        <v>57.75</v>
      </c>
      <c r="Q1763" s="39">
        <v>0.4</v>
      </c>
      <c r="R1763" s="39">
        <v>95.9</v>
      </c>
      <c r="S1763" s="39">
        <v>0.7</v>
      </c>
    </row>
    <row r="1764" spans="1:19" x14ac:dyDescent="0.25">
      <c r="A1764" s="39" t="s">
        <v>76</v>
      </c>
      <c r="B1764" s="39" t="s">
        <v>29</v>
      </c>
      <c r="C1764" s="39" t="s">
        <v>63</v>
      </c>
      <c r="D1764" s="39" t="s">
        <v>1919</v>
      </c>
      <c r="E1764" s="39" t="s">
        <v>127</v>
      </c>
      <c r="F1764" s="48">
        <v>2</v>
      </c>
      <c r="G1764" s="41">
        <v>37472</v>
      </c>
      <c r="H1764" s="42">
        <v>2.6043925493466777</v>
      </c>
      <c r="I1764" s="42">
        <v>14388</v>
      </c>
      <c r="J1764" s="42" t="s">
        <v>4170</v>
      </c>
      <c r="K1764" s="42" t="s">
        <v>4170</v>
      </c>
      <c r="L1764" s="42">
        <v>0</v>
      </c>
      <c r="M1764" s="39" t="s">
        <v>102</v>
      </c>
      <c r="N1764" s="39" t="str">
        <f t="shared" si="27"/>
        <v>sim</v>
      </c>
      <c r="O1764" s="49">
        <v>219</v>
      </c>
      <c r="P1764" s="49">
        <v>212</v>
      </c>
      <c r="Q1764" s="39">
        <v>20</v>
      </c>
      <c r="R1764" s="39">
        <v>96.8</v>
      </c>
      <c r="S1764" s="39">
        <v>9.1</v>
      </c>
    </row>
    <row r="1765" spans="1:19" x14ac:dyDescent="0.25">
      <c r="A1765" s="39" t="s">
        <v>76</v>
      </c>
      <c r="B1765" s="39" t="s">
        <v>29</v>
      </c>
      <c r="C1765" s="39" t="s">
        <v>63</v>
      </c>
      <c r="D1765" s="39" t="s">
        <v>1920</v>
      </c>
      <c r="E1765" s="39" t="s">
        <v>127</v>
      </c>
      <c r="F1765" s="48">
        <v>1</v>
      </c>
      <c r="G1765" s="41">
        <v>2043</v>
      </c>
      <c r="H1765" s="42">
        <v>2.0009794319294807</v>
      </c>
      <c r="I1765" s="42">
        <v>1021</v>
      </c>
      <c r="J1765" s="42" t="s">
        <v>4169</v>
      </c>
      <c r="K1765" s="42" t="s">
        <v>4170</v>
      </c>
      <c r="L1765" s="42">
        <v>2</v>
      </c>
      <c r="M1765" s="39" t="s">
        <v>102</v>
      </c>
      <c r="N1765" s="39" t="str">
        <f t="shared" si="27"/>
        <v>sim</v>
      </c>
      <c r="O1765" s="49">
        <v>10.28</v>
      </c>
      <c r="P1765" s="49">
        <v>9.36</v>
      </c>
      <c r="Q1765" s="39">
        <v>1.02</v>
      </c>
      <c r="R1765" s="39">
        <v>91.1</v>
      </c>
      <c r="S1765" s="39">
        <v>9.9</v>
      </c>
    </row>
    <row r="1766" spans="1:19" x14ac:dyDescent="0.25">
      <c r="A1766" s="39" t="s">
        <v>76</v>
      </c>
      <c r="B1766" s="39" t="s">
        <v>29</v>
      </c>
      <c r="C1766" s="39" t="s">
        <v>63</v>
      </c>
      <c r="D1766" s="39" t="s">
        <v>1921</v>
      </c>
      <c r="E1766" s="39" t="s">
        <v>127</v>
      </c>
      <c r="F1766" s="48">
        <v>1</v>
      </c>
      <c r="G1766" s="41">
        <v>1872</v>
      </c>
      <c r="H1766" s="42">
        <v>2.2285714285714286</v>
      </c>
      <c r="I1766" s="42">
        <v>840</v>
      </c>
      <c r="J1766" s="42" t="s">
        <v>4169</v>
      </c>
      <c r="K1766" s="42" t="s">
        <v>4170</v>
      </c>
      <c r="L1766" s="42">
        <v>13</v>
      </c>
      <c r="M1766" s="39" t="s">
        <v>102</v>
      </c>
      <c r="N1766" s="39" t="str">
        <f t="shared" si="27"/>
        <v>sim</v>
      </c>
      <c r="O1766" s="49">
        <v>20</v>
      </c>
      <c r="P1766" s="49">
        <v>16</v>
      </c>
      <c r="Q1766" s="39">
        <v>0.03</v>
      </c>
      <c r="R1766" s="39">
        <v>80</v>
      </c>
      <c r="S1766" s="39">
        <v>0.2</v>
      </c>
    </row>
    <row r="1767" spans="1:19" x14ac:dyDescent="0.25">
      <c r="A1767" s="39" t="s">
        <v>76</v>
      </c>
      <c r="B1767" s="39" t="s">
        <v>29</v>
      </c>
      <c r="C1767" s="39" t="s">
        <v>63</v>
      </c>
      <c r="D1767" s="39" t="s">
        <v>1922</v>
      </c>
      <c r="E1767" s="39" t="s">
        <v>125</v>
      </c>
      <c r="F1767" s="48">
        <v>1</v>
      </c>
      <c r="G1767" s="41">
        <v>10969</v>
      </c>
      <c r="H1767" s="42">
        <v>2.4375555555555555</v>
      </c>
      <c r="I1767" s="42">
        <v>4500</v>
      </c>
      <c r="J1767" s="42" t="s">
        <v>4170</v>
      </c>
      <c r="K1767" s="42" t="s">
        <v>4170</v>
      </c>
      <c r="L1767" s="42">
        <v>50</v>
      </c>
      <c r="M1767" s="39" t="s">
        <v>104</v>
      </c>
      <c r="N1767" s="39" t="b">
        <f t="shared" si="27"/>
        <v>0</v>
      </c>
      <c r="O1767" s="49">
        <v>7820</v>
      </c>
      <c r="P1767" s="49">
        <v>4477.4399999999996</v>
      </c>
      <c r="Q1767" s="39">
        <v>0.99</v>
      </c>
      <c r="R1767" s="39">
        <v>57.3</v>
      </c>
      <c r="S1767" s="39">
        <v>0</v>
      </c>
    </row>
    <row r="1768" spans="1:19" x14ac:dyDescent="0.25">
      <c r="A1768" s="39" t="s">
        <v>76</v>
      </c>
      <c r="B1768" s="39" t="s">
        <v>29</v>
      </c>
      <c r="C1768" s="39" t="s">
        <v>63</v>
      </c>
      <c r="D1768" s="39" t="s">
        <v>1923</v>
      </c>
      <c r="E1768" s="39" t="s">
        <v>127</v>
      </c>
      <c r="F1768" s="48">
        <v>1</v>
      </c>
      <c r="G1768" s="41">
        <v>12994</v>
      </c>
      <c r="H1768" s="42">
        <v>2.6218724778046814</v>
      </c>
      <c r="I1768" s="42">
        <v>4956</v>
      </c>
      <c r="J1768" s="42" t="s">
        <v>4170</v>
      </c>
      <c r="K1768" s="42" t="s">
        <v>4170</v>
      </c>
      <c r="L1768" s="42">
        <v>800</v>
      </c>
      <c r="M1768" s="39" t="s">
        <v>102</v>
      </c>
      <c r="N1768" s="39" t="str">
        <f t="shared" si="27"/>
        <v>sim</v>
      </c>
      <c r="O1768" s="49">
        <v>30</v>
      </c>
      <c r="P1768" s="49">
        <v>30</v>
      </c>
      <c r="Q1768" s="39">
        <v>15</v>
      </c>
      <c r="R1768" s="39">
        <v>100</v>
      </c>
      <c r="S1768" s="39">
        <v>50</v>
      </c>
    </row>
    <row r="1769" spans="1:19" x14ac:dyDescent="0.25">
      <c r="A1769" s="39" t="s">
        <v>76</v>
      </c>
      <c r="B1769" s="39" t="s">
        <v>29</v>
      </c>
      <c r="C1769" s="39" t="s">
        <v>63</v>
      </c>
      <c r="D1769" s="39" t="s">
        <v>1924</v>
      </c>
      <c r="E1769" s="39" t="s">
        <v>127</v>
      </c>
      <c r="F1769" s="48">
        <v>1</v>
      </c>
      <c r="G1769" s="41">
        <v>6314</v>
      </c>
      <c r="H1769" s="42">
        <v>2.5255999999999998</v>
      </c>
      <c r="I1769" s="42">
        <v>2500</v>
      </c>
      <c r="J1769" s="42" t="s">
        <v>4170</v>
      </c>
      <c r="K1769" s="42" t="s">
        <v>4170</v>
      </c>
      <c r="L1769" s="42">
        <v>350</v>
      </c>
      <c r="M1769" s="39" t="s">
        <v>103</v>
      </c>
      <c r="N1769" s="39" t="str">
        <f t="shared" si="27"/>
        <v>sim</v>
      </c>
      <c r="O1769" s="49">
        <v>29</v>
      </c>
      <c r="P1769" s="49">
        <v>25</v>
      </c>
      <c r="Q1769" s="39">
        <v>1</v>
      </c>
      <c r="R1769" s="39">
        <v>86.2</v>
      </c>
      <c r="S1769" s="39">
        <v>3.4</v>
      </c>
    </row>
    <row r="1770" spans="1:19" x14ac:dyDescent="0.25">
      <c r="A1770" s="39" t="s">
        <v>76</v>
      </c>
      <c r="B1770" s="39" t="s">
        <v>29</v>
      </c>
      <c r="C1770" s="39" t="s">
        <v>63</v>
      </c>
      <c r="D1770" s="39" t="s">
        <v>1925</v>
      </c>
      <c r="E1770" s="39" t="s">
        <v>127</v>
      </c>
      <c r="F1770" s="48">
        <v>1</v>
      </c>
      <c r="G1770" s="41">
        <v>2860</v>
      </c>
      <c r="H1770" s="42">
        <v>2.5535714285714284</v>
      </c>
      <c r="I1770" s="42">
        <v>1120</v>
      </c>
      <c r="J1770" s="42" t="s">
        <v>4169</v>
      </c>
      <c r="K1770" s="42" t="s">
        <v>4170</v>
      </c>
      <c r="L1770" s="42">
        <v>25</v>
      </c>
      <c r="M1770" s="39" t="s">
        <v>104</v>
      </c>
      <c r="N1770" s="39" t="b">
        <f t="shared" si="27"/>
        <v>0</v>
      </c>
      <c r="O1770" s="49">
        <v>20</v>
      </c>
      <c r="P1770" s="49">
        <v>12</v>
      </c>
      <c r="Q1770" s="39">
        <v>0</v>
      </c>
      <c r="R1770" s="39">
        <v>60</v>
      </c>
      <c r="S1770" s="39"/>
    </row>
    <row r="1771" spans="1:19" x14ac:dyDescent="0.25">
      <c r="A1771" s="39" t="s">
        <v>76</v>
      </c>
      <c r="B1771" s="39" t="s">
        <v>29</v>
      </c>
      <c r="C1771" s="39" t="s">
        <v>63</v>
      </c>
      <c r="D1771" s="39" t="s">
        <v>1926</v>
      </c>
      <c r="E1771" s="39" t="s">
        <v>127</v>
      </c>
      <c r="F1771" s="48">
        <v>1</v>
      </c>
      <c r="G1771" s="41">
        <v>13892</v>
      </c>
      <c r="H1771" s="42">
        <v>2.5821561338289962</v>
      </c>
      <c r="I1771" s="42">
        <v>5380</v>
      </c>
      <c r="J1771" s="42" t="s">
        <v>4170</v>
      </c>
      <c r="K1771" s="42" t="s">
        <v>4170</v>
      </c>
      <c r="L1771" s="42">
        <v>0</v>
      </c>
      <c r="M1771" s="39" t="s">
        <v>102</v>
      </c>
      <c r="N1771" s="39" t="str">
        <f t="shared" si="27"/>
        <v>sim</v>
      </c>
      <c r="O1771" s="49">
        <v>33</v>
      </c>
      <c r="P1771" s="49">
        <v>31</v>
      </c>
      <c r="Q1771" s="39">
        <v>10</v>
      </c>
      <c r="R1771" s="39">
        <v>93.9</v>
      </c>
      <c r="S1771" s="39">
        <v>30.3</v>
      </c>
    </row>
    <row r="1772" spans="1:19" x14ac:dyDescent="0.25">
      <c r="A1772" s="39" t="s">
        <v>76</v>
      </c>
      <c r="B1772" s="39" t="s">
        <v>29</v>
      </c>
      <c r="C1772" s="39" t="s">
        <v>63</v>
      </c>
      <c r="D1772" s="39" t="s">
        <v>1927</v>
      </c>
      <c r="E1772" s="39" t="s">
        <v>174</v>
      </c>
      <c r="F1772" s="48">
        <v>1</v>
      </c>
      <c r="G1772" s="41">
        <v>4997</v>
      </c>
      <c r="H1772" s="42">
        <v>2.4984999999999999</v>
      </c>
      <c r="I1772" s="42">
        <v>2000</v>
      </c>
      <c r="J1772" s="42" t="s">
        <v>4170</v>
      </c>
      <c r="K1772" s="42" t="s">
        <v>4170</v>
      </c>
      <c r="L1772" s="42">
        <v>108</v>
      </c>
      <c r="M1772" s="39" t="s">
        <v>103</v>
      </c>
      <c r="N1772" s="39" t="str">
        <f t="shared" si="27"/>
        <v>sim</v>
      </c>
      <c r="O1772" s="49">
        <v>49.64</v>
      </c>
      <c r="P1772" s="49">
        <v>43.68</v>
      </c>
      <c r="Q1772" s="39">
        <v>34.6</v>
      </c>
      <c r="R1772" s="39">
        <v>88</v>
      </c>
      <c r="S1772" s="39">
        <v>69.7</v>
      </c>
    </row>
    <row r="1773" spans="1:19" x14ac:dyDescent="0.25">
      <c r="A1773" s="39" t="s">
        <v>76</v>
      </c>
      <c r="B1773" s="39" t="s">
        <v>29</v>
      </c>
      <c r="C1773" s="39" t="s">
        <v>63</v>
      </c>
      <c r="D1773" s="39" t="s">
        <v>1928</v>
      </c>
      <c r="E1773" s="39" t="s">
        <v>127</v>
      </c>
      <c r="F1773" s="48">
        <v>1</v>
      </c>
      <c r="G1773" s="41">
        <v>20314</v>
      </c>
      <c r="H1773" s="42">
        <v>2.5017241379310344</v>
      </c>
      <c r="I1773" s="42">
        <v>8120</v>
      </c>
      <c r="J1773" s="42" t="s">
        <v>4169</v>
      </c>
      <c r="K1773" s="42" t="s">
        <v>4170</v>
      </c>
      <c r="L1773" s="42">
        <v>10</v>
      </c>
      <c r="M1773" s="39" t="s">
        <v>106</v>
      </c>
      <c r="N1773" s="39" t="str">
        <f t="shared" si="27"/>
        <v>sim</v>
      </c>
      <c r="O1773" s="49">
        <v>96</v>
      </c>
      <c r="P1773" s="49">
        <v>78</v>
      </c>
      <c r="Q1773" s="39">
        <v>4.7</v>
      </c>
      <c r="R1773" s="39">
        <v>81.3</v>
      </c>
      <c r="S1773" s="39">
        <v>4.9000000000000004</v>
      </c>
    </row>
    <row r="1774" spans="1:19" x14ac:dyDescent="0.25">
      <c r="A1774" s="39" t="s">
        <v>76</v>
      </c>
      <c r="B1774" s="39" t="s">
        <v>29</v>
      </c>
      <c r="C1774" s="39" t="s">
        <v>63</v>
      </c>
      <c r="D1774" s="39" t="s">
        <v>1929</v>
      </c>
      <c r="E1774" s="39" t="s">
        <v>127</v>
      </c>
      <c r="F1774" s="48">
        <v>1</v>
      </c>
      <c r="G1774" s="41">
        <v>2272</v>
      </c>
      <c r="H1774" s="42">
        <v>2.1888246628131021</v>
      </c>
      <c r="I1774" s="42">
        <v>1038</v>
      </c>
      <c r="J1774" s="42" t="s">
        <v>4170</v>
      </c>
      <c r="K1774" s="42" t="s">
        <v>4170</v>
      </c>
      <c r="L1774" s="42">
        <v>70</v>
      </c>
      <c r="M1774" s="39" t="s">
        <v>102</v>
      </c>
      <c r="N1774" s="39" t="str">
        <f t="shared" si="27"/>
        <v>sim</v>
      </c>
      <c r="O1774" s="49">
        <v>8.35</v>
      </c>
      <c r="P1774" s="49">
        <v>6</v>
      </c>
      <c r="Q1774" s="39">
        <v>5</v>
      </c>
      <c r="R1774" s="39">
        <v>71.900000000000006</v>
      </c>
      <c r="S1774" s="39">
        <v>59.9</v>
      </c>
    </row>
    <row r="1775" spans="1:19" x14ac:dyDescent="0.25">
      <c r="A1775" s="39" t="s">
        <v>76</v>
      </c>
      <c r="B1775" s="39" t="s">
        <v>29</v>
      </c>
      <c r="C1775" s="39" t="s">
        <v>63</v>
      </c>
      <c r="D1775" s="39" t="s">
        <v>1930</v>
      </c>
      <c r="E1775" s="39" t="s">
        <v>127</v>
      </c>
      <c r="F1775" s="48">
        <v>1</v>
      </c>
      <c r="G1775" s="41">
        <v>5271</v>
      </c>
      <c r="H1775" s="42">
        <v>2.5232168501675445</v>
      </c>
      <c r="I1775" s="42">
        <v>2089</v>
      </c>
      <c r="J1775" s="42" t="s">
        <v>4169</v>
      </c>
      <c r="K1775" s="42" t="s">
        <v>4170</v>
      </c>
      <c r="L1775" s="42">
        <v>165</v>
      </c>
      <c r="M1775" s="39" t="s">
        <v>102</v>
      </c>
      <c r="N1775" s="39" t="str">
        <f t="shared" si="27"/>
        <v>sim</v>
      </c>
      <c r="O1775" s="49">
        <v>42.4</v>
      </c>
      <c r="P1775" s="49">
        <v>42.4</v>
      </c>
      <c r="Q1775" s="39">
        <v>40</v>
      </c>
      <c r="R1775" s="39">
        <v>100</v>
      </c>
      <c r="S1775" s="39">
        <v>94.3</v>
      </c>
    </row>
    <row r="1776" spans="1:19" x14ac:dyDescent="0.25">
      <c r="A1776" s="39" t="s">
        <v>76</v>
      </c>
      <c r="B1776" s="39" t="s">
        <v>29</v>
      </c>
      <c r="C1776" s="39" t="s">
        <v>63</v>
      </c>
      <c r="D1776" s="39" t="s">
        <v>1931</v>
      </c>
      <c r="E1776" s="39" t="s">
        <v>174</v>
      </c>
      <c r="F1776" s="48">
        <v>2</v>
      </c>
      <c r="G1776" s="41">
        <v>29797</v>
      </c>
      <c r="H1776" s="42">
        <v>2.6465050182076562</v>
      </c>
      <c r="I1776" s="42">
        <v>11259</v>
      </c>
      <c r="J1776" s="42" t="s">
        <v>4170</v>
      </c>
      <c r="K1776" s="42" t="s">
        <v>4170</v>
      </c>
      <c r="L1776" s="42">
        <v>440</v>
      </c>
      <c r="M1776" s="39" t="s">
        <v>105</v>
      </c>
      <c r="N1776" s="39" t="str">
        <f t="shared" si="27"/>
        <v>sim</v>
      </c>
      <c r="O1776" s="49">
        <v>297</v>
      </c>
      <c r="P1776" s="49">
        <v>295</v>
      </c>
      <c r="Q1776" s="39">
        <v>90.2</v>
      </c>
      <c r="R1776" s="39">
        <v>99.3</v>
      </c>
      <c r="S1776" s="39">
        <v>30.4</v>
      </c>
    </row>
    <row r="1777" spans="1:19" x14ac:dyDescent="0.25">
      <c r="A1777" s="39" t="s">
        <v>76</v>
      </c>
      <c r="B1777" s="39" t="s">
        <v>29</v>
      </c>
      <c r="C1777" s="39" t="s">
        <v>63</v>
      </c>
      <c r="D1777" s="39" t="s">
        <v>1932</v>
      </c>
      <c r="E1777" s="39" t="s">
        <v>127</v>
      </c>
      <c r="F1777" s="48">
        <v>3</v>
      </c>
      <c r="G1777" s="41">
        <v>126477</v>
      </c>
      <c r="H1777" s="42">
        <v>3.0561072852482782</v>
      </c>
      <c r="I1777" s="42">
        <v>41385</v>
      </c>
      <c r="J1777" s="42" t="s">
        <v>4169</v>
      </c>
      <c r="K1777" s="42" t="s">
        <v>4170</v>
      </c>
      <c r="L1777" s="42">
        <v>120</v>
      </c>
      <c r="M1777" s="39" t="s">
        <v>103</v>
      </c>
      <c r="N1777" s="39" t="str">
        <f t="shared" si="27"/>
        <v>sim</v>
      </c>
      <c r="O1777" s="49">
        <v>355</v>
      </c>
      <c r="P1777" s="49">
        <v>283</v>
      </c>
      <c r="Q1777" s="39">
        <v>109</v>
      </c>
      <c r="R1777" s="39">
        <v>79.7</v>
      </c>
      <c r="S1777" s="39">
        <v>30.7</v>
      </c>
    </row>
    <row r="1778" spans="1:19" x14ac:dyDescent="0.25">
      <c r="A1778" s="39" t="s">
        <v>76</v>
      </c>
      <c r="B1778" s="39" t="s">
        <v>29</v>
      </c>
      <c r="C1778" s="39" t="s">
        <v>63</v>
      </c>
      <c r="D1778" s="39" t="s">
        <v>1933</v>
      </c>
      <c r="E1778" s="39" t="s">
        <v>127</v>
      </c>
      <c r="F1778" s="48">
        <v>1</v>
      </c>
      <c r="G1778" s="41">
        <v>20236</v>
      </c>
      <c r="H1778" s="42">
        <v>2.3582333061414755</v>
      </c>
      <c r="I1778" s="42">
        <v>8581</v>
      </c>
      <c r="J1778" s="42" t="s">
        <v>4169</v>
      </c>
      <c r="K1778" s="42" t="s">
        <v>4169</v>
      </c>
      <c r="L1778" s="42">
        <v>3000</v>
      </c>
      <c r="M1778" s="39" t="s">
        <v>102</v>
      </c>
      <c r="N1778" s="39" t="str">
        <f t="shared" si="27"/>
        <v>sim</v>
      </c>
      <c r="O1778" s="49">
        <v>800</v>
      </c>
      <c r="P1778" s="49">
        <v>700</v>
      </c>
      <c r="Q1778" s="39">
        <v>650</v>
      </c>
      <c r="R1778" s="39">
        <v>87.5</v>
      </c>
      <c r="S1778" s="39">
        <v>81.3</v>
      </c>
    </row>
    <row r="1779" spans="1:19" x14ac:dyDescent="0.25">
      <c r="A1779" s="39" t="s">
        <v>76</v>
      </c>
      <c r="B1779" s="39" t="s">
        <v>29</v>
      </c>
      <c r="C1779" s="39" t="s">
        <v>63</v>
      </c>
      <c r="D1779" s="39" t="s">
        <v>1934</v>
      </c>
      <c r="E1779" s="39" t="s">
        <v>127</v>
      </c>
      <c r="F1779" s="48">
        <v>1</v>
      </c>
      <c r="G1779" s="41">
        <v>9620</v>
      </c>
      <c r="H1779" s="42">
        <v>4.0488215488215484</v>
      </c>
      <c r="I1779" s="42">
        <v>2376</v>
      </c>
      <c r="J1779" s="42" t="s">
        <v>4169</v>
      </c>
      <c r="K1779" s="42" t="s">
        <v>4170</v>
      </c>
      <c r="L1779" s="42">
        <v>14</v>
      </c>
      <c r="M1779" s="39" t="s">
        <v>103</v>
      </c>
      <c r="N1779" s="39" t="str">
        <f t="shared" si="27"/>
        <v>sim</v>
      </c>
      <c r="O1779" s="49">
        <v>44</v>
      </c>
      <c r="P1779" s="49">
        <v>41</v>
      </c>
      <c r="Q1779" s="39">
        <v>4</v>
      </c>
      <c r="R1779" s="39">
        <v>93.2</v>
      </c>
      <c r="S1779" s="39">
        <v>9.1</v>
      </c>
    </row>
    <row r="1780" spans="1:19" x14ac:dyDescent="0.25">
      <c r="A1780" s="39" t="s">
        <v>76</v>
      </c>
      <c r="B1780" s="39" t="s">
        <v>29</v>
      </c>
      <c r="C1780" s="39" t="s">
        <v>63</v>
      </c>
      <c r="D1780" s="39" t="s">
        <v>1935</v>
      </c>
      <c r="E1780" s="39" t="s">
        <v>174</v>
      </c>
      <c r="F1780" s="48">
        <v>5</v>
      </c>
      <c r="G1780" s="41">
        <v>2521564</v>
      </c>
      <c r="H1780" s="42">
        <v>3.9702041497539056</v>
      </c>
      <c r="I1780" s="42">
        <v>635122</v>
      </c>
      <c r="J1780" s="42" t="s">
        <v>4169</v>
      </c>
      <c r="K1780" s="42" t="s">
        <v>4169</v>
      </c>
      <c r="L1780" s="42">
        <v>12991</v>
      </c>
      <c r="M1780" s="39" t="s">
        <v>102</v>
      </c>
      <c r="N1780" s="39" t="str">
        <f t="shared" si="27"/>
        <v>sim</v>
      </c>
      <c r="O1780" s="49">
        <v>4942.8599999999997</v>
      </c>
      <c r="P1780" s="49">
        <v>4707.99</v>
      </c>
      <c r="Q1780" s="39">
        <v>773</v>
      </c>
      <c r="R1780" s="39">
        <v>95.2</v>
      </c>
      <c r="S1780" s="39">
        <v>15.6</v>
      </c>
    </row>
    <row r="1781" spans="1:19" x14ac:dyDescent="0.25">
      <c r="A1781" s="39" t="s">
        <v>76</v>
      </c>
      <c r="B1781" s="39" t="s">
        <v>29</v>
      </c>
      <c r="C1781" s="39" t="s">
        <v>63</v>
      </c>
      <c r="D1781" s="39" t="s">
        <v>1936</v>
      </c>
      <c r="E1781" s="39" t="s">
        <v>173</v>
      </c>
      <c r="F1781" s="48">
        <v>1</v>
      </c>
      <c r="G1781" s="41">
        <v>22708</v>
      </c>
      <c r="H1781" s="42">
        <v>3.060377358490566</v>
      </c>
      <c r="I1781" s="42">
        <v>7420</v>
      </c>
      <c r="J1781" s="42" t="s">
        <v>4169</v>
      </c>
      <c r="K1781" s="42" t="s">
        <v>4170</v>
      </c>
      <c r="L1781" s="42">
        <v>344</v>
      </c>
      <c r="M1781" s="39" t="s">
        <v>102</v>
      </c>
      <c r="N1781" s="39" t="str">
        <f t="shared" si="27"/>
        <v>sim</v>
      </c>
      <c r="O1781" s="49">
        <v>85.17</v>
      </c>
      <c r="P1781" s="49">
        <v>65</v>
      </c>
      <c r="Q1781" s="39">
        <v>0</v>
      </c>
      <c r="R1781" s="39">
        <v>76.3</v>
      </c>
      <c r="S1781" s="39"/>
    </row>
    <row r="1782" spans="1:19" x14ac:dyDescent="0.25">
      <c r="A1782" s="39" t="s">
        <v>76</v>
      </c>
      <c r="B1782" s="39" t="s">
        <v>29</v>
      </c>
      <c r="C1782" s="39" t="s">
        <v>63</v>
      </c>
      <c r="D1782" s="39" t="s">
        <v>1937</v>
      </c>
      <c r="E1782" s="39" t="s">
        <v>174</v>
      </c>
      <c r="F1782" s="48">
        <v>1</v>
      </c>
      <c r="G1782" s="41">
        <v>3375</v>
      </c>
      <c r="H1782" s="42">
        <v>2.5961538461538463</v>
      </c>
      <c r="I1782" s="42">
        <v>1300</v>
      </c>
      <c r="J1782" s="42" t="s">
        <v>4169</v>
      </c>
      <c r="K1782" s="42" t="s">
        <v>4170</v>
      </c>
      <c r="L1782" s="42">
        <v>400</v>
      </c>
      <c r="M1782" s="39" t="s">
        <v>106</v>
      </c>
      <c r="N1782" s="39" t="str">
        <f t="shared" si="27"/>
        <v>sim</v>
      </c>
      <c r="O1782" s="49">
        <v>130</v>
      </c>
      <c r="P1782" s="49">
        <v>19.86</v>
      </c>
      <c r="Q1782" s="39">
        <v>2.75</v>
      </c>
      <c r="R1782" s="39">
        <v>15.3</v>
      </c>
      <c r="S1782" s="39">
        <v>2.1</v>
      </c>
    </row>
    <row r="1783" spans="1:19" x14ac:dyDescent="0.25">
      <c r="A1783" s="39" t="s">
        <v>76</v>
      </c>
      <c r="B1783" s="39" t="s">
        <v>29</v>
      </c>
      <c r="C1783" s="39" t="s">
        <v>63</v>
      </c>
      <c r="D1783" s="39" t="s">
        <v>1938</v>
      </c>
      <c r="E1783" s="39" t="s">
        <v>127</v>
      </c>
      <c r="F1783" s="48">
        <v>1</v>
      </c>
      <c r="G1783" s="41">
        <v>3753</v>
      </c>
      <c r="H1783" s="42">
        <v>2.0015999999999998</v>
      </c>
      <c r="I1783" s="42">
        <v>1875</v>
      </c>
      <c r="J1783" s="42" t="s">
        <v>4170</v>
      </c>
      <c r="K1783" s="42" t="s">
        <v>4170</v>
      </c>
      <c r="L1783" s="42">
        <v>53</v>
      </c>
      <c r="M1783" s="39" t="s">
        <v>102</v>
      </c>
      <c r="N1783" s="39" t="str">
        <f t="shared" si="27"/>
        <v>sim</v>
      </c>
      <c r="O1783" s="49">
        <v>26</v>
      </c>
      <c r="P1783" s="49">
        <v>18.329999999999998</v>
      </c>
      <c r="Q1783" s="39">
        <v>0.8</v>
      </c>
      <c r="R1783" s="39">
        <v>70.5</v>
      </c>
      <c r="S1783" s="39">
        <v>3.1</v>
      </c>
    </row>
    <row r="1784" spans="1:19" x14ac:dyDescent="0.25">
      <c r="A1784" s="39" t="s">
        <v>76</v>
      </c>
      <c r="B1784" s="39" t="s">
        <v>29</v>
      </c>
      <c r="C1784" s="39" t="s">
        <v>63</v>
      </c>
      <c r="D1784" s="39" t="s">
        <v>1939</v>
      </c>
      <c r="E1784" s="39" t="s">
        <v>127</v>
      </c>
      <c r="F1784" s="48">
        <v>1</v>
      </c>
      <c r="G1784" s="41">
        <v>2709</v>
      </c>
      <c r="H1784" s="42">
        <v>2.0141263940520444</v>
      </c>
      <c r="I1784" s="42">
        <v>1345</v>
      </c>
      <c r="J1784" s="42" t="s">
        <v>4170</v>
      </c>
      <c r="K1784" s="42" t="s">
        <v>4170</v>
      </c>
      <c r="L1784" s="42">
        <v>0</v>
      </c>
      <c r="M1784" s="39" t="s">
        <v>104</v>
      </c>
      <c r="N1784" s="39" t="b">
        <f t="shared" si="27"/>
        <v>0</v>
      </c>
      <c r="O1784" s="49">
        <v>21.68</v>
      </c>
      <c r="P1784" s="49">
        <v>21.68</v>
      </c>
      <c r="Q1784" s="39">
        <v>0</v>
      </c>
      <c r="R1784" s="39">
        <v>100</v>
      </c>
      <c r="S1784" s="39"/>
    </row>
    <row r="1785" spans="1:19" x14ac:dyDescent="0.25">
      <c r="A1785" s="39" t="s">
        <v>76</v>
      </c>
      <c r="B1785" s="39" t="s">
        <v>29</v>
      </c>
      <c r="C1785" s="39" t="s">
        <v>63</v>
      </c>
      <c r="D1785" s="39" t="s">
        <v>1940</v>
      </c>
      <c r="E1785" s="39" t="s">
        <v>127</v>
      </c>
      <c r="F1785" s="48">
        <v>1</v>
      </c>
      <c r="G1785" s="41">
        <v>2797</v>
      </c>
      <c r="H1785" s="42">
        <v>3.6802631578947369</v>
      </c>
      <c r="I1785" s="42">
        <v>760</v>
      </c>
      <c r="J1785" s="42" t="s">
        <v>4169</v>
      </c>
      <c r="K1785" s="42" t="s">
        <v>4170</v>
      </c>
      <c r="L1785" s="42">
        <v>22</v>
      </c>
      <c r="M1785" s="39" t="s">
        <v>105</v>
      </c>
      <c r="N1785" s="39" t="str">
        <f t="shared" si="27"/>
        <v>sim</v>
      </c>
      <c r="O1785" s="49">
        <v>30</v>
      </c>
      <c r="P1785" s="49">
        <v>20</v>
      </c>
      <c r="Q1785" s="39">
        <v>0.32</v>
      </c>
      <c r="R1785" s="39">
        <v>66.7</v>
      </c>
      <c r="S1785" s="39">
        <v>1.1000000000000001</v>
      </c>
    </row>
    <row r="1786" spans="1:19" x14ac:dyDescent="0.25">
      <c r="A1786" s="39" t="s">
        <v>76</v>
      </c>
      <c r="B1786" s="39" t="s">
        <v>29</v>
      </c>
      <c r="C1786" s="39" t="s">
        <v>63</v>
      </c>
      <c r="D1786" s="39" t="s">
        <v>1941</v>
      </c>
      <c r="E1786" s="39" t="s">
        <v>174</v>
      </c>
      <c r="F1786" s="48">
        <v>4</v>
      </c>
      <c r="G1786" s="41">
        <v>441539</v>
      </c>
      <c r="H1786" s="42">
        <v>4.0341248595261803</v>
      </c>
      <c r="I1786" s="42">
        <v>109451</v>
      </c>
      <c r="J1786" s="42" t="s">
        <v>4170</v>
      </c>
      <c r="K1786" s="42" t="s">
        <v>4170</v>
      </c>
      <c r="L1786" s="42">
        <v>0</v>
      </c>
      <c r="M1786" s="39" t="s">
        <v>102</v>
      </c>
      <c r="N1786" s="39" t="str">
        <f t="shared" si="27"/>
        <v>sim</v>
      </c>
      <c r="O1786" s="49">
        <v>2780</v>
      </c>
      <c r="P1786" s="49">
        <v>2530</v>
      </c>
      <c r="Q1786" s="39">
        <v>2435</v>
      </c>
      <c r="R1786" s="39">
        <v>91</v>
      </c>
      <c r="S1786" s="39">
        <v>87.6</v>
      </c>
    </row>
    <row r="1787" spans="1:19" x14ac:dyDescent="0.25">
      <c r="A1787" s="39" t="s">
        <v>76</v>
      </c>
      <c r="B1787" s="39" t="s">
        <v>29</v>
      </c>
      <c r="C1787" s="39" t="s">
        <v>63</v>
      </c>
      <c r="D1787" s="39" t="s">
        <v>1942</v>
      </c>
      <c r="E1787" s="39" t="s">
        <v>127</v>
      </c>
      <c r="F1787" s="48">
        <v>1</v>
      </c>
      <c r="G1787" s="41">
        <v>1316</v>
      </c>
      <c r="H1787" s="42">
        <v>2.9909090909090907</v>
      </c>
      <c r="I1787" s="42">
        <v>440</v>
      </c>
      <c r="J1787" s="42" t="s">
        <v>4170</v>
      </c>
      <c r="K1787" s="42" t="s">
        <v>4170</v>
      </c>
      <c r="L1787" s="42">
        <v>30</v>
      </c>
      <c r="M1787" s="39" t="s">
        <v>102</v>
      </c>
      <c r="N1787" s="39" t="str">
        <f t="shared" si="27"/>
        <v>sim</v>
      </c>
      <c r="O1787" s="49">
        <v>15</v>
      </c>
      <c r="P1787" s="49">
        <v>13</v>
      </c>
      <c r="Q1787" s="39">
        <v>13</v>
      </c>
      <c r="R1787" s="39">
        <v>86.7</v>
      </c>
      <c r="S1787" s="39">
        <v>86.7</v>
      </c>
    </row>
    <row r="1788" spans="1:19" x14ac:dyDescent="0.25">
      <c r="A1788" s="39" t="s">
        <v>76</v>
      </c>
      <c r="B1788" s="39" t="s">
        <v>29</v>
      </c>
      <c r="C1788" s="39" t="s">
        <v>63</v>
      </c>
      <c r="D1788" s="39" t="s">
        <v>1943</v>
      </c>
      <c r="E1788" s="39" t="s">
        <v>127</v>
      </c>
      <c r="F1788" s="48">
        <v>1</v>
      </c>
      <c r="G1788" s="41">
        <v>13812</v>
      </c>
      <c r="H1788" s="42">
        <v>2.045919123092875</v>
      </c>
      <c r="I1788" s="42">
        <v>6751</v>
      </c>
      <c r="J1788" s="42" t="s">
        <v>4170</v>
      </c>
      <c r="K1788" s="42" t="s">
        <v>4170</v>
      </c>
      <c r="L1788" s="42">
        <v>122</v>
      </c>
      <c r="M1788" s="39" t="s">
        <v>106</v>
      </c>
      <c r="N1788" s="39" t="str">
        <f t="shared" si="27"/>
        <v>sim</v>
      </c>
      <c r="O1788" s="49">
        <v>60</v>
      </c>
      <c r="P1788" s="49">
        <v>49</v>
      </c>
      <c r="Q1788" s="39">
        <v>5</v>
      </c>
      <c r="R1788" s="39">
        <v>81.7</v>
      </c>
      <c r="S1788" s="39">
        <v>8.3000000000000007</v>
      </c>
    </row>
    <row r="1789" spans="1:19" x14ac:dyDescent="0.25">
      <c r="A1789" s="39" t="s">
        <v>76</v>
      </c>
      <c r="B1789" s="39" t="s">
        <v>29</v>
      </c>
      <c r="C1789" s="39" t="s">
        <v>63</v>
      </c>
      <c r="D1789" s="39" t="s">
        <v>1944</v>
      </c>
      <c r="E1789" s="39" t="s">
        <v>127</v>
      </c>
      <c r="F1789" s="48">
        <v>1</v>
      </c>
      <c r="G1789" s="41">
        <v>1557</v>
      </c>
      <c r="H1789" s="42">
        <v>2.1929577464788732</v>
      </c>
      <c r="I1789" s="42">
        <v>710</v>
      </c>
      <c r="J1789" s="42" t="s">
        <v>4170</v>
      </c>
      <c r="K1789" s="42" t="s">
        <v>4170</v>
      </c>
      <c r="L1789" s="42">
        <v>0</v>
      </c>
      <c r="M1789" s="39" t="s">
        <v>104</v>
      </c>
      <c r="N1789" s="39" t="b">
        <f t="shared" si="27"/>
        <v>0</v>
      </c>
      <c r="O1789" s="49">
        <v>15.66</v>
      </c>
      <c r="P1789" s="49">
        <v>6.59</v>
      </c>
      <c r="Q1789" s="39">
        <v>0</v>
      </c>
      <c r="R1789" s="39">
        <v>42.1</v>
      </c>
      <c r="S1789" s="39"/>
    </row>
    <row r="1790" spans="1:19" x14ac:dyDescent="0.25">
      <c r="A1790" s="39" t="s">
        <v>76</v>
      </c>
      <c r="B1790" s="39" t="s">
        <v>29</v>
      </c>
      <c r="C1790" s="39" t="s">
        <v>63</v>
      </c>
      <c r="D1790" s="39" t="s">
        <v>1827</v>
      </c>
      <c r="E1790" s="39" t="s">
        <v>127</v>
      </c>
      <c r="F1790" s="48">
        <v>2</v>
      </c>
      <c r="G1790" s="41">
        <v>33614</v>
      </c>
      <c r="H1790" s="42">
        <v>3.6600609756097562</v>
      </c>
      <c r="I1790" s="42">
        <v>9184</v>
      </c>
      <c r="J1790" s="42" t="s">
        <v>4170</v>
      </c>
      <c r="K1790" s="42" t="s">
        <v>4170</v>
      </c>
      <c r="L1790" s="42">
        <v>15</v>
      </c>
      <c r="M1790" s="39" t="s">
        <v>102</v>
      </c>
      <c r="N1790" s="39" t="str">
        <f t="shared" si="27"/>
        <v>sim</v>
      </c>
      <c r="O1790" s="49">
        <v>247.07</v>
      </c>
      <c r="P1790" s="49">
        <v>247.07</v>
      </c>
      <c r="Q1790" s="39">
        <v>85</v>
      </c>
      <c r="R1790" s="39">
        <v>100</v>
      </c>
      <c r="S1790" s="39">
        <v>34.4</v>
      </c>
    </row>
    <row r="1791" spans="1:19" x14ac:dyDescent="0.25">
      <c r="A1791" s="39" t="s">
        <v>76</v>
      </c>
      <c r="B1791" s="39" t="s">
        <v>29</v>
      </c>
      <c r="C1791" s="39" t="s">
        <v>63</v>
      </c>
      <c r="D1791" s="39" t="s">
        <v>1945</v>
      </c>
      <c r="E1791" s="39" t="s">
        <v>127</v>
      </c>
      <c r="F1791" s="48">
        <v>2</v>
      </c>
      <c r="G1791" s="41">
        <v>39426</v>
      </c>
      <c r="H1791" s="42">
        <v>2.31210415200563</v>
      </c>
      <c r="I1791" s="42">
        <v>17052</v>
      </c>
      <c r="J1791" s="42" t="s">
        <v>4170</v>
      </c>
      <c r="K1791" s="42" t="s">
        <v>4170</v>
      </c>
      <c r="L1791" s="42">
        <v>0</v>
      </c>
      <c r="M1791" s="39" t="s">
        <v>103</v>
      </c>
      <c r="N1791" s="39" t="str">
        <f t="shared" si="27"/>
        <v>sim</v>
      </c>
      <c r="O1791" s="49">
        <v>161.83000000000001</v>
      </c>
      <c r="P1791" s="49">
        <v>140</v>
      </c>
      <c r="Q1791" s="39">
        <v>14.2</v>
      </c>
      <c r="R1791" s="39">
        <v>86.5</v>
      </c>
      <c r="S1791" s="39">
        <v>8.8000000000000007</v>
      </c>
    </row>
    <row r="1792" spans="1:19" x14ac:dyDescent="0.25">
      <c r="A1792" s="39" t="s">
        <v>76</v>
      </c>
      <c r="B1792" s="39" t="s">
        <v>29</v>
      </c>
      <c r="C1792" s="39" t="s">
        <v>63</v>
      </c>
      <c r="D1792" s="39" t="s">
        <v>1946</v>
      </c>
      <c r="E1792" s="39" t="s">
        <v>127</v>
      </c>
      <c r="F1792" s="48">
        <v>2</v>
      </c>
      <c r="G1792" s="41">
        <v>48052</v>
      </c>
      <c r="H1792" s="42">
        <v>2.4709209646732142</v>
      </c>
      <c r="I1792" s="42">
        <v>19447</v>
      </c>
      <c r="J1792" s="42" t="s">
        <v>4169</v>
      </c>
      <c r="K1792" s="42" t="s">
        <v>4170</v>
      </c>
      <c r="L1792" s="42">
        <v>20</v>
      </c>
      <c r="M1792" s="39" t="s">
        <v>102</v>
      </c>
      <c r="N1792" s="39" t="str">
        <f t="shared" si="27"/>
        <v>sim</v>
      </c>
      <c r="O1792" s="49">
        <v>277.27</v>
      </c>
      <c r="P1792" s="49">
        <v>252.77</v>
      </c>
      <c r="Q1792" s="39">
        <v>10.63</v>
      </c>
      <c r="R1792" s="39">
        <v>91.2</v>
      </c>
      <c r="S1792" s="39">
        <v>3.8</v>
      </c>
    </row>
    <row r="1793" spans="1:19" x14ac:dyDescent="0.25">
      <c r="A1793" s="39" t="s">
        <v>76</v>
      </c>
      <c r="B1793" s="39" t="s">
        <v>29</v>
      </c>
      <c r="C1793" s="39" t="s">
        <v>63</v>
      </c>
      <c r="D1793" s="39" t="s">
        <v>1947</v>
      </c>
      <c r="E1793" s="39" t="s">
        <v>127</v>
      </c>
      <c r="F1793" s="48">
        <v>1</v>
      </c>
      <c r="G1793" s="41">
        <v>5540</v>
      </c>
      <c r="H1793" s="42">
        <v>2</v>
      </c>
      <c r="I1793" s="42">
        <v>2770</v>
      </c>
      <c r="J1793" s="42" t="s">
        <v>4170</v>
      </c>
      <c r="K1793" s="42" t="s">
        <v>4170</v>
      </c>
      <c r="L1793" s="42">
        <v>600</v>
      </c>
      <c r="M1793" s="39" t="s">
        <v>104</v>
      </c>
      <c r="N1793" s="39" t="b">
        <f t="shared" si="27"/>
        <v>0</v>
      </c>
      <c r="O1793" s="49">
        <v>26</v>
      </c>
      <c r="P1793" s="49">
        <v>20</v>
      </c>
      <c r="Q1793" s="39">
        <v>16</v>
      </c>
      <c r="R1793" s="39">
        <v>76.900000000000006</v>
      </c>
      <c r="S1793" s="39">
        <v>61.5</v>
      </c>
    </row>
    <row r="1794" spans="1:19" x14ac:dyDescent="0.25">
      <c r="A1794" s="39" t="s">
        <v>76</v>
      </c>
      <c r="B1794" s="39" t="s">
        <v>29</v>
      </c>
      <c r="C1794" s="39" t="s">
        <v>63</v>
      </c>
      <c r="D1794" s="39" t="s">
        <v>1948</v>
      </c>
      <c r="E1794" s="39" t="s">
        <v>127</v>
      </c>
      <c r="F1794" s="48">
        <v>1</v>
      </c>
      <c r="G1794" s="41">
        <v>3084</v>
      </c>
      <c r="H1794" s="42">
        <v>2.056</v>
      </c>
      <c r="I1794" s="42">
        <v>1500</v>
      </c>
      <c r="J1794" s="42" t="s">
        <v>4169</v>
      </c>
      <c r="K1794" s="42" t="s">
        <v>4170</v>
      </c>
      <c r="L1794" s="42">
        <v>0</v>
      </c>
      <c r="M1794" s="39" t="s">
        <v>102</v>
      </c>
      <c r="N1794" s="39" t="str">
        <f t="shared" si="27"/>
        <v>sim</v>
      </c>
      <c r="O1794" s="49">
        <v>30.63</v>
      </c>
      <c r="P1794" s="49">
        <v>29</v>
      </c>
      <c r="Q1794" s="39">
        <v>6.5</v>
      </c>
      <c r="R1794" s="39">
        <v>94.7</v>
      </c>
      <c r="S1794" s="39">
        <v>21.2</v>
      </c>
    </row>
    <row r="1795" spans="1:19" x14ac:dyDescent="0.25">
      <c r="A1795" s="39" t="s">
        <v>76</v>
      </c>
      <c r="B1795" s="39" t="s">
        <v>29</v>
      </c>
      <c r="C1795" s="39" t="s">
        <v>63</v>
      </c>
      <c r="D1795" s="39" t="s">
        <v>1949</v>
      </c>
      <c r="E1795" s="39" t="s">
        <v>174</v>
      </c>
      <c r="F1795" s="48">
        <v>1</v>
      </c>
      <c r="G1795" s="41">
        <v>2810</v>
      </c>
      <c r="H1795" s="42">
        <v>2.1715610510046366</v>
      </c>
      <c r="I1795" s="42">
        <v>1294</v>
      </c>
      <c r="J1795" s="42" t="s">
        <v>4170</v>
      </c>
      <c r="K1795" s="42" t="s">
        <v>4169</v>
      </c>
      <c r="L1795" s="42">
        <v>5</v>
      </c>
      <c r="M1795" s="39" t="s">
        <v>102</v>
      </c>
      <c r="N1795" s="39" t="str">
        <f t="shared" ref="N1795:N1858" si="28">IF(M1795&lt;&gt;"Não existe", "sim")</f>
        <v>sim</v>
      </c>
      <c r="O1795" s="49">
        <v>20</v>
      </c>
      <c r="P1795" s="49">
        <v>15</v>
      </c>
      <c r="Q1795" s="39">
        <v>0.5</v>
      </c>
      <c r="R1795" s="39">
        <v>75</v>
      </c>
      <c r="S1795" s="39">
        <v>2.5</v>
      </c>
    </row>
    <row r="1796" spans="1:19" x14ac:dyDescent="0.25">
      <c r="A1796" s="39" t="s">
        <v>76</v>
      </c>
      <c r="B1796" s="39" t="s">
        <v>29</v>
      </c>
      <c r="C1796" s="39" t="s">
        <v>63</v>
      </c>
      <c r="D1796" s="39" t="s">
        <v>1950</v>
      </c>
      <c r="E1796" s="39" t="s">
        <v>173</v>
      </c>
      <c r="F1796" s="48">
        <v>1</v>
      </c>
      <c r="G1796" s="41">
        <v>9696</v>
      </c>
      <c r="H1796" s="42">
        <v>2.2548837209302324</v>
      </c>
      <c r="I1796" s="42">
        <v>4300</v>
      </c>
      <c r="J1796" s="42" t="s">
        <v>4170</v>
      </c>
      <c r="K1796" s="42" t="s">
        <v>4170</v>
      </c>
      <c r="L1796" s="42">
        <v>150</v>
      </c>
      <c r="M1796" s="39" t="s">
        <v>102</v>
      </c>
      <c r="N1796" s="39" t="str">
        <f t="shared" si="28"/>
        <v>sim</v>
      </c>
      <c r="O1796" s="49">
        <v>54</v>
      </c>
      <c r="P1796" s="49">
        <v>48</v>
      </c>
      <c r="Q1796" s="39">
        <v>19</v>
      </c>
      <c r="R1796" s="39">
        <v>88.9</v>
      </c>
      <c r="S1796" s="39">
        <v>35.200000000000003</v>
      </c>
    </row>
    <row r="1797" spans="1:19" x14ac:dyDescent="0.25">
      <c r="A1797" s="39" t="s">
        <v>76</v>
      </c>
      <c r="B1797" s="39" t="s">
        <v>29</v>
      </c>
      <c r="C1797" s="39" t="s">
        <v>63</v>
      </c>
      <c r="D1797" s="39" t="s">
        <v>1951</v>
      </c>
      <c r="E1797" s="39" t="s">
        <v>127</v>
      </c>
      <c r="F1797" s="48">
        <v>1</v>
      </c>
      <c r="G1797" s="41">
        <v>5722</v>
      </c>
      <c r="H1797" s="42">
        <v>2.3035426731078905</v>
      </c>
      <c r="I1797" s="42">
        <v>2484</v>
      </c>
      <c r="J1797" s="42" t="s">
        <v>4170</v>
      </c>
      <c r="K1797" s="42" t="s">
        <v>4170</v>
      </c>
      <c r="L1797" s="42">
        <v>0</v>
      </c>
      <c r="M1797" s="39" t="s">
        <v>102</v>
      </c>
      <c r="N1797" s="39" t="str">
        <f t="shared" si="28"/>
        <v>sim</v>
      </c>
      <c r="O1797" s="49">
        <v>86.27</v>
      </c>
      <c r="P1797" s="49">
        <v>64.5</v>
      </c>
      <c r="Q1797" s="39">
        <v>1.75</v>
      </c>
      <c r="R1797" s="39">
        <v>74.8</v>
      </c>
      <c r="S1797" s="39">
        <v>2</v>
      </c>
    </row>
    <row r="1798" spans="1:19" x14ac:dyDescent="0.25">
      <c r="A1798" s="39" t="s">
        <v>76</v>
      </c>
      <c r="B1798" s="39" t="s">
        <v>29</v>
      </c>
      <c r="C1798" s="39" t="s">
        <v>63</v>
      </c>
      <c r="D1798" s="39" t="s">
        <v>1101</v>
      </c>
      <c r="E1798" s="39" t="s">
        <v>127</v>
      </c>
      <c r="F1798" s="48">
        <v>1</v>
      </c>
      <c r="G1798" s="41">
        <v>14494</v>
      </c>
      <c r="H1798" s="42">
        <v>3.144716858320677</v>
      </c>
      <c r="I1798" s="42">
        <v>4609</v>
      </c>
      <c r="J1798" s="42" t="s">
        <v>4170</v>
      </c>
      <c r="K1798" s="42" t="s">
        <v>4170</v>
      </c>
      <c r="L1798" s="42">
        <v>5</v>
      </c>
      <c r="M1798" s="39" t="s">
        <v>102</v>
      </c>
      <c r="N1798" s="39" t="str">
        <f t="shared" si="28"/>
        <v>sim</v>
      </c>
      <c r="O1798" s="49">
        <v>55</v>
      </c>
      <c r="P1798" s="49">
        <v>55</v>
      </c>
      <c r="Q1798" s="39">
        <v>45</v>
      </c>
      <c r="R1798" s="39">
        <v>100</v>
      </c>
      <c r="S1798" s="39">
        <v>81.8</v>
      </c>
    </row>
    <row r="1799" spans="1:19" x14ac:dyDescent="0.25">
      <c r="A1799" s="39" t="s">
        <v>76</v>
      </c>
      <c r="B1799" s="39" t="s">
        <v>29</v>
      </c>
      <c r="C1799" s="39" t="s">
        <v>63</v>
      </c>
      <c r="D1799" s="39" t="s">
        <v>1724</v>
      </c>
      <c r="E1799" s="39" t="s">
        <v>174</v>
      </c>
      <c r="F1799" s="48">
        <v>1</v>
      </c>
      <c r="G1799" s="41">
        <v>3353</v>
      </c>
      <c r="H1799" s="42">
        <v>4.5310810810810809</v>
      </c>
      <c r="I1799" s="42">
        <v>740</v>
      </c>
      <c r="J1799" s="42" t="s">
        <v>4170</v>
      </c>
      <c r="K1799" s="42" t="s">
        <v>4170</v>
      </c>
      <c r="L1799" s="42">
        <v>0</v>
      </c>
      <c r="M1799" s="39" t="s">
        <v>106</v>
      </c>
      <c r="N1799" s="39" t="str">
        <f t="shared" si="28"/>
        <v>sim</v>
      </c>
      <c r="O1799" s="49">
        <v>150</v>
      </c>
      <c r="P1799" s="49">
        <v>50</v>
      </c>
      <c r="Q1799" s="39">
        <v>40</v>
      </c>
      <c r="R1799" s="39">
        <v>33.299999999999997</v>
      </c>
      <c r="S1799" s="39">
        <v>26.7</v>
      </c>
    </row>
    <row r="1800" spans="1:19" x14ac:dyDescent="0.25">
      <c r="A1800" s="39" t="s">
        <v>76</v>
      </c>
      <c r="B1800" s="39" t="s">
        <v>29</v>
      </c>
      <c r="C1800" s="39" t="s">
        <v>63</v>
      </c>
      <c r="D1800" s="39" t="s">
        <v>1952</v>
      </c>
      <c r="E1800" s="39" t="s">
        <v>127</v>
      </c>
      <c r="F1800" s="48">
        <v>1</v>
      </c>
      <c r="G1800" s="41">
        <v>2596</v>
      </c>
      <c r="H1800" s="42">
        <v>4.3266666666666671</v>
      </c>
      <c r="I1800" s="42">
        <v>600</v>
      </c>
      <c r="J1800" s="42" t="s">
        <v>4170</v>
      </c>
      <c r="K1800" s="42" t="s">
        <v>4170</v>
      </c>
      <c r="L1800" s="42">
        <v>0</v>
      </c>
      <c r="M1800" s="39" t="s">
        <v>104</v>
      </c>
      <c r="N1800" s="39" t="b">
        <f t="shared" si="28"/>
        <v>0</v>
      </c>
      <c r="O1800" s="49">
        <v>100</v>
      </c>
      <c r="P1800" s="49">
        <v>70</v>
      </c>
      <c r="Q1800" s="39">
        <v>0</v>
      </c>
      <c r="R1800" s="39">
        <v>70</v>
      </c>
      <c r="S1800" s="39"/>
    </row>
    <row r="1801" spans="1:19" x14ac:dyDescent="0.25">
      <c r="A1801" s="39" t="s">
        <v>76</v>
      </c>
      <c r="B1801" s="39" t="s">
        <v>29</v>
      </c>
      <c r="C1801" s="39" t="s">
        <v>63</v>
      </c>
      <c r="D1801" s="39" t="s">
        <v>1953</v>
      </c>
      <c r="E1801" s="39" t="s">
        <v>127</v>
      </c>
      <c r="F1801" s="48">
        <v>1</v>
      </c>
      <c r="G1801" s="41">
        <v>15718</v>
      </c>
      <c r="H1801" s="42">
        <v>2.6196666666666668</v>
      </c>
      <c r="I1801" s="42">
        <v>6000</v>
      </c>
      <c r="J1801" s="42" t="s">
        <v>4170</v>
      </c>
      <c r="K1801" s="42" t="s">
        <v>4170</v>
      </c>
      <c r="L1801" s="42">
        <v>0</v>
      </c>
      <c r="M1801" s="39" t="s">
        <v>102</v>
      </c>
      <c r="N1801" s="39" t="str">
        <f t="shared" si="28"/>
        <v>sim</v>
      </c>
      <c r="O1801" s="49">
        <v>800</v>
      </c>
      <c r="P1801" s="49">
        <v>300</v>
      </c>
      <c r="Q1801" s="39">
        <v>5</v>
      </c>
      <c r="R1801" s="39">
        <v>37.5</v>
      </c>
      <c r="S1801" s="39">
        <v>0.6</v>
      </c>
    </row>
    <row r="1802" spans="1:19" x14ac:dyDescent="0.25">
      <c r="A1802" s="39" t="s">
        <v>76</v>
      </c>
      <c r="B1802" s="39" t="s">
        <v>29</v>
      </c>
      <c r="C1802" s="39" t="s">
        <v>63</v>
      </c>
      <c r="D1802" s="39" t="s">
        <v>1954</v>
      </c>
      <c r="E1802" s="39" t="s">
        <v>127</v>
      </c>
      <c r="F1802" s="48">
        <v>1</v>
      </c>
      <c r="G1802" s="41">
        <v>11388</v>
      </c>
      <c r="H1802" s="42">
        <v>2.6928351856230788</v>
      </c>
      <c r="I1802" s="42">
        <v>4229</v>
      </c>
      <c r="J1802" s="42" t="s">
        <v>4170</v>
      </c>
      <c r="K1802" s="42" t="s">
        <v>4170</v>
      </c>
      <c r="L1802" s="42">
        <v>150</v>
      </c>
      <c r="M1802" s="39" t="s">
        <v>102</v>
      </c>
      <c r="N1802" s="39" t="str">
        <f t="shared" si="28"/>
        <v>sim</v>
      </c>
      <c r="O1802" s="49">
        <v>53.07</v>
      </c>
      <c r="P1802" s="49">
        <v>49.15</v>
      </c>
      <c r="Q1802" s="39">
        <v>30.27</v>
      </c>
      <c r="R1802" s="39">
        <v>92.6</v>
      </c>
      <c r="S1802" s="39">
        <v>57</v>
      </c>
    </row>
    <row r="1803" spans="1:19" x14ac:dyDescent="0.25">
      <c r="A1803" s="39" t="s">
        <v>76</v>
      </c>
      <c r="B1803" s="39" t="s">
        <v>29</v>
      </c>
      <c r="C1803" s="39" t="s">
        <v>63</v>
      </c>
      <c r="D1803" s="39" t="s">
        <v>1955</v>
      </c>
      <c r="E1803" s="39" t="s">
        <v>127</v>
      </c>
      <c r="F1803" s="48">
        <v>1</v>
      </c>
      <c r="G1803" s="41">
        <v>3358</v>
      </c>
      <c r="H1803" s="42">
        <v>2.2386666666666666</v>
      </c>
      <c r="I1803" s="42">
        <v>1500</v>
      </c>
      <c r="J1803" s="42" t="s">
        <v>4170</v>
      </c>
      <c r="K1803" s="42" t="s">
        <v>4170</v>
      </c>
      <c r="L1803" s="42">
        <v>0</v>
      </c>
      <c r="M1803" s="39" t="s">
        <v>105</v>
      </c>
      <c r="N1803" s="39" t="str">
        <f t="shared" si="28"/>
        <v>sim</v>
      </c>
      <c r="O1803" s="49">
        <v>32.5</v>
      </c>
      <c r="P1803" s="49">
        <v>11.5</v>
      </c>
      <c r="Q1803" s="39">
        <v>0</v>
      </c>
      <c r="R1803" s="39">
        <v>35.4</v>
      </c>
      <c r="S1803" s="39"/>
    </row>
    <row r="1804" spans="1:19" x14ac:dyDescent="0.25">
      <c r="A1804" s="39" t="s">
        <v>76</v>
      </c>
      <c r="B1804" s="39" t="s">
        <v>29</v>
      </c>
      <c r="C1804" s="39" t="s">
        <v>63</v>
      </c>
      <c r="D1804" s="39" t="s">
        <v>1956</v>
      </c>
      <c r="E1804" s="39" t="s">
        <v>127</v>
      </c>
      <c r="F1804" s="48">
        <v>1</v>
      </c>
      <c r="G1804" s="41">
        <v>2058</v>
      </c>
      <c r="H1804" s="42">
        <v>3.7418181818181817</v>
      </c>
      <c r="I1804" s="42">
        <v>550</v>
      </c>
      <c r="J1804" s="42" t="s">
        <v>4170</v>
      </c>
      <c r="K1804" s="42" t="s">
        <v>4170</v>
      </c>
      <c r="L1804" s="42">
        <v>38</v>
      </c>
      <c r="M1804" s="39" t="s">
        <v>102</v>
      </c>
      <c r="N1804" s="39" t="str">
        <f t="shared" si="28"/>
        <v>sim</v>
      </c>
      <c r="O1804" s="49">
        <v>30</v>
      </c>
      <c r="P1804" s="49">
        <v>30</v>
      </c>
      <c r="Q1804" s="39">
        <v>27</v>
      </c>
      <c r="R1804" s="39">
        <v>100</v>
      </c>
      <c r="S1804" s="39">
        <v>90</v>
      </c>
    </row>
    <row r="1805" spans="1:19" x14ac:dyDescent="0.25">
      <c r="A1805" s="39" t="s">
        <v>76</v>
      </c>
      <c r="B1805" s="39" t="s">
        <v>29</v>
      </c>
      <c r="C1805" s="39" t="s">
        <v>63</v>
      </c>
      <c r="D1805" s="39" t="s">
        <v>1957</v>
      </c>
      <c r="E1805" s="39" t="s">
        <v>127</v>
      </c>
      <c r="F1805" s="48">
        <v>1</v>
      </c>
      <c r="G1805" s="41">
        <v>14565</v>
      </c>
      <c r="H1805" s="42">
        <v>3.7831168831168833</v>
      </c>
      <c r="I1805" s="42">
        <v>3850</v>
      </c>
      <c r="J1805" s="42" t="s">
        <v>4170</v>
      </c>
      <c r="K1805" s="42" t="s">
        <v>4170</v>
      </c>
      <c r="L1805" s="42">
        <v>0</v>
      </c>
      <c r="M1805" s="39" t="s">
        <v>102</v>
      </c>
      <c r="N1805" s="39" t="str">
        <f t="shared" si="28"/>
        <v>sim</v>
      </c>
      <c r="O1805" s="49">
        <v>103</v>
      </c>
      <c r="P1805" s="49">
        <v>62</v>
      </c>
      <c r="Q1805" s="39">
        <v>1.1000000000000001</v>
      </c>
      <c r="R1805" s="39">
        <v>60.2</v>
      </c>
      <c r="S1805" s="39">
        <v>1.1000000000000001</v>
      </c>
    </row>
    <row r="1806" spans="1:19" x14ac:dyDescent="0.25">
      <c r="A1806" s="39" t="s">
        <v>76</v>
      </c>
      <c r="B1806" s="39" t="s">
        <v>29</v>
      </c>
      <c r="C1806" s="39" t="s">
        <v>63</v>
      </c>
      <c r="D1806" s="39" t="s">
        <v>1958</v>
      </c>
      <c r="E1806" s="39" t="s">
        <v>127</v>
      </c>
      <c r="F1806" s="48">
        <v>2</v>
      </c>
      <c r="G1806" s="41">
        <v>21465</v>
      </c>
      <c r="H1806" s="42">
        <v>4.1270909440492209</v>
      </c>
      <c r="I1806" s="42">
        <v>5201</v>
      </c>
      <c r="J1806" s="42" t="s">
        <v>4169</v>
      </c>
      <c r="K1806" s="42" t="s">
        <v>4169</v>
      </c>
      <c r="L1806" s="42">
        <v>120</v>
      </c>
      <c r="M1806" s="39" t="s">
        <v>103</v>
      </c>
      <c r="N1806" s="39" t="str">
        <f t="shared" si="28"/>
        <v>sim</v>
      </c>
      <c r="O1806" s="49">
        <v>150</v>
      </c>
      <c r="P1806" s="49">
        <v>120</v>
      </c>
      <c r="Q1806" s="39">
        <v>100</v>
      </c>
      <c r="R1806" s="39">
        <v>80</v>
      </c>
      <c r="S1806" s="39">
        <v>66.7</v>
      </c>
    </row>
    <row r="1807" spans="1:19" x14ac:dyDescent="0.25">
      <c r="A1807" s="39" t="s">
        <v>76</v>
      </c>
      <c r="B1807" s="39" t="s">
        <v>29</v>
      </c>
      <c r="C1807" s="39" t="s">
        <v>63</v>
      </c>
      <c r="D1807" s="39" t="s">
        <v>1959</v>
      </c>
      <c r="E1807" s="39" t="s">
        <v>127</v>
      </c>
      <c r="F1807" s="48">
        <v>1</v>
      </c>
      <c r="G1807" s="41">
        <v>7756</v>
      </c>
      <c r="H1807" s="42">
        <v>2.0041343669250646</v>
      </c>
      <c r="I1807" s="42">
        <v>3870</v>
      </c>
      <c r="J1807" s="42" t="s">
        <v>4170</v>
      </c>
      <c r="K1807" s="42" t="s">
        <v>4170</v>
      </c>
      <c r="L1807" s="42">
        <v>200</v>
      </c>
      <c r="M1807" s="39" t="s">
        <v>103</v>
      </c>
      <c r="N1807" s="39" t="str">
        <f t="shared" si="28"/>
        <v>sim</v>
      </c>
      <c r="O1807" s="49">
        <v>170</v>
      </c>
      <c r="P1807" s="49">
        <v>120</v>
      </c>
      <c r="Q1807" s="39">
        <v>100</v>
      </c>
      <c r="R1807" s="39">
        <v>70.599999999999994</v>
      </c>
      <c r="S1807" s="39">
        <v>58.8</v>
      </c>
    </row>
    <row r="1808" spans="1:19" x14ac:dyDescent="0.25">
      <c r="A1808" s="39" t="s">
        <v>76</v>
      </c>
      <c r="B1808" s="39" t="s">
        <v>29</v>
      </c>
      <c r="C1808" s="39" t="s">
        <v>63</v>
      </c>
      <c r="D1808" s="39" t="s">
        <v>1960</v>
      </c>
      <c r="E1808" s="39" t="s">
        <v>127</v>
      </c>
      <c r="F1808" s="48">
        <v>1</v>
      </c>
      <c r="G1808" s="41">
        <v>5726</v>
      </c>
      <c r="H1808" s="42">
        <v>2.6217948717948718</v>
      </c>
      <c r="I1808" s="42">
        <v>2184</v>
      </c>
      <c r="J1808" s="42" t="s">
        <v>4169</v>
      </c>
      <c r="K1808" s="42" t="s">
        <v>4170</v>
      </c>
      <c r="L1808" s="42">
        <v>30</v>
      </c>
      <c r="M1808" s="39" t="s">
        <v>102</v>
      </c>
      <c r="N1808" s="39" t="str">
        <f t="shared" si="28"/>
        <v>sim</v>
      </c>
      <c r="O1808" s="49">
        <v>31</v>
      </c>
      <c r="P1808" s="49">
        <v>28</v>
      </c>
      <c r="Q1808" s="39">
        <v>8</v>
      </c>
      <c r="R1808" s="39">
        <v>90.3</v>
      </c>
      <c r="S1808" s="39">
        <v>25.8</v>
      </c>
    </row>
    <row r="1809" spans="1:19" x14ac:dyDescent="0.25">
      <c r="A1809" s="39" t="s">
        <v>76</v>
      </c>
      <c r="B1809" s="39" t="s">
        <v>29</v>
      </c>
      <c r="C1809" s="39" t="s">
        <v>63</v>
      </c>
      <c r="D1809" s="39" t="s">
        <v>1961</v>
      </c>
      <c r="E1809" s="39" t="s">
        <v>127</v>
      </c>
      <c r="F1809" s="48">
        <v>1</v>
      </c>
      <c r="G1809" s="41">
        <v>7813</v>
      </c>
      <c r="H1809" s="42">
        <v>2.6043333333333334</v>
      </c>
      <c r="I1809" s="42">
        <v>3000</v>
      </c>
      <c r="J1809" s="42" t="s">
        <v>4169</v>
      </c>
      <c r="K1809" s="42" t="s">
        <v>4170</v>
      </c>
      <c r="L1809" s="42">
        <v>0</v>
      </c>
      <c r="M1809" s="39" t="s">
        <v>102</v>
      </c>
      <c r="N1809" s="39" t="str">
        <f t="shared" si="28"/>
        <v>sim</v>
      </c>
      <c r="O1809" s="49">
        <v>29.4</v>
      </c>
      <c r="P1809" s="49">
        <v>20</v>
      </c>
      <c r="Q1809" s="39">
        <v>5</v>
      </c>
      <c r="R1809" s="39">
        <v>68</v>
      </c>
      <c r="S1809" s="39">
        <v>17</v>
      </c>
    </row>
    <row r="1810" spans="1:19" x14ac:dyDescent="0.25">
      <c r="A1810" s="39" t="s">
        <v>76</v>
      </c>
      <c r="B1810" s="39" t="s">
        <v>29</v>
      </c>
      <c r="C1810" s="39" t="s">
        <v>63</v>
      </c>
      <c r="D1810" s="39" t="s">
        <v>1962</v>
      </c>
      <c r="E1810" s="39" t="s">
        <v>125</v>
      </c>
      <c r="F1810" s="48">
        <v>1</v>
      </c>
      <c r="G1810" s="41">
        <v>17712</v>
      </c>
      <c r="H1810" s="42">
        <v>2.0904048152956451</v>
      </c>
      <c r="I1810" s="42">
        <v>8473</v>
      </c>
      <c r="J1810" s="42" t="s">
        <v>4170</v>
      </c>
      <c r="K1810" s="42" t="s">
        <v>4170</v>
      </c>
      <c r="L1810" s="42">
        <v>0</v>
      </c>
      <c r="M1810" s="39" t="s">
        <v>102</v>
      </c>
      <c r="N1810" s="39" t="str">
        <f t="shared" si="28"/>
        <v>sim</v>
      </c>
      <c r="O1810" s="49">
        <v>96.96</v>
      </c>
      <c r="P1810" s="49">
        <v>62.39</v>
      </c>
      <c r="Q1810" s="39">
        <v>6.76</v>
      </c>
      <c r="R1810" s="39">
        <v>64.3</v>
      </c>
      <c r="S1810" s="39">
        <v>7</v>
      </c>
    </row>
    <row r="1811" spans="1:19" x14ac:dyDescent="0.25">
      <c r="A1811" s="39" t="s">
        <v>76</v>
      </c>
      <c r="B1811" s="39" t="s">
        <v>29</v>
      </c>
      <c r="C1811" s="39" t="s">
        <v>63</v>
      </c>
      <c r="D1811" s="39" t="s">
        <v>1963</v>
      </c>
      <c r="E1811" s="39" t="s">
        <v>125</v>
      </c>
      <c r="F1811" s="48">
        <v>1</v>
      </c>
      <c r="G1811" s="41">
        <v>5736</v>
      </c>
      <c r="H1811" s="42">
        <v>2.0995607613469986</v>
      </c>
      <c r="I1811" s="42">
        <v>2732</v>
      </c>
      <c r="J1811" s="42" t="s">
        <v>4170</v>
      </c>
      <c r="K1811" s="42" t="s">
        <v>4170</v>
      </c>
      <c r="L1811" s="42">
        <v>0</v>
      </c>
      <c r="M1811" s="39" t="s">
        <v>104</v>
      </c>
      <c r="N1811" s="39" t="b">
        <f t="shared" si="28"/>
        <v>0</v>
      </c>
      <c r="O1811" s="49">
        <v>47.6</v>
      </c>
      <c r="P1811" s="49">
        <v>26.33</v>
      </c>
      <c r="Q1811" s="39">
        <v>0.02</v>
      </c>
      <c r="R1811" s="39">
        <v>55.3</v>
      </c>
      <c r="S1811" s="39">
        <v>0</v>
      </c>
    </row>
    <row r="1812" spans="1:19" x14ac:dyDescent="0.25">
      <c r="A1812" s="39" t="s">
        <v>76</v>
      </c>
      <c r="B1812" s="39" t="s">
        <v>29</v>
      </c>
      <c r="C1812" s="39" t="s">
        <v>63</v>
      </c>
      <c r="D1812" s="39" t="s">
        <v>1964</v>
      </c>
      <c r="E1812" s="39" t="s">
        <v>127</v>
      </c>
      <c r="F1812" s="48">
        <v>1</v>
      </c>
      <c r="G1812" s="41">
        <v>7766</v>
      </c>
      <c r="H1812" s="42">
        <v>2.4599303135888504</v>
      </c>
      <c r="I1812" s="42">
        <v>3157</v>
      </c>
      <c r="J1812" s="42" t="s">
        <v>4169</v>
      </c>
      <c r="K1812" s="42" t="s">
        <v>4169</v>
      </c>
      <c r="L1812" s="42">
        <v>30</v>
      </c>
      <c r="M1812" s="39" t="s">
        <v>103</v>
      </c>
      <c r="N1812" s="39" t="str">
        <f t="shared" si="28"/>
        <v>sim</v>
      </c>
      <c r="O1812" s="49">
        <v>27.59</v>
      </c>
      <c r="P1812" s="49">
        <v>24.83</v>
      </c>
      <c r="Q1812" s="39">
        <v>17.43</v>
      </c>
      <c r="R1812" s="39">
        <v>90</v>
      </c>
      <c r="S1812" s="39">
        <v>63.2</v>
      </c>
    </row>
    <row r="1813" spans="1:19" x14ac:dyDescent="0.25">
      <c r="A1813" s="39" t="s">
        <v>76</v>
      </c>
      <c r="B1813" s="39" t="s">
        <v>29</v>
      </c>
      <c r="C1813" s="39" t="s">
        <v>63</v>
      </c>
      <c r="D1813" s="39" t="s">
        <v>1965</v>
      </c>
      <c r="E1813" s="39" t="s">
        <v>127</v>
      </c>
      <c r="F1813" s="48">
        <v>1</v>
      </c>
      <c r="G1813" s="41">
        <v>3467</v>
      </c>
      <c r="H1813" s="42">
        <v>2.6896819239720715</v>
      </c>
      <c r="I1813" s="42">
        <v>1289</v>
      </c>
      <c r="J1813" s="42" t="s">
        <v>4169</v>
      </c>
      <c r="K1813" s="42" t="s">
        <v>4170</v>
      </c>
      <c r="L1813" s="42">
        <v>50</v>
      </c>
      <c r="M1813" s="39" t="s">
        <v>106</v>
      </c>
      <c r="N1813" s="39" t="str">
        <f t="shared" si="28"/>
        <v>sim</v>
      </c>
      <c r="O1813" s="49">
        <v>28.28</v>
      </c>
      <c r="P1813" s="49">
        <v>19.34</v>
      </c>
      <c r="Q1813" s="39">
        <v>8.86</v>
      </c>
      <c r="R1813" s="39">
        <v>68.400000000000006</v>
      </c>
      <c r="S1813" s="39">
        <v>31.3</v>
      </c>
    </row>
    <row r="1814" spans="1:19" x14ac:dyDescent="0.25">
      <c r="A1814" s="39" t="s">
        <v>76</v>
      </c>
      <c r="B1814" s="39" t="s">
        <v>29</v>
      </c>
      <c r="C1814" s="39" t="s">
        <v>63</v>
      </c>
      <c r="D1814" s="39" t="s">
        <v>1966</v>
      </c>
      <c r="E1814" s="39" t="s">
        <v>127</v>
      </c>
      <c r="F1814" s="48">
        <v>1</v>
      </c>
      <c r="G1814" s="41">
        <v>7413</v>
      </c>
      <c r="H1814" s="42">
        <v>2.3630857507172456</v>
      </c>
      <c r="I1814" s="42">
        <v>3137</v>
      </c>
      <c r="J1814" s="42" t="s">
        <v>4170</v>
      </c>
      <c r="K1814" s="42" t="s">
        <v>4170</v>
      </c>
      <c r="L1814" s="42">
        <v>0</v>
      </c>
      <c r="M1814" s="39" t="s">
        <v>102</v>
      </c>
      <c r="N1814" s="39" t="str">
        <f t="shared" si="28"/>
        <v>sim</v>
      </c>
      <c r="O1814" s="49">
        <v>52.4</v>
      </c>
      <c r="P1814" s="49">
        <v>52.4</v>
      </c>
      <c r="Q1814" s="39">
        <v>5.7</v>
      </c>
      <c r="R1814" s="39">
        <v>100</v>
      </c>
      <c r="S1814" s="39">
        <v>10.9</v>
      </c>
    </row>
    <row r="1815" spans="1:19" x14ac:dyDescent="0.25">
      <c r="A1815" s="39" t="s">
        <v>76</v>
      </c>
      <c r="B1815" s="39" t="s">
        <v>29</v>
      </c>
      <c r="C1815" s="39" t="s">
        <v>63</v>
      </c>
      <c r="D1815" s="39" t="s">
        <v>1967</v>
      </c>
      <c r="E1815" s="39" t="s">
        <v>127</v>
      </c>
      <c r="F1815" s="48">
        <v>1</v>
      </c>
      <c r="G1815" s="41">
        <v>4702</v>
      </c>
      <c r="H1815" s="42">
        <v>4.0188034188034187</v>
      </c>
      <c r="I1815" s="42">
        <v>1170</v>
      </c>
      <c r="J1815" s="42" t="s">
        <v>4170</v>
      </c>
      <c r="K1815" s="42" t="s">
        <v>4170</v>
      </c>
      <c r="L1815" s="42">
        <v>380</v>
      </c>
      <c r="M1815" s="39" t="s">
        <v>105</v>
      </c>
      <c r="N1815" s="39" t="str">
        <f t="shared" si="28"/>
        <v>sim</v>
      </c>
      <c r="O1815" s="49">
        <v>113</v>
      </c>
      <c r="P1815" s="49">
        <v>98</v>
      </c>
      <c r="Q1815" s="39">
        <v>1</v>
      </c>
      <c r="R1815" s="39">
        <v>86.7</v>
      </c>
      <c r="S1815" s="39">
        <v>0.9</v>
      </c>
    </row>
    <row r="1816" spans="1:19" x14ac:dyDescent="0.25">
      <c r="A1816" s="39" t="s">
        <v>76</v>
      </c>
      <c r="B1816" s="39" t="s">
        <v>29</v>
      </c>
      <c r="C1816" s="39" t="s">
        <v>63</v>
      </c>
      <c r="D1816" s="39" t="s">
        <v>1968</v>
      </c>
      <c r="E1816" s="39" t="s">
        <v>127</v>
      </c>
      <c r="F1816" s="48">
        <v>1</v>
      </c>
      <c r="G1816" s="41">
        <v>9646</v>
      </c>
      <c r="H1816" s="42">
        <v>2.1435555555555554</v>
      </c>
      <c r="I1816" s="42">
        <v>4500</v>
      </c>
      <c r="J1816" s="42" t="s">
        <v>4169</v>
      </c>
      <c r="K1816" s="42" t="s">
        <v>4169</v>
      </c>
      <c r="L1816" s="42">
        <v>0</v>
      </c>
      <c r="M1816" s="39" t="s">
        <v>102</v>
      </c>
      <c r="N1816" s="39" t="str">
        <f t="shared" si="28"/>
        <v>sim</v>
      </c>
      <c r="O1816" s="49">
        <v>3.5</v>
      </c>
      <c r="P1816" s="49">
        <v>3.5</v>
      </c>
      <c r="Q1816" s="39">
        <v>2</v>
      </c>
      <c r="R1816" s="39">
        <v>100</v>
      </c>
      <c r="S1816" s="39">
        <v>57.1</v>
      </c>
    </row>
    <row r="1817" spans="1:19" x14ac:dyDescent="0.25">
      <c r="A1817" s="39" t="s">
        <v>76</v>
      </c>
      <c r="B1817" s="39" t="s">
        <v>29</v>
      </c>
      <c r="C1817" s="39" t="s">
        <v>63</v>
      </c>
      <c r="D1817" s="39" t="s">
        <v>1969</v>
      </c>
      <c r="E1817" s="39" t="s">
        <v>174</v>
      </c>
      <c r="F1817" s="48">
        <v>2</v>
      </c>
      <c r="G1817" s="41">
        <v>39173</v>
      </c>
      <c r="H1817" s="42">
        <v>3.193624653513778</v>
      </c>
      <c r="I1817" s="42">
        <v>12266</v>
      </c>
      <c r="J1817" s="42" t="s">
        <v>4170</v>
      </c>
      <c r="K1817" s="42" t="s">
        <v>4170</v>
      </c>
      <c r="L1817" s="42">
        <v>150</v>
      </c>
      <c r="M1817" s="39" t="s">
        <v>103</v>
      </c>
      <c r="N1817" s="39" t="str">
        <f t="shared" si="28"/>
        <v>sim</v>
      </c>
      <c r="O1817" s="49">
        <v>90</v>
      </c>
      <c r="P1817" s="49">
        <v>75</v>
      </c>
      <c r="Q1817" s="39">
        <v>13.5</v>
      </c>
      <c r="R1817" s="39">
        <v>83.3</v>
      </c>
      <c r="S1817" s="39">
        <v>15</v>
      </c>
    </row>
    <row r="1818" spans="1:19" x14ac:dyDescent="0.25">
      <c r="A1818" s="39" t="s">
        <v>76</v>
      </c>
      <c r="B1818" s="39" t="s">
        <v>29</v>
      </c>
      <c r="C1818" s="39" t="s">
        <v>63</v>
      </c>
      <c r="D1818" s="39" t="s">
        <v>1970</v>
      </c>
      <c r="E1818" s="39" t="s">
        <v>127</v>
      </c>
      <c r="F1818" s="48">
        <v>1</v>
      </c>
      <c r="G1818" s="41">
        <v>2920</v>
      </c>
      <c r="H1818" s="42">
        <v>2.92</v>
      </c>
      <c r="I1818" s="42">
        <v>1000</v>
      </c>
      <c r="J1818" s="42" t="s">
        <v>4170</v>
      </c>
      <c r="K1818" s="42" t="s">
        <v>4170</v>
      </c>
      <c r="L1818" s="42">
        <v>100</v>
      </c>
      <c r="M1818" s="39" t="s">
        <v>103</v>
      </c>
      <c r="N1818" s="39" t="str">
        <f t="shared" si="28"/>
        <v>sim</v>
      </c>
      <c r="O1818" s="49">
        <v>15</v>
      </c>
      <c r="P1818" s="49">
        <v>12</v>
      </c>
      <c r="Q1818" s="39">
        <v>11</v>
      </c>
      <c r="R1818" s="39">
        <v>80</v>
      </c>
      <c r="S1818" s="39">
        <v>73.3</v>
      </c>
    </row>
    <row r="1819" spans="1:19" x14ac:dyDescent="0.25">
      <c r="A1819" s="39" t="s">
        <v>76</v>
      </c>
      <c r="B1819" s="39" t="s">
        <v>29</v>
      </c>
      <c r="C1819" s="39" t="s">
        <v>63</v>
      </c>
      <c r="D1819" s="39" t="s">
        <v>1971</v>
      </c>
      <c r="E1819" s="39" t="s">
        <v>127</v>
      </c>
      <c r="F1819" s="48">
        <v>1</v>
      </c>
      <c r="G1819" s="41">
        <v>2058</v>
      </c>
      <c r="H1819" s="42">
        <v>2.1640378548895898</v>
      </c>
      <c r="I1819" s="42">
        <v>951</v>
      </c>
      <c r="J1819" s="42" t="s">
        <v>4169</v>
      </c>
      <c r="K1819" s="42" t="s">
        <v>4170</v>
      </c>
      <c r="L1819" s="42">
        <v>50</v>
      </c>
      <c r="M1819" s="39" t="s">
        <v>103</v>
      </c>
      <c r="N1819" s="39" t="str">
        <f t="shared" si="28"/>
        <v>sim</v>
      </c>
      <c r="O1819" s="49">
        <v>25</v>
      </c>
      <c r="P1819" s="49">
        <v>25</v>
      </c>
      <c r="Q1819" s="39">
        <v>0.2</v>
      </c>
      <c r="R1819" s="39">
        <v>100</v>
      </c>
      <c r="S1819" s="39">
        <v>0.8</v>
      </c>
    </row>
    <row r="1820" spans="1:19" x14ac:dyDescent="0.25">
      <c r="A1820" s="39" t="s">
        <v>76</v>
      </c>
      <c r="B1820" s="39" t="s">
        <v>29</v>
      </c>
      <c r="C1820" s="39" t="s">
        <v>63</v>
      </c>
      <c r="D1820" s="39" t="s">
        <v>1972</v>
      </c>
      <c r="E1820" s="39" t="s">
        <v>127</v>
      </c>
      <c r="F1820" s="48">
        <v>1</v>
      </c>
      <c r="G1820" s="41">
        <v>15998</v>
      </c>
      <c r="H1820" s="42">
        <v>2.6950808625336928</v>
      </c>
      <c r="I1820" s="42">
        <v>5936</v>
      </c>
      <c r="J1820" s="42" t="s">
        <v>4170</v>
      </c>
      <c r="K1820" s="42" t="s">
        <v>4170</v>
      </c>
      <c r="L1820" s="42">
        <v>65</v>
      </c>
      <c r="M1820" s="39" t="s">
        <v>102</v>
      </c>
      <c r="N1820" s="39" t="str">
        <f t="shared" si="28"/>
        <v>sim</v>
      </c>
      <c r="O1820" s="49">
        <v>118.62</v>
      </c>
      <c r="P1820" s="49">
        <v>68.45</v>
      </c>
      <c r="Q1820" s="39">
        <v>21.5</v>
      </c>
      <c r="R1820" s="39">
        <v>57.7</v>
      </c>
      <c r="S1820" s="39">
        <v>18.100000000000001</v>
      </c>
    </row>
    <row r="1821" spans="1:19" x14ac:dyDescent="0.25">
      <c r="A1821" s="39" t="s">
        <v>76</v>
      </c>
      <c r="B1821" s="39" t="s">
        <v>29</v>
      </c>
      <c r="C1821" s="39" t="s">
        <v>63</v>
      </c>
      <c r="D1821" s="39" t="s">
        <v>1973</v>
      </c>
      <c r="E1821" s="39" t="s">
        <v>127</v>
      </c>
      <c r="F1821" s="48">
        <v>1</v>
      </c>
      <c r="G1821" s="41">
        <v>10631</v>
      </c>
      <c r="H1821" s="42">
        <v>2.5396559961777352</v>
      </c>
      <c r="I1821" s="42">
        <v>4186</v>
      </c>
      <c r="J1821" s="42" t="s">
        <v>4169</v>
      </c>
      <c r="K1821" s="42" t="s">
        <v>4170</v>
      </c>
      <c r="L1821" s="42">
        <v>13</v>
      </c>
      <c r="M1821" s="39" t="s">
        <v>102</v>
      </c>
      <c r="N1821" s="39" t="str">
        <f t="shared" si="28"/>
        <v>sim</v>
      </c>
      <c r="O1821" s="49">
        <v>73.8</v>
      </c>
      <c r="P1821" s="49">
        <v>69.33</v>
      </c>
      <c r="Q1821" s="39">
        <v>0.39</v>
      </c>
      <c r="R1821" s="39">
        <v>93.9</v>
      </c>
      <c r="S1821" s="39">
        <v>0.5</v>
      </c>
    </row>
    <row r="1822" spans="1:19" x14ac:dyDescent="0.25">
      <c r="A1822" s="39" t="s">
        <v>76</v>
      </c>
      <c r="B1822" s="39" t="s">
        <v>29</v>
      </c>
      <c r="C1822" s="39" t="s">
        <v>63</v>
      </c>
      <c r="D1822" s="39" t="s">
        <v>1974</v>
      </c>
      <c r="E1822" s="39" t="s">
        <v>127</v>
      </c>
      <c r="F1822" s="48">
        <v>1</v>
      </c>
      <c r="G1822" s="41">
        <v>14474</v>
      </c>
      <c r="H1822" s="42">
        <v>2.4123333333333332</v>
      </c>
      <c r="I1822" s="42">
        <v>6000</v>
      </c>
      <c r="J1822" s="42" t="s">
        <v>4170</v>
      </c>
      <c r="K1822" s="42" t="s">
        <v>4170</v>
      </c>
      <c r="L1822" s="42">
        <v>10</v>
      </c>
      <c r="M1822" s="39" t="s">
        <v>103</v>
      </c>
      <c r="N1822" s="39" t="str">
        <f t="shared" si="28"/>
        <v>sim</v>
      </c>
      <c r="O1822" s="49">
        <v>19.5</v>
      </c>
      <c r="P1822" s="49">
        <v>19.5</v>
      </c>
      <c r="Q1822" s="39">
        <v>14</v>
      </c>
      <c r="R1822" s="39">
        <v>100</v>
      </c>
      <c r="S1822" s="39">
        <v>71.8</v>
      </c>
    </row>
    <row r="1823" spans="1:19" x14ac:dyDescent="0.25">
      <c r="A1823" s="39" t="s">
        <v>76</v>
      </c>
      <c r="B1823" s="39" t="s">
        <v>29</v>
      </c>
      <c r="C1823" s="39" t="s">
        <v>63</v>
      </c>
      <c r="D1823" s="39" t="s">
        <v>1975</v>
      </c>
      <c r="E1823" s="39" t="s">
        <v>127</v>
      </c>
      <c r="F1823" s="48">
        <v>1</v>
      </c>
      <c r="G1823" s="41">
        <v>11154</v>
      </c>
      <c r="H1823" s="42">
        <v>2.4210983286303449</v>
      </c>
      <c r="I1823" s="42">
        <v>4607</v>
      </c>
      <c r="J1823" s="42" t="s">
        <v>4170</v>
      </c>
      <c r="K1823" s="42" t="s">
        <v>4170</v>
      </c>
      <c r="L1823" s="42">
        <v>0</v>
      </c>
      <c r="M1823" s="39" t="s">
        <v>103</v>
      </c>
      <c r="N1823" s="39" t="str">
        <f t="shared" si="28"/>
        <v>sim</v>
      </c>
      <c r="O1823" s="49">
        <v>64</v>
      </c>
      <c r="P1823" s="49">
        <v>64</v>
      </c>
      <c r="Q1823" s="39">
        <v>0.55000000000000004</v>
      </c>
      <c r="R1823" s="39">
        <v>100</v>
      </c>
      <c r="S1823" s="39">
        <v>0.9</v>
      </c>
    </row>
    <row r="1824" spans="1:19" x14ac:dyDescent="0.25">
      <c r="A1824" s="39" t="s">
        <v>76</v>
      </c>
      <c r="B1824" s="39" t="s">
        <v>29</v>
      </c>
      <c r="C1824" s="39" t="s">
        <v>63</v>
      </c>
      <c r="D1824" s="39" t="s">
        <v>1976</v>
      </c>
      <c r="E1824" s="39" t="s">
        <v>127</v>
      </c>
      <c r="F1824" s="48">
        <v>1</v>
      </c>
      <c r="G1824" s="41">
        <v>14753</v>
      </c>
      <c r="H1824" s="42">
        <v>2.0209589041095892</v>
      </c>
      <c r="I1824" s="42">
        <v>7300</v>
      </c>
      <c r="J1824" s="42" t="s">
        <v>4170</v>
      </c>
      <c r="K1824" s="42" t="s">
        <v>4170</v>
      </c>
      <c r="L1824" s="42">
        <v>0</v>
      </c>
      <c r="M1824" s="39" t="s">
        <v>102</v>
      </c>
      <c r="N1824" s="39" t="str">
        <f t="shared" si="28"/>
        <v>sim</v>
      </c>
      <c r="O1824" s="49">
        <v>124.5</v>
      </c>
      <c r="P1824" s="49">
        <v>121</v>
      </c>
      <c r="Q1824" s="39">
        <v>35</v>
      </c>
      <c r="R1824" s="39">
        <v>97.2</v>
      </c>
      <c r="S1824" s="39">
        <v>28.1</v>
      </c>
    </row>
    <row r="1825" spans="1:19" x14ac:dyDescent="0.25">
      <c r="A1825" s="39" t="s">
        <v>76</v>
      </c>
      <c r="B1825" s="39" t="s">
        <v>29</v>
      </c>
      <c r="C1825" s="39" t="s">
        <v>63</v>
      </c>
      <c r="D1825" s="39" t="s">
        <v>1977</v>
      </c>
      <c r="E1825" s="39" t="s">
        <v>127</v>
      </c>
      <c r="F1825" s="48">
        <v>2</v>
      </c>
      <c r="G1825" s="41">
        <v>51118</v>
      </c>
      <c r="H1825" s="42">
        <v>2.463755542702911</v>
      </c>
      <c r="I1825" s="42">
        <v>20748</v>
      </c>
      <c r="J1825" s="42" t="s">
        <v>4170</v>
      </c>
      <c r="K1825" s="42" t="s">
        <v>4170</v>
      </c>
      <c r="L1825" s="42">
        <v>0</v>
      </c>
      <c r="M1825" s="39" t="s">
        <v>103</v>
      </c>
      <c r="N1825" s="39" t="str">
        <f t="shared" si="28"/>
        <v>sim</v>
      </c>
      <c r="O1825" s="49">
        <v>197</v>
      </c>
      <c r="P1825" s="49">
        <v>194.91</v>
      </c>
      <c r="Q1825" s="39">
        <v>42.85</v>
      </c>
      <c r="R1825" s="39">
        <v>98.9</v>
      </c>
      <c r="S1825" s="39">
        <v>21.8</v>
      </c>
    </row>
    <row r="1826" spans="1:19" x14ac:dyDescent="0.25">
      <c r="A1826" s="39" t="s">
        <v>76</v>
      </c>
      <c r="B1826" s="39" t="s">
        <v>29</v>
      </c>
      <c r="C1826" s="39" t="s">
        <v>63</v>
      </c>
      <c r="D1826" s="39" t="s">
        <v>1978</v>
      </c>
      <c r="E1826" s="39" t="s">
        <v>127</v>
      </c>
      <c r="F1826" s="48">
        <v>1</v>
      </c>
      <c r="G1826" s="41">
        <v>10212</v>
      </c>
      <c r="H1826" s="42">
        <v>2.0424000000000002</v>
      </c>
      <c r="I1826" s="42">
        <v>5000</v>
      </c>
      <c r="J1826" s="42" t="s">
        <v>4170</v>
      </c>
      <c r="K1826" s="42" t="s">
        <v>4170</v>
      </c>
      <c r="L1826" s="42">
        <v>0</v>
      </c>
      <c r="M1826" s="39" t="s">
        <v>102</v>
      </c>
      <c r="N1826" s="39" t="str">
        <f t="shared" si="28"/>
        <v>sim</v>
      </c>
      <c r="O1826" s="49">
        <v>54.5</v>
      </c>
      <c r="P1826" s="49">
        <v>22.8</v>
      </c>
      <c r="Q1826" s="39">
        <v>1.5</v>
      </c>
      <c r="R1826" s="39">
        <v>41.8</v>
      </c>
      <c r="S1826" s="39">
        <v>2.8</v>
      </c>
    </row>
    <row r="1827" spans="1:19" x14ac:dyDescent="0.25">
      <c r="A1827" s="39" t="s">
        <v>76</v>
      </c>
      <c r="B1827" s="39" t="s">
        <v>29</v>
      </c>
      <c r="C1827" s="39" t="s">
        <v>63</v>
      </c>
      <c r="D1827" s="39" t="s">
        <v>1979</v>
      </c>
      <c r="E1827" s="39" t="s">
        <v>127</v>
      </c>
      <c r="F1827" s="48">
        <v>1</v>
      </c>
      <c r="G1827" s="41">
        <v>6269</v>
      </c>
      <c r="H1827" s="42">
        <v>2.3278871147419236</v>
      </c>
      <c r="I1827" s="42">
        <v>2693</v>
      </c>
      <c r="J1827" s="42" t="s">
        <v>4170</v>
      </c>
      <c r="K1827" s="42" t="s">
        <v>4170</v>
      </c>
      <c r="L1827" s="42">
        <v>0</v>
      </c>
      <c r="M1827" s="39" t="s">
        <v>102</v>
      </c>
      <c r="N1827" s="39" t="str">
        <f t="shared" si="28"/>
        <v>sim</v>
      </c>
      <c r="O1827" s="49">
        <v>36.99</v>
      </c>
      <c r="P1827" s="49">
        <v>36.99</v>
      </c>
      <c r="Q1827" s="39">
        <v>3.92</v>
      </c>
      <c r="R1827" s="39">
        <v>100</v>
      </c>
      <c r="S1827" s="39">
        <v>10.6</v>
      </c>
    </row>
    <row r="1828" spans="1:19" x14ac:dyDescent="0.25">
      <c r="A1828" s="39" t="s">
        <v>76</v>
      </c>
      <c r="B1828" s="39" t="s">
        <v>29</v>
      </c>
      <c r="C1828" s="39" t="s">
        <v>63</v>
      </c>
      <c r="D1828" s="39" t="s">
        <v>1980</v>
      </c>
      <c r="E1828" s="39" t="s">
        <v>127</v>
      </c>
      <c r="F1828" s="48">
        <v>1</v>
      </c>
      <c r="G1828" s="41">
        <v>14146</v>
      </c>
      <c r="H1828" s="42">
        <v>3.289767441860465</v>
      </c>
      <c r="I1828" s="42">
        <v>4300</v>
      </c>
      <c r="J1828" s="42" t="s">
        <v>4170</v>
      </c>
      <c r="K1828" s="42" t="s">
        <v>4170</v>
      </c>
      <c r="L1828" s="42">
        <v>0</v>
      </c>
      <c r="M1828" s="39" t="s">
        <v>103</v>
      </c>
      <c r="N1828" s="39" t="str">
        <f t="shared" si="28"/>
        <v>sim</v>
      </c>
      <c r="O1828" s="49">
        <v>62</v>
      </c>
      <c r="P1828" s="49">
        <v>62</v>
      </c>
      <c r="Q1828" s="39">
        <v>0</v>
      </c>
      <c r="R1828" s="39">
        <v>100</v>
      </c>
      <c r="S1828" s="39"/>
    </row>
    <row r="1829" spans="1:19" x14ac:dyDescent="0.25">
      <c r="A1829" s="39" t="s">
        <v>76</v>
      </c>
      <c r="B1829" s="39" t="s">
        <v>29</v>
      </c>
      <c r="C1829" s="39" t="s">
        <v>63</v>
      </c>
      <c r="D1829" s="39" t="s">
        <v>1981</v>
      </c>
      <c r="E1829" s="39" t="s">
        <v>127</v>
      </c>
      <c r="F1829" s="48">
        <v>1</v>
      </c>
      <c r="G1829" s="41">
        <v>20018</v>
      </c>
      <c r="H1829" s="42">
        <v>5.008256192144108</v>
      </c>
      <c r="I1829" s="42">
        <v>3997</v>
      </c>
      <c r="J1829" s="42" t="s">
        <v>4170</v>
      </c>
      <c r="K1829" s="42" t="s">
        <v>4170</v>
      </c>
      <c r="L1829" s="42">
        <v>0</v>
      </c>
      <c r="M1829" s="39" t="s">
        <v>102</v>
      </c>
      <c r="N1829" s="39" t="str">
        <f t="shared" si="28"/>
        <v>sim</v>
      </c>
      <c r="O1829" s="49">
        <v>75</v>
      </c>
      <c r="P1829" s="49">
        <v>67</v>
      </c>
      <c r="Q1829" s="39">
        <v>11.6</v>
      </c>
      <c r="R1829" s="39">
        <v>89.3</v>
      </c>
      <c r="S1829" s="39">
        <v>15.5</v>
      </c>
    </row>
    <row r="1830" spans="1:19" x14ac:dyDescent="0.25">
      <c r="A1830" s="39" t="s">
        <v>76</v>
      </c>
      <c r="B1830" s="39" t="s">
        <v>29</v>
      </c>
      <c r="C1830" s="39" t="s">
        <v>63</v>
      </c>
      <c r="D1830" s="39" t="s">
        <v>1982</v>
      </c>
      <c r="E1830" s="39" t="s">
        <v>127</v>
      </c>
      <c r="F1830" s="48">
        <v>1</v>
      </c>
      <c r="G1830" s="41">
        <v>4072</v>
      </c>
      <c r="H1830" s="42">
        <v>3.1444015444015445</v>
      </c>
      <c r="I1830" s="42">
        <v>1295</v>
      </c>
      <c r="J1830" s="42" t="s">
        <v>4170</v>
      </c>
      <c r="K1830" s="42" t="s">
        <v>4170</v>
      </c>
      <c r="L1830" s="42">
        <v>5</v>
      </c>
      <c r="M1830" s="39" t="s">
        <v>103</v>
      </c>
      <c r="N1830" s="39" t="str">
        <f t="shared" si="28"/>
        <v>sim</v>
      </c>
      <c r="O1830" s="49">
        <v>34.200000000000003</v>
      </c>
      <c r="P1830" s="49">
        <v>27</v>
      </c>
      <c r="Q1830" s="39">
        <v>10</v>
      </c>
      <c r="R1830" s="39">
        <v>78.900000000000006</v>
      </c>
      <c r="S1830" s="39">
        <v>29.2</v>
      </c>
    </row>
    <row r="1831" spans="1:19" x14ac:dyDescent="0.25">
      <c r="A1831" s="39" t="s">
        <v>76</v>
      </c>
      <c r="B1831" s="39" t="s">
        <v>29</v>
      </c>
      <c r="C1831" s="39" t="s">
        <v>63</v>
      </c>
      <c r="D1831" s="39" t="s">
        <v>1983</v>
      </c>
      <c r="E1831" s="39" t="s">
        <v>127</v>
      </c>
      <c r="F1831" s="48">
        <v>1</v>
      </c>
      <c r="G1831" s="41">
        <v>1827</v>
      </c>
      <c r="H1831" s="42">
        <v>2.2837499999999999</v>
      </c>
      <c r="I1831" s="42">
        <v>800</v>
      </c>
      <c r="J1831" s="42" t="s">
        <v>4170</v>
      </c>
      <c r="K1831" s="42" t="s">
        <v>4170</v>
      </c>
      <c r="L1831" s="42">
        <v>7</v>
      </c>
      <c r="M1831" s="39" t="s">
        <v>102</v>
      </c>
      <c r="N1831" s="39" t="str">
        <f t="shared" si="28"/>
        <v>sim</v>
      </c>
      <c r="O1831" s="49">
        <v>6.94</v>
      </c>
      <c r="P1831" s="49">
        <v>6.6</v>
      </c>
      <c r="Q1831" s="39">
        <v>0.3</v>
      </c>
      <c r="R1831" s="39">
        <v>95.1</v>
      </c>
      <c r="S1831" s="39">
        <v>4.3</v>
      </c>
    </row>
    <row r="1832" spans="1:19" x14ac:dyDescent="0.25">
      <c r="A1832" s="39" t="s">
        <v>76</v>
      </c>
      <c r="B1832" s="39" t="s">
        <v>29</v>
      </c>
      <c r="C1832" s="39" t="s">
        <v>63</v>
      </c>
      <c r="D1832" s="39" t="s">
        <v>665</v>
      </c>
      <c r="E1832" s="39" t="s">
        <v>127</v>
      </c>
      <c r="F1832" s="48">
        <v>1</v>
      </c>
      <c r="G1832" s="41">
        <v>10411</v>
      </c>
      <c r="H1832" s="42">
        <v>2.5846573982125123</v>
      </c>
      <c r="I1832" s="42">
        <v>4028</v>
      </c>
      <c r="J1832" s="42" t="s">
        <v>4170</v>
      </c>
      <c r="K1832" s="42" t="s">
        <v>4170</v>
      </c>
      <c r="L1832" s="42">
        <v>25</v>
      </c>
      <c r="M1832" s="39" t="s">
        <v>106</v>
      </c>
      <c r="N1832" s="39" t="str">
        <f t="shared" si="28"/>
        <v>sim</v>
      </c>
      <c r="O1832" s="49">
        <v>65</v>
      </c>
      <c r="P1832" s="49">
        <v>60</v>
      </c>
      <c r="Q1832" s="39">
        <v>25</v>
      </c>
      <c r="R1832" s="39">
        <v>92.3</v>
      </c>
      <c r="S1832" s="39">
        <v>38.5</v>
      </c>
    </row>
    <row r="1833" spans="1:19" x14ac:dyDescent="0.25">
      <c r="A1833" s="39" t="s">
        <v>76</v>
      </c>
      <c r="B1833" s="39" t="s">
        <v>29</v>
      </c>
      <c r="C1833" s="39" t="s">
        <v>63</v>
      </c>
      <c r="D1833" s="39" t="s">
        <v>1984</v>
      </c>
      <c r="E1833" s="39" t="s">
        <v>127</v>
      </c>
      <c r="F1833" s="48">
        <v>1</v>
      </c>
      <c r="G1833" s="41">
        <v>2099</v>
      </c>
      <c r="H1833" s="42">
        <v>4.6644444444444444</v>
      </c>
      <c r="I1833" s="42">
        <v>450</v>
      </c>
      <c r="J1833" s="42" t="s">
        <v>4170</v>
      </c>
      <c r="K1833" s="42" t="s">
        <v>4170</v>
      </c>
      <c r="L1833" s="42">
        <v>52</v>
      </c>
      <c r="M1833" s="39" t="s">
        <v>103</v>
      </c>
      <c r="N1833" s="39" t="str">
        <f t="shared" si="28"/>
        <v>sim</v>
      </c>
      <c r="O1833" s="49">
        <v>37</v>
      </c>
      <c r="P1833" s="49">
        <v>37</v>
      </c>
      <c r="Q1833" s="39">
        <v>28</v>
      </c>
      <c r="R1833" s="39">
        <v>100</v>
      </c>
      <c r="S1833" s="39">
        <v>75.7</v>
      </c>
    </row>
    <row r="1834" spans="1:19" x14ac:dyDescent="0.25">
      <c r="A1834" s="39" t="s">
        <v>76</v>
      </c>
      <c r="B1834" s="39" t="s">
        <v>29</v>
      </c>
      <c r="C1834" s="39" t="s">
        <v>63</v>
      </c>
      <c r="D1834" s="39" t="s">
        <v>1985</v>
      </c>
      <c r="E1834" s="39" t="s">
        <v>127</v>
      </c>
      <c r="F1834" s="48">
        <v>1</v>
      </c>
      <c r="G1834" s="41">
        <v>2078</v>
      </c>
      <c r="H1834" s="42">
        <v>2.2835164835164834</v>
      </c>
      <c r="I1834" s="42">
        <v>910</v>
      </c>
      <c r="J1834" s="42" t="s">
        <v>4170</v>
      </c>
      <c r="K1834" s="42" t="s">
        <v>4170</v>
      </c>
      <c r="L1834" s="42">
        <v>0</v>
      </c>
      <c r="M1834" s="39" t="s">
        <v>103</v>
      </c>
      <c r="N1834" s="39" t="str">
        <f t="shared" si="28"/>
        <v>sim</v>
      </c>
      <c r="O1834" s="49">
        <v>11.4</v>
      </c>
      <c r="P1834" s="49">
        <v>11.4</v>
      </c>
      <c r="Q1834" s="39">
        <v>0.5</v>
      </c>
      <c r="R1834" s="39">
        <v>100</v>
      </c>
      <c r="S1834" s="39">
        <v>4.4000000000000004</v>
      </c>
    </row>
    <row r="1835" spans="1:19" x14ac:dyDescent="0.25">
      <c r="A1835" s="39" t="s">
        <v>76</v>
      </c>
      <c r="B1835" s="39" t="s">
        <v>29</v>
      </c>
      <c r="C1835" s="39" t="s">
        <v>63</v>
      </c>
      <c r="D1835" s="39" t="s">
        <v>1986</v>
      </c>
      <c r="E1835" s="39" t="s">
        <v>127</v>
      </c>
      <c r="F1835" s="48">
        <v>2</v>
      </c>
      <c r="G1835" s="41">
        <v>27067</v>
      </c>
      <c r="H1835" s="42">
        <v>2.0415598129431287</v>
      </c>
      <c r="I1835" s="42">
        <v>13258</v>
      </c>
      <c r="J1835" s="42" t="s">
        <v>4169</v>
      </c>
      <c r="K1835" s="42" t="s">
        <v>4170</v>
      </c>
      <c r="L1835" s="42">
        <v>45</v>
      </c>
      <c r="M1835" s="39" t="s">
        <v>103</v>
      </c>
      <c r="N1835" s="39" t="str">
        <f t="shared" si="28"/>
        <v>sim</v>
      </c>
      <c r="O1835" s="49">
        <v>129.79</v>
      </c>
      <c r="P1835" s="49">
        <v>122.54</v>
      </c>
      <c r="Q1835" s="39">
        <v>59.42</v>
      </c>
      <c r="R1835" s="39">
        <v>94.4</v>
      </c>
      <c r="S1835" s="39">
        <v>45.8</v>
      </c>
    </row>
    <row r="1836" spans="1:19" x14ac:dyDescent="0.25">
      <c r="A1836" s="39" t="s">
        <v>76</v>
      </c>
      <c r="B1836" s="39" t="s">
        <v>29</v>
      </c>
      <c r="C1836" s="39" t="s">
        <v>63</v>
      </c>
      <c r="D1836" s="39" t="s">
        <v>1987</v>
      </c>
      <c r="E1836" s="39" t="s">
        <v>127</v>
      </c>
      <c r="F1836" s="48">
        <v>1</v>
      </c>
      <c r="G1836" s="41">
        <v>5753</v>
      </c>
      <c r="H1836" s="42">
        <v>2.587944219523167</v>
      </c>
      <c r="I1836" s="42">
        <v>2223</v>
      </c>
      <c r="J1836" s="42" t="s">
        <v>4170</v>
      </c>
      <c r="K1836" s="42" t="s">
        <v>4170</v>
      </c>
      <c r="L1836" s="42">
        <v>0</v>
      </c>
      <c r="M1836" s="39" t="s">
        <v>102</v>
      </c>
      <c r="N1836" s="39" t="str">
        <f t="shared" si="28"/>
        <v>sim</v>
      </c>
      <c r="O1836" s="49">
        <v>21.36</v>
      </c>
      <c r="P1836" s="49">
        <v>21.36</v>
      </c>
      <c r="Q1836" s="39">
        <v>5.5</v>
      </c>
      <c r="R1836" s="39">
        <v>100</v>
      </c>
      <c r="S1836" s="39">
        <v>25.7</v>
      </c>
    </row>
    <row r="1837" spans="1:19" x14ac:dyDescent="0.25">
      <c r="A1837" s="39" t="s">
        <v>76</v>
      </c>
      <c r="B1837" s="39" t="s">
        <v>29</v>
      </c>
      <c r="C1837" s="39" t="s">
        <v>63</v>
      </c>
      <c r="D1837" s="39" t="s">
        <v>1988</v>
      </c>
      <c r="E1837" s="39" t="s">
        <v>174</v>
      </c>
      <c r="F1837" s="48">
        <v>1</v>
      </c>
      <c r="G1837" s="41">
        <v>8951</v>
      </c>
      <c r="H1837" s="42">
        <v>2.5907380607814763</v>
      </c>
      <c r="I1837" s="42">
        <v>3455</v>
      </c>
      <c r="J1837" s="42" t="s">
        <v>4170</v>
      </c>
      <c r="K1837" s="42" t="s">
        <v>4170</v>
      </c>
      <c r="L1837" s="42">
        <v>0</v>
      </c>
      <c r="M1837" s="39" t="s">
        <v>102</v>
      </c>
      <c r="N1837" s="39" t="str">
        <f t="shared" si="28"/>
        <v>sim</v>
      </c>
      <c r="O1837" s="49">
        <v>180</v>
      </c>
      <c r="P1837" s="49">
        <v>144</v>
      </c>
      <c r="Q1837" s="39">
        <v>0</v>
      </c>
      <c r="R1837" s="39">
        <v>80</v>
      </c>
      <c r="S1837" s="39"/>
    </row>
    <row r="1838" spans="1:19" x14ac:dyDescent="0.25">
      <c r="A1838" s="39" t="s">
        <v>76</v>
      </c>
      <c r="B1838" s="39" t="s">
        <v>29</v>
      </c>
      <c r="C1838" s="39" t="s">
        <v>63</v>
      </c>
      <c r="D1838" s="39" t="s">
        <v>1989</v>
      </c>
      <c r="E1838" s="39" t="s">
        <v>127</v>
      </c>
      <c r="F1838" s="48">
        <v>1</v>
      </c>
      <c r="G1838" s="41">
        <v>15185</v>
      </c>
      <c r="H1838" s="42">
        <v>2.5308333333333333</v>
      </c>
      <c r="I1838" s="42">
        <v>6000</v>
      </c>
      <c r="J1838" s="42" t="s">
        <v>4169</v>
      </c>
      <c r="K1838" s="42" t="s">
        <v>4170</v>
      </c>
      <c r="L1838" s="42">
        <v>30</v>
      </c>
      <c r="M1838" s="39" t="s">
        <v>102</v>
      </c>
      <c r="N1838" s="39" t="str">
        <f t="shared" si="28"/>
        <v>sim</v>
      </c>
      <c r="O1838" s="49">
        <v>56</v>
      </c>
      <c r="P1838" s="49">
        <v>50</v>
      </c>
      <c r="Q1838" s="39">
        <v>10</v>
      </c>
      <c r="R1838" s="39">
        <v>89.3</v>
      </c>
      <c r="S1838" s="39">
        <v>17.899999999999999</v>
      </c>
    </row>
    <row r="1839" spans="1:19" x14ac:dyDescent="0.25">
      <c r="A1839" s="39" t="s">
        <v>76</v>
      </c>
      <c r="B1839" s="39" t="s">
        <v>29</v>
      </c>
      <c r="C1839" s="39" t="s">
        <v>63</v>
      </c>
      <c r="D1839" s="39" t="s">
        <v>1990</v>
      </c>
      <c r="E1839" s="39" t="s">
        <v>127</v>
      </c>
      <c r="F1839" s="48">
        <v>1</v>
      </c>
      <c r="G1839" s="41">
        <v>4000</v>
      </c>
      <c r="H1839" s="42">
        <v>2.3952095808383231</v>
      </c>
      <c r="I1839" s="42">
        <v>1670</v>
      </c>
      <c r="J1839" s="42" t="s">
        <v>4169</v>
      </c>
      <c r="K1839" s="42" t="s">
        <v>4170</v>
      </c>
      <c r="L1839" s="42">
        <v>4</v>
      </c>
      <c r="M1839" s="39" t="s">
        <v>102</v>
      </c>
      <c r="N1839" s="39" t="str">
        <f t="shared" si="28"/>
        <v>sim</v>
      </c>
      <c r="O1839" s="49">
        <v>18</v>
      </c>
      <c r="P1839" s="49">
        <v>11.78</v>
      </c>
      <c r="Q1839" s="39">
        <v>11.78</v>
      </c>
      <c r="R1839" s="39">
        <v>65.400000000000006</v>
      </c>
      <c r="S1839" s="39">
        <v>65.400000000000006</v>
      </c>
    </row>
    <row r="1840" spans="1:19" x14ac:dyDescent="0.25">
      <c r="A1840" s="39" t="s">
        <v>76</v>
      </c>
      <c r="B1840" s="39" t="s">
        <v>29</v>
      </c>
      <c r="C1840" s="39" t="s">
        <v>63</v>
      </c>
      <c r="D1840" s="39" t="s">
        <v>1991</v>
      </c>
      <c r="E1840" s="39" t="s">
        <v>127</v>
      </c>
      <c r="F1840" s="48">
        <v>1</v>
      </c>
      <c r="G1840" s="41">
        <v>12418</v>
      </c>
      <c r="H1840" s="42">
        <v>2.571546904120936</v>
      </c>
      <c r="I1840" s="42">
        <v>4829</v>
      </c>
      <c r="J1840" s="42" t="s">
        <v>4169</v>
      </c>
      <c r="K1840" s="42" t="s">
        <v>4169</v>
      </c>
      <c r="L1840" s="42">
        <v>0</v>
      </c>
      <c r="M1840" s="39" t="s">
        <v>103</v>
      </c>
      <c r="N1840" s="39" t="str">
        <f t="shared" si="28"/>
        <v>sim</v>
      </c>
      <c r="O1840" s="49">
        <v>680</v>
      </c>
      <c r="P1840" s="49">
        <v>650</v>
      </c>
      <c r="Q1840" s="39">
        <v>50</v>
      </c>
      <c r="R1840" s="39">
        <v>95.6</v>
      </c>
      <c r="S1840" s="39">
        <v>7.4</v>
      </c>
    </row>
    <row r="1841" spans="1:19" x14ac:dyDescent="0.25">
      <c r="A1841" s="39" t="s">
        <v>76</v>
      </c>
      <c r="B1841" s="39" t="s">
        <v>29</v>
      </c>
      <c r="C1841" s="39" t="s">
        <v>63</v>
      </c>
      <c r="D1841" s="39" t="s">
        <v>1992</v>
      </c>
      <c r="E1841" s="39" t="s">
        <v>127</v>
      </c>
      <c r="F1841" s="48">
        <v>1</v>
      </c>
      <c r="G1841" s="41">
        <v>6883</v>
      </c>
      <c r="H1841" s="42">
        <v>1.3001511144692104</v>
      </c>
      <c r="I1841" s="42">
        <v>5294</v>
      </c>
      <c r="J1841" s="42" t="s">
        <v>4170</v>
      </c>
      <c r="K1841" s="42" t="s">
        <v>4170</v>
      </c>
      <c r="L1841" s="42">
        <v>150</v>
      </c>
      <c r="M1841" s="39" t="s">
        <v>102</v>
      </c>
      <c r="N1841" s="39" t="str">
        <f t="shared" si="28"/>
        <v>sim</v>
      </c>
      <c r="O1841" s="49">
        <v>113.42</v>
      </c>
      <c r="P1841" s="49">
        <v>108.42</v>
      </c>
      <c r="Q1841" s="39">
        <v>18.68</v>
      </c>
      <c r="R1841" s="39">
        <v>95.6</v>
      </c>
      <c r="S1841" s="39">
        <v>16.5</v>
      </c>
    </row>
    <row r="1842" spans="1:19" x14ac:dyDescent="0.25">
      <c r="A1842" s="39" t="s">
        <v>76</v>
      </c>
      <c r="B1842" s="39" t="s">
        <v>29</v>
      </c>
      <c r="C1842" s="39" t="s">
        <v>63</v>
      </c>
      <c r="D1842" s="39" t="s">
        <v>1993</v>
      </c>
      <c r="E1842" s="39" t="s">
        <v>127</v>
      </c>
      <c r="F1842" s="48">
        <v>1</v>
      </c>
      <c r="G1842" s="41">
        <v>3895</v>
      </c>
      <c r="H1842" s="42">
        <v>2.0499999999999998</v>
      </c>
      <c r="I1842" s="42">
        <v>1900</v>
      </c>
      <c r="J1842" s="42" t="s">
        <v>4170</v>
      </c>
      <c r="K1842" s="42" t="s">
        <v>4170</v>
      </c>
      <c r="L1842" s="42">
        <v>700</v>
      </c>
      <c r="M1842" s="39" t="s">
        <v>102</v>
      </c>
      <c r="N1842" s="39" t="str">
        <f t="shared" si="28"/>
        <v>sim</v>
      </c>
      <c r="O1842" s="49">
        <v>15</v>
      </c>
      <c r="P1842" s="49">
        <v>1.35</v>
      </c>
      <c r="Q1842" s="39">
        <v>10</v>
      </c>
      <c r="R1842" s="39">
        <v>9</v>
      </c>
      <c r="S1842" s="39">
        <v>66.7</v>
      </c>
    </row>
    <row r="1843" spans="1:19" x14ac:dyDescent="0.25">
      <c r="A1843" s="39" t="s">
        <v>76</v>
      </c>
      <c r="B1843" s="39" t="s">
        <v>29</v>
      </c>
      <c r="C1843" s="39" t="s">
        <v>63</v>
      </c>
      <c r="D1843" s="39" t="s">
        <v>1994</v>
      </c>
      <c r="E1843" s="39" t="s">
        <v>127</v>
      </c>
      <c r="F1843" s="48">
        <v>1</v>
      </c>
      <c r="G1843" s="41">
        <v>7653</v>
      </c>
      <c r="H1843" s="42">
        <v>2.730288976097039</v>
      </c>
      <c r="I1843" s="42">
        <v>2803</v>
      </c>
      <c r="J1843" s="42" t="s">
        <v>4169</v>
      </c>
      <c r="K1843" s="42" t="s">
        <v>4170</v>
      </c>
      <c r="L1843" s="42">
        <v>30</v>
      </c>
      <c r="M1843" s="39" t="s">
        <v>103</v>
      </c>
      <c r="N1843" s="39" t="str">
        <f t="shared" si="28"/>
        <v>sim</v>
      </c>
      <c r="O1843" s="49">
        <v>100</v>
      </c>
      <c r="P1843" s="49">
        <v>48</v>
      </c>
      <c r="Q1843" s="39">
        <v>0</v>
      </c>
      <c r="R1843" s="39">
        <v>48</v>
      </c>
      <c r="S1843" s="39"/>
    </row>
    <row r="1844" spans="1:19" x14ac:dyDescent="0.25">
      <c r="A1844" s="39" t="s">
        <v>76</v>
      </c>
      <c r="B1844" s="39" t="s">
        <v>29</v>
      </c>
      <c r="C1844" s="39" t="s">
        <v>63</v>
      </c>
      <c r="D1844" s="39" t="s">
        <v>1995</v>
      </c>
      <c r="E1844" s="39" t="s">
        <v>127</v>
      </c>
      <c r="F1844" s="48">
        <v>1</v>
      </c>
      <c r="G1844" s="41">
        <v>1132</v>
      </c>
      <c r="H1844" s="42">
        <v>2.6952380952380954</v>
      </c>
      <c r="I1844" s="42">
        <v>420</v>
      </c>
      <c r="J1844" s="42" t="s">
        <v>4170</v>
      </c>
      <c r="K1844" s="42" t="s">
        <v>4170</v>
      </c>
      <c r="L1844" s="42">
        <v>0</v>
      </c>
      <c r="M1844" s="39" t="s">
        <v>104</v>
      </c>
      <c r="N1844" s="39" t="b">
        <f t="shared" si="28"/>
        <v>0</v>
      </c>
      <c r="O1844" s="49">
        <v>8.2200000000000006</v>
      </c>
      <c r="P1844" s="49">
        <v>8.2200000000000006</v>
      </c>
      <c r="Q1844" s="39">
        <v>0</v>
      </c>
      <c r="R1844" s="39">
        <v>100</v>
      </c>
      <c r="S1844" s="39"/>
    </row>
    <row r="1845" spans="1:19" x14ac:dyDescent="0.25">
      <c r="A1845" s="39" t="s">
        <v>76</v>
      </c>
      <c r="B1845" s="39" t="s">
        <v>29</v>
      </c>
      <c r="C1845" s="39" t="s">
        <v>63</v>
      </c>
      <c r="D1845" s="39" t="s">
        <v>1996</v>
      </c>
      <c r="E1845" s="39" t="s">
        <v>127</v>
      </c>
      <c r="F1845" s="48">
        <v>1</v>
      </c>
      <c r="G1845" s="41">
        <v>20016</v>
      </c>
      <c r="H1845" s="42">
        <v>2.9522123893805308</v>
      </c>
      <c r="I1845" s="42">
        <v>6780</v>
      </c>
      <c r="J1845" s="42" t="s">
        <v>4170</v>
      </c>
      <c r="K1845" s="42" t="s">
        <v>4170</v>
      </c>
      <c r="L1845" s="42">
        <v>100</v>
      </c>
      <c r="M1845" s="39" t="s">
        <v>102</v>
      </c>
      <c r="N1845" s="39" t="str">
        <f t="shared" si="28"/>
        <v>sim</v>
      </c>
      <c r="O1845" s="49">
        <v>93</v>
      </c>
      <c r="P1845" s="49">
        <v>63</v>
      </c>
      <c r="Q1845" s="39">
        <v>4</v>
      </c>
      <c r="R1845" s="39">
        <v>67.7</v>
      </c>
      <c r="S1845" s="39">
        <v>4.3</v>
      </c>
    </row>
    <row r="1846" spans="1:19" x14ac:dyDescent="0.25">
      <c r="A1846" s="39" t="s">
        <v>76</v>
      </c>
      <c r="B1846" s="39" t="s">
        <v>29</v>
      </c>
      <c r="C1846" s="39" t="s">
        <v>63</v>
      </c>
      <c r="D1846" s="39" t="s">
        <v>1997</v>
      </c>
      <c r="E1846" s="39" t="s">
        <v>127</v>
      </c>
      <c r="F1846" s="48">
        <v>2</v>
      </c>
      <c r="G1846" s="41">
        <v>26636</v>
      </c>
      <c r="H1846" s="42">
        <v>2.5050315056898333</v>
      </c>
      <c r="I1846" s="42">
        <v>10633</v>
      </c>
      <c r="J1846" s="42" t="s">
        <v>4170</v>
      </c>
      <c r="K1846" s="42" t="s">
        <v>4170</v>
      </c>
      <c r="L1846" s="42">
        <v>1802</v>
      </c>
      <c r="M1846" s="39" t="s">
        <v>102</v>
      </c>
      <c r="N1846" s="39" t="str">
        <f t="shared" si="28"/>
        <v>sim</v>
      </c>
      <c r="O1846" s="49">
        <v>58.35</v>
      </c>
      <c r="P1846" s="49">
        <v>58.28</v>
      </c>
      <c r="Q1846" s="39">
        <v>18.43</v>
      </c>
      <c r="R1846" s="39">
        <v>99.9</v>
      </c>
      <c r="S1846" s="39">
        <v>31.6</v>
      </c>
    </row>
    <row r="1847" spans="1:19" x14ac:dyDescent="0.25">
      <c r="A1847" s="39" t="s">
        <v>76</v>
      </c>
      <c r="B1847" s="39" t="s">
        <v>29</v>
      </c>
      <c r="C1847" s="39" t="s">
        <v>63</v>
      </c>
      <c r="D1847" s="39" t="s">
        <v>1998</v>
      </c>
      <c r="E1847" s="39" t="s">
        <v>173</v>
      </c>
      <c r="F1847" s="48">
        <v>2</v>
      </c>
      <c r="G1847" s="41">
        <v>76562</v>
      </c>
      <c r="H1847" s="42">
        <v>2.8433171166487168</v>
      </c>
      <c r="I1847" s="42">
        <v>26927</v>
      </c>
      <c r="J1847" s="42" t="s">
        <v>4170</v>
      </c>
      <c r="K1847" s="42" t="s">
        <v>4170</v>
      </c>
      <c r="L1847" s="42">
        <v>864</v>
      </c>
      <c r="M1847" s="39" t="s">
        <v>102</v>
      </c>
      <c r="N1847" s="39" t="str">
        <f t="shared" si="28"/>
        <v>sim</v>
      </c>
      <c r="O1847" s="49">
        <v>150</v>
      </c>
      <c r="P1847" s="49">
        <v>145</v>
      </c>
      <c r="Q1847" s="39">
        <v>45.12</v>
      </c>
      <c r="R1847" s="39">
        <v>96.7</v>
      </c>
      <c r="S1847" s="39">
        <v>30.1</v>
      </c>
    </row>
    <row r="1848" spans="1:19" x14ac:dyDescent="0.25">
      <c r="A1848" s="39" t="s">
        <v>76</v>
      </c>
      <c r="B1848" s="39" t="s">
        <v>29</v>
      </c>
      <c r="C1848" s="39" t="s">
        <v>63</v>
      </c>
      <c r="D1848" s="39" t="s">
        <v>1999</v>
      </c>
      <c r="E1848" s="39" t="s">
        <v>127</v>
      </c>
      <c r="F1848" s="48">
        <v>1</v>
      </c>
      <c r="G1848" s="41">
        <v>6934</v>
      </c>
      <c r="H1848" s="42">
        <v>2.3113333333333332</v>
      </c>
      <c r="I1848" s="42">
        <v>3000</v>
      </c>
      <c r="J1848" s="42" t="s">
        <v>4170</v>
      </c>
      <c r="K1848" s="42" t="s">
        <v>4170</v>
      </c>
      <c r="L1848" s="42">
        <v>0</v>
      </c>
      <c r="M1848" s="39" t="s">
        <v>103</v>
      </c>
      <c r="N1848" s="39" t="str">
        <f t="shared" si="28"/>
        <v>sim</v>
      </c>
      <c r="O1848" s="49">
        <v>10</v>
      </c>
      <c r="P1848" s="49">
        <v>8</v>
      </c>
      <c r="Q1848" s="39">
        <v>7</v>
      </c>
      <c r="R1848" s="39">
        <v>80</v>
      </c>
      <c r="S1848" s="39">
        <v>70</v>
      </c>
    </row>
    <row r="1849" spans="1:19" x14ac:dyDescent="0.25">
      <c r="A1849" s="39" t="s">
        <v>76</v>
      </c>
      <c r="B1849" s="39" t="s">
        <v>29</v>
      </c>
      <c r="C1849" s="39" t="s">
        <v>63</v>
      </c>
      <c r="D1849" s="39" t="s">
        <v>2000</v>
      </c>
      <c r="E1849" s="39" t="s">
        <v>127</v>
      </c>
      <c r="F1849" s="48">
        <v>1</v>
      </c>
      <c r="G1849" s="41">
        <v>5071</v>
      </c>
      <c r="H1849" s="42">
        <v>2.9794359576968272</v>
      </c>
      <c r="I1849" s="42">
        <v>1702</v>
      </c>
      <c r="J1849" s="42" t="s">
        <v>4169</v>
      </c>
      <c r="K1849" s="42" t="s">
        <v>4170</v>
      </c>
      <c r="L1849" s="42">
        <v>60</v>
      </c>
      <c r="M1849" s="39" t="s">
        <v>102</v>
      </c>
      <c r="N1849" s="39" t="str">
        <f t="shared" si="28"/>
        <v>sim</v>
      </c>
      <c r="O1849" s="49">
        <v>10</v>
      </c>
      <c r="P1849" s="49">
        <v>8</v>
      </c>
      <c r="Q1849" s="39">
        <v>2.2000000000000002</v>
      </c>
      <c r="R1849" s="39">
        <v>80</v>
      </c>
      <c r="S1849" s="39">
        <v>22</v>
      </c>
    </row>
    <row r="1850" spans="1:19" x14ac:dyDescent="0.25">
      <c r="A1850" s="39" t="s">
        <v>76</v>
      </c>
      <c r="B1850" s="39" t="s">
        <v>29</v>
      </c>
      <c r="C1850" s="39" t="s">
        <v>63</v>
      </c>
      <c r="D1850" s="39" t="s">
        <v>2001</v>
      </c>
      <c r="E1850" s="39" t="s">
        <v>127</v>
      </c>
      <c r="F1850" s="48">
        <v>1</v>
      </c>
      <c r="G1850" s="41">
        <v>12063</v>
      </c>
      <c r="H1850" s="42">
        <v>2.153338093538022</v>
      </c>
      <c r="I1850" s="42">
        <v>5602</v>
      </c>
      <c r="J1850" s="42" t="s">
        <v>4170</v>
      </c>
      <c r="K1850" s="42" t="s">
        <v>4170</v>
      </c>
      <c r="L1850" s="42">
        <v>629</v>
      </c>
      <c r="M1850" s="39" t="s">
        <v>105</v>
      </c>
      <c r="N1850" s="39" t="str">
        <f t="shared" si="28"/>
        <v>sim</v>
      </c>
      <c r="O1850" s="49">
        <v>42.48</v>
      </c>
      <c r="P1850" s="49">
        <v>41</v>
      </c>
      <c r="Q1850" s="39">
        <v>9.0299999999999994</v>
      </c>
      <c r="R1850" s="39">
        <v>96.5</v>
      </c>
      <c r="S1850" s="39">
        <v>21.3</v>
      </c>
    </row>
    <row r="1851" spans="1:19" x14ac:dyDescent="0.25">
      <c r="A1851" s="39" t="s">
        <v>76</v>
      </c>
      <c r="B1851" s="39" t="s">
        <v>29</v>
      </c>
      <c r="C1851" s="39" t="s">
        <v>63</v>
      </c>
      <c r="D1851" s="39" t="s">
        <v>2002</v>
      </c>
      <c r="E1851" s="39" t="s">
        <v>127</v>
      </c>
      <c r="F1851" s="48">
        <v>1</v>
      </c>
      <c r="G1851" s="41">
        <v>1418</v>
      </c>
      <c r="H1851" s="42">
        <v>2.8359999999999999</v>
      </c>
      <c r="I1851" s="42">
        <v>500</v>
      </c>
      <c r="J1851" s="42" t="s">
        <v>4170</v>
      </c>
      <c r="K1851" s="42" t="s">
        <v>4170</v>
      </c>
      <c r="L1851" s="42">
        <v>40</v>
      </c>
      <c r="M1851" s="39" t="s">
        <v>102</v>
      </c>
      <c r="N1851" s="39" t="str">
        <f t="shared" si="28"/>
        <v>sim</v>
      </c>
      <c r="O1851" s="49">
        <v>6.38</v>
      </c>
      <c r="P1851" s="49">
        <v>6.38</v>
      </c>
      <c r="Q1851" s="39">
        <v>0</v>
      </c>
      <c r="R1851" s="39">
        <v>100</v>
      </c>
      <c r="S1851" s="39"/>
    </row>
    <row r="1852" spans="1:19" x14ac:dyDescent="0.25">
      <c r="A1852" s="39" t="s">
        <v>76</v>
      </c>
      <c r="B1852" s="39" t="s">
        <v>29</v>
      </c>
      <c r="C1852" s="39" t="s">
        <v>63</v>
      </c>
      <c r="D1852" s="39" t="s">
        <v>2003</v>
      </c>
      <c r="E1852" s="39" t="s">
        <v>127</v>
      </c>
      <c r="F1852" s="48">
        <v>1</v>
      </c>
      <c r="G1852" s="41">
        <v>9228</v>
      </c>
      <c r="H1852" s="42">
        <v>2.8534322820037108</v>
      </c>
      <c r="I1852" s="42">
        <v>3234</v>
      </c>
      <c r="J1852" s="42" t="s">
        <v>4170</v>
      </c>
      <c r="K1852" s="42" t="s">
        <v>4170</v>
      </c>
      <c r="L1852" s="42">
        <v>6</v>
      </c>
      <c r="M1852" s="39" t="s">
        <v>102</v>
      </c>
      <c r="N1852" s="39" t="str">
        <f t="shared" si="28"/>
        <v>sim</v>
      </c>
      <c r="O1852" s="49">
        <v>32.92</v>
      </c>
      <c r="P1852" s="49">
        <v>32.92</v>
      </c>
      <c r="Q1852" s="39">
        <v>18.32</v>
      </c>
      <c r="R1852" s="39">
        <v>100</v>
      </c>
      <c r="S1852" s="39">
        <v>55.7</v>
      </c>
    </row>
    <row r="1853" spans="1:19" x14ac:dyDescent="0.25">
      <c r="A1853" s="39" t="s">
        <v>76</v>
      </c>
      <c r="B1853" s="39" t="s">
        <v>29</v>
      </c>
      <c r="C1853" s="39" t="s">
        <v>63</v>
      </c>
      <c r="D1853" s="39" t="s">
        <v>2004</v>
      </c>
      <c r="E1853" s="39" t="s">
        <v>127</v>
      </c>
      <c r="F1853" s="48">
        <v>1</v>
      </c>
      <c r="G1853" s="41">
        <v>11076</v>
      </c>
      <c r="H1853" s="42">
        <v>3.4863078375826251</v>
      </c>
      <c r="I1853" s="42">
        <v>3177</v>
      </c>
      <c r="J1853" s="42" t="s">
        <v>4170</v>
      </c>
      <c r="K1853" s="42" t="s">
        <v>4170</v>
      </c>
      <c r="L1853" s="42">
        <v>0</v>
      </c>
      <c r="M1853" s="39" t="s">
        <v>103</v>
      </c>
      <c r="N1853" s="39" t="str">
        <f t="shared" si="28"/>
        <v>sim</v>
      </c>
      <c r="O1853" s="49">
        <v>41.5</v>
      </c>
      <c r="P1853" s="49">
        <v>32.44</v>
      </c>
      <c r="Q1853" s="39">
        <v>0</v>
      </c>
      <c r="R1853" s="39">
        <v>78.2</v>
      </c>
      <c r="S1853" s="39"/>
    </row>
    <row r="1854" spans="1:19" x14ac:dyDescent="0.25">
      <c r="A1854" s="39" t="s">
        <v>76</v>
      </c>
      <c r="B1854" s="39" t="s">
        <v>29</v>
      </c>
      <c r="C1854" s="39" t="s">
        <v>63</v>
      </c>
      <c r="D1854" s="39" t="s">
        <v>2005</v>
      </c>
      <c r="E1854" s="39" t="s">
        <v>127</v>
      </c>
      <c r="F1854" s="48">
        <v>1</v>
      </c>
      <c r="G1854" s="41">
        <v>19663</v>
      </c>
      <c r="H1854" s="42">
        <v>2.2861295198232763</v>
      </c>
      <c r="I1854" s="42">
        <v>8601</v>
      </c>
      <c r="J1854" s="42" t="s">
        <v>4169</v>
      </c>
      <c r="K1854" s="42" t="s">
        <v>4169</v>
      </c>
      <c r="L1854" s="42">
        <v>50</v>
      </c>
      <c r="M1854" s="39" t="s">
        <v>103</v>
      </c>
      <c r="N1854" s="39" t="str">
        <f t="shared" si="28"/>
        <v>sim</v>
      </c>
      <c r="O1854" s="49">
        <v>138.5</v>
      </c>
      <c r="P1854" s="49">
        <v>112</v>
      </c>
      <c r="Q1854" s="39">
        <v>12</v>
      </c>
      <c r="R1854" s="39">
        <v>80.900000000000006</v>
      </c>
      <c r="S1854" s="39">
        <v>8.6999999999999993</v>
      </c>
    </row>
    <row r="1855" spans="1:19" x14ac:dyDescent="0.25">
      <c r="A1855" s="39" t="s">
        <v>76</v>
      </c>
      <c r="B1855" s="39" t="s">
        <v>29</v>
      </c>
      <c r="C1855" s="39" t="s">
        <v>63</v>
      </c>
      <c r="D1855" s="39" t="s">
        <v>2006</v>
      </c>
      <c r="E1855" s="39" t="s">
        <v>127</v>
      </c>
      <c r="F1855" s="48">
        <v>2</v>
      </c>
      <c r="G1855" s="41">
        <v>25708</v>
      </c>
      <c r="H1855" s="42">
        <v>2.1991445680068433</v>
      </c>
      <c r="I1855" s="42">
        <v>11690</v>
      </c>
      <c r="J1855" s="42" t="s">
        <v>4169</v>
      </c>
      <c r="K1855" s="42" t="s">
        <v>4169</v>
      </c>
      <c r="L1855" s="42">
        <v>0</v>
      </c>
      <c r="M1855" s="39" t="s">
        <v>102</v>
      </c>
      <c r="N1855" s="39" t="str">
        <f t="shared" si="28"/>
        <v>sim</v>
      </c>
      <c r="O1855" s="49">
        <v>130.05000000000001</v>
      </c>
      <c r="P1855" s="49">
        <v>130.05000000000001</v>
      </c>
      <c r="Q1855" s="39">
        <v>19.510000000000002</v>
      </c>
      <c r="R1855" s="39">
        <v>100</v>
      </c>
      <c r="S1855" s="39">
        <v>15</v>
      </c>
    </row>
    <row r="1856" spans="1:19" x14ac:dyDescent="0.25">
      <c r="A1856" s="39" t="s">
        <v>76</v>
      </c>
      <c r="B1856" s="39" t="s">
        <v>29</v>
      </c>
      <c r="C1856" s="39" t="s">
        <v>63</v>
      </c>
      <c r="D1856" s="39" t="s">
        <v>2007</v>
      </c>
      <c r="E1856" s="39" t="s">
        <v>127</v>
      </c>
      <c r="F1856" s="48">
        <v>1</v>
      </c>
      <c r="G1856" s="41">
        <v>13562</v>
      </c>
      <c r="H1856" s="42">
        <v>2.1354117461817035</v>
      </c>
      <c r="I1856" s="42">
        <v>6351</v>
      </c>
      <c r="J1856" s="42" t="s">
        <v>4169</v>
      </c>
      <c r="K1856" s="42" t="s">
        <v>4170</v>
      </c>
      <c r="L1856" s="42">
        <v>0</v>
      </c>
      <c r="M1856" s="39" t="s">
        <v>102</v>
      </c>
      <c r="N1856" s="39" t="str">
        <f t="shared" si="28"/>
        <v>sim</v>
      </c>
      <c r="O1856" s="49">
        <v>90</v>
      </c>
      <c r="P1856" s="49">
        <v>60</v>
      </c>
      <c r="Q1856" s="39">
        <v>10</v>
      </c>
      <c r="R1856" s="39">
        <v>66.7</v>
      </c>
      <c r="S1856" s="39">
        <v>11.1</v>
      </c>
    </row>
    <row r="1857" spans="1:19" x14ac:dyDescent="0.25">
      <c r="A1857" s="39" t="s">
        <v>76</v>
      </c>
      <c r="B1857" s="39" t="s">
        <v>29</v>
      </c>
      <c r="C1857" s="39" t="s">
        <v>63</v>
      </c>
      <c r="D1857" s="39" t="s">
        <v>2008</v>
      </c>
      <c r="E1857" s="39" t="s">
        <v>127</v>
      </c>
      <c r="F1857" s="48">
        <v>1</v>
      </c>
      <c r="G1857" s="41">
        <v>7413</v>
      </c>
      <c r="H1857" s="42">
        <v>2.7475908080059304</v>
      </c>
      <c r="I1857" s="42">
        <v>2698</v>
      </c>
      <c r="J1857" s="42" t="s">
        <v>4169</v>
      </c>
      <c r="K1857" s="42" t="s">
        <v>4170</v>
      </c>
      <c r="L1857" s="42">
        <v>0</v>
      </c>
      <c r="M1857" s="39" t="s">
        <v>102</v>
      </c>
      <c r="N1857" s="39" t="str">
        <f t="shared" si="28"/>
        <v>sim</v>
      </c>
      <c r="O1857" s="49">
        <v>68.64</v>
      </c>
      <c r="P1857" s="49">
        <v>58.75</v>
      </c>
      <c r="Q1857" s="39">
        <v>9.2799999999999994</v>
      </c>
      <c r="R1857" s="39">
        <v>85.6</v>
      </c>
      <c r="S1857" s="39">
        <v>13.5</v>
      </c>
    </row>
    <row r="1858" spans="1:19" x14ac:dyDescent="0.25">
      <c r="A1858" s="39" t="s">
        <v>76</v>
      </c>
      <c r="B1858" s="39" t="s">
        <v>29</v>
      </c>
      <c r="C1858" s="39" t="s">
        <v>63</v>
      </c>
      <c r="D1858" s="39" t="s">
        <v>2009</v>
      </c>
      <c r="E1858" s="39" t="s">
        <v>127</v>
      </c>
      <c r="F1858" s="48">
        <v>1</v>
      </c>
      <c r="G1858" s="41">
        <v>2679</v>
      </c>
      <c r="H1858" s="42">
        <v>2.0341685649202734</v>
      </c>
      <c r="I1858" s="42">
        <v>1317</v>
      </c>
      <c r="J1858" s="42" t="s">
        <v>4170</v>
      </c>
      <c r="K1858" s="42" t="s">
        <v>4170</v>
      </c>
      <c r="L1858" s="42">
        <v>0</v>
      </c>
      <c r="M1858" s="39" t="s">
        <v>102</v>
      </c>
      <c r="N1858" s="39" t="str">
        <f t="shared" si="28"/>
        <v>sim</v>
      </c>
      <c r="O1858" s="49">
        <v>21</v>
      </c>
      <c r="P1858" s="49">
        <v>17</v>
      </c>
      <c r="Q1858" s="39">
        <v>15</v>
      </c>
      <c r="R1858" s="39">
        <v>81</v>
      </c>
      <c r="S1858" s="39">
        <v>71.400000000000006</v>
      </c>
    </row>
    <row r="1859" spans="1:19" x14ac:dyDescent="0.25">
      <c r="A1859" s="39" t="s">
        <v>76</v>
      </c>
      <c r="B1859" s="39" t="s">
        <v>29</v>
      </c>
      <c r="C1859" s="39" t="s">
        <v>63</v>
      </c>
      <c r="D1859" s="39" t="s">
        <v>2010</v>
      </c>
      <c r="E1859" s="39" t="s">
        <v>127</v>
      </c>
      <c r="F1859" s="48">
        <v>1</v>
      </c>
      <c r="G1859" s="41">
        <v>2647</v>
      </c>
      <c r="H1859" s="42">
        <v>2.3219298245614035</v>
      </c>
      <c r="I1859" s="42">
        <v>1140</v>
      </c>
      <c r="J1859" s="42" t="s">
        <v>4170</v>
      </c>
      <c r="K1859" s="42" t="s">
        <v>4170</v>
      </c>
      <c r="L1859" s="42">
        <v>0</v>
      </c>
      <c r="M1859" s="39" t="s">
        <v>102</v>
      </c>
      <c r="N1859" s="39" t="str">
        <f t="shared" ref="N1859:N1922" si="29">IF(M1859&lt;&gt;"Não existe", "sim")</f>
        <v>sim</v>
      </c>
      <c r="O1859" s="49">
        <v>20</v>
      </c>
      <c r="P1859" s="49">
        <v>19</v>
      </c>
      <c r="Q1859" s="39">
        <v>5</v>
      </c>
      <c r="R1859" s="39">
        <v>95</v>
      </c>
      <c r="S1859" s="39">
        <v>25</v>
      </c>
    </row>
    <row r="1860" spans="1:19" x14ac:dyDescent="0.25">
      <c r="A1860" s="39" t="s">
        <v>76</v>
      </c>
      <c r="B1860" s="39" t="s">
        <v>29</v>
      </c>
      <c r="C1860" s="39" t="s">
        <v>63</v>
      </c>
      <c r="D1860" s="39" t="s">
        <v>2011</v>
      </c>
      <c r="E1860" s="39" t="s">
        <v>127</v>
      </c>
      <c r="F1860" s="48">
        <v>1</v>
      </c>
      <c r="G1860" s="41">
        <v>2386</v>
      </c>
      <c r="H1860" s="42">
        <v>2.169090909090909</v>
      </c>
      <c r="I1860" s="42">
        <v>1100</v>
      </c>
      <c r="J1860" s="42" t="s">
        <v>4170</v>
      </c>
      <c r="K1860" s="42" t="s">
        <v>4170</v>
      </c>
      <c r="L1860" s="42">
        <v>20</v>
      </c>
      <c r="M1860" s="39" t="s">
        <v>103</v>
      </c>
      <c r="N1860" s="39" t="str">
        <f t="shared" si="29"/>
        <v>sim</v>
      </c>
      <c r="O1860" s="49">
        <v>16.75</v>
      </c>
      <c r="P1860" s="49">
        <v>16.75</v>
      </c>
      <c r="Q1860" s="39">
        <v>0</v>
      </c>
      <c r="R1860" s="39">
        <v>100</v>
      </c>
      <c r="S1860" s="39"/>
    </row>
    <row r="1861" spans="1:19" x14ac:dyDescent="0.25">
      <c r="A1861" s="39" t="s">
        <v>76</v>
      </c>
      <c r="B1861" s="39" t="s">
        <v>29</v>
      </c>
      <c r="C1861" s="39" t="s">
        <v>63</v>
      </c>
      <c r="D1861" s="39" t="s">
        <v>2012</v>
      </c>
      <c r="E1861" s="39" t="s">
        <v>127</v>
      </c>
      <c r="F1861" s="48">
        <v>1</v>
      </c>
      <c r="G1861" s="41">
        <v>1944</v>
      </c>
      <c r="H1861" s="42">
        <v>2.6630136986301371</v>
      </c>
      <c r="I1861" s="42">
        <v>730</v>
      </c>
      <c r="J1861" s="42" t="s">
        <v>4170</v>
      </c>
      <c r="K1861" s="42" t="s">
        <v>4170</v>
      </c>
      <c r="L1861" s="42">
        <v>10</v>
      </c>
      <c r="M1861" s="39" t="s">
        <v>106</v>
      </c>
      <c r="N1861" s="39" t="str">
        <f t="shared" si="29"/>
        <v>sim</v>
      </c>
      <c r="O1861" s="49">
        <v>13</v>
      </c>
      <c r="P1861" s="49">
        <v>9.3000000000000007</v>
      </c>
      <c r="Q1861" s="39">
        <v>8.5</v>
      </c>
      <c r="R1861" s="39">
        <v>71.5</v>
      </c>
      <c r="S1861" s="39">
        <v>65.400000000000006</v>
      </c>
    </row>
    <row r="1862" spans="1:19" x14ac:dyDescent="0.25">
      <c r="A1862" s="39" t="s">
        <v>76</v>
      </c>
      <c r="B1862" s="39" t="s">
        <v>29</v>
      </c>
      <c r="C1862" s="39" t="s">
        <v>63</v>
      </c>
      <c r="D1862" s="39" t="s">
        <v>2013</v>
      </c>
      <c r="E1862" s="39" t="s">
        <v>127</v>
      </c>
      <c r="F1862" s="48">
        <v>1</v>
      </c>
      <c r="G1862" s="41">
        <v>14489</v>
      </c>
      <c r="H1862" s="42">
        <v>2.0898600894273764</v>
      </c>
      <c r="I1862" s="42">
        <v>6933</v>
      </c>
      <c r="J1862" s="42" t="s">
        <v>4169</v>
      </c>
      <c r="K1862" s="42" t="s">
        <v>4169</v>
      </c>
      <c r="L1862" s="42">
        <v>15</v>
      </c>
      <c r="M1862" s="39" t="s">
        <v>103</v>
      </c>
      <c r="N1862" s="39" t="str">
        <f t="shared" si="29"/>
        <v>sim</v>
      </c>
      <c r="O1862" s="49">
        <v>164.08</v>
      </c>
      <c r="P1862" s="49">
        <v>10.45</v>
      </c>
      <c r="Q1862" s="39">
        <v>7</v>
      </c>
      <c r="R1862" s="39">
        <v>6.4</v>
      </c>
      <c r="S1862" s="39">
        <v>4.3</v>
      </c>
    </row>
    <row r="1863" spans="1:19" x14ac:dyDescent="0.25">
      <c r="A1863" s="39" t="s">
        <v>76</v>
      </c>
      <c r="B1863" s="39" t="s">
        <v>29</v>
      </c>
      <c r="C1863" s="39" t="s">
        <v>63</v>
      </c>
      <c r="D1863" s="39" t="s">
        <v>2014</v>
      </c>
      <c r="E1863" s="39" t="s">
        <v>127</v>
      </c>
      <c r="F1863" s="48">
        <v>2</v>
      </c>
      <c r="G1863" s="41">
        <v>72316</v>
      </c>
      <c r="H1863" s="42">
        <v>3.1439005303886618</v>
      </c>
      <c r="I1863" s="42">
        <v>23002</v>
      </c>
      <c r="J1863" s="42" t="s">
        <v>4170</v>
      </c>
      <c r="K1863" s="42" t="s">
        <v>4170</v>
      </c>
      <c r="L1863" s="42">
        <v>38</v>
      </c>
      <c r="M1863" s="39" t="s">
        <v>102</v>
      </c>
      <c r="N1863" s="39" t="str">
        <f t="shared" si="29"/>
        <v>sim</v>
      </c>
      <c r="O1863" s="49">
        <v>282</v>
      </c>
      <c r="P1863" s="49">
        <v>275.64999999999998</v>
      </c>
      <c r="Q1863" s="39">
        <v>47.94</v>
      </c>
      <c r="R1863" s="39">
        <v>97.7</v>
      </c>
      <c r="S1863" s="39">
        <v>17</v>
      </c>
    </row>
    <row r="1864" spans="1:19" x14ac:dyDescent="0.25">
      <c r="A1864" s="39" t="s">
        <v>76</v>
      </c>
      <c r="B1864" s="39" t="s">
        <v>29</v>
      </c>
      <c r="C1864" s="39" t="s">
        <v>63</v>
      </c>
      <c r="D1864" s="39" t="s">
        <v>2015</v>
      </c>
      <c r="E1864" s="39" t="s">
        <v>127</v>
      </c>
      <c r="F1864" s="48">
        <v>1</v>
      </c>
      <c r="G1864" s="41">
        <v>4743</v>
      </c>
      <c r="H1864" s="42">
        <v>2.1393775372124493</v>
      </c>
      <c r="I1864" s="42">
        <v>2217</v>
      </c>
      <c r="J1864" s="42" t="s">
        <v>4169</v>
      </c>
      <c r="K1864" s="42" t="s">
        <v>4169</v>
      </c>
      <c r="L1864" s="42">
        <v>32</v>
      </c>
      <c r="M1864" s="39" t="s">
        <v>103</v>
      </c>
      <c r="N1864" s="39" t="str">
        <f t="shared" si="29"/>
        <v>sim</v>
      </c>
      <c r="O1864" s="49">
        <v>13.44</v>
      </c>
      <c r="P1864" s="49">
        <v>13.19</v>
      </c>
      <c r="Q1864" s="39">
        <v>6.3</v>
      </c>
      <c r="R1864" s="39">
        <v>98.1</v>
      </c>
      <c r="S1864" s="39">
        <v>46.9</v>
      </c>
    </row>
    <row r="1865" spans="1:19" x14ac:dyDescent="0.25">
      <c r="A1865" s="39" t="s">
        <v>76</v>
      </c>
      <c r="B1865" s="39" t="s">
        <v>29</v>
      </c>
      <c r="C1865" s="39" t="s">
        <v>63</v>
      </c>
      <c r="D1865" s="39" t="s">
        <v>2016</v>
      </c>
      <c r="E1865" s="39" t="s">
        <v>127</v>
      </c>
      <c r="F1865" s="48">
        <v>1</v>
      </c>
      <c r="G1865" s="41">
        <v>1578</v>
      </c>
      <c r="H1865" s="42">
        <v>2.1040000000000001</v>
      </c>
      <c r="I1865" s="42">
        <v>750</v>
      </c>
      <c r="J1865" s="42" t="s">
        <v>4169</v>
      </c>
      <c r="K1865" s="42" t="s">
        <v>4170</v>
      </c>
      <c r="L1865" s="42">
        <v>0</v>
      </c>
      <c r="M1865" s="39" t="s">
        <v>103</v>
      </c>
      <c r="N1865" s="39" t="str">
        <f t="shared" si="29"/>
        <v>sim</v>
      </c>
      <c r="O1865" s="49">
        <v>27.7</v>
      </c>
      <c r="P1865" s="49">
        <v>9.14</v>
      </c>
      <c r="Q1865" s="39">
        <v>1.29</v>
      </c>
      <c r="R1865" s="39">
        <v>33</v>
      </c>
      <c r="S1865" s="39">
        <v>4.7</v>
      </c>
    </row>
    <row r="1866" spans="1:19" x14ac:dyDescent="0.25">
      <c r="A1866" s="39" t="s">
        <v>76</v>
      </c>
      <c r="B1866" s="39" t="s">
        <v>29</v>
      </c>
      <c r="C1866" s="39" t="s">
        <v>63</v>
      </c>
      <c r="D1866" s="39" t="s">
        <v>2017</v>
      </c>
      <c r="E1866" s="39" t="s">
        <v>127</v>
      </c>
      <c r="F1866" s="48">
        <v>1</v>
      </c>
      <c r="G1866" s="41">
        <v>21159</v>
      </c>
      <c r="H1866" s="42">
        <v>2.1041169451073984</v>
      </c>
      <c r="I1866" s="42">
        <v>10056</v>
      </c>
      <c r="J1866" s="42" t="s">
        <v>4170</v>
      </c>
      <c r="K1866" s="42" t="s">
        <v>4170</v>
      </c>
      <c r="L1866" s="42">
        <v>1000</v>
      </c>
      <c r="M1866" s="39" t="s">
        <v>102</v>
      </c>
      <c r="N1866" s="39" t="str">
        <f t="shared" si="29"/>
        <v>sim</v>
      </c>
      <c r="O1866" s="49">
        <v>934</v>
      </c>
      <c r="P1866" s="49">
        <v>850</v>
      </c>
      <c r="Q1866" s="39">
        <v>220</v>
      </c>
      <c r="R1866" s="39">
        <v>91</v>
      </c>
      <c r="S1866" s="39">
        <v>23.6</v>
      </c>
    </row>
    <row r="1867" spans="1:19" x14ac:dyDescent="0.25">
      <c r="A1867" s="39" t="s">
        <v>76</v>
      </c>
      <c r="B1867" s="39" t="s">
        <v>29</v>
      </c>
      <c r="C1867" s="39" t="s">
        <v>63</v>
      </c>
      <c r="D1867" s="39" t="s">
        <v>2018</v>
      </c>
      <c r="E1867" s="39" t="s">
        <v>127</v>
      </c>
      <c r="F1867" s="48">
        <v>1</v>
      </c>
      <c r="G1867" s="41">
        <v>988</v>
      </c>
      <c r="H1867" s="42">
        <v>2.004056795131846</v>
      </c>
      <c r="I1867" s="42">
        <v>493</v>
      </c>
      <c r="J1867" s="42" t="s">
        <v>4170</v>
      </c>
      <c r="K1867" s="42" t="s">
        <v>4170</v>
      </c>
      <c r="L1867" s="42">
        <v>0</v>
      </c>
      <c r="M1867" s="39" t="s">
        <v>102</v>
      </c>
      <c r="N1867" s="39" t="str">
        <f t="shared" si="29"/>
        <v>sim</v>
      </c>
      <c r="O1867" s="49">
        <v>10.81</v>
      </c>
      <c r="P1867" s="49">
        <v>10.26</v>
      </c>
      <c r="Q1867" s="39">
        <v>3.24</v>
      </c>
      <c r="R1867" s="39">
        <v>94.9</v>
      </c>
      <c r="S1867" s="39">
        <v>30</v>
      </c>
    </row>
    <row r="1868" spans="1:19" x14ac:dyDescent="0.25">
      <c r="A1868" s="39" t="s">
        <v>76</v>
      </c>
      <c r="B1868" s="39" t="s">
        <v>29</v>
      </c>
      <c r="C1868" s="39" t="s">
        <v>63</v>
      </c>
      <c r="D1868" s="39" t="s">
        <v>2019</v>
      </c>
      <c r="E1868" s="39" t="s">
        <v>127</v>
      </c>
      <c r="F1868" s="48">
        <v>1</v>
      </c>
      <c r="G1868" s="41">
        <v>2172</v>
      </c>
      <c r="H1868" s="42">
        <v>2.1720000000000002</v>
      </c>
      <c r="I1868" s="42">
        <v>1000</v>
      </c>
      <c r="J1868" s="42" t="s">
        <v>4170</v>
      </c>
      <c r="K1868" s="42" t="s">
        <v>4170</v>
      </c>
      <c r="L1868" s="42">
        <v>15</v>
      </c>
      <c r="M1868" s="39" t="s">
        <v>106</v>
      </c>
      <c r="N1868" s="39" t="str">
        <f t="shared" si="29"/>
        <v>sim</v>
      </c>
      <c r="O1868" s="49">
        <v>15</v>
      </c>
      <c r="P1868" s="49">
        <v>15</v>
      </c>
      <c r="Q1868" s="39">
        <v>12</v>
      </c>
      <c r="R1868" s="39">
        <v>100</v>
      </c>
      <c r="S1868" s="39">
        <v>80</v>
      </c>
    </row>
    <row r="1869" spans="1:19" x14ac:dyDescent="0.25">
      <c r="A1869" s="39" t="s">
        <v>76</v>
      </c>
      <c r="B1869" s="39" t="s">
        <v>29</v>
      </c>
      <c r="C1869" s="39" t="s">
        <v>63</v>
      </c>
      <c r="D1869" s="39" t="s">
        <v>2020</v>
      </c>
      <c r="E1869" s="39" t="s">
        <v>127</v>
      </c>
      <c r="F1869" s="48">
        <v>1</v>
      </c>
      <c r="G1869" s="41">
        <v>2811</v>
      </c>
      <c r="H1869" s="42">
        <v>2.8890030832476876</v>
      </c>
      <c r="I1869" s="42">
        <v>973</v>
      </c>
      <c r="J1869" s="42" t="s">
        <v>4170</v>
      </c>
      <c r="K1869" s="42" t="s">
        <v>4170</v>
      </c>
      <c r="L1869" s="42">
        <v>42</v>
      </c>
      <c r="M1869" s="39" t="s">
        <v>103</v>
      </c>
      <c r="N1869" s="39" t="str">
        <f t="shared" si="29"/>
        <v>sim</v>
      </c>
      <c r="O1869" s="49">
        <v>20</v>
      </c>
      <c r="P1869" s="49">
        <v>16.03</v>
      </c>
      <c r="Q1869" s="39">
        <v>12</v>
      </c>
      <c r="R1869" s="39">
        <v>80.2</v>
      </c>
      <c r="S1869" s="39">
        <v>60</v>
      </c>
    </row>
    <row r="1870" spans="1:19" x14ac:dyDescent="0.25">
      <c r="A1870" s="39" t="s">
        <v>76</v>
      </c>
      <c r="B1870" s="39" t="s">
        <v>29</v>
      </c>
      <c r="C1870" s="39" t="s">
        <v>63</v>
      </c>
      <c r="D1870" s="39" t="s">
        <v>2021</v>
      </c>
      <c r="E1870" s="39" t="s">
        <v>127</v>
      </c>
      <c r="F1870" s="48">
        <v>1</v>
      </c>
      <c r="G1870" s="41">
        <v>7439</v>
      </c>
      <c r="H1870" s="42">
        <v>2.0779329608938548</v>
      </c>
      <c r="I1870" s="42">
        <v>3580</v>
      </c>
      <c r="J1870" s="42" t="s">
        <v>4170</v>
      </c>
      <c r="K1870" s="42" t="s">
        <v>4170</v>
      </c>
      <c r="L1870" s="42">
        <v>0</v>
      </c>
      <c r="M1870" s="39" t="s">
        <v>104</v>
      </c>
      <c r="N1870" s="39" t="b">
        <f t="shared" si="29"/>
        <v>0</v>
      </c>
      <c r="O1870" s="49">
        <v>17</v>
      </c>
      <c r="P1870" s="49">
        <v>10</v>
      </c>
      <c r="Q1870" s="39">
        <v>0</v>
      </c>
      <c r="R1870" s="39">
        <v>58.8</v>
      </c>
      <c r="S1870" s="39"/>
    </row>
    <row r="1871" spans="1:19" x14ac:dyDescent="0.25">
      <c r="A1871" s="39" t="s">
        <v>76</v>
      </c>
      <c r="B1871" s="39" t="s">
        <v>29</v>
      </c>
      <c r="C1871" s="39" t="s">
        <v>63</v>
      </c>
      <c r="D1871" s="39" t="s">
        <v>2022</v>
      </c>
      <c r="E1871" s="39" t="s">
        <v>127</v>
      </c>
      <c r="F1871" s="48">
        <v>1</v>
      </c>
      <c r="G1871" s="41">
        <v>1425</v>
      </c>
      <c r="H1871" s="42">
        <v>2.1788990825688073</v>
      </c>
      <c r="I1871" s="42">
        <v>654</v>
      </c>
      <c r="J1871" s="42" t="s">
        <v>4170</v>
      </c>
      <c r="K1871" s="42" t="s">
        <v>4170</v>
      </c>
      <c r="L1871" s="42">
        <v>0</v>
      </c>
      <c r="M1871" s="39" t="s">
        <v>103</v>
      </c>
      <c r="N1871" s="39" t="str">
        <f t="shared" si="29"/>
        <v>sim</v>
      </c>
      <c r="O1871" s="49">
        <v>11</v>
      </c>
      <c r="P1871" s="49">
        <v>10.5</v>
      </c>
      <c r="Q1871" s="39">
        <v>0</v>
      </c>
      <c r="R1871" s="39">
        <v>95.5</v>
      </c>
      <c r="S1871" s="39"/>
    </row>
    <row r="1872" spans="1:19" x14ac:dyDescent="0.25">
      <c r="A1872" s="39" t="s">
        <v>76</v>
      </c>
      <c r="B1872" s="39" t="s">
        <v>29</v>
      </c>
      <c r="C1872" s="39" t="s">
        <v>63</v>
      </c>
      <c r="D1872" s="39" t="s">
        <v>2023</v>
      </c>
      <c r="E1872" s="39" t="s">
        <v>127</v>
      </c>
      <c r="F1872" s="48">
        <v>1</v>
      </c>
      <c r="G1872" s="41">
        <v>3130</v>
      </c>
      <c r="H1872" s="42">
        <v>2.2437275985663083</v>
      </c>
      <c r="I1872" s="42">
        <v>1395</v>
      </c>
      <c r="J1872" s="42" t="s">
        <v>4170</v>
      </c>
      <c r="K1872" s="42" t="s">
        <v>4170</v>
      </c>
      <c r="L1872" s="42">
        <v>20</v>
      </c>
      <c r="M1872" s="39" t="s">
        <v>102</v>
      </c>
      <c r="N1872" s="39" t="str">
        <f t="shared" si="29"/>
        <v>sim</v>
      </c>
      <c r="O1872" s="49">
        <v>85</v>
      </c>
      <c r="P1872" s="49">
        <v>85</v>
      </c>
      <c r="Q1872" s="39">
        <v>15</v>
      </c>
      <c r="R1872" s="39">
        <v>100</v>
      </c>
      <c r="S1872" s="39">
        <v>17.600000000000001</v>
      </c>
    </row>
    <row r="1873" spans="1:19" x14ac:dyDescent="0.25">
      <c r="A1873" s="39" t="s">
        <v>76</v>
      </c>
      <c r="B1873" s="39" t="s">
        <v>29</v>
      </c>
      <c r="C1873" s="39" t="s">
        <v>63</v>
      </c>
      <c r="D1873" s="39" t="s">
        <v>2024</v>
      </c>
      <c r="E1873" s="39" t="s">
        <v>127</v>
      </c>
      <c r="F1873" s="48">
        <v>1</v>
      </c>
      <c r="G1873" s="41">
        <v>2703</v>
      </c>
      <c r="H1873" s="42">
        <v>2.9284940411700977</v>
      </c>
      <c r="I1873" s="42">
        <v>923</v>
      </c>
      <c r="J1873" s="42" t="s">
        <v>4170</v>
      </c>
      <c r="K1873" s="42" t="s">
        <v>4170</v>
      </c>
      <c r="L1873" s="42">
        <v>0</v>
      </c>
      <c r="M1873" s="39" t="s">
        <v>103</v>
      </c>
      <c r="N1873" s="39" t="str">
        <f t="shared" si="29"/>
        <v>sim</v>
      </c>
      <c r="O1873" s="49">
        <v>12.7</v>
      </c>
      <c r="P1873" s="49">
        <v>12.5</v>
      </c>
      <c r="Q1873" s="39">
        <v>9.4</v>
      </c>
      <c r="R1873" s="39">
        <v>98.4</v>
      </c>
      <c r="S1873" s="39">
        <v>74</v>
      </c>
    </row>
    <row r="1874" spans="1:19" x14ac:dyDescent="0.25">
      <c r="A1874" s="39" t="s">
        <v>76</v>
      </c>
      <c r="B1874" s="39" t="s">
        <v>29</v>
      </c>
      <c r="C1874" s="39" t="s">
        <v>63</v>
      </c>
      <c r="D1874" s="39" t="s">
        <v>2025</v>
      </c>
      <c r="E1874" s="39" t="s">
        <v>127</v>
      </c>
      <c r="F1874" s="48">
        <v>1</v>
      </c>
      <c r="G1874" s="41">
        <v>5075</v>
      </c>
      <c r="H1874" s="42">
        <v>2.0299999999999998</v>
      </c>
      <c r="I1874" s="42">
        <v>2500</v>
      </c>
      <c r="J1874" s="42" t="s">
        <v>4169</v>
      </c>
      <c r="K1874" s="42" t="s">
        <v>4169</v>
      </c>
      <c r="L1874" s="42">
        <v>0</v>
      </c>
      <c r="M1874" s="39" t="s">
        <v>104</v>
      </c>
      <c r="N1874" s="39" t="b">
        <f t="shared" si="29"/>
        <v>0</v>
      </c>
      <c r="O1874" s="49">
        <v>31.34</v>
      </c>
      <c r="P1874" s="49">
        <v>25.14</v>
      </c>
      <c r="Q1874" s="39">
        <v>0</v>
      </c>
      <c r="R1874" s="39">
        <v>80.2</v>
      </c>
      <c r="S1874" s="39"/>
    </row>
    <row r="1875" spans="1:19" x14ac:dyDescent="0.25">
      <c r="A1875" s="39" t="s">
        <v>76</v>
      </c>
      <c r="B1875" s="39" t="s">
        <v>29</v>
      </c>
      <c r="C1875" s="39" t="s">
        <v>63</v>
      </c>
      <c r="D1875" s="39" t="s">
        <v>2026</v>
      </c>
      <c r="E1875" s="39" t="s">
        <v>127</v>
      </c>
      <c r="F1875" s="48">
        <v>1</v>
      </c>
      <c r="G1875" s="41">
        <v>23689</v>
      </c>
      <c r="H1875" s="42">
        <v>2.1474934276130906</v>
      </c>
      <c r="I1875" s="42">
        <v>11031</v>
      </c>
      <c r="J1875" s="42" t="s">
        <v>4170</v>
      </c>
      <c r="K1875" s="42" t="s">
        <v>4170</v>
      </c>
      <c r="L1875" s="42">
        <v>0</v>
      </c>
      <c r="M1875" s="39" t="s">
        <v>102</v>
      </c>
      <c r="N1875" s="39" t="str">
        <f t="shared" si="29"/>
        <v>sim</v>
      </c>
      <c r="O1875" s="49">
        <v>485</v>
      </c>
      <c r="P1875" s="49">
        <v>388</v>
      </c>
      <c r="Q1875" s="39">
        <v>38</v>
      </c>
      <c r="R1875" s="39">
        <v>80</v>
      </c>
      <c r="S1875" s="39">
        <v>7.8</v>
      </c>
    </row>
    <row r="1876" spans="1:19" x14ac:dyDescent="0.25">
      <c r="A1876" s="39" t="s">
        <v>76</v>
      </c>
      <c r="B1876" s="39" t="s">
        <v>29</v>
      </c>
      <c r="C1876" s="39" t="s">
        <v>63</v>
      </c>
      <c r="D1876" s="39" t="s">
        <v>2027</v>
      </c>
      <c r="E1876" s="39" t="s">
        <v>127</v>
      </c>
      <c r="F1876" s="48">
        <v>1</v>
      </c>
      <c r="G1876" s="41">
        <v>5551</v>
      </c>
      <c r="H1876" s="42">
        <v>2.5186025408348458</v>
      </c>
      <c r="I1876" s="42">
        <v>2204</v>
      </c>
      <c r="J1876" s="42" t="s">
        <v>4170</v>
      </c>
      <c r="K1876" s="42" t="s">
        <v>4170</v>
      </c>
      <c r="L1876" s="42">
        <v>30</v>
      </c>
      <c r="M1876" s="39" t="s">
        <v>103</v>
      </c>
      <c r="N1876" s="39" t="str">
        <f t="shared" si="29"/>
        <v>sim</v>
      </c>
      <c r="O1876" s="49">
        <v>7</v>
      </c>
      <c r="P1876" s="49">
        <v>6</v>
      </c>
      <c r="Q1876" s="39">
        <v>0</v>
      </c>
      <c r="R1876" s="39">
        <v>85.7</v>
      </c>
      <c r="S1876" s="39"/>
    </row>
    <row r="1877" spans="1:19" x14ac:dyDescent="0.25">
      <c r="A1877" s="39" t="s">
        <v>76</v>
      </c>
      <c r="B1877" s="39" t="s">
        <v>29</v>
      </c>
      <c r="C1877" s="39" t="s">
        <v>63</v>
      </c>
      <c r="D1877" s="39" t="s">
        <v>2028</v>
      </c>
      <c r="E1877" s="39" t="s">
        <v>127</v>
      </c>
      <c r="F1877" s="48">
        <v>1</v>
      </c>
      <c r="G1877" s="41">
        <v>1583</v>
      </c>
      <c r="H1877" s="42">
        <v>2.6383333333333332</v>
      </c>
      <c r="I1877" s="42">
        <v>600</v>
      </c>
      <c r="J1877" s="42" t="s">
        <v>4170</v>
      </c>
      <c r="K1877" s="42" t="s">
        <v>4170</v>
      </c>
      <c r="L1877" s="42">
        <v>0</v>
      </c>
      <c r="M1877" s="39" t="s">
        <v>103</v>
      </c>
      <c r="N1877" s="39" t="str">
        <f t="shared" si="29"/>
        <v>sim</v>
      </c>
      <c r="O1877" s="49">
        <v>10</v>
      </c>
      <c r="P1877" s="49">
        <v>9</v>
      </c>
      <c r="Q1877" s="39">
        <v>9</v>
      </c>
      <c r="R1877" s="39">
        <v>90</v>
      </c>
      <c r="S1877" s="39">
        <v>90</v>
      </c>
    </row>
    <row r="1878" spans="1:19" x14ac:dyDescent="0.25">
      <c r="A1878" s="39" t="s">
        <v>76</v>
      </c>
      <c r="B1878" s="39" t="s">
        <v>29</v>
      </c>
      <c r="C1878" s="39" t="s">
        <v>63</v>
      </c>
      <c r="D1878" s="39" t="s">
        <v>2029</v>
      </c>
      <c r="E1878" s="39" t="s">
        <v>127</v>
      </c>
      <c r="F1878" s="48">
        <v>1</v>
      </c>
      <c r="G1878" s="41">
        <v>2896</v>
      </c>
      <c r="H1878" s="42">
        <v>2.2449612403100776</v>
      </c>
      <c r="I1878" s="42">
        <v>1290</v>
      </c>
      <c r="J1878" s="42" t="s">
        <v>4170</v>
      </c>
      <c r="K1878" s="42" t="s">
        <v>4170</v>
      </c>
      <c r="L1878" s="42">
        <v>20</v>
      </c>
      <c r="M1878" s="39" t="s">
        <v>103</v>
      </c>
      <c r="N1878" s="39" t="str">
        <f t="shared" si="29"/>
        <v>sim</v>
      </c>
      <c r="O1878" s="49">
        <v>20</v>
      </c>
      <c r="P1878" s="49">
        <v>10</v>
      </c>
      <c r="Q1878" s="39">
        <v>2</v>
      </c>
      <c r="R1878" s="39">
        <v>50</v>
      </c>
      <c r="S1878" s="39">
        <v>10</v>
      </c>
    </row>
    <row r="1879" spans="1:19" x14ac:dyDescent="0.25">
      <c r="A1879" s="39" t="s">
        <v>76</v>
      </c>
      <c r="B1879" s="39" t="s">
        <v>29</v>
      </c>
      <c r="C1879" s="39" t="s">
        <v>63</v>
      </c>
      <c r="D1879" s="39" t="s">
        <v>2030</v>
      </c>
      <c r="E1879" s="39" t="s">
        <v>127</v>
      </c>
      <c r="F1879" s="48">
        <v>1</v>
      </c>
      <c r="G1879" s="41">
        <v>6516</v>
      </c>
      <c r="H1879" s="42">
        <v>2.1865771812080537</v>
      </c>
      <c r="I1879" s="42">
        <v>2980</v>
      </c>
      <c r="J1879" s="42" t="s">
        <v>4169</v>
      </c>
      <c r="K1879" s="42" t="s">
        <v>4170</v>
      </c>
      <c r="L1879" s="42">
        <v>0</v>
      </c>
      <c r="M1879" s="39" t="s">
        <v>103</v>
      </c>
      <c r="N1879" s="39" t="str">
        <f t="shared" si="29"/>
        <v>sim</v>
      </c>
      <c r="O1879" s="49">
        <v>30</v>
      </c>
      <c r="P1879" s="49">
        <v>30</v>
      </c>
      <c r="Q1879" s="39">
        <v>15</v>
      </c>
      <c r="R1879" s="39">
        <v>100</v>
      </c>
      <c r="S1879" s="39">
        <v>50</v>
      </c>
    </row>
    <row r="1880" spans="1:19" x14ac:dyDescent="0.25">
      <c r="A1880" s="39" t="s">
        <v>76</v>
      </c>
      <c r="B1880" s="39" t="s">
        <v>29</v>
      </c>
      <c r="C1880" s="39" t="s">
        <v>63</v>
      </c>
      <c r="D1880" s="39" t="s">
        <v>2031</v>
      </c>
      <c r="E1880" s="39" t="s">
        <v>127</v>
      </c>
      <c r="F1880" s="48">
        <v>1</v>
      </c>
      <c r="G1880" s="41">
        <v>2787</v>
      </c>
      <c r="H1880" s="42">
        <v>2.6046728971962616</v>
      </c>
      <c r="I1880" s="42">
        <v>1070</v>
      </c>
      <c r="J1880" s="42" t="s">
        <v>4170</v>
      </c>
      <c r="K1880" s="42" t="s">
        <v>4170</v>
      </c>
      <c r="L1880" s="42">
        <v>0</v>
      </c>
      <c r="M1880" s="39" t="s">
        <v>103</v>
      </c>
      <c r="N1880" s="39" t="str">
        <f t="shared" si="29"/>
        <v>sim</v>
      </c>
      <c r="O1880" s="49">
        <v>15</v>
      </c>
      <c r="P1880" s="49">
        <v>12</v>
      </c>
      <c r="Q1880" s="39">
        <v>6</v>
      </c>
      <c r="R1880" s="39">
        <v>80</v>
      </c>
      <c r="S1880" s="39">
        <v>40</v>
      </c>
    </row>
    <row r="1881" spans="1:19" x14ac:dyDescent="0.25">
      <c r="A1881" s="39" t="s">
        <v>76</v>
      </c>
      <c r="B1881" s="39" t="s">
        <v>29</v>
      </c>
      <c r="C1881" s="39" t="s">
        <v>63</v>
      </c>
      <c r="D1881" s="39" t="s">
        <v>2032</v>
      </c>
      <c r="E1881" s="39" t="s">
        <v>127</v>
      </c>
      <c r="F1881" s="48">
        <v>1</v>
      </c>
      <c r="G1881" s="41">
        <v>25685</v>
      </c>
      <c r="H1881" s="42">
        <v>2.6268152996522804</v>
      </c>
      <c r="I1881" s="42">
        <v>9778</v>
      </c>
      <c r="J1881" s="42" t="s">
        <v>4169</v>
      </c>
      <c r="K1881" s="42" t="s">
        <v>4170</v>
      </c>
      <c r="L1881" s="42">
        <v>0</v>
      </c>
      <c r="M1881" s="39" t="s">
        <v>102</v>
      </c>
      <c r="N1881" s="39" t="str">
        <f t="shared" si="29"/>
        <v>sim</v>
      </c>
      <c r="O1881" s="49">
        <v>245</v>
      </c>
      <c r="P1881" s="49">
        <v>238</v>
      </c>
      <c r="Q1881" s="39">
        <v>12.7</v>
      </c>
      <c r="R1881" s="39">
        <v>97.1</v>
      </c>
      <c r="S1881" s="39">
        <v>5.2</v>
      </c>
    </row>
    <row r="1882" spans="1:19" x14ac:dyDescent="0.25">
      <c r="A1882" s="39" t="s">
        <v>76</v>
      </c>
      <c r="B1882" s="39" t="s">
        <v>29</v>
      </c>
      <c r="C1882" s="39" t="s">
        <v>63</v>
      </c>
      <c r="D1882" s="39" t="s">
        <v>2033</v>
      </c>
      <c r="E1882" s="39" t="s">
        <v>127</v>
      </c>
      <c r="F1882" s="48">
        <v>1</v>
      </c>
      <c r="G1882" s="41">
        <v>1544</v>
      </c>
      <c r="H1882" s="42">
        <v>2.0078023407022108</v>
      </c>
      <c r="I1882" s="42">
        <v>769</v>
      </c>
      <c r="J1882" s="42" t="s">
        <v>4170</v>
      </c>
      <c r="K1882" s="42" t="s">
        <v>4170</v>
      </c>
      <c r="L1882" s="42">
        <v>0</v>
      </c>
      <c r="M1882" s="39" t="s">
        <v>102</v>
      </c>
      <c r="N1882" s="39" t="str">
        <f t="shared" si="29"/>
        <v>sim</v>
      </c>
      <c r="O1882" s="49">
        <v>10</v>
      </c>
      <c r="P1882" s="49">
        <v>10</v>
      </c>
      <c r="Q1882" s="39">
        <v>0.08</v>
      </c>
      <c r="R1882" s="39">
        <v>100</v>
      </c>
      <c r="S1882" s="39">
        <v>0.8</v>
      </c>
    </row>
    <row r="1883" spans="1:19" x14ac:dyDescent="0.25">
      <c r="A1883" s="39" t="s">
        <v>76</v>
      </c>
      <c r="B1883" s="39" t="s">
        <v>29</v>
      </c>
      <c r="C1883" s="39" t="s">
        <v>63</v>
      </c>
      <c r="D1883" s="39" t="s">
        <v>2034</v>
      </c>
      <c r="E1883" s="39" t="s">
        <v>127</v>
      </c>
      <c r="F1883" s="48">
        <v>1</v>
      </c>
      <c r="G1883" s="41">
        <v>1565</v>
      </c>
      <c r="H1883" s="42">
        <v>2.2357142857142858</v>
      </c>
      <c r="I1883" s="42">
        <v>700</v>
      </c>
      <c r="J1883" s="42" t="s">
        <v>4169</v>
      </c>
      <c r="K1883" s="42" t="s">
        <v>4170</v>
      </c>
      <c r="L1883" s="42">
        <v>50</v>
      </c>
      <c r="M1883" s="39" t="s">
        <v>103</v>
      </c>
      <c r="N1883" s="39" t="str">
        <f t="shared" si="29"/>
        <v>sim</v>
      </c>
      <c r="O1883" s="49">
        <v>30</v>
      </c>
      <c r="P1883" s="49">
        <v>20</v>
      </c>
      <c r="Q1883" s="39">
        <v>15</v>
      </c>
      <c r="R1883" s="39">
        <v>66.7</v>
      </c>
      <c r="S1883" s="39">
        <v>50</v>
      </c>
    </row>
    <row r="1884" spans="1:19" x14ac:dyDescent="0.25">
      <c r="A1884" s="39" t="s">
        <v>76</v>
      </c>
      <c r="B1884" s="39" t="s">
        <v>29</v>
      </c>
      <c r="C1884" s="39" t="s">
        <v>63</v>
      </c>
      <c r="D1884" s="39" t="s">
        <v>2035</v>
      </c>
      <c r="E1884" s="39" t="s">
        <v>127</v>
      </c>
      <c r="F1884" s="48">
        <v>1</v>
      </c>
      <c r="G1884" s="41">
        <v>2161</v>
      </c>
      <c r="H1884" s="42">
        <v>3.7912280701754386</v>
      </c>
      <c r="I1884" s="42">
        <v>570</v>
      </c>
      <c r="J1884" s="42" t="s">
        <v>4170</v>
      </c>
      <c r="K1884" s="42" t="s">
        <v>4170</v>
      </c>
      <c r="L1884" s="42">
        <v>12</v>
      </c>
      <c r="M1884" s="39" t="s">
        <v>102</v>
      </c>
      <c r="N1884" s="39" t="str">
        <f t="shared" si="29"/>
        <v>sim</v>
      </c>
      <c r="O1884" s="49">
        <v>20.5</v>
      </c>
      <c r="P1884" s="49">
        <v>19.600000000000001</v>
      </c>
      <c r="Q1884" s="39">
        <v>8.3000000000000007</v>
      </c>
      <c r="R1884" s="39">
        <v>95.6</v>
      </c>
      <c r="S1884" s="39">
        <v>40.5</v>
      </c>
    </row>
    <row r="1885" spans="1:19" x14ac:dyDescent="0.25">
      <c r="A1885" s="39" t="s">
        <v>76</v>
      </c>
      <c r="B1885" s="39" t="s">
        <v>29</v>
      </c>
      <c r="C1885" s="39" t="s">
        <v>63</v>
      </c>
      <c r="D1885" s="39" t="s">
        <v>2036</v>
      </c>
      <c r="E1885" s="39" t="s">
        <v>127</v>
      </c>
      <c r="F1885" s="48">
        <v>1</v>
      </c>
      <c r="G1885" s="41">
        <v>12104</v>
      </c>
      <c r="H1885" s="42">
        <v>2.0173333333333332</v>
      </c>
      <c r="I1885" s="42">
        <v>6000</v>
      </c>
      <c r="J1885" s="42" t="s">
        <v>4170</v>
      </c>
      <c r="K1885" s="42" t="s">
        <v>4170</v>
      </c>
      <c r="L1885" s="42">
        <v>30</v>
      </c>
      <c r="M1885" s="39" t="s">
        <v>102</v>
      </c>
      <c r="N1885" s="39" t="str">
        <f t="shared" si="29"/>
        <v>sim</v>
      </c>
      <c r="O1885" s="49">
        <v>60</v>
      </c>
      <c r="P1885" s="49">
        <v>50</v>
      </c>
      <c r="Q1885" s="39">
        <v>60</v>
      </c>
      <c r="R1885" s="39">
        <v>83.3</v>
      </c>
      <c r="S1885" s="39">
        <v>100</v>
      </c>
    </row>
    <row r="1886" spans="1:19" x14ac:dyDescent="0.25">
      <c r="A1886" s="39" t="s">
        <v>76</v>
      </c>
      <c r="B1886" s="39" t="s">
        <v>29</v>
      </c>
      <c r="C1886" s="39" t="s">
        <v>63</v>
      </c>
      <c r="D1886" s="39" t="s">
        <v>2037</v>
      </c>
      <c r="E1886" s="39" t="s">
        <v>127</v>
      </c>
      <c r="F1886" s="48">
        <v>1</v>
      </c>
      <c r="G1886" s="41">
        <v>9186</v>
      </c>
      <c r="H1886" s="42">
        <v>2.4660402684563758</v>
      </c>
      <c r="I1886" s="42">
        <v>3725</v>
      </c>
      <c r="J1886" s="42" t="s">
        <v>4170</v>
      </c>
      <c r="K1886" s="42" t="s">
        <v>4170</v>
      </c>
      <c r="L1886" s="42">
        <v>120</v>
      </c>
      <c r="M1886" s="39" t="s">
        <v>102</v>
      </c>
      <c r="N1886" s="39" t="str">
        <f t="shared" si="29"/>
        <v>sim</v>
      </c>
      <c r="O1886" s="49">
        <v>51</v>
      </c>
      <c r="P1886" s="49">
        <v>50</v>
      </c>
      <c r="Q1886" s="39">
        <v>28</v>
      </c>
      <c r="R1886" s="39">
        <v>98</v>
      </c>
      <c r="S1886" s="39">
        <v>54.9</v>
      </c>
    </row>
    <row r="1887" spans="1:19" x14ac:dyDescent="0.25">
      <c r="A1887" s="39" t="s">
        <v>76</v>
      </c>
      <c r="B1887" s="39" t="s">
        <v>29</v>
      </c>
      <c r="C1887" s="39" t="s">
        <v>63</v>
      </c>
      <c r="D1887" s="39" t="s">
        <v>2038</v>
      </c>
      <c r="E1887" s="39" t="s">
        <v>127</v>
      </c>
      <c r="F1887" s="48">
        <v>1</v>
      </c>
      <c r="G1887" s="41">
        <v>2073</v>
      </c>
      <c r="H1887" s="42">
        <v>3.2904761904761903</v>
      </c>
      <c r="I1887" s="42">
        <v>630</v>
      </c>
      <c r="J1887" s="42" t="s">
        <v>4170</v>
      </c>
      <c r="K1887" s="42" t="s">
        <v>4170</v>
      </c>
      <c r="L1887" s="42">
        <v>0</v>
      </c>
      <c r="M1887" s="39" t="s">
        <v>104</v>
      </c>
      <c r="N1887" s="39" t="b">
        <f t="shared" si="29"/>
        <v>0</v>
      </c>
      <c r="O1887" s="49">
        <v>53</v>
      </c>
      <c r="P1887" s="49">
        <v>53</v>
      </c>
      <c r="Q1887" s="39">
        <v>0</v>
      </c>
      <c r="R1887" s="39">
        <v>100</v>
      </c>
      <c r="S1887" s="39"/>
    </row>
    <row r="1888" spans="1:19" x14ac:dyDescent="0.25">
      <c r="A1888" s="39" t="s">
        <v>76</v>
      </c>
      <c r="B1888" s="39" t="s">
        <v>29</v>
      </c>
      <c r="C1888" s="39" t="s">
        <v>63</v>
      </c>
      <c r="D1888" s="39" t="s">
        <v>2039</v>
      </c>
      <c r="E1888" s="39" t="s">
        <v>127</v>
      </c>
      <c r="F1888" s="48">
        <v>1</v>
      </c>
      <c r="G1888" s="41">
        <v>8951</v>
      </c>
      <c r="H1888" s="42">
        <v>2.5922386330726903</v>
      </c>
      <c r="I1888" s="42">
        <v>3453</v>
      </c>
      <c r="J1888" s="42" t="s">
        <v>4170</v>
      </c>
      <c r="K1888" s="42" t="s">
        <v>4170</v>
      </c>
      <c r="L1888" s="42">
        <v>17</v>
      </c>
      <c r="M1888" s="39" t="s">
        <v>102</v>
      </c>
      <c r="N1888" s="39" t="str">
        <f t="shared" si="29"/>
        <v>sim</v>
      </c>
      <c r="O1888" s="49">
        <v>31.32</v>
      </c>
      <c r="P1888" s="49">
        <v>27.78</v>
      </c>
      <c r="Q1888" s="39">
        <v>1.8</v>
      </c>
      <c r="R1888" s="39">
        <v>88.7</v>
      </c>
      <c r="S1888" s="39">
        <v>5.7</v>
      </c>
    </row>
    <row r="1889" spans="1:19" x14ac:dyDescent="0.25">
      <c r="A1889" s="39" t="s">
        <v>76</v>
      </c>
      <c r="B1889" s="39" t="s">
        <v>29</v>
      </c>
      <c r="C1889" s="39" t="s">
        <v>63</v>
      </c>
      <c r="D1889" s="39" t="s">
        <v>2040</v>
      </c>
      <c r="E1889" s="39" t="s">
        <v>127</v>
      </c>
      <c r="F1889" s="48">
        <v>2</v>
      </c>
      <c r="G1889" s="41">
        <v>53846</v>
      </c>
      <c r="H1889" s="42">
        <v>3.2051190476190476</v>
      </c>
      <c r="I1889" s="42">
        <v>16800</v>
      </c>
      <c r="J1889" s="42" t="s">
        <v>4169</v>
      </c>
      <c r="K1889" s="42" t="s">
        <v>4170</v>
      </c>
      <c r="L1889" s="42">
        <v>798</v>
      </c>
      <c r="M1889" s="39" t="s">
        <v>102</v>
      </c>
      <c r="N1889" s="39" t="str">
        <f t="shared" si="29"/>
        <v>sim</v>
      </c>
      <c r="O1889" s="49">
        <v>254.6</v>
      </c>
      <c r="P1889" s="49">
        <v>204.03</v>
      </c>
      <c r="Q1889" s="39">
        <v>190.25</v>
      </c>
      <c r="R1889" s="39">
        <v>80.099999999999994</v>
      </c>
      <c r="S1889" s="39">
        <v>74.7</v>
      </c>
    </row>
    <row r="1890" spans="1:19" x14ac:dyDescent="0.25">
      <c r="A1890" s="39" t="s">
        <v>76</v>
      </c>
      <c r="B1890" s="39" t="s">
        <v>29</v>
      </c>
      <c r="C1890" s="39" t="s">
        <v>63</v>
      </c>
      <c r="D1890" s="39" t="s">
        <v>2041</v>
      </c>
      <c r="E1890" s="39" t="s">
        <v>127</v>
      </c>
      <c r="F1890" s="48">
        <v>1</v>
      </c>
      <c r="G1890" s="41">
        <v>2652</v>
      </c>
      <c r="H1890" s="42">
        <v>3.5837837837837836</v>
      </c>
      <c r="I1890" s="42">
        <v>740</v>
      </c>
      <c r="J1890" s="42" t="s">
        <v>4170</v>
      </c>
      <c r="K1890" s="42" t="s">
        <v>4170</v>
      </c>
      <c r="L1890" s="42">
        <v>0</v>
      </c>
      <c r="M1890" s="39" t="s">
        <v>103</v>
      </c>
      <c r="N1890" s="39" t="str">
        <f t="shared" si="29"/>
        <v>sim</v>
      </c>
      <c r="O1890" s="49">
        <v>20.38</v>
      </c>
      <c r="P1890" s="49">
        <v>16.27</v>
      </c>
      <c r="Q1890" s="39">
        <v>1</v>
      </c>
      <c r="R1890" s="39">
        <v>79.8</v>
      </c>
      <c r="S1890" s="39">
        <v>4.9000000000000004</v>
      </c>
    </row>
    <row r="1891" spans="1:19" x14ac:dyDescent="0.25">
      <c r="A1891" s="39" t="s">
        <v>76</v>
      </c>
      <c r="B1891" s="39" t="s">
        <v>29</v>
      </c>
      <c r="C1891" s="39" t="s">
        <v>63</v>
      </c>
      <c r="D1891" s="39" t="s">
        <v>2042</v>
      </c>
      <c r="E1891" s="39" t="s">
        <v>127</v>
      </c>
      <c r="F1891" s="48">
        <v>1</v>
      </c>
      <c r="G1891" s="41">
        <v>6056</v>
      </c>
      <c r="H1891" s="42">
        <v>3.3002724795640326</v>
      </c>
      <c r="I1891" s="42">
        <v>1835</v>
      </c>
      <c r="J1891" s="42" t="s">
        <v>4170</v>
      </c>
      <c r="K1891" s="42" t="s">
        <v>4170</v>
      </c>
      <c r="L1891" s="42">
        <v>0</v>
      </c>
      <c r="M1891" s="39" t="s">
        <v>102</v>
      </c>
      <c r="N1891" s="39" t="str">
        <f t="shared" si="29"/>
        <v>sim</v>
      </c>
      <c r="O1891" s="49">
        <v>25</v>
      </c>
      <c r="P1891" s="49">
        <v>20</v>
      </c>
      <c r="Q1891" s="39">
        <v>1.75</v>
      </c>
      <c r="R1891" s="39">
        <v>80</v>
      </c>
      <c r="S1891" s="39">
        <v>7</v>
      </c>
    </row>
    <row r="1892" spans="1:19" x14ac:dyDescent="0.25">
      <c r="A1892" s="39" t="s">
        <v>76</v>
      </c>
      <c r="B1892" s="39" t="s">
        <v>29</v>
      </c>
      <c r="C1892" s="39" t="s">
        <v>63</v>
      </c>
      <c r="D1892" s="39" t="s">
        <v>2043</v>
      </c>
      <c r="E1892" s="39" t="s">
        <v>127</v>
      </c>
      <c r="F1892" s="48">
        <v>3</v>
      </c>
      <c r="G1892" s="41">
        <v>123770</v>
      </c>
      <c r="H1892" s="42">
        <v>2.7504444444444442</v>
      </c>
      <c r="I1892" s="42">
        <v>45000</v>
      </c>
      <c r="J1892" s="42" t="s">
        <v>4170</v>
      </c>
      <c r="K1892" s="42" t="s">
        <v>4170</v>
      </c>
      <c r="L1892" s="42">
        <v>775</v>
      </c>
      <c r="M1892" s="39" t="s">
        <v>106</v>
      </c>
      <c r="N1892" s="39" t="str">
        <f t="shared" si="29"/>
        <v>sim</v>
      </c>
      <c r="O1892" s="49">
        <v>800</v>
      </c>
      <c r="P1892" s="49">
        <v>0</v>
      </c>
      <c r="Q1892" s="39">
        <v>10</v>
      </c>
      <c r="R1892" s="39"/>
      <c r="S1892" s="39">
        <v>1.3</v>
      </c>
    </row>
    <row r="1893" spans="1:19" x14ac:dyDescent="0.25">
      <c r="A1893" s="39" t="s">
        <v>76</v>
      </c>
      <c r="B1893" s="39" t="s">
        <v>29</v>
      </c>
      <c r="C1893" s="39" t="s">
        <v>63</v>
      </c>
      <c r="D1893" s="39" t="s">
        <v>2044</v>
      </c>
      <c r="E1893" s="39" t="s">
        <v>127</v>
      </c>
      <c r="F1893" s="48">
        <v>1</v>
      </c>
      <c r="G1893" s="41">
        <v>18160</v>
      </c>
      <c r="H1893" s="42">
        <v>2.3523316062176165</v>
      </c>
      <c r="I1893" s="42">
        <v>7720</v>
      </c>
      <c r="J1893" s="42" t="s">
        <v>4169</v>
      </c>
      <c r="K1893" s="42" t="s">
        <v>4169</v>
      </c>
      <c r="L1893" s="42">
        <v>500</v>
      </c>
      <c r="M1893" s="39" t="s">
        <v>102</v>
      </c>
      <c r="N1893" s="39" t="str">
        <f t="shared" si="29"/>
        <v>sim</v>
      </c>
      <c r="O1893" s="49">
        <v>93</v>
      </c>
      <c r="P1893" s="49">
        <v>68.5</v>
      </c>
      <c r="Q1893" s="39">
        <v>12</v>
      </c>
      <c r="R1893" s="39">
        <v>73.7</v>
      </c>
      <c r="S1893" s="39">
        <v>12.9</v>
      </c>
    </row>
    <row r="1894" spans="1:19" x14ac:dyDescent="0.25">
      <c r="A1894" s="39" t="s">
        <v>76</v>
      </c>
      <c r="B1894" s="39" t="s">
        <v>29</v>
      </c>
      <c r="C1894" s="39" t="s">
        <v>63</v>
      </c>
      <c r="D1894" s="39" t="s">
        <v>2045</v>
      </c>
      <c r="E1894" s="39" t="s">
        <v>127</v>
      </c>
      <c r="F1894" s="48">
        <v>1</v>
      </c>
      <c r="G1894" s="41">
        <v>981</v>
      </c>
      <c r="H1894" s="42">
        <v>2.0185185185185186</v>
      </c>
      <c r="I1894" s="42">
        <v>486</v>
      </c>
      <c r="J1894" s="42" t="s">
        <v>4170</v>
      </c>
      <c r="K1894" s="42" t="s">
        <v>4169</v>
      </c>
      <c r="L1894" s="42">
        <v>3</v>
      </c>
      <c r="M1894" s="39" t="s">
        <v>102</v>
      </c>
      <c r="N1894" s="39" t="str">
        <f t="shared" si="29"/>
        <v>sim</v>
      </c>
      <c r="O1894" s="49">
        <v>8.5</v>
      </c>
      <c r="P1894" s="49">
        <v>8.5</v>
      </c>
      <c r="Q1894" s="39">
        <v>0.05</v>
      </c>
      <c r="R1894" s="39">
        <v>100</v>
      </c>
      <c r="S1894" s="39">
        <v>0.6</v>
      </c>
    </row>
    <row r="1895" spans="1:19" x14ac:dyDescent="0.25">
      <c r="A1895" s="39" t="s">
        <v>76</v>
      </c>
      <c r="B1895" s="39" t="s">
        <v>29</v>
      </c>
      <c r="C1895" s="39" t="s">
        <v>63</v>
      </c>
      <c r="D1895" s="39" t="s">
        <v>2046</v>
      </c>
      <c r="E1895" s="39" t="s">
        <v>174</v>
      </c>
      <c r="F1895" s="48">
        <v>4</v>
      </c>
      <c r="G1895" s="41">
        <v>666685</v>
      </c>
      <c r="H1895" s="42">
        <v>3.370704997269804</v>
      </c>
      <c r="I1895" s="42">
        <v>197788</v>
      </c>
      <c r="J1895" s="42" t="s">
        <v>4169</v>
      </c>
      <c r="K1895" s="42" t="s">
        <v>4170</v>
      </c>
      <c r="L1895" s="42">
        <v>6783</v>
      </c>
      <c r="M1895" s="39" t="s">
        <v>102</v>
      </c>
      <c r="N1895" s="39" t="str">
        <f t="shared" si="29"/>
        <v>sim</v>
      </c>
      <c r="O1895" s="49">
        <v>1784.2</v>
      </c>
      <c r="P1895" s="49">
        <v>1274.77</v>
      </c>
      <c r="Q1895" s="39">
        <v>112.98</v>
      </c>
      <c r="R1895" s="39">
        <v>71.400000000000006</v>
      </c>
      <c r="S1895" s="39">
        <v>6.3</v>
      </c>
    </row>
    <row r="1896" spans="1:19" x14ac:dyDescent="0.25">
      <c r="A1896" s="39" t="s">
        <v>76</v>
      </c>
      <c r="B1896" s="39" t="s">
        <v>29</v>
      </c>
      <c r="C1896" s="39" t="s">
        <v>63</v>
      </c>
      <c r="D1896" s="39" t="s">
        <v>2047</v>
      </c>
      <c r="E1896" s="39" t="s">
        <v>127</v>
      </c>
      <c r="F1896" s="48">
        <v>1</v>
      </c>
      <c r="G1896" s="41">
        <v>6474</v>
      </c>
      <c r="H1896" s="42">
        <v>2.0500316656111464</v>
      </c>
      <c r="I1896" s="42">
        <v>3158</v>
      </c>
      <c r="J1896" s="42" t="s">
        <v>4169</v>
      </c>
      <c r="K1896" s="42" t="s">
        <v>4170</v>
      </c>
      <c r="L1896" s="42">
        <v>25</v>
      </c>
      <c r="M1896" s="39" t="s">
        <v>102</v>
      </c>
      <c r="N1896" s="39" t="str">
        <f t="shared" si="29"/>
        <v>sim</v>
      </c>
      <c r="O1896" s="49">
        <v>38.85</v>
      </c>
      <c r="P1896" s="49">
        <v>35.950000000000003</v>
      </c>
      <c r="Q1896" s="39">
        <v>6.38</v>
      </c>
      <c r="R1896" s="39">
        <v>92.5</v>
      </c>
      <c r="S1896" s="39">
        <v>16.399999999999999</v>
      </c>
    </row>
    <row r="1897" spans="1:19" x14ac:dyDescent="0.25">
      <c r="A1897" s="39" t="s">
        <v>76</v>
      </c>
      <c r="B1897" s="39" t="s">
        <v>29</v>
      </c>
      <c r="C1897" s="39" t="s">
        <v>63</v>
      </c>
      <c r="D1897" s="39" t="s">
        <v>2048</v>
      </c>
      <c r="E1897" s="39" t="s">
        <v>127</v>
      </c>
      <c r="F1897" s="48">
        <v>1</v>
      </c>
      <c r="G1897" s="41">
        <v>15094</v>
      </c>
      <c r="H1897" s="42">
        <v>3.7426233573022563</v>
      </c>
      <c r="I1897" s="42">
        <v>4033</v>
      </c>
      <c r="J1897" s="42" t="s">
        <v>4169</v>
      </c>
      <c r="K1897" s="42" t="s">
        <v>4170</v>
      </c>
      <c r="L1897" s="42">
        <v>11</v>
      </c>
      <c r="M1897" s="39" t="s">
        <v>103</v>
      </c>
      <c r="N1897" s="39" t="str">
        <f t="shared" si="29"/>
        <v>sim</v>
      </c>
      <c r="O1897" s="49">
        <v>49.17</v>
      </c>
      <c r="P1897" s="49">
        <v>29.69</v>
      </c>
      <c r="Q1897" s="39">
        <v>0</v>
      </c>
      <c r="R1897" s="39">
        <v>60.4</v>
      </c>
      <c r="S1897" s="39"/>
    </row>
    <row r="1898" spans="1:19" x14ac:dyDescent="0.25">
      <c r="A1898" s="39" t="s">
        <v>76</v>
      </c>
      <c r="B1898" s="39" t="s">
        <v>29</v>
      </c>
      <c r="C1898" s="39" t="s">
        <v>63</v>
      </c>
      <c r="D1898" s="39" t="s">
        <v>2049</v>
      </c>
      <c r="E1898" s="39" t="s">
        <v>127</v>
      </c>
      <c r="F1898" s="48">
        <v>1</v>
      </c>
      <c r="G1898" s="41">
        <v>6119</v>
      </c>
      <c r="H1898" s="42">
        <v>2.0383077948034645</v>
      </c>
      <c r="I1898" s="42">
        <v>3002</v>
      </c>
      <c r="J1898" s="42" t="s">
        <v>4170</v>
      </c>
      <c r="K1898" s="42" t="s">
        <v>4170</v>
      </c>
      <c r="L1898" s="42">
        <v>60</v>
      </c>
      <c r="M1898" s="39" t="s">
        <v>102</v>
      </c>
      <c r="N1898" s="39" t="str">
        <f t="shared" si="29"/>
        <v>sim</v>
      </c>
      <c r="O1898" s="49">
        <v>38.33</v>
      </c>
      <c r="P1898" s="49">
        <v>26.44</v>
      </c>
      <c r="Q1898" s="39">
        <v>3</v>
      </c>
      <c r="R1898" s="39">
        <v>69</v>
      </c>
      <c r="S1898" s="39">
        <v>7.8</v>
      </c>
    </row>
    <row r="1899" spans="1:19" x14ac:dyDescent="0.25">
      <c r="A1899" s="39" t="s">
        <v>76</v>
      </c>
      <c r="B1899" s="39" t="s">
        <v>29</v>
      </c>
      <c r="C1899" s="39" t="s">
        <v>63</v>
      </c>
      <c r="D1899" s="39" t="s">
        <v>2050</v>
      </c>
      <c r="E1899" s="39" t="s">
        <v>127</v>
      </c>
      <c r="F1899" s="48">
        <v>1</v>
      </c>
      <c r="G1899" s="41">
        <v>2843</v>
      </c>
      <c r="H1899" s="42">
        <v>2.843</v>
      </c>
      <c r="I1899" s="42">
        <v>1000</v>
      </c>
      <c r="J1899" s="42" t="s">
        <v>4170</v>
      </c>
      <c r="K1899" s="42" t="s">
        <v>4170</v>
      </c>
      <c r="L1899" s="42">
        <v>0</v>
      </c>
      <c r="M1899" s="39" t="s">
        <v>102</v>
      </c>
      <c r="N1899" s="39" t="str">
        <f t="shared" si="29"/>
        <v>sim</v>
      </c>
      <c r="O1899" s="49">
        <v>1795.43</v>
      </c>
      <c r="P1899" s="49">
        <v>1795.43</v>
      </c>
      <c r="Q1899" s="39">
        <v>1700</v>
      </c>
      <c r="R1899" s="39">
        <v>100</v>
      </c>
      <c r="S1899" s="39">
        <v>94.7</v>
      </c>
    </row>
    <row r="1900" spans="1:19" x14ac:dyDescent="0.25">
      <c r="A1900" s="39" t="s">
        <v>76</v>
      </c>
      <c r="B1900" s="39" t="s">
        <v>29</v>
      </c>
      <c r="C1900" s="39" t="s">
        <v>63</v>
      </c>
      <c r="D1900" s="39" t="s">
        <v>2051</v>
      </c>
      <c r="E1900" s="39" t="s">
        <v>127</v>
      </c>
      <c r="F1900" s="48">
        <v>1</v>
      </c>
      <c r="G1900" s="41">
        <v>20976</v>
      </c>
      <c r="H1900" s="42">
        <v>2.0975999999999999</v>
      </c>
      <c r="I1900" s="42">
        <v>10000</v>
      </c>
      <c r="J1900" s="42" t="s">
        <v>4169</v>
      </c>
      <c r="K1900" s="42" t="s">
        <v>4170</v>
      </c>
      <c r="L1900" s="42">
        <v>100</v>
      </c>
      <c r="M1900" s="39" t="s">
        <v>103</v>
      </c>
      <c r="N1900" s="39" t="str">
        <f t="shared" si="29"/>
        <v>sim</v>
      </c>
      <c r="O1900" s="49">
        <v>1500</v>
      </c>
      <c r="P1900" s="49">
        <v>500</v>
      </c>
      <c r="Q1900" s="39">
        <v>1</v>
      </c>
      <c r="R1900" s="39">
        <v>33.299999999999997</v>
      </c>
      <c r="S1900" s="39">
        <v>0.1</v>
      </c>
    </row>
    <row r="1901" spans="1:19" x14ac:dyDescent="0.25">
      <c r="A1901" s="39" t="s">
        <v>76</v>
      </c>
      <c r="B1901" s="39" t="s">
        <v>29</v>
      </c>
      <c r="C1901" s="39" t="s">
        <v>63</v>
      </c>
      <c r="D1901" s="39" t="s">
        <v>2052</v>
      </c>
      <c r="E1901" s="39" t="s">
        <v>127</v>
      </c>
      <c r="F1901" s="48">
        <v>1</v>
      </c>
      <c r="G1901" s="41">
        <v>5016</v>
      </c>
      <c r="H1901" s="42">
        <v>3.3108910891089107</v>
      </c>
      <c r="I1901" s="42">
        <v>1515</v>
      </c>
      <c r="J1901" s="42" t="s">
        <v>4170</v>
      </c>
      <c r="K1901" s="42" t="s">
        <v>4170</v>
      </c>
      <c r="L1901" s="42">
        <v>0</v>
      </c>
      <c r="M1901" s="39" t="s">
        <v>103</v>
      </c>
      <c r="N1901" s="39" t="str">
        <f t="shared" si="29"/>
        <v>sim</v>
      </c>
      <c r="O1901" s="49">
        <v>11</v>
      </c>
      <c r="P1901" s="49">
        <v>11</v>
      </c>
      <c r="Q1901" s="39">
        <v>7</v>
      </c>
      <c r="R1901" s="39">
        <v>100</v>
      </c>
      <c r="S1901" s="39">
        <v>63.6</v>
      </c>
    </row>
    <row r="1902" spans="1:19" x14ac:dyDescent="0.25">
      <c r="A1902" s="39" t="s">
        <v>76</v>
      </c>
      <c r="B1902" s="39" t="s">
        <v>29</v>
      </c>
      <c r="C1902" s="39" t="s">
        <v>63</v>
      </c>
      <c r="D1902" s="39" t="s">
        <v>2053</v>
      </c>
      <c r="E1902" s="39" t="s">
        <v>127</v>
      </c>
      <c r="F1902" s="48">
        <v>1</v>
      </c>
      <c r="G1902" s="41">
        <v>21995</v>
      </c>
      <c r="H1902" s="42">
        <v>2.0943629784802895</v>
      </c>
      <c r="I1902" s="42">
        <v>10502</v>
      </c>
      <c r="J1902" s="42" t="s">
        <v>4169</v>
      </c>
      <c r="K1902" s="42" t="s">
        <v>4169</v>
      </c>
      <c r="L1902" s="42">
        <v>5</v>
      </c>
      <c r="M1902" s="39" t="s">
        <v>102</v>
      </c>
      <c r="N1902" s="39" t="str">
        <f t="shared" si="29"/>
        <v>sim</v>
      </c>
      <c r="O1902" s="49">
        <v>152</v>
      </c>
      <c r="P1902" s="49">
        <v>148</v>
      </c>
      <c r="Q1902" s="39">
        <v>100</v>
      </c>
      <c r="R1902" s="39">
        <v>97.4</v>
      </c>
      <c r="S1902" s="39">
        <v>65.8</v>
      </c>
    </row>
    <row r="1903" spans="1:19" x14ac:dyDescent="0.25">
      <c r="A1903" s="39" t="s">
        <v>76</v>
      </c>
      <c r="B1903" s="39" t="s">
        <v>29</v>
      </c>
      <c r="C1903" s="39" t="s">
        <v>63</v>
      </c>
      <c r="D1903" s="39" t="s">
        <v>2054</v>
      </c>
      <c r="E1903" s="39" t="s">
        <v>173</v>
      </c>
      <c r="F1903" s="48">
        <v>3</v>
      </c>
      <c r="G1903" s="41">
        <v>108908</v>
      </c>
      <c r="H1903" s="42">
        <v>2.8032947232947234</v>
      </c>
      <c r="I1903" s="42">
        <v>38850</v>
      </c>
      <c r="J1903" s="42" t="s">
        <v>4170</v>
      </c>
      <c r="K1903" s="42" t="s">
        <v>4170</v>
      </c>
      <c r="L1903" s="42">
        <v>500</v>
      </c>
      <c r="M1903" s="39" t="s">
        <v>102</v>
      </c>
      <c r="N1903" s="39" t="str">
        <f t="shared" si="29"/>
        <v>sim</v>
      </c>
      <c r="O1903" s="49">
        <v>275</v>
      </c>
      <c r="P1903" s="49">
        <v>202.8</v>
      </c>
      <c r="Q1903" s="39">
        <v>178.75</v>
      </c>
      <c r="R1903" s="39">
        <v>73.7</v>
      </c>
      <c r="S1903" s="39">
        <v>65</v>
      </c>
    </row>
    <row r="1904" spans="1:19" x14ac:dyDescent="0.25">
      <c r="A1904" s="39" t="s">
        <v>76</v>
      </c>
      <c r="B1904" s="39" t="s">
        <v>29</v>
      </c>
      <c r="C1904" s="39" t="s">
        <v>63</v>
      </c>
      <c r="D1904" s="39" t="s">
        <v>2055</v>
      </c>
      <c r="E1904" s="39" t="s">
        <v>127</v>
      </c>
      <c r="F1904" s="48">
        <v>1</v>
      </c>
      <c r="G1904" s="41">
        <v>6765</v>
      </c>
      <c r="H1904" s="42">
        <v>2.4981536189069424</v>
      </c>
      <c r="I1904" s="42">
        <v>2708</v>
      </c>
      <c r="J1904" s="42" t="s">
        <v>4170</v>
      </c>
      <c r="K1904" s="42" t="s">
        <v>4170</v>
      </c>
      <c r="L1904" s="42">
        <v>0</v>
      </c>
      <c r="M1904" s="39" t="s">
        <v>103</v>
      </c>
      <c r="N1904" s="39" t="str">
        <f t="shared" si="29"/>
        <v>sim</v>
      </c>
      <c r="O1904" s="49">
        <v>34.9</v>
      </c>
      <c r="P1904" s="49">
        <v>31.15</v>
      </c>
      <c r="Q1904" s="39">
        <v>1.44</v>
      </c>
      <c r="R1904" s="39">
        <v>89.3</v>
      </c>
      <c r="S1904" s="39">
        <v>4.0999999999999996</v>
      </c>
    </row>
    <row r="1905" spans="1:19" x14ac:dyDescent="0.25">
      <c r="A1905" s="39" t="s">
        <v>76</v>
      </c>
      <c r="B1905" s="39" t="s">
        <v>29</v>
      </c>
      <c r="C1905" s="39" t="s">
        <v>63</v>
      </c>
      <c r="D1905" s="39" t="s">
        <v>2056</v>
      </c>
      <c r="E1905" s="39" t="s">
        <v>127</v>
      </c>
      <c r="F1905" s="48">
        <v>1</v>
      </c>
      <c r="G1905" s="41">
        <v>2222</v>
      </c>
      <c r="H1905" s="42">
        <v>2.4125950054288818</v>
      </c>
      <c r="I1905" s="42">
        <v>921</v>
      </c>
      <c r="J1905" s="42" t="s">
        <v>4170</v>
      </c>
      <c r="K1905" s="42" t="s">
        <v>4170</v>
      </c>
      <c r="L1905" s="42">
        <v>8</v>
      </c>
      <c r="M1905" s="39" t="s">
        <v>103</v>
      </c>
      <c r="N1905" s="39" t="str">
        <f t="shared" si="29"/>
        <v>sim</v>
      </c>
      <c r="O1905" s="49">
        <v>6.8</v>
      </c>
      <c r="P1905" s="49">
        <v>6.8</v>
      </c>
      <c r="Q1905" s="39">
        <v>5.2</v>
      </c>
      <c r="R1905" s="39">
        <v>100</v>
      </c>
      <c r="S1905" s="39">
        <v>76.5</v>
      </c>
    </row>
    <row r="1906" spans="1:19" x14ac:dyDescent="0.25">
      <c r="A1906" s="39" t="s">
        <v>76</v>
      </c>
      <c r="B1906" s="39" t="s">
        <v>29</v>
      </c>
      <c r="C1906" s="39" t="s">
        <v>63</v>
      </c>
      <c r="D1906" s="39" t="s">
        <v>2057</v>
      </c>
      <c r="E1906" s="39" t="s">
        <v>127</v>
      </c>
      <c r="F1906" s="48">
        <v>1</v>
      </c>
      <c r="G1906" s="41">
        <v>1876</v>
      </c>
      <c r="H1906" s="42">
        <v>2.7588235294117647</v>
      </c>
      <c r="I1906" s="42">
        <v>680</v>
      </c>
      <c r="J1906" s="42" t="s">
        <v>4169</v>
      </c>
      <c r="K1906" s="42" t="s">
        <v>4170</v>
      </c>
      <c r="L1906" s="42">
        <v>10</v>
      </c>
      <c r="M1906" s="39" t="s">
        <v>102</v>
      </c>
      <c r="N1906" s="39" t="str">
        <f t="shared" si="29"/>
        <v>sim</v>
      </c>
      <c r="O1906" s="49">
        <v>15</v>
      </c>
      <c r="P1906" s="49">
        <v>14.5</v>
      </c>
      <c r="Q1906" s="39">
        <v>10</v>
      </c>
      <c r="R1906" s="39">
        <v>96.7</v>
      </c>
      <c r="S1906" s="39">
        <v>66.7</v>
      </c>
    </row>
    <row r="1907" spans="1:19" x14ac:dyDescent="0.25">
      <c r="A1907" s="39" t="s">
        <v>76</v>
      </c>
      <c r="B1907" s="39" t="s">
        <v>29</v>
      </c>
      <c r="C1907" s="39" t="s">
        <v>63</v>
      </c>
      <c r="D1907" s="39" t="s">
        <v>2058</v>
      </c>
      <c r="E1907" s="39" t="s">
        <v>127</v>
      </c>
      <c r="F1907" s="48">
        <v>1</v>
      </c>
      <c r="G1907" s="41">
        <v>1965</v>
      </c>
      <c r="H1907" s="42">
        <v>2.046875</v>
      </c>
      <c r="I1907" s="42">
        <v>960</v>
      </c>
      <c r="J1907" s="42" t="s">
        <v>4170</v>
      </c>
      <c r="K1907" s="42" t="s">
        <v>4170</v>
      </c>
      <c r="L1907" s="42">
        <v>6</v>
      </c>
      <c r="M1907" s="39" t="s">
        <v>103</v>
      </c>
      <c r="N1907" s="39" t="str">
        <f t="shared" si="29"/>
        <v>sim</v>
      </c>
      <c r="O1907" s="49">
        <v>15</v>
      </c>
      <c r="P1907" s="49">
        <v>12</v>
      </c>
      <c r="Q1907" s="39">
        <v>8</v>
      </c>
      <c r="R1907" s="39">
        <v>80</v>
      </c>
      <c r="S1907" s="39">
        <v>53.3</v>
      </c>
    </row>
    <row r="1908" spans="1:19" x14ac:dyDescent="0.25">
      <c r="A1908" s="39" t="s">
        <v>76</v>
      </c>
      <c r="B1908" s="39" t="s">
        <v>29</v>
      </c>
      <c r="C1908" s="39" t="s">
        <v>63</v>
      </c>
      <c r="D1908" s="39" t="s">
        <v>2059</v>
      </c>
      <c r="E1908" s="39" t="s">
        <v>127</v>
      </c>
      <c r="F1908" s="48">
        <v>1</v>
      </c>
      <c r="G1908" s="41">
        <v>2029</v>
      </c>
      <c r="H1908" s="42">
        <v>2.0289999999999999</v>
      </c>
      <c r="I1908" s="42">
        <v>1000</v>
      </c>
      <c r="J1908" s="42" t="s">
        <v>4170</v>
      </c>
      <c r="K1908" s="42" t="s">
        <v>4170</v>
      </c>
      <c r="L1908" s="42">
        <v>10</v>
      </c>
      <c r="M1908" s="39" t="s">
        <v>102</v>
      </c>
      <c r="N1908" s="39" t="str">
        <f t="shared" si="29"/>
        <v>sim</v>
      </c>
      <c r="O1908" s="49">
        <v>29</v>
      </c>
      <c r="P1908" s="49">
        <v>29</v>
      </c>
      <c r="Q1908" s="39">
        <v>18</v>
      </c>
      <c r="R1908" s="39">
        <v>100</v>
      </c>
      <c r="S1908" s="39">
        <v>62.1</v>
      </c>
    </row>
    <row r="1909" spans="1:19" x14ac:dyDescent="0.25">
      <c r="A1909" s="39" t="s">
        <v>76</v>
      </c>
      <c r="B1909" s="39" t="s">
        <v>29</v>
      </c>
      <c r="C1909" s="39" t="s">
        <v>63</v>
      </c>
      <c r="D1909" s="39" t="s">
        <v>2060</v>
      </c>
      <c r="E1909" s="39" t="s">
        <v>127</v>
      </c>
      <c r="F1909" s="48">
        <v>1</v>
      </c>
      <c r="G1909" s="41">
        <v>4883</v>
      </c>
      <c r="H1909" s="42">
        <v>2.5002560163850487</v>
      </c>
      <c r="I1909" s="42">
        <v>1953</v>
      </c>
      <c r="J1909" s="42" t="s">
        <v>4170</v>
      </c>
      <c r="K1909" s="42" t="s">
        <v>4170</v>
      </c>
      <c r="L1909" s="42">
        <v>0</v>
      </c>
      <c r="M1909" s="39" t="s">
        <v>106</v>
      </c>
      <c r="N1909" s="39" t="str">
        <f t="shared" si="29"/>
        <v>sim</v>
      </c>
      <c r="O1909" s="49">
        <v>42.31</v>
      </c>
      <c r="P1909" s="49">
        <v>35.700000000000003</v>
      </c>
      <c r="Q1909" s="39">
        <v>1.08</v>
      </c>
      <c r="R1909" s="39">
        <v>84.4</v>
      </c>
      <c r="S1909" s="39">
        <v>2.6</v>
      </c>
    </row>
    <row r="1910" spans="1:19" x14ac:dyDescent="0.25">
      <c r="A1910" s="39" t="s">
        <v>76</v>
      </c>
      <c r="B1910" s="39" t="s">
        <v>29</v>
      </c>
      <c r="C1910" s="39" t="s">
        <v>63</v>
      </c>
      <c r="D1910" s="39" t="s">
        <v>2061</v>
      </c>
      <c r="E1910" s="39" t="s">
        <v>173</v>
      </c>
      <c r="F1910" s="48">
        <v>1</v>
      </c>
      <c r="G1910" s="41">
        <v>1778</v>
      </c>
      <c r="H1910" s="42">
        <v>2.3833780160857909</v>
      </c>
      <c r="I1910" s="42">
        <v>746</v>
      </c>
      <c r="J1910" s="42" t="s">
        <v>4169</v>
      </c>
      <c r="K1910" s="42" t="s">
        <v>4169</v>
      </c>
      <c r="L1910" s="42">
        <v>70</v>
      </c>
      <c r="M1910" s="39" t="s">
        <v>106</v>
      </c>
      <c r="N1910" s="39" t="str">
        <f t="shared" si="29"/>
        <v>sim</v>
      </c>
      <c r="O1910" s="49">
        <v>9</v>
      </c>
      <c r="P1910" s="49">
        <v>8</v>
      </c>
      <c r="Q1910" s="39">
        <v>5.5</v>
      </c>
      <c r="R1910" s="39">
        <v>88.9</v>
      </c>
      <c r="S1910" s="39">
        <v>61.1</v>
      </c>
    </row>
    <row r="1911" spans="1:19" x14ac:dyDescent="0.25">
      <c r="A1911" s="39" t="s">
        <v>76</v>
      </c>
      <c r="B1911" s="39" t="s">
        <v>29</v>
      </c>
      <c r="C1911" s="39" t="s">
        <v>63</v>
      </c>
      <c r="D1911" s="39" t="s">
        <v>2062</v>
      </c>
      <c r="E1911" s="39" t="s">
        <v>127</v>
      </c>
      <c r="F1911" s="48">
        <v>1</v>
      </c>
      <c r="G1911" s="41">
        <v>4035</v>
      </c>
      <c r="H1911" s="42">
        <v>2.4922791846819026</v>
      </c>
      <c r="I1911" s="42">
        <v>1619</v>
      </c>
      <c r="J1911" s="42" t="s">
        <v>4170</v>
      </c>
      <c r="K1911" s="42" t="s">
        <v>4170</v>
      </c>
      <c r="L1911" s="42">
        <v>0</v>
      </c>
      <c r="M1911" s="39" t="s">
        <v>102</v>
      </c>
      <c r="N1911" s="39" t="str">
        <f t="shared" si="29"/>
        <v>sim</v>
      </c>
      <c r="O1911" s="49">
        <v>32.49</v>
      </c>
      <c r="P1911" s="49">
        <v>28.79</v>
      </c>
      <c r="Q1911" s="39">
        <v>8</v>
      </c>
      <c r="R1911" s="39">
        <v>88.6</v>
      </c>
      <c r="S1911" s="39">
        <v>24.6</v>
      </c>
    </row>
    <row r="1912" spans="1:19" x14ac:dyDescent="0.25">
      <c r="A1912" s="39" t="s">
        <v>76</v>
      </c>
      <c r="B1912" s="39" t="s">
        <v>29</v>
      </c>
      <c r="C1912" s="39" t="s">
        <v>63</v>
      </c>
      <c r="D1912" s="39" t="s">
        <v>2063</v>
      </c>
      <c r="E1912" s="39" t="s">
        <v>127</v>
      </c>
      <c r="F1912" s="48">
        <v>1</v>
      </c>
      <c r="G1912" s="41">
        <v>3900</v>
      </c>
      <c r="H1912" s="42">
        <v>4.1052631578947372</v>
      </c>
      <c r="I1912" s="42">
        <v>950</v>
      </c>
      <c r="J1912" s="42" t="s">
        <v>4170</v>
      </c>
      <c r="K1912" s="42" t="s">
        <v>4170</v>
      </c>
      <c r="L1912" s="42">
        <v>0</v>
      </c>
      <c r="M1912" s="39" t="s">
        <v>104</v>
      </c>
      <c r="N1912" s="39" t="b">
        <f t="shared" si="29"/>
        <v>0</v>
      </c>
      <c r="O1912" s="49">
        <v>250</v>
      </c>
      <c r="P1912" s="49">
        <v>120</v>
      </c>
      <c r="Q1912" s="39">
        <v>1.1000000000000001</v>
      </c>
      <c r="R1912" s="39">
        <v>48</v>
      </c>
      <c r="S1912" s="39">
        <v>0.4</v>
      </c>
    </row>
    <row r="1913" spans="1:19" x14ac:dyDescent="0.25">
      <c r="A1913" s="39" t="s">
        <v>76</v>
      </c>
      <c r="B1913" s="39" t="s">
        <v>29</v>
      </c>
      <c r="C1913" s="39" t="s">
        <v>63</v>
      </c>
      <c r="D1913" s="39" t="s">
        <v>2064</v>
      </c>
      <c r="E1913" s="39" t="s">
        <v>127</v>
      </c>
      <c r="F1913" s="48">
        <v>1</v>
      </c>
      <c r="G1913" s="41">
        <v>10134</v>
      </c>
      <c r="H1913" s="42">
        <v>2.4717073170731707</v>
      </c>
      <c r="I1913" s="42">
        <v>4100</v>
      </c>
      <c r="J1913" s="42" t="s">
        <v>4169</v>
      </c>
      <c r="K1913" s="42" t="s">
        <v>4170</v>
      </c>
      <c r="L1913" s="42">
        <v>0</v>
      </c>
      <c r="M1913" s="39" t="s">
        <v>103</v>
      </c>
      <c r="N1913" s="39" t="str">
        <f t="shared" si="29"/>
        <v>sim</v>
      </c>
      <c r="O1913" s="49">
        <v>50</v>
      </c>
      <c r="P1913" s="49">
        <v>50</v>
      </c>
      <c r="Q1913" s="39">
        <v>40</v>
      </c>
      <c r="R1913" s="39">
        <v>100</v>
      </c>
      <c r="S1913" s="39">
        <v>80</v>
      </c>
    </row>
    <row r="1914" spans="1:19" x14ac:dyDescent="0.25">
      <c r="A1914" s="39" t="s">
        <v>76</v>
      </c>
      <c r="B1914" s="39" t="s">
        <v>29</v>
      </c>
      <c r="C1914" s="39" t="s">
        <v>63</v>
      </c>
      <c r="D1914" s="39" t="s">
        <v>2065</v>
      </c>
      <c r="E1914" s="39" t="s">
        <v>127</v>
      </c>
      <c r="F1914" s="48">
        <v>1</v>
      </c>
      <c r="G1914" s="41">
        <v>3171</v>
      </c>
      <c r="H1914" s="42">
        <v>2.0031585596967783</v>
      </c>
      <c r="I1914" s="42">
        <v>1583</v>
      </c>
      <c r="J1914" s="42" t="s">
        <v>4170</v>
      </c>
      <c r="K1914" s="42" t="s">
        <v>4170</v>
      </c>
      <c r="L1914" s="42">
        <v>0</v>
      </c>
      <c r="M1914" s="39" t="s">
        <v>103</v>
      </c>
      <c r="N1914" s="39" t="str">
        <f t="shared" si="29"/>
        <v>sim</v>
      </c>
      <c r="O1914" s="49">
        <v>27.1</v>
      </c>
      <c r="P1914" s="49">
        <v>13.18</v>
      </c>
      <c r="Q1914" s="39">
        <v>1.3</v>
      </c>
      <c r="R1914" s="39">
        <v>48.6</v>
      </c>
      <c r="S1914" s="39">
        <v>4.8</v>
      </c>
    </row>
    <row r="1915" spans="1:19" x14ac:dyDescent="0.25">
      <c r="A1915" s="39" t="s">
        <v>76</v>
      </c>
      <c r="B1915" s="39" t="s">
        <v>29</v>
      </c>
      <c r="C1915" s="39" t="s">
        <v>63</v>
      </c>
      <c r="D1915" s="39" t="s">
        <v>2066</v>
      </c>
      <c r="E1915" s="39" t="s">
        <v>127</v>
      </c>
      <c r="F1915" s="48">
        <v>1</v>
      </c>
      <c r="G1915" s="41">
        <v>5964</v>
      </c>
      <c r="H1915" s="42">
        <v>3.0869565217391304</v>
      </c>
      <c r="I1915" s="42">
        <v>1932</v>
      </c>
      <c r="J1915" s="42" t="s">
        <v>4170</v>
      </c>
      <c r="K1915" s="42" t="s">
        <v>4170</v>
      </c>
      <c r="L1915" s="42">
        <v>310</v>
      </c>
      <c r="M1915" s="39" t="s">
        <v>102</v>
      </c>
      <c r="N1915" s="39" t="str">
        <f t="shared" si="29"/>
        <v>sim</v>
      </c>
      <c r="O1915" s="49">
        <v>17.5</v>
      </c>
      <c r="P1915" s="49">
        <v>17.5</v>
      </c>
      <c r="Q1915" s="39">
        <v>9</v>
      </c>
      <c r="R1915" s="39">
        <v>100</v>
      </c>
      <c r="S1915" s="39">
        <v>51.4</v>
      </c>
    </row>
    <row r="1916" spans="1:19" x14ac:dyDescent="0.25">
      <c r="A1916" s="39" t="s">
        <v>76</v>
      </c>
      <c r="B1916" s="39" t="s">
        <v>29</v>
      </c>
      <c r="C1916" s="39" t="s">
        <v>63</v>
      </c>
      <c r="D1916" s="39" t="s">
        <v>2067</v>
      </c>
      <c r="E1916" s="39" t="s">
        <v>127</v>
      </c>
      <c r="F1916" s="48">
        <v>1</v>
      </c>
      <c r="G1916" s="41">
        <v>3165</v>
      </c>
      <c r="H1916" s="42">
        <v>2.0419354838709678</v>
      </c>
      <c r="I1916" s="42">
        <v>1550</v>
      </c>
      <c r="J1916" s="42" t="s">
        <v>4170</v>
      </c>
      <c r="K1916" s="42" t="s">
        <v>4170</v>
      </c>
      <c r="L1916" s="42">
        <v>0</v>
      </c>
      <c r="M1916" s="39" t="s">
        <v>102</v>
      </c>
      <c r="N1916" s="39" t="str">
        <f t="shared" si="29"/>
        <v>sim</v>
      </c>
      <c r="O1916" s="49">
        <v>28.8</v>
      </c>
      <c r="P1916" s="49">
        <v>27.8</v>
      </c>
      <c r="Q1916" s="39">
        <v>12</v>
      </c>
      <c r="R1916" s="39">
        <v>96.5</v>
      </c>
      <c r="S1916" s="39">
        <v>41.7</v>
      </c>
    </row>
    <row r="1917" spans="1:19" x14ac:dyDescent="0.25">
      <c r="A1917" s="39" t="s">
        <v>76</v>
      </c>
      <c r="B1917" s="39" t="s">
        <v>29</v>
      </c>
      <c r="C1917" s="39" t="s">
        <v>63</v>
      </c>
      <c r="D1917" s="39" t="s">
        <v>2068</v>
      </c>
      <c r="E1917" s="39" t="s">
        <v>127</v>
      </c>
      <c r="F1917" s="48">
        <v>1</v>
      </c>
      <c r="G1917" s="41">
        <v>3109</v>
      </c>
      <c r="H1917" s="42">
        <v>2.1397109428768064</v>
      </c>
      <c r="I1917" s="42">
        <v>1453</v>
      </c>
      <c r="J1917" s="42" t="s">
        <v>4170</v>
      </c>
      <c r="K1917" s="42" t="s">
        <v>4170</v>
      </c>
      <c r="L1917" s="42">
        <v>0</v>
      </c>
      <c r="M1917" s="39" t="s">
        <v>106</v>
      </c>
      <c r="N1917" s="39" t="str">
        <f t="shared" si="29"/>
        <v>sim</v>
      </c>
      <c r="O1917" s="49">
        <v>30</v>
      </c>
      <c r="P1917" s="49">
        <v>30</v>
      </c>
      <c r="Q1917" s="39">
        <v>23.5</v>
      </c>
      <c r="R1917" s="39">
        <v>100</v>
      </c>
      <c r="S1917" s="39">
        <v>78.3</v>
      </c>
    </row>
    <row r="1918" spans="1:19" x14ac:dyDescent="0.25">
      <c r="A1918" s="39" t="s">
        <v>76</v>
      </c>
      <c r="B1918" s="39" t="s">
        <v>29</v>
      </c>
      <c r="C1918" s="39" t="s">
        <v>63</v>
      </c>
      <c r="D1918" s="39" t="s">
        <v>2069</v>
      </c>
      <c r="E1918" s="39" t="s">
        <v>127</v>
      </c>
      <c r="F1918" s="48">
        <v>1</v>
      </c>
      <c r="G1918" s="41">
        <v>14090</v>
      </c>
      <c r="H1918" s="42">
        <v>2.3140088684513058</v>
      </c>
      <c r="I1918" s="42">
        <v>6089</v>
      </c>
      <c r="J1918" s="42" t="s">
        <v>4169</v>
      </c>
      <c r="K1918" s="42" t="s">
        <v>4170</v>
      </c>
      <c r="L1918" s="42">
        <v>100</v>
      </c>
      <c r="M1918" s="39" t="s">
        <v>102</v>
      </c>
      <c r="N1918" s="39" t="str">
        <f t="shared" si="29"/>
        <v>sim</v>
      </c>
      <c r="O1918" s="49">
        <v>67</v>
      </c>
      <c r="P1918" s="49">
        <v>67</v>
      </c>
      <c r="Q1918" s="39">
        <v>38</v>
      </c>
      <c r="R1918" s="39">
        <v>100</v>
      </c>
      <c r="S1918" s="39">
        <v>56.7</v>
      </c>
    </row>
    <row r="1919" spans="1:19" x14ac:dyDescent="0.25">
      <c r="A1919" s="39" t="s">
        <v>76</v>
      </c>
      <c r="B1919" s="39" t="s">
        <v>29</v>
      </c>
      <c r="C1919" s="39" t="s">
        <v>63</v>
      </c>
      <c r="D1919" s="39" t="s">
        <v>2070</v>
      </c>
      <c r="E1919" s="39" t="s">
        <v>127</v>
      </c>
      <c r="F1919" s="48">
        <v>1</v>
      </c>
      <c r="G1919" s="41">
        <v>4155</v>
      </c>
      <c r="H1919" s="42">
        <v>2.1719811813904863</v>
      </c>
      <c r="I1919" s="42">
        <v>1913</v>
      </c>
      <c r="J1919" s="42" t="s">
        <v>4170</v>
      </c>
      <c r="K1919" s="42" t="s">
        <v>4170</v>
      </c>
      <c r="L1919" s="42">
        <v>30</v>
      </c>
      <c r="M1919" s="39" t="s">
        <v>103</v>
      </c>
      <c r="N1919" s="39" t="str">
        <f t="shared" si="29"/>
        <v>sim</v>
      </c>
      <c r="O1919" s="49">
        <v>154.75</v>
      </c>
      <c r="P1919" s="49">
        <v>130</v>
      </c>
      <c r="Q1919" s="39">
        <v>1</v>
      </c>
      <c r="R1919" s="39">
        <v>84</v>
      </c>
      <c r="S1919" s="39">
        <v>0.6</v>
      </c>
    </row>
    <row r="1920" spans="1:19" x14ac:dyDescent="0.25">
      <c r="A1920" s="39" t="s">
        <v>76</v>
      </c>
      <c r="B1920" s="39" t="s">
        <v>29</v>
      </c>
      <c r="C1920" s="39" t="s">
        <v>63</v>
      </c>
      <c r="D1920" s="39" t="s">
        <v>2071</v>
      </c>
      <c r="E1920" s="39" t="s">
        <v>127</v>
      </c>
      <c r="F1920" s="48">
        <v>1</v>
      </c>
      <c r="G1920" s="41">
        <v>6585</v>
      </c>
      <c r="H1920" s="42">
        <v>3.8667058132706988</v>
      </c>
      <c r="I1920" s="42">
        <v>1703</v>
      </c>
      <c r="J1920" s="42" t="s">
        <v>4170</v>
      </c>
      <c r="K1920" s="42" t="s">
        <v>4170</v>
      </c>
      <c r="L1920" s="42">
        <v>0</v>
      </c>
      <c r="M1920" s="39" t="s">
        <v>102</v>
      </c>
      <c r="N1920" s="39" t="str">
        <f t="shared" si="29"/>
        <v>sim</v>
      </c>
      <c r="O1920" s="49">
        <v>18</v>
      </c>
      <c r="P1920" s="49">
        <v>12</v>
      </c>
      <c r="Q1920" s="39">
        <v>4</v>
      </c>
      <c r="R1920" s="39">
        <v>66.7</v>
      </c>
      <c r="S1920" s="39">
        <v>22.2</v>
      </c>
    </row>
    <row r="1921" spans="1:19" x14ac:dyDescent="0.25">
      <c r="A1921" s="39" t="s">
        <v>76</v>
      </c>
      <c r="B1921" s="39" t="s">
        <v>29</v>
      </c>
      <c r="C1921" s="39" t="s">
        <v>63</v>
      </c>
      <c r="D1921" s="39" t="s">
        <v>2072</v>
      </c>
      <c r="E1921" s="39" t="s">
        <v>127</v>
      </c>
      <c r="F1921" s="48">
        <v>2</v>
      </c>
      <c r="G1921" s="41">
        <v>73190</v>
      </c>
      <c r="H1921" s="42">
        <v>2.7190994538767321</v>
      </c>
      <c r="I1921" s="42">
        <v>26917</v>
      </c>
      <c r="J1921" s="42" t="s">
        <v>4170</v>
      </c>
      <c r="K1921" s="42" t="s">
        <v>4170</v>
      </c>
      <c r="L1921" s="42">
        <v>0</v>
      </c>
      <c r="M1921" s="39" t="s">
        <v>102</v>
      </c>
      <c r="N1921" s="39" t="str">
        <f t="shared" si="29"/>
        <v>sim</v>
      </c>
      <c r="O1921" s="49">
        <v>349.65</v>
      </c>
      <c r="P1921" s="49">
        <v>314.97000000000003</v>
      </c>
      <c r="Q1921" s="39">
        <v>69.38</v>
      </c>
      <c r="R1921" s="39">
        <v>90.1</v>
      </c>
      <c r="S1921" s="39">
        <v>19.8</v>
      </c>
    </row>
    <row r="1922" spans="1:19" x14ac:dyDescent="0.25">
      <c r="A1922" s="39" t="s">
        <v>76</v>
      </c>
      <c r="B1922" s="39" t="s">
        <v>29</v>
      </c>
      <c r="C1922" s="39" t="s">
        <v>63</v>
      </c>
      <c r="D1922" s="39" t="s">
        <v>2073</v>
      </c>
      <c r="E1922" s="39" t="s">
        <v>127</v>
      </c>
      <c r="F1922" s="48">
        <v>1</v>
      </c>
      <c r="G1922" s="41">
        <v>3212</v>
      </c>
      <c r="H1922" s="42">
        <v>2.2942857142857145</v>
      </c>
      <c r="I1922" s="42">
        <v>1400</v>
      </c>
      <c r="J1922" s="42" t="s">
        <v>4170</v>
      </c>
      <c r="K1922" s="42" t="s">
        <v>4170</v>
      </c>
      <c r="L1922" s="42">
        <v>0</v>
      </c>
      <c r="M1922" s="39" t="s">
        <v>104</v>
      </c>
      <c r="N1922" s="39" t="b">
        <f t="shared" si="29"/>
        <v>0</v>
      </c>
      <c r="O1922" s="49">
        <v>17</v>
      </c>
      <c r="P1922" s="49">
        <v>16.5</v>
      </c>
      <c r="Q1922" s="39">
        <v>0</v>
      </c>
      <c r="R1922" s="39">
        <v>97.1</v>
      </c>
      <c r="S1922" s="39"/>
    </row>
    <row r="1923" spans="1:19" x14ac:dyDescent="0.25">
      <c r="A1923" s="39" t="s">
        <v>76</v>
      </c>
      <c r="B1923" s="39" t="s">
        <v>29</v>
      </c>
      <c r="C1923" s="39" t="s">
        <v>63</v>
      </c>
      <c r="D1923" s="39" t="s">
        <v>2074</v>
      </c>
      <c r="E1923" s="39" t="s">
        <v>127</v>
      </c>
      <c r="F1923" s="48">
        <v>1</v>
      </c>
      <c r="G1923" s="41">
        <v>3042</v>
      </c>
      <c r="H1923" s="42">
        <v>2.7604355716878404</v>
      </c>
      <c r="I1923" s="42">
        <v>1102</v>
      </c>
      <c r="J1923" s="42" t="s">
        <v>4170</v>
      </c>
      <c r="K1923" s="42" t="s">
        <v>4170</v>
      </c>
      <c r="L1923" s="42">
        <v>120</v>
      </c>
      <c r="M1923" s="39" t="s">
        <v>103</v>
      </c>
      <c r="N1923" s="39" t="str">
        <f t="shared" ref="N1923:N1986" si="30">IF(M1923&lt;&gt;"Não existe", "sim")</f>
        <v>sim</v>
      </c>
      <c r="O1923" s="49">
        <v>16.66</v>
      </c>
      <c r="P1923" s="49">
        <v>16.149999999999999</v>
      </c>
      <c r="Q1923" s="39">
        <v>10.62</v>
      </c>
      <c r="R1923" s="39">
        <v>96.9</v>
      </c>
      <c r="S1923" s="39">
        <v>63.7</v>
      </c>
    </row>
    <row r="1924" spans="1:19" x14ac:dyDescent="0.25">
      <c r="A1924" s="39" t="s">
        <v>76</v>
      </c>
      <c r="B1924" s="39" t="s">
        <v>29</v>
      </c>
      <c r="C1924" s="39" t="s">
        <v>63</v>
      </c>
      <c r="D1924" s="39" t="s">
        <v>2075</v>
      </c>
      <c r="E1924" s="39" t="s">
        <v>127</v>
      </c>
      <c r="F1924" s="48">
        <v>1</v>
      </c>
      <c r="G1924" s="41">
        <v>5060</v>
      </c>
      <c r="H1924" s="42">
        <v>3.1944444444444446</v>
      </c>
      <c r="I1924" s="42">
        <v>1584</v>
      </c>
      <c r="J1924" s="42" t="s">
        <v>4170</v>
      </c>
      <c r="K1924" s="42" t="s">
        <v>4170</v>
      </c>
      <c r="L1924" s="42">
        <v>0</v>
      </c>
      <c r="M1924" s="39" t="s">
        <v>106</v>
      </c>
      <c r="N1924" s="39" t="str">
        <f t="shared" si="30"/>
        <v>sim</v>
      </c>
      <c r="O1924" s="49">
        <v>68</v>
      </c>
      <c r="P1924" s="49">
        <v>67</v>
      </c>
      <c r="Q1924" s="39">
        <v>65</v>
      </c>
      <c r="R1924" s="39">
        <v>98.5</v>
      </c>
      <c r="S1924" s="39">
        <v>95.6</v>
      </c>
    </row>
    <row r="1925" spans="1:19" x14ac:dyDescent="0.25">
      <c r="A1925" s="39" t="s">
        <v>76</v>
      </c>
      <c r="B1925" s="39" t="s">
        <v>29</v>
      </c>
      <c r="C1925" s="39" t="s">
        <v>63</v>
      </c>
      <c r="D1925" s="39" t="s">
        <v>2076</v>
      </c>
      <c r="E1925" s="39" t="s">
        <v>127</v>
      </c>
      <c r="F1925" s="48">
        <v>1</v>
      </c>
      <c r="G1925" s="41">
        <v>10096</v>
      </c>
      <c r="H1925" s="42">
        <v>3.4813793103448276</v>
      </c>
      <c r="I1925" s="42">
        <v>2900</v>
      </c>
      <c r="J1925" s="42" t="s">
        <v>4170</v>
      </c>
      <c r="K1925" s="42" t="s">
        <v>4170</v>
      </c>
      <c r="L1925" s="42">
        <v>200</v>
      </c>
      <c r="M1925" s="39" t="s">
        <v>103</v>
      </c>
      <c r="N1925" s="39" t="str">
        <f t="shared" si="30"/>
        <v>sim</v>
      </c>
      <c r="O1925" s="49">
        <v>50</v>
      </c>
      <c r="P1925" s="49">
        <v>40</v>
      </c>
      <c r="Q1925" s="39">
        <v>0</v>
      </c>
      <c r="R1925" s="39">
        <v>80</v>
      </c>
      <c r="S1925" s="39"/>
    </row>
    <row r="1926" spans="1:19" x14ac:dyDescent="0.25">
      <c r="A1926" s="39" t="s">
        <v>76</v>
      </c>
      <c r="B1926" s="39" t="s">
        <v>29</v>
      </c>
      <c r="C1926" s="39" t="s">
        <v>63</v>
      </c>
      <c r="D1926" s="39" t="s">
        <v>2077</v>
      </c>
      <c r="E1926" s="39" t="s">
        <v>127</v>
      </c>
      <c r="F1926" s="48">
        <v>1</v>
      </c>
      <c r="G1926" s="41">
        <v>4292</v>
      </c>
      <c r="H1926" s="42">
        <v>2.6012121212121211</v>
      </c>
      <c r="I1926" s="42">
        <v>1650</v>
      </c>
      <c r="J1926" s="42" t="s">
        <v>4170</v>
      </c>
      <c r="K1926" s="42" t="s">
        <v>4170</v>
      </c>
      <c r="L1926" s="42">
        <v>30</v>
      </c>
      <c r="M1926" s="39" t="s">
        <v>105</v>
      </c>
      <c r="N1926" s="39" t="str">
        <f t="shared" si="30"/>
        <v>sim</v>
      </c>
      <c r="O1926" s="49">
        <v>19</v>
      </c>
      <c r="P1926" s="49">
        <v>19</v>
      </c>
      <c r="Q1926" s="39">
        <v>18</v>
      </c>
      <c r="R1926" s="39">
        <v>100</v>
      </c>
      <c r="S1926" s="39">
        <v>94.7</v>
      </c>
    </row>
    <row r="1927" spans="1:19" x14ac:dyDescent="0.25">
      <c r="A1927" s="39" t="s">
        <v>76</v>
      </c>
      <c r="B1927" s="39" t="s">
        <v>29</v>
      </c>
      <c r="C1927" s="39" t="s">
        <v>63</v>
      </c>
      <c r="D1927" s="39" t="s">
        <v>2078</v>
      </c>
      <c r="E1927" s="39" t="s">
        <v>127</v>
      </c>
      <c r="F1927" s="48">
        <v>1</v>
      </c>
      <c r="G1927" s="41">
        <v>3726</v>
      </c>
      <c r="H1927" s="42">
        <v>2</v>
      </c>
      <c r="I1927" s="42">
        <v>1863</v>
      </c>
      <c r="J1927" s="42" t="s">
        <v>4170</v>
      </c>
      <c r="K1927" s="42" t="s">
        <v>4170</v>
      </c>
      <c r="L1927" s="42">
        <v>0</v>
      </c>
      <c r="M1927" s="39" t="s">
        <v>102</v>
      </c>
      <c r="N1927" s="39" t="str">
        <f t="shared" si="30"/>
        <v>sim</v>
      </c>
      <c r="O1927" s="49">
        <v>40</v>
      </c>
      <c r="P1927" s="49">
        <v>34.5</v>
      </c>
      <c r="Q1927" s="39">
        <v>30.87</v>
      </c>
      <c r="R1927" s="39">
        <v>86.3</v>
      </c>
      <c r="S1927" s="39">
        <v>77.2</v>
      </c>
    </row>
    <row r="1928" spans="1:19" x14ac:dyDescent="0.25">
      <c r="A1928" s="39" t="s">
        <v>76</v>
      </c>
      <c r="B1928" s="39" t="s">
        <v>29</v>
      </c>
      <c r="C1928" s="39" t="s">
        <v>63</v>
      </c>
      <c r="D1928" s="39" t="s">
        <v>2079</v>
      </c>
      <c r="E1928" s="39" t="s">
        <v>127</v>
      </c>
      <c r="F1928" s="48">
        <v>1</v>
      </c>
      <c r="G1928" s="41">
        <v>1330</v>
      </c>
      <c r="H1928" s="42">
        <v>2.5576923076923075</v>
      </c>
      <c r="I1928" s="42">
        <v>520</v>
      </c>
      <c r="J1928" s="42" t="s">
        <v>4170</v>
      </c>
      <c r="K1928" s="42" t="s">
        <v>4170</v>
      </c>
      <c r="L1928" s="42">
        <v>0</v>
      </c>
      <c r="M1928" s="39" t="s">
        <v>106</v>
      </c>
      <c r="N1928" s="39" t="str">
        <f t="shared" si="30"/>
        <v>sim</v>
      </c>
      <c r="O1928" s="49">
        <v>15</v>
      </c>
      <c r="P1928" s="49">
        <v>10.99</v>
      </c>
      <c r="Q1928" s="39">
        <v>0.85</v>
      </c>
      <c r="R1928" s="39">
        <v>73.3</v>
      </c>
      <c r="S1928" s="39">
        <v>5.7</v>
      </c>
    </row>
    <row r="1929" spans="1:19" x14ac:dyDescent="0.25">
      <c r="A1929" s="39" t="s">
        <v>76</v>
      </c>
      <c r="B1929" s="39" t="s">
        <v>29</v>
      </c>
      <c r="C1929" s="39" t="s">
        <v>63</v>
      </c>
      <c r="D1929" s="39" t="s">
        <v>2080</v>
      </c>
      <c r="E1929" s="39" t="s">
        <v>127</v>
      </c>
      <c r="F1929" s="48">
        <v>2</v>
      </c>
      <c r="G1929" s="41">
        <v>41762</v>
      </c>
      <c r="H1929" s="42">
        <v>2.106638418079096</v>
      </c>
      <c r="I1929" s="42">
        <v>19824</v>
      </c>
      <c r="J1929" s="42" t="s">
        <v>4170</v>
      </c>
      <c r="K1929" s="42" t="s">
        <v>4170</v>
      </c>
      <c r="L1929" s="42">
        <v>60</v>
      </c>
      <c r="M1929" s="39" t="s">
        <v>103</v>
      </c>
      <c r="N1929" s="39" t="str">
        <f t="shared" si="30"/>
        <v>sim</v>
      </c>
      <c r="O1929" s="49">
        <v>188.55</v>
      </c>
      <c r="P1929" s="49">
        <v>42.01</v>
      </c>
      <c r="Q1929" s="39">
        <v>29.27</v>
      </c>
      <c r="R1929" s="39">
        <v>22.3</v>
      </c>
      <c r="S1929" s="39">
        <v>15.5</v>
      </c>
    </row>
    <row r="1930" spans="1:19" x14ac:dyDescent="0.25">
      <c r="A1930" s="39" t="s">
        <v>76</v>
      </c>
      <c r="B1930" s="39" t="s">
        <v>29</v>
      </c>
      <c r="C1930" s="39" t="s">
        <v>63</v>
      </c>
      <c r="D1930" s="39" t="s">
        <v>2081</v>
      </c>
      <c r="E1930" s="39" t="s">
        <v>127</v>
      </c>
      <c r="F1930" s="48">
        <v>1</v>
      </c>
      <c r="G1930" s="41">
        <v>1082</v>
      </c>
      <c r="H1930" s="42">
        <v>2.5639810426540284</v>
      </c>
      <c r="I1930" s="42">
        <v>422</v>
      </c>
      <c r="J1930" s="42" t="s">
        <v>4169</v>
      </c>
      <c r="K1930" s="42" t="s">
        <v>4170</v>
      </c>
      <c r="L1930" s="42">
        <v>0</v>
      </c>
      <c r="M1930" s="39" t="s">
        <v>102</v>
      </c>
      <c r="N1930" s="39" t="str">
        <f t="shared" si="30"/>
        <v>sim</v>
      </c>
      <c r="O1930" s="49">
        <v>12</v>
      </c>
      <c r="P1930" s="49">
        <v>12</v>
      </c>
      <c r="Q1930" s="39">
        <v>12</v>
      </c>
      <c r="R1930" s="39">
        <v>100</v>
      </c>
      <c r="S1930" s="39">
        <v>100</v>
      </c>
    </row>
    <row r="1931" spans="1:19" x14ac:dyDescent="0.25">
      <c r="A1931" s="39" t="s">
        <v>76</v>
      </c>
      <c r="B1931" s="39" t="s">
        <v>29</v>
      </c>
      <c r="C1931" s="39" t="s">
        <v>63</v>
      </c>
      <c r="D1931" s="39" t="s">
        <v>2082</v>
      </c>
      <c r="E1931" s="39" t="s">
        <v>173</v>
      </c>
      <c r="F1931" s="48">
        <v>1</v>
      </c>
      <c r="G1931" s="41">
        <v>6239</v>
      </c>
      <c r="H1931" s="42">
        <v>2.5995833333333334</v>
      </c>
      <c r="I1931" s="42">
        <v>2400</v>
      </c>
      <c r="J1931" s="42" t="s">
        <v>4170</v>
      </c>
      <c r="K1931" s="42" t="s">
        <v>4170</v>
      </c>
      <c r="L1931" s="42">
        <v>50</v>
      </c>
      <c r="M1931" s="39" t="s">
        <v>102</v>
      </c>
      <c r="N1931" s="39" t="str">
        <f t="shared" si="30"/>
        <v>sim</v>
      </c>
      <c r="O1931" s="49">
        <v>45</v>
      </c>
      <c r="P1931" s="49">
        <v>45</v>
      </c>
      <c r="Q1931" s="39">
        <v>0.05</v>
      </c>
      <c r="R1931" s="39">
        <v>100</v>
      </c>
      <c r="S1931" s="39">
        <v>0.1</v>
      </c>
    </row>
    <row r="1932" spans="1:19" x14ac:dyDescent="0.25">
      <c r="A1932" s="39" t="s">
        <v>76</v>
      </c>
      <c r="B1932" s="39" t="s">
        <v>29</v>
      </c>
      <c r="C1932" s="39" t="s">
        <v>63</v>
      </c>
      <c r="D1932" s="39" t="s">
        <v>2083</v>
      </c>
      <c r="E1932" s="39" t="s">
        <v>127</v>
      </c>
      <c r="F1932" s="48">
        <v>1</v>
      </c>
      <c r="G1932" s="41">
        <v>2262</v>
      </c>
      <c r="H1932" s="42">
        <v>2.3271604938271606</v>
      </c>
      <c r="I1932" s="42">
        <v>972</v>
      </c>
      <c r="J1932" s="42" t="s">
        <v>4170</v>
      </c>
      <c r="K1932" s="42" t="s">
        <v>4170</v>
      </c>
      <c r="L1932" s="42">
        <v>30</v>
      </c>
      <c r="M1932" s="39" t="s">
        <v>103</v>
      </c>
      <c r="N1932" s="39" t="str">
        <f t="shared" si="30"/>
        <v>sim</v>
      </c>
      <c r="O1932" s="49">
        <v>0.32</v>
      </c>
      <c r="P1932" s="49">
        <v>0.28999999999999998</v>
      </c>
      <c r="Q1932" s="39">
        <v>0.03</v>
      </c>
      <c r="R1932" s="39"/>
      <c r="S1932" s="39"/>
    </row>
    <row r="1933" spans="1:19" x14ac:dyDescent="0.25">
      <c r="A1933" s="39" t="s">
        <v>76</v>
      </c>
      <c r="B1933" s="39" t="s">
        <v>29</v>
      </c>
      <c r="C1933" s="39" t="s">
        <v>63</v>
      </c>
      <c r="D1933" s="39" t="s">
        <v>2084</v>
      </c>
      <c r="E1933" s="39" t="s">
        <v>127</v>
      </c>
      <c r="F1933" s="48">
        <v>1</v>
      </c>
      <c r="G1933" s="41">
        <v>11272</v>
      </c>
      <c r="H1933" s="42">
        <v>2.5048888888888889</v>
      </c>
      <c r="I1933" s="42">
        <v>4500</v>
      </c>
      <c r="J1933" s="42" t="s">
        <v>4170</v>
      </c>
      <c r="K1933" s="42" t="s">
        <v>4170</v>
      </c>
      <c r="L1933" s="42">
        <v>95</v>
      </c>
      <c r="M1933" s="39" t="s">
        <v>102</v>
      </c>
      <c r="N1933" s="39" t="str">
        <f t="shared" si="30"/>
        <v>sim</v>
      </c>
      <c r="O1933" s="49">
        <v>28.1</v>
      </c>
      <c r="P1933" s="49">
        <v>28.1</v>
      </c>
      <c r="Q1933" s="39">
        <v>0</v>
      </c>
      <c r="R1933" s="39">
        <v>100</v>
      </c>
      <c r="S1933" s="39"/>
    </row>
    <row r="1934" spans="1:19" x14ac:dyDescent="0.25">
      <c r="A1934" s="39" t="s">
        <v>76</v>
      </c>
      <c r="B1934" s="39" t="s">
        <v>29</v>
      </c>
      <c r="C1934" s="39" t="s">
        <v>63</v>
      </c>
      <c r="D1934" s="39" t="s">
        <v>2085</v>
      </c>
      <c r="E1934" s="39" t="s">
        <v>127</v>
      </c>
      <c r="F1934" s="48">
        <v>1</v>
      </c>
      <c r="G1934" s="41">
        <v>4139</v>
      </c>
      <c r="H1934" s="42">
        <v>2.0695000000000001</v>
      </c>
      <c r="I1934" s="42">
        <v>2000</v>
      </c>
      <c r="J1934" s="42" t="s">
        <v>4169</v>
      </c>
      <c r="K1934" s="42" t="s">
        <v>4169</v>
      </c>
      <c r="L1934" s="42">
        <v>0</v>
      </c>
      <c r="M1934" s="39" t="s">
        <v>106</v>
      </c>
      <c r="N1934" s="39" t="str">
        <f t="shared" si="30"/>
        <v>sim</v>
      </c>
      <c r="O1934" s="49">
        <v>22</v>
      </c>
      <c r="P1934" s="49">
        <v>20</v>
      </c>
      <c r="Q1934" s="39">
        <v>16</v>
      </c>
      <c r="R1934" s="39">
        <v>90.9</v>
      </c>
      <c r="S1934" s="39">
        <v>72.7</v>
      </c>
    </row>
    <row r="1935" spans="1:19" x14ac:dyDescent="0.25">
      <c r="A1935" s="39" t="s">
        <v>76</v>
      </c>
      <c r="B1935" s="39" t="s">
        <v>29</v>
      </c>
      <c r="C1935" s="39" t="s">
        <v>63</v>
      </c>
      <c r="D1935" s="39" t="s">
        <v>2086</v>
      </c>
      <c r="E1935" s="39" t="s">
        <v>127</v>
      </c>
      <c r="F1935" s="48">
        <v>3</v>
      </c>
      <c r="G1935" s="41">
        <v>234201</v>
      </c>
      <c r="H1935" s="42">
        <v>2.5658270977354647</v>
      </c>
      <c r="I1935" s="42">
        <v>91277</v>
      </c>
      <c r="J1935" s="42" t="s">
        <v>4169</v>
      </c>
      <c r="K1935" s="42" t="s">
        <v>4169</v>
      </c>
      <c r="L1935" s="42">
        <v>3960</v>
      </c>
      <c r="M1935" s="39" t="s">
        <v>102</v>
      </c>
      <c r="N1935" s="39" t="str">
        <f t="shared" si="30"/>
        <v>sim</v>
      </c>
      <c r="O1935" s="49">
        <v>1593.22</v>
      </c>
      <c r="P1935" s="49">
        <v>100</v>
      </c>
      <c r="Q1935" s="39">
        <v>3</v>
      </c>
      <c r="R1935" s="39">
        <v>6.3</v>
      </c>
      <c r="S1935" s="39">
        <v>0.2</v>
      </c>
    </row>
    <row r="1936" spans="1:19" x14ac:dyDescent="0.25">
      <c r="A1936" s="39" t="s">
        <v>76</v>
      </c>
      <c r="B1936" s="39" t="s">
        <v>29</v>
      </c>
      <c r="C1936" s="39" t="s">
        <v>63</v>
      </c>
      <c r="D1936" s="39" t="s">
        <v>2087</v>
      </c>
      <c r="E1936" s="39" t="s">
        <v>127</v>
      </c>
      <c r="F1936" s="48">
        <v>1</v>
      </c>
      <c r="G1936" s="41">
        <v>6645</v>
      </c>
      <c r="H1936" s="42">
        <v>2.8482640377196744</v>
      </c>
      <c r="I1936" s="42">
        <v>2333</v>
      </c>
      <c r="J1936" s="42" t="s">
        <v>4170</v>
      </c>
      <c r="K1936" s="42" t="s">
        <v>4170</v>
      </c>
      <c r="L1936" s="42">
        <v>0</v>
      </c>
      <c r="M1936" s="39" t="s">
        <v>104</v>
      </c>
      <c r="N1936" s="39" t="b">
        <f t="shared" si="30"/>
        <v>0</v>
      </c>
      <c r="O1936" s="49">
        <v>37.549999999999997</v>
      </c>
      <c r="P1936" s="49">
        <v>20.71</v>
      </c>
      <c r="Q1936" s="39">
        <v>0</v>
      </c>
      <c r="R1936" s="39">
        <v>55.2</v>
      </c>
      <c r="S1936" s="39"/>
    </row>
    <row r="1937" spans="1:19" x14ac:dyDescent="0.25">
      <c r="A1937" s="39" t="s">
        <v>76</v>
      </c>
      <c r="B1937" s="39" t="s">
        <v>29</v>
      </c>
      <c r="C1937" s="39" t="s">
        <v>63</v>
      </c>
      <c r="D1937" s="39" t="s">
        <v>2088</v>
      </c>
      <c r="E1937" s="39" t="s">
        <v>127</v>
      </c>
      <c r="F1937" s="48">
        <v>1</v>
      </c>
      <c r="G1937" s="41">
        <v>4871</v>
      </c>
      <c r="H1937" s="42">
        <v>2.2804307116104869</v>
      </c>
      <c r="I1937" s="42">
        <v>2136</v>
      </c>
      <c r="J1937" s="42" t="s">
        <v>4170</v>
      </c>
      <c r="K1937" s="42" t="s">
        <v>4170</v>
      </c>
      <c r="L1937" s="42">
        <v>0</v>
      </c>
      <c r="M1937" s="39" t="s">
        <v>102</v>
      </c>
      <c r="N1937" s="39" t="str">
        <f t="shared" si="30"/>
        <v>sim</v>
      </c>
      <c r="O1937" s="49">
        <v>30.44</v>
      </c>
      <c r="P1937" s="49">
        <v>30.44</v>
      </c>
      <c r="Q1937" s="39">
        <v>10</v>
      </c>
      <c r="R1937" s="39">
        <v>100</v>
      </c>
      <c r="S1937" s="39">
        <v>32.9</v>
      </c>
    </row>
    <row r="1938" spans="1:19" x14ac:dyDescent="0.25">
      <c r="A1938" s="39" t="s">
        <v>76</v>
      </c>
      <c r="B1938" s="39" t="s">
        <v>29</v>
      </c>
      <c r="C1938" s="39" t="s">
        <v>63</v>
      </c>
      <c r="D1938" s="39" t="s">
        <v>2089</v>
      </c>
      <c r="E1938" s="39" t="s">
        <v>127</v>
      </c>
      <c r="F1938" s="48">
        <v>1</v>
      </c>
      <c r="G1938" s="41">
        <v>7999</v>
      </c>
      <c r="H1938" s="42">
        <v>2.4826194909993791</v>
      </c>
      <c r="I1938" s="42">
        <v>3222</v>
      </c>
      <c r="J1938" s="42" t="s">
        <v>4170</v>
      </c>
      <c r="K1938" s="42" t="s">
        <v>4170</v>
      </c>
      <c r="L1938" s="42">
        <v>0</v>
      </c>
      <c r="M1938" s="39" t="s">
        <v>104</v>
      </c>
      <c r="N1938" s="39" t="b">
        <f t="shared" si="30"/>
        <v>0</v>
      </c>
      <c r="O1938" s="49">
        <v>20</v>
      </c>
      <c r="P1938" s="49">
        <v>15</v>
      </c>
      <c r="Q1938" s="39">
        <v>0</v>
      </c>
      <c r="R1938" s="39">
        <v>75</v>
      </c>
      <c r="S1938" s="39"/>
    </row>
    <row r="1939" spans="1:19" x14ac:dyDescent="0.25">
      <c r="A1939" s="39" t="s">
        <v>76</v>
      </c>
      <c r="B1939" s="39" t="s">
        <v>29</v>
      </c>
      <c r="C1939" s="39" t="s">
        <v>63</v>
      </c>
      <c r="D1939" s="39" t="s">
        <v>2090</v>
      </c>
      <c r="E1939" s="39" t="s">
        <v>127</v>
      </c>
      <c r="F1939" s="48">
        <v>1</v>
      </c>
      <c r="G1939" s="41">
        <v>1966</v>
      </c>
      <c r="H1939" s="42">
        <v>2.3129411764705883</v>
      </c>
      <c r="I1939" s="42">
        <v>850</v>
      </c>
      <c r="J1939" s="42" t="s">
        <v>4170</v>
      </c>
      <c r="K1939" s="42" t="s">
        <v>4170</v>
      </c>
      <c r="L1939" s="42">
        <v>0</v>
      </c>
      <c r="M1939" s="39" t="s">
        <v>102</v>
      </c>
      <c r="N1939" s="39" t="str">
        <f t="shared" si="30"/>
        <v>sim</v>
      </c>
      <c r="O1939" s="49">
        <v>25</v>
      </c>
      <c r="P1939" s="49">
        <v>10.7</v>
      </c>
      <c r="Q1939" s="39">
        <v>1.36</v>
      </c>
      <c r="R1939" s="39">
        <v>42.8</v>
      </c>
      <c r="S1939" s="39">
        <v>5.4</v>
      </c>
    </row>
    <row r="1940" spans="1:19" x14ac:dyDescent="0.25">
      <c r="A1940" s="39" t="s">
        <v>76</v>
      </c>
      <c r="B1940" s="39" t="s">
        <v>29</v>
      </c>
      <c r="C1940" s="39" t="s">
        <v>63</v>
      </c>
      <c r="D1940" s="39" t="s">
        <v>2091</v>
      </c>
      <c r="E1940" s="39" t="s">
        <v>173</v>
      </c>
      <c r="F1940" s="48">
        <v>1</v>
      </c>
      <c r="G1940" s="41">
        <v>4465</v>
      </c>
      <c r="H1940" s="42">
        <v>2.2414658634538154</v>
      </c>
      <c r="I1940" s="42">
        <v>1992</v>
      </c>
      <c r="J1940" s="42" t="s">
        <v>4170</v>
      </c>
      <c r="K1940" s="42" t="s">
        <v>4170</v>
      </c>
      <c r="L1940" s="42">
        <v>150</v>
      </c>
      <c r="M1940" s="39" t="s">
        <v>103</v>
      </c>
      <c r="N1940" s="39" t="str">
        <f t="shared" si="30"/>
        <v>sim</v>
      </c>
      <c r="O1940" s="49">
        <v>11</v>
      </c>
      <c r="P1940" s="49">
        <v>10</v>
      </c>
      <c r="Q1940" s="39">
        <v>5</v>
      </c>
      <c r="R1940" s="39">
        <v>90.9</v>
      </c>
      <c r="S1940" s="39">
        <v>45.5</v>
      </c>
    </row>
    <row r="1941" spans="1:19" x14ac:dyDescent="0.25">
      <c r="A1941" s="39" t="s">
        <v>76</v>
      </c>
      <c r="B1941" s="39" t="s">
        <v>29</v>
      </c>
      <c r="C1941" s="39" t="s">
        <v>63</v>
      </c>
      <c r="D1941" s="39" t="s">
        <v>2092</v>
      </c>
      <c r="E1941" s="39" t="s">
        <v>127</v>
      </c>
      <c r="F1941" s="48">
        <v>1</v>
      </c>
      <c r="G1941" s="41">
        <v>2868</v>
      </c>
      <c r="H1941" s="42">
        <v>2.1515378844711179</v>
      </c>
      <c r="I1941" s="42">
        <v>1333</v>
      </c>
      <c r="J1941" s="42" t="s">
        <v>4170</v>
      </c>
      <c r="K1941" s="42" t="s">
        <v>4170</v>
      </c>
      <c r="L1941" s="42">
        <v>100</v>
      </c>
      <c r="M1941" s="39" t="s">
        <v>103</v>
      </c>
      <c r="N1941" s="39" t="str">
        <f t="shared" si="30"/>
        <v>sim</v>
      </c>
      <c r="O1941" s="49">
        <v>35.36</v>
      </c>
      <c r="P1941" s="49">
        <v>28.27</v>
      </c>
      <c r="Q1941" s="39">
        <v>25.28</v>
      </c>
      <c r="R1941" s="39">
        <v>79.900000000000006</v>
      </c>
      <c r="S1941" s="39">
        <v>71.5</v>
      </c>
    </row>
    <row r="1942" spans="1:19" x14ac:dyDescent="0.25">
      <c r="A1942" s="39" t="s">
        <v>76</v>
      </c>
      <c r="B1942" s="39" t="s">
        <v>29</v>
      </c>
      <c r="C1942" s="39" t="s">
        <v>63</v>
      </c>
      <c r="D1942" s="39" t="s">
        <v>2093</v>
      </c>
      <c r="E1942" s="39" t="s">
        <v>127</v>
      </c>
      <c r="F1942" s="48">
        <v>1</v>
      </c>
      <c r="G1942" s="41">
        <v>4086</v>
      </c>
      <c r="H1942" s="42">
        <v>2.4249258160237388</v>
      </c>
      <c r="I1942" s="42">
        <v>1685</v>
      </c>
      <c r="J1942" s="42" t="s">
        <v>4170</v>
      </c>
      <c r="K1942" s="42" t="s">
        <v>4170</v>
      </c>
      <c r="L1942" s="42">
        <v>80</v>
      </c>
      <c r="M1942" s="39" t="s">
        <v>102</v>
      </c>
      <c r="N1942" s="39" t="str">
        <f t="shared" si="30"/>
        <v>sim</v>
      </c>
      <c r="O1942" s="49">
        <v>14</v>
      </c>
      <c r="P1942" s="49">
        <v>12</v>
      </c>
      <c r="Q1942" s="39">
        <v>10</v>
      </c>
      <c r="R1942" s="39">
        <v>85.7</v>
      </c>
      <c r="S1942" s="39">
        <v>71.400000000000006</v>
      </c>
    </row>
    <row r="1943" spans="1:19" x14ac:dyDescent="0.25">
      <c r="A1943" s="39" t="s">
        <v>76</v>
      </c>
      <c r="B1943" s="39" t="s">
        <v>29</v>
      </c>
      <c r="C1943" s="39" t="s">
        <v>63</v>
      </c>
      <c r="D1943" s="39" t="s">
        <v>2094</v>
      </c>
      <c r="E1943" s="39" t="s">
        <v>127</v>
      </c>
      <c r="F1943" s="48">
        <v>1</v>
      </c>
      <c r="G1943" s="41">
        <v>999</v>
      </c>
      <c r="H1943" s="42">
        <v>2.0020040080160322</v>
      </c>
      <c r="I1943" s="42">
        <v>499</v>
      </c>
      <c r="J1943" s="42" t="s">
        <v>4170</v>
      </c>
      <c r="K1943" s="42" t="s">
        <v>4170</v>
      </c>
      <c r="L1943" s="42">
        <v>0</v>
      </c>
      <c r="M1943" s="39" t="s">
        <v>102</v>
      </c>
      <c r="N1943" s="39" t="str">
        <f t="shared" si="30"/>
        <v>sim</v>
      </c>
      <c r="O1943" s="49">
        <v>5</v>
      </c>
      <c r="P1943" s="49">
        <v>5</v>
      </c>
      <c r="Q1943" s="39">
        <v>4.97</v>
      </c>
      <c r="R1943" s="39">
        <v>100</v>
      </c>
      <c r="S1943" s="39">
        <v>99.4</v>
      </c>
    </row>
    <row r="1944" spans="1:19" x14ac:dyDescent="0.25">
      <c r="A1944" s="39" t="s">
        <v>76</v>
      </c>
      <c r="B1944" s="39" t="s">
        <v>29</v>
      </c>
      <c r="C1944" s="39" t="s">
        <v>63</v>
      </c>
      <c r="D1944" s="39" t="s">
        <v>2095</v>
      </c>
      <c r="E1944" s="39" t="s">
        <v>127</v>
      </c>
      <c r="F1944" s="48">
        <v>1</v>
      </c>
      <c r="G1944" s="41">
        <v>5662</v>
      </c>
      <c r="H1944" s="42">
        <v>3.4736196319018404</v>
      </c>
      <c r="I1944" s="42">
        <v>1630</v>
      </c>
      <c r="J1944" s="42" t="s">
        <v>4169</v>
      </c>
      <c r="K1944" s="42" t="s">
        <v>4170</v>
      </c>
      <c r="L1944" s="42">
        <v>460</v>
      </c>
      <c r="M1944" s="39" t="s">
        <v>103</v>
      </c>
      <c r="N1944" s="39" t="str">
        <f t="shared" si="30"/>
        <v>sim</v>
      </c>
      <c r="O1944" s="49">
        <v>28</v>
      </c>
      <c r="P1944" s="49">
        <v>25</v>
      </c>
      <c r="Q1944" s="39">
        <v>23</v>
      </c>
      <c r="R1944" s="39">
        <v>89.3</v>
      </c>
      <c r="S1944" s="39">
        <v>82.1</v>
      </c>
    </row>
    <row r="1945" spans="1:19" x14ac:dyDescent="0.25">
      <c r="A1945" s="39" t="s">
        <v>76</v>
      </c>
      <c r="B1945" s="39" t="s">
        <v>29</v>
      </c>
      <c r="C1945" s="39" t="s">
        <v>63</v>
      </c>
      <c r="D1945" s="39" t="s">
        <v>2096</v>
      </c>
      <c r="E1945" s="39" t="s">
        <v>127</v>
      </c>
      <c r="F1945" s="48">
        <v>1</v>
      </c>
      <c r="G1945" s="41">
        <v>9297</v>
      </c>
      <c r="H1945" s="42">
        <v>2.8301369863013699</v>
      </c>
      <c r="I1945" s="42">
        <v>3285</v>
      </c>
      <c r="J1945" s="42" t="s">
        <v>4169</v>
      </c>
      <c r="K1945" s="42" t="s">
        <v>4170</v>
      </c>
      <c r="L1945" s="42">
        <v>826</v>
      </c>
      <c r="M1945" s="39" t="s">
        <v>103</v>
      </c>
      <c r="N1945" s="39" t="str">
        <f t="shared" si="30"/>
        <v>sim</v>
      </c>
      <c r="O1945" s="49">
        <v>72.44</v>
      </c>
      <c r="P1945" s="49">
        <v>47.77</v>
      </c>
      <c r="Q1945" s="39">
        <v>8.4499999999999993</v>
      </c>
      <c r="R1945" s="39">
        <v>65.900000000000006</v>
      </c>
      <c r="S1945" s="39">
        <v>11.7</v>
      </c>
    </row>
    <row r="1946" spans="1:19" x14ac:dyDescent="0.25">
      <c r="A1946" s="39" t="s">
        <v>76</v>
      </c>
      <c r="B1946" s="39" t="s">
        <v>29</v>
      </c>
      <c r="C1946" s="39" t="s">
        <v>63</v>
      </c>
      <c r="D1946" s="39" t="s">
        <v>2097</v>
      </c>
      <c r="E1946" s="39" t="s">
        <v>127</v>
      </c>
      <c r="F1946" s="48">
        <v>1</v>
      </c>
      <c r="G1946" s="41">
        <v>1601</v>
      </c>
      <c r="H1946" s="42">
        <v>2.4630769230769229</v>
      </c>
      <c r="I1946" s="42">
        <v>650</v>
      </c>
      <c r="J1946" s="42" t="s">
        <v>4169</v>
      </c>
      <c r="K1946" s="42" t="s">
        <v>4170</v>
      </c>
      <c r="L1946" s="42">
        <v>650</v>
      </c>
      <c r="M1946" s="39" t="s">
        <v>103</v>
      </c>
      <c r="N1946" s="39" t="str">
        <f t="shared" si="30"/>
        <v>sim</v>
      </c>
      <c r="O1946" s="49">
        <v>11.5</v>
      </c>
      <c r="P1946" s="49">
        <v>9</v>
      </c>
      <c r="Q1946" s="39">
        <v>2</v>
      </c>
      <c r="R1946" s="39">
        <v>78.3</v>
      </c>
      <c r="S1946" s="39">
        <v>17.399999999999999</v>
      </c>
    </row>
    <row r="1947" spans="1:19" x14ac:dyDescent="0.25">
      <c r="A1947" s="39" t="s">
        <v>76</v>
      </c>
      <c r="B1947" s="39" t="s">
        <v>29</v>
      </c>
      <c r="C1947" s="39" t="s">
        <v>63</v>
      </c>
      <c r="D1947" s="39" t="s">
        <v>2098</v>
      </c>
      <c r="E1947" s="39" t="s">
        <v>127</v>
      </c>
      <c r="F1947" s="48">
        <v>1</v>
      </c>
      <c r="G1947" s="41">
        <v>12293</v>
      </c>
      <c r="H1947" s="42">
        <v>2.0488333333333335</v>
      </c>
      <c r="I1947" s="42">
        <v>6000</v>
      </c>
      <c r="J1947" s="42" t="s">
        <v>4170</v>
      </c>
      <c r="K1947" s="42" t="s">
        <v>4170</v>
      </c>
      <c r="L1947" s="42">
        <v>0</v>
      </c>
      <c r="M1947" s="39" t="s">
        <v>103</v>
      </c>
      <c r="N1947" s="39" t="str">
        <f t="shared" si="30"/>
        <v>sim</v>
      </c>
      <c r="O1947" s="49">
        <v>73.28</v>
      </c>
      <c r="P1947" s="49">
        <v>58</v>
      </c>
      <c r="Q1947" s="39">
        <v>0</v>
      </c>
      <c r="R1947" s="39">
        <v>79.099999999999994</v>
      </c>
      <c r="S1947" s="39"/>
    </row>
    <row r="1948" spans="1:19" x14ac:dyDescent="0.25">
      <c r="A1948" s="39" t="s">
        <v>76</v>
      </c>
      <c r="B1948" s="39" t="s">
        <v>29</v>
      </c>
      <c r="C1948" s="39" t="s">
        <v>63</v>
      </c>
      <c r="D1948" s="39" t="s">
        <v>2099</v>
      </c>
      <c r="E1948" s="39" t="s">
        <v>127</v>
      </c>
      <c r="F1948" s="48">
        <v>1</v>
      </c>
      <c r="G1948" s="41">
        <v>1281</v>
      </c>
      <c r="H1948" s="42">
        <v>3.2025000000000001</v>
      </c>
      <c r="I1948" s="42">
        <v>400</v>
      </c>
      <c r="J1948" s="42" t="s">
        <v>4170</v>
      </c>
      <c r="K1948" s="42" t="s">
        <v>4170</v>
      </c>
      <c r="L1948" s="42">
        <v>0</v>
      </c>
      <c r="M1948" s="39" t="s">
        <v>103</v>
      </c>
      <c r="N1948" s="39" t="str">
        <f t="shared" si="30"/>
        <v>sim</v>
      </c>
      <c r="O1948" s="49">
        <v>6</v>
      </c>
      <c r="P1948" s="49">
        <v>6</v>
      </c>
      <c r="Q1948" s="39">
        <v>2</v>
      </c>
      <c r="R1948" s="39">
        <v>100</v>
      </c>
      <c r="S1948" s="39">
        <v>33.299999999999997</v>
      </c>
    </row>
    <row r="1949" spans="1:19" x14ac:dyDescent="0.25">
      <c r="A1949" s="39" t="s">
        <v>76</v>
      </c>
      <c r="B1949" s="39" t="s">
        <v>29</v>
      </c>
      <c r="C1949" s="39" t="s">
        <v>63</v>
      </c>
      <c r="D1949" s="39" t="s">
        <v>2100</v>
      </c>
      <c r="E1949" s="39" t="s">
        <v>127</v>
      </c>
      <c r="F1949" s="48">
        <v>1</v>
      </c>
      <c r="G1949" s="41">
        <v>3761</v>
      </c>
      <c r="H1949" s="42">
        <v>4.1788888888888893</v>
      </c>
      <c r="I1949" s="42">
        <v>900</v>
      </c>
      <c r="J1949" s="42" t="s">
        <v>4170</v>
      </c>
      <c r="K1949" s="42" t="s">
        <v>4170</v>
      </c>
      <c r="L1949" s="42">
        <v>0</v>
      </c>
      <c r="M1949" s="39" t="s">
        <v>103</v>
      </c>
      <c r="N1949" s="39" t="str">
        <f t="shared" si="30"/>
        <v>sim</v>
      </c>
      <c r="O1949" s="49">
        <v>100</v>
      </c>
      <c r="P1949" s="49">
        <v>50</v>
      </c>
      <c r="Q1949" s="39">
        <v>30</v>
      </c>
      <c r="R1949" s="39">
        <v>50</v>
      </c>
      <c r="S1949" s="39">
        <v>30</v>
      </c>
    </row>
    <row r="1950" spans="1:19" x14ac:dyDescent="0.25">
      <c r="A1950" s="39" t="s">
        <v>76</v>
      </c>
      <c r="B1950" s="39" t="s">
        <v>29</v>
      </c>
      <c r="C1950" s="39" t="s">
        <v>63</v>
      </c>
      <c r="D1950" s="39" t="s">
        <v>2101</v>
      </c>
      <c r="E1950" s="39" t="s">
        <v>127</v>
      </c>
      <c r="F1950" s="48">
        <v>1</v>
      </c>
      <c r="G1950" s="41">
        <v>22878</v>
      </c>
      <c r="H1950" s="42">
        <v>2.3998741214727786</v>
      </c>
      <c r="I1950" s="42">
        <v>9533</v>
      </c>
      <c r="J1950" s="42" t="s">
        <v>4170</v>
      </c>
      <c r="K1950" s="42" t="s">
        <v>4170</v>
      </c>
      <c r="L1950" s="42">
        <v>6</v>
      </c>
      <c r="M1950" s="39" t="s">
        <v>102</v>
      </c>
      <c r="N1950" s="39" t="str">
        <f t="shared" si="30"/>
        <v>sim</v>
      </c>
      <c r="O1950" s="49">
        <v>104.46</v>
      </c>
      <c r="P1950" s="49">
        <v>104.46</v>
      </c>
      <c r="Q1950" s="39">
        <v>39</v>
      </c>
      <c r="R1950" s="39">
        <v>100</v>
      </c>
      <c r="S1950" s="39">
        <v>37.299999999999997</v>
      </c>
    </row>
    <row r="1951" spans="1:19" x14ac:dyDescent="0.25">
      <c r="A1951" s="39" t="s">
        <v>76</v>
      </c>
      <c r="B1951" s="39" t="s">
        <v>29</v>
      </c>
      <c r="C1951" s="39" t="s">
        <v>63</v>
      </c>
      <c r="D1951" s="39" t="s">
        <v>2102</v>
      </c>
      <c r="E1951" s="39" t="s">
        <v>127</v>
      </c>
      <c r="F1951" s="48">
        <v>1</v>
      </c>
      <c r="G1951" s="41">
        <v>4829</v>
      </c>
      <c r="H1951" s="42">
        <v>2.5415789473684209</v>
      </c>
      <c r="I1951" s="42">
        <v>1900</v>
      </c>
      <c r="J1951" s="42" t="s">
        <v>4170</v>
      </c>
      <c r="K1951" s="42" t="s">
        <v>4170</v>
      </c>
      <c r="L1951" s="42">
        <v>0</v>
      </c>
      <c r="M1951" s="39" t="s">
        <v>102</v>
      </c>
      <c r="N1951" s="39" t="str">
        <f t="shared" si="30"/>
        <v>sim</v>
      </c>
      <c r="O1951" s="49">
        <v>26</v>
      </c>
      <c r="P1951" s="49">
        <v>25</v>
      </c>
      <c r="Q1951" s="39">
        <v>2</v>
      </c>
      <c r="R1951" s="39">
        <v>96.2</v>
      </c>
      <c r="S1951" s="39">
        <v>7.7</v>
      </c>
    </row>
    <row r="1952" spans="1:19" x14ac:dyDescent="0.25">
      <c r="A1952" s="39" t="s">
        <v>76</v>
      </c>
      <c r="B1952" s="39" t="s">
        <v>29</v>
      </c>
      <c r="C1952" s="39" t="s">
        <v>63</v>
      </c>
      <c r="D1952" s="39" t="s">
        <v>2103</v>
      </c>
      <c r="E1952" s="39" t="s">
        <v>173</v>
      </c>
      <c r="F1952" s="48">
        <v>1</v>
      </c>
      <c r="G1952" s="41">
        <v>4041</v>
      </c>
      <c r="H1952" s="42">
        <v>2.0205000000000002</v>
      </c>
      <c r="I1952" s="42">
        <v>2000</v>
      </c>
      <c r="J1952" s="42" t="s">
        <v>4170</v>
      </c>
      <c r="K1952" s="42" t="s">
        <v>4170</v>
      </c>
      <c r="L1952" s="42">
        <v>50</v>
      </c>
      <c r="M1952" s="39" t="s">
        <v>102</v>
      </c>
      <c r="N1952" s="39" t="str">
        <f t="shared" si="30"/>
        <v>sim</v>
      </c>
      <c r="O1952" s="49">
        <v>10</v>
      </c>
      <c r="P1952" s="49">
        <v>9</v>
      </c>
      <c r="Q1952" s="39">
        <v>8</v>
      </c>
      <c r="R1952" s="39">
        <v>90</v>
      </c>
      <c r="S1952" s="39">
        <v>80</v>
      </c>
    </row>
    <row r="1953" spans="1:19" x14ac:dyDescent="0.25">
      <c r="A1953" s="39" t="s">
        <v>76</v>
      </c>
      <c r="B1953" s="39" t="s">
        <v>29</v>
      </c>
      <c r="C1953" s="39" t="s">
        <v>63</v>
      </c>
      <c r="D1953" s="39" t="s">
        <v>2104</v>
      </c>
      <c r="E1953" s="39" t="s">
        <v>127</v>
      </c>
      <c r="F1953" s="48">
        <v>1</v>
      </c>
      <c r="G1953" s="41">
        <v>10667</v>
      </c>
      <c r="H1953" s="42">
        <v>2.1966639209225702</v>
      </c>
      <c r="I1953" s="42">
        <v>4856</v>
      </c>
      <c r="J1953" s="42" t="s">
        <v>4169</v>
      </c>
      <c r="K1953" s="42" t="s">
        <v>4170</v>
      </c>
      <c r="L1953" s="42">
        <v>40</v>
      </c>
      <c r="M1953" s="39" t="s">
        <v>102</v>
      </c>
      <c r="N1953" s="39" t="str">
        <f t="shared" si="30"/>
        <v>sim</v>
      </c>
      <c r="O1953" s="49">
        <v>50</v>
      </c>
      <c r="P1953" s="49">
        <v>30</v>
      </c>
      <c r="Q1953" s="39">
        <v>20</v>
      </c>
      <c r="R1953" s="39">
        <v>60</v>
      </c>
      <c r="S1953" s="39">
        <v>40</v>
      </c>
    </row>
    <row r="1954" spans="1:19" x14ac:dyDescent="0.25">
      <c r="A1954" s="39" t="s">
        <v>76</v>
      </c>
      <c r="B1954" s="39" t="s">
        <v>29</v>
      </c>
      <c r="C1954" s="39" t="s">
        <v>63</v>
      </c>
      <c r="D1954" s="39" t="s">
        <v>2105</v>
      </c>
      <c r="E1954" s="39" t="s">
        <v>127</v>
      </c>
      <c r="F1954" s="48">
        <v>1</v>
      </c>
      <c r="G1954" s="41">
        <v>10004</v>
      </c>
      <c r="H1954" s="42">
        <v>2.9423529411764706</v>
      </c>
      <c r="I1954" s="42">
        <v>3400</v>
      </c>
      <c r="J1954" s="42" t="s">
        <v>4170</v>
      </c>
      <c r="K1954" s="42" t="s">
        <v>4170</v>
      </c>
      <c r="L1954" s="42">
        <v>30</v>
      </c>
      <c r="M1954" s="39" t="s">
        <v>106</v>
      </c>
      <c r="N1954" s="39" t="str">
        <f t="shared" si="30"/>
        <v>sim</v>
      </c>
      <c r="O1954" s="49">
        <v>40</v>
      </c>
      <c r="P1954" s="49">
        <v>36</v>
      </c>
      <c r="Q1954" s="39">
        <v>18</v>
      </c>
      <c r="R1954" s="39">
        <v>90</v>
      </c>
      <c r="S1954" s="39">
        <v>45</v>
      </c>
    </row>
    <row r="1955" spans="1:19" x14ac:dyDescent="0.25">
      <c r="A1955" s="39" t="s">
        <v>76</v>
      </c>
      <c r="B1955" s="39" t="s">
        <v>29</v>
      </c>
      <c r="C1955" s="39" t="s">
        <v>63</v>
      </c>
      <c r="D1955" s="39" t="s">
        <v>2106</v>
      </c>
      <c r="E1955" s="39" t="s">
        <v>174</v>
      </c>
      <c r="F1955" s="48">
        <v>2</v>
      </c>
      <c r="G1955" s="41">
        <v>66736</v>
      </c>
      <c r="H1955" s="42">
        <v>2.8203871185867637</v>
      </c>
      <c r="I1955" s="42">
        <v>23662</v>
      </c>
      <c r="J1955" s="42" t="s">
        <v>4170</v>
      </c>
      <c r="K1955" s="42" t="s">
        <v>4170</v>
      </c>
      <c r="L1955" s="42">
        <v>0</v>
      </c>
      <c r="M1955" s="39" t="s">
        <v>103</v>
      </c>
      <c r="N1955" s="39" t="str">
        <f t="shared" si="30"/>
        <v>sim</v>
      </c>
      <c r="O1955" s="49">
        <v>0.01</v>
      </c>
      <c r="P1955" s="49">
        <v>0</v>
      </c>
      <c r="Q1955" s="39">
        <v>0</v>
      </c>
      <c r="R1955" s="39"/>
      <c r="S1955" s="39"/>
    </row>
    <row r="1956" spans="1:19" x14ac:dyDescent="0.25">
      <c r="A1956" s="39" t="s">
        <v>76</v>
      </c>
      <c r="B1956" s="39" t="s">
        <v>29</v>
      </c>
      <c r="C1956" s="39" t="s">
        <v>63</v>
      </c>
      <c r="D1956" s="39" t="s">
        <v>2107</v>
      </c>
      <c r="E1956" s="39" t="s">
        <v>127</v>
      </c>
      <c r="F1956" s="48">
        <v>1</v>
      </c>
      <c r="G1956" s="41">
        <v>15579</v>
      </c>
      <c r="H1956" s="42">
        <v>2.1470507166482911</v>
      </c>
      <c r="I1956" s="42">
        <v>7256</v>
      </c>
      <c r="J1956" s="42" t="s">
        <v>4170</v>
      </c>
      <c r="K1956" s="42" t="s">
        <v>4170</v>
      </c>
      <c r="L1956" s="42">
        <v>3500</v>
      </c>
      <c r="M1956" s="39" t="s">
        <v>103</v>
      </c>
      <c r="N1956" s="39" t="str">
        <f t="shared" si="30"/>
        <v>sim</v>
      </c>
      <c r="O1956" s="49">
        <v>3.1</v>
      </c>
      <c r="P1956" s="49">
        <v>3.1</v>
      </c>
      <c r="Q1956" s="39">
        <v>0</v>
      </c>
      <c r="R1956" s="39">
        <v>100</v>
      </c>
      <c r="S1956" s="39"/>
    </row>
    <row r="1957" spans="1:19" x14ac:dyDescent="0.25">
      <c r="A1957" s="39" t="s">
        <v>76</v>
      </c>
      <c r="B1957" s="39" t="s">
        <v>29</v>
      </c>
      <c r="C1957" s="39" t="s">
        <v>63</v>
      </c>
      <c r="D1957" s="39" t="s">
        <v>2108</v>
      </c>
      <c r="E1957" s="39" t="s">
        <v>127</v>
      </c>
      <c r="F1957" s="48">
        <v>1</v>
      </c>
      <c r="G1957" s="41">
        <v>5143</v>
      </c>
      <c r="H1957" s="42">
        <v>2.5510912698412698</v>
      </c>
      <c r="I1957" s="42">
        <v>2016</v>
      </c>
      <c r="J1957" s="42" t="s">
        <v>4170</v>
      </c>
      <c r="K1957" s="42" t="s">
        <v>4170</v>
      </c>
      <c r="L1957" s="42">
        <v>0</v>
      </c>
      <c r="M1957" s="39" t="s">
        <v>105</v>
      </c>
      <c r="N1957" s="39" t="str">
        <f t="shared" si="30"/>
        <v>sim</v>
      </c>
      <c r="O1957" s="49">
        <v>45</v>
      </c>
      <c r="P1957" s="49">
        <v>43</v>
      </c>
      <c r="Q1957" s="39">
        <v>2</v>
      </c>
      <c r="R1957" s="39">
        <v>95.6</v>
      </c>
      <c r="S1957" s="39">
        <v>4.4000000000000004</v>
      </c>
    </row>
    <row r="1958" spans="1:19" x14ac:dyDescent="0.25">
      <c r="A1958" s="39" t="s">
        <v>76</v>
      </c>
      <c r="B1958" s="39" t="s">
        <v>29</v>
      </c>
      <c r="C1958" s="39" t="s">
        <v>63</v>
      </c>
      <c r="D1958" s="39" t="s">
        <v>2109</v>
      </c>
      <c r="E1958" s="39" t="s">
        <v>127</v>
      </c>
      <c r="F1958" s="48">
        <v>1</v>
      </c>
      <c r="G1958" s="41">
        <v>1676</v>
      </c>
      <c r="H1958" s="42">
        <v>3.1327102803738316</v>
      </c>
      <c r="I1958" s="42">
        <v>535</v>
      </c>
      <c r="J1958" s="42" t="s">
        <v>4170</v>
      </c>
      <c r="K1958" s="42" t="s">
        <v>4170</v>
      </c>
      <c r="L1958" s="42">
        <v>0</v>
      </c>
      <c r="M1958" s="39" t="s">
        <v>106</v>
      </c>
      <c r="N1958" s="39" t="str">
        <f t="shared" si="30"/>
        <v>sim</v>
      </c>
      <c r="O1958" s="49">
        <v>3.6</v>
      </c>
      <c r="P1958" s="49">
        <v>3.6</v>
      </c>
      <c r="Q1958" s="39">
        <v>3.5</v>
      </c>
      <c r="R1958" s="39">
        <v>100</v>
      </c>
      <c r="S1958" s="39">
        <v>97.2</v>
      </c>
    </row>
    <row r="1959" spans="1:19" x14ac:dyDescent="0.25">
      <c r="A1959" s="39" t="s">
        <v>76</v>
      </c>
      <c r="B1959" s="39" t="s">
        <v>29</v>
      </c>
      <c r="C1959" s="39" t="s">
        <v>63</v>
      </c>
      <c r="D1959" s="39" t="s">
        <v>2110</v>
      </c>
      <c r="E1959" s="39" t="s">
        <v>127</v>
      </c>
      <c r="F1959" s="48">
        <v>1</v>
      </c>
      <c r="G1959" s="41">
        <v>2757</v>
      </c>
      <c r="H1959" s="42">
        <v>2.0036337209302326</v>
      </c>
      <c r="I1959" s="42">
        <v>1376</v>
      </c>
      <c r="J1959" s="42" t="s">
        <v>4170</v>
      </c>
      <c r="K1959" s="42" t="s">
        <v>4170</v>
      </c>
      <c r="L1959" s="42">
        <v>0</v>
      </c>
      <c r="M1959" s="39" t="s">
        <v>102</v>
      </c>
      <c r="N1959" s="39" t="str">
        <f t="shared" si="30"/>
        <v>sim</v>
      </c>
      <c r="O1959" s="49">
        <v>6000</v>
      </c>
      <c r="P1959" s="49">
        <v>6000</v>
      </c>
      <c r="Q1959" s="39">
        <v>2000</v>
      </c>
      <c r="R1959" s="39">
        <v>100</v>
      </c>
      <c r="S1959" s="39">
        <v>33.299999999999997</v>
      </c>
    </row>
    <row r="1960" spans="1:19" x14ac:dyDescent="0.25">
      <c r="A1960" s="39" t="s">
        <v>76</v>
      </c>
      <c r="B1960" s="39" t="s">
        <v>29</v>
      </c>
      <c r="C1960" s="39" t="s">
        <v>63</v>
      </c>
      <c r="D1960" s="39" t="s">
        <v>2111</v>
      </c>
      <c r="E1960" s="39" t="s">
        <v>127</v>
      </c>
      <c r="F1960" s="48">
        <v>1</v>
      </c>
      <c r="G1960" s="41">
        <v>6522</v>
      </c>
      <c r="H1960" s="42">
        <v>2.2701009397841978</v>
      </c>
      <c r="I1960" s="42">
        <v>2873</v>
      </c>
      <c r="J1960" s="42" t="s">
        <v>4170</v>
      </c>
      <c r="K1960" s="42" t="s">
        <v>4170</v>
      </c>
      <c r="L1960" s="42">
        <v>236</v>
      </c>
      <c r="M1960" s="39" t="s">
        <v>103</v>
      </c>
      <c r="N1960" s="39" t="str">
        <f t="shared" si="30"/>
        <v>sim</v>
      </c>
      <c r="O1960" s="49">
        <v>26.78</v>
      </c>
      <c r="P1960" s="49">
        <v>20</v>
      </c>
      <c r="Q1960" s="39">
        <v>9</v>
      </c>
      <c r="R1960" s="39">
        <v>74.7</v>
      </c>
      <c r="S1960" s="39">
        <v>33.6</v>
      </c>
    </row>
    <row r="1961" spans="1:19" x14ac:dyDescent="0.25">
      <c r="A1961" s="39" t="s">
        <v>76</v>
      </c>
      <c r="B1961" s="39" t="s">
        <v>29</v>
      </c>
      <c r="C1961" s="39" t="s">
        <v>63</v>
      </c>
      <c r="D1961" s="39" t="s">
        <v>2112</v>
      </c>
      <c r="E1961" s="39" t="s">
        <v>127</v>
      </c>
      <c r="F1961" s="48">
        <v>1</v>
      </c>
      <c r="G1961" s="41">
        <v>3616</v>
      </c>
      <c r="H1961" s="42">
        <v>2.4955141476880609</v>
      </c>
      <c r="I1961" s="42">
        <v>1449</v>
      </c>
      <c r="J1961" s="42" t="s">
        <v>4170</v>
      </c>
      <c r="K1961" s="42" t="s">
        <v>4170</v>
      </c>
      <c r="L1961" s="42">
        <v>62</v>
      </c>
      <c r="M1961" s="39" t="s">
        <v>104</v>
      </c>
      <c r="N1961" s="39" t="b">
        <f t="shared" si="30"/>
        <v>0</v>
      </c>
      <c r="O1961" s="49">
        <v>12.07</v>
      </c>
      <c r="P1961" s="49">
        <v>12.07</v>
      </c>
      <c r="Q1961" s="39">
        <v>4</v>
      </c>
      <c r="R1961" s="39">
        <v>100</v>
      </c>
      <c r="S1961" s="39">
        <v>33.1</v>
      </c>
    </row>
    <row r="1962" spans="1:19" x14ac:dyDescent="0.25">
      <c r="A1962" s="39" t="s">
        <v>76</v>
      </c>
      <c r="B1962" s="39" t="s">
        <v>29</v>
      </c>
      <c r="C1962" s="39" t="s">
        <v>63</v>
      </c>
      <c r="D1962" s="39" t="s">
        <v>2113</v>
      </c>
      <c r="E1962" s="39" t="s">
        <v>127</v>
      </c>
      <c r="F1962" s="48">
        <v>2</v>
      </c>
      <c r="G1962" s="41">
        <v>33623</v>
      </c>
      <c r="H1962" s="42">
        <v>2.5590227566785906</v>
      </c>
      <c r="I1962" s="42">
        <v>13139</v>
      </c>
      <c r="J1962" s="42" t="s">
        <v>4169</v>
      </c>
      <c r="K1962" s="42" t="s">
        <v>4169</v>
      </c>
      <c r="L1962" s="42">
        <v>0</v>
      </c>
      <c r="M1962" s="39" t="s">
        <v>102</v>
      </c>
      <c r="N1962" s="39" t="str">
        <f t="shared" si="30"/>
        <v>sim</v>
      </c>
      <c r="O1962" s="49">
        <v>200</v>
      </c>
      <c r="P1962" s="49">
        <v>180</v>
      </c>
      <c r="Q1962" s="39">
        <v>5</v>
      </c>
      <c r="R1962" s="39">
        <v>90</v>
      </c>
      <c r="S1962" s="39">
        <v>2.5</v>
      </c>
    </row>
    <row r="1963" spans="1:19" x14ac:dyDescent="0.25">
      <c r="A1963" s="39" t="s">
        <v>76</v>
      </c>
      <c r="B1963" s="39" t="s">
        <v>29</v>
      </c>
      <c r="C1963" s="39" t="s">
        <v>63</v>
      </c>
      <c r="D1963" s="39" t="s">
        <v>2114</v>
      </c>
      <c r="E1963" s="39" t="s">
        <v>127</v>
      </c>
      <c r="F1963" s="48">
        <v>1</v>
      </c>
      <c r="G1963" s="41">
        <v>5552</v>
      </c>
      <c r="H1963" s="42">
        <v>3.0505494505494504</v>
      </c>
      <c r="I1963" s="42">
        <v>1820</v>
      </c>
      <c r="J1963" s="42" t="s">
        <v>4170</v>
      </c>
      <c r="K1963" s="42" t="s">
        <v>4170</v>
      </c>
      <c r="L1963" s="42">
        <v>28</v>
      </c>
      <c r="M1963" s="39" t="s">
        <v>106</v>
      </c>
      <c r="N1963" s="39" t="str">
        <f t="shared" si="30"/>
        <v>sim</v>
      </c>
      <c r="O1963" s="49">
        <v>41.53</v>
      </c>
      <c r="P1963" s="49">
        <v>28.31</v>
      </c>
      <c r="Q1963" s="39">
        <v>0.38</v>
      </c>
      <c r="R1963" s="39">
        <v>68.2</v>
      </c>
      <c r="S1963" s="39">
        <v>0.9</v>
      </c>
    </row>
    <row r="1964" spans="1:19" x14ac:dyDescent="0.25">
      <c r="A1964" s="39" t="s">
        <v>76</v>
      </c>
      <c r="B1964" s="39" t="s">
        <v>29</v>
      </c>
      <c r="C1964" s="39" t="s">
        <v>63</v>
      </c>
      <c r="D1964" s="39" t="s">
        <v>2115</v>
      </c>
      <c r="E1964" s="39" t="s">
        <v>127</v>
      </c>
      <c r="F1964" s="48">
        <v>1</v>
      </c>
      <c r="G1964" s="41">
        <v>11937</v>
      </c>
      <c r="H1964" s="42">
        <v>2.1488748874887489</v>
      </c>
      <c r="I1964" s="42">
        <v>5555</v>
      </c>
      <c r="J1964" s="42" t="s">
        <v>4170</v>
      </c>
      <c r="K1964" s="42" t="s">
        <v>4170</v>
      </c>
      <c r="L1964" s="42">
        <v>0</v>
      </c>
      <c r="M1964" s="39" t="s">
        <v>104</v>
      </c>
      <c r="N1964" s="39" t="b">
        <f t="shared" si="30"/>
        <v>0</v>
      </c>
      <c r="O1964" s="49">
        <v>55</v>
      </c>
      <c r="P1964" s="49">
        <v>25</v>
      </c>
      <c r="Q1964" s="39">
        <v>0</v>
      </c>
      <c r="R1964" s="39">
        <v>45.5</v>
      </c>
      <c r="S1964" s="39"/>
    </row>
    <row r="1965" spans="1:19" x14ac:dyDescent="0.25">
      <c r="A1965" s="39" t="s">
        <v>76</v>
      </c>
      <c r="B1965" s="39" t="s">
        <v>29</v>
      </c>
      <c r="C1965" s="39" t="s">
        <v>63</v>
      </c>
      <c r="D1965" s="39" t="s">
        <v>2116</v>
      </c>
      <c r="E1965" s="39" t="s">
        <v>127</v>
      </c>
      <c r="F1965" s="48">
        <v>1</v>
      </c>
      <c r="G1965" s="41">
        <v>2306</v>
      </c>
      <c r="H1965" s="42">
        <v>2.306</v>
      </c>
      <c r="I1965" s="42">
        <v>1000</v>
      </c>
      <c r="J1965" s="42" t="s">
        <v>4170</v>
      </c>
      <c r="K1965" s="42" t="s">
        <v>4170</v>
      </c>
      <c r="L1965" s="42">
        <v>20</v>
      </c>
      <c r="M1965" s="39" t="s">
        <v>103</v>
      </c>
      <c r="N1965" s="39" t="str">
        <f t="shared" si="30"/>
        <v>sim</v>
      </c>
      <c r="O1965" s="49">
        <v>15</v>
      </c>
      <c r="P1965" s="49">
        <v>15</v>
      </c>
      <c r="Q1965" s="39">
        <v>12</v>
      </c>
      <c r="R1965" s="39">
        <v>100</v>
      </c>
      <c r="S1965" s="39">
        <v>80</v>
      </c>
    </row>
    <row r="1966" spans="1:19" x14ac:dyDescent="0.25">
      <c r="A1966" s="39" t="s">
        <v>76</v>
      </c>
      <c r="B1966" s="39" t="s">
        <v>29</v>
      </c>
      <c r="C1966" s="39" t="s">
        <v>63</v>
      </c>
      <c r="D1966" s="39" t="s">
        <v>2117</v>
      </c>
      <c r="E1966" s="39" t="s">
        <v>127</v>
      </c>
      <c r="F1966" s="48">
        <v>1</v>
      </c>
      <c r="G1966" s="41">
        <v>4555</v>
      </c>
      <c r="H1966" s="42">
        <v>2.877447883765003</v>
      </c>
      <c r="I1966" s="42">
        <v>1583</v>
      </c>
      <c r="J1966" s="42" t="s">
        <v>4170</v>
      </c>
      <c r="K1966" s="42" t="s">
        <v>4170</v>
      </c>
      <c r="L1966" s="42">
        <v>398</v>
      </c>
      <c r="M1966" s="39" t="s">
        <v>103</v>
      </c>
      <c r="N1966" s="39" t="str">
        <f t="shared" si="30"/>
        <v>sim</v>
      </c>
      <c r="O1966" s="49">
        <v>17.489999999999998</v>
      </c>
      <c r="P1966" s="49">
        <v>17.489999999999998</v>
      </c>
      <c r="Q1966" s="39">
        <v>0.21</v>
      </c>
      <c r="R1966" s="39">
        <v>100</v>
      </c>
      <c r="S1966" s="39">
        <v>1.2</v>
      </c>
    </row>
    <row r="1967" spans="1:19" x14ac:dyDescent="0.25">
      <c r="A1967" s="39" t="s">
        <v>76</v>
      </c>
      <c r="B1967" s="39" t="s">
        <v>29</v>
      </c>
      <c r="C1967" s="39" t="s">
        <v>63</v>
      </c>
      <c r="D1967" s="39" t="s">
        <v>2118</v>
      </c>
      <c r="E1967" s="39" t="s">
        <v>127</v>
      </c>
      <c r="F1967" s="48">
        <v>1</v>
      </c>
      <c r="G1967" s="41">
        <v>5089</v>
      </c>
      <c r="H1967" s="42">
        <v>2.0250696378830084</v>
      </c>
      <c r="I1967" s="42">
        <v>2513</v>
      </c>
      <c r="J1967" s="42" t="s">
        <v>4170</v>
      </c>
      <c r="K1967" s="42" t="s">
        <v>4170</v>
      </c>
      <c r="L1967" s="42">
        <v>50</v>
      </c>
      <c r="M1967" s="39" t="s">
        <v>103</v>
      </c>
      <c r="N1967" s="39" t="str">
        <f t="shared" si="30"/>
        <v>sim</v>
      </c>
      <c r="O1967" s="49">
        <v>35.67</v>
      </c>
      <c r="P1967" s="49">
        <v>35.15</v>
      </c>
      <c r="Q1967" s="39">
        <v>10</v>
      </c>
      <c r="R1967" s="39">
        <v>98.5</v>
      </c>
      <c r="S1967" s="39">
        <v>28</v>
      </c>
    </row>
    <row r="1968" spans="1:19" x14ac:dyDescent="0.25">
      <c r="A1968" s="39" t="s">
        <v>76</v>
      </c>
      <c r="B1968" s="39" t="s">
        <v>29</v>
      </c>
      <c r="C1968" s="39" t="s">
        <v>63</v>
      </c>
      <c r="D1968" s="39" t="s">
        <v>2119</v>
      </c>
      <c r="E1968" s="39" t="s">
        <v>174</v>
      </c>
      <c r="F1968" s="48">
        <v>1</v>
      </c>
      <c r="G1968" s="41">
        <v>6282</v>
      </c>
      <c r="H1968" s="42">
        <v>3.141</v>
      </c>
      <c r="I1968" s="42">
        <v>2000</v>
      </c>
      <c r="J1968" s="42" t="s">
        <v>4170</v>
      </c>
      <c r="K1968" s="42" t="s">
        <v>4170</v>
      </c>
      <c r="L1968" s="42">
        <v>250</v>
      </c>
      <c r="M1968" s="39" t="s">
        <v>103</v>
      </c>
      <c r="N1968" s="39" t="str">
        <f t="shared" si="30"/>
        <v>sim</v>
      </c>
      <c r="O1968" s="49">
        <v>123.26</v>
      </c>
      <c r="P1968" s="49">
        <v>7.0000000000000007E-2</v>
      </c>
      <c r="Q1968" s="39">
        <v>0</v>
      </c>
      <c r="R1968" s="39">
        <v>0.1</v>
      </c>
      <c r="S1968" s="39"/>
    </row>
    <row r="1969" spans="1:19" x14ac:dyDescent="0.25">
      <c r="A1969" s="39" t="s">
        <v>76</v>
      </c>
      <c r="B1969" s="39" t="s">
        <v>29</v>
      </c>
      <c r="C1969" s="39" t="s">
        <v>63</v>
      </c>
      <c r="D1969" s="39" t="s">
        <v>2120</v>
      </c>
      <c r="E1969" s="39" t="s">
        <v>127</v>
      </c>
      <c r="F1969" s="48">
        <v>2</v>
      </c>
      <c r="G1969" s="41">
        <v>61948</v>
      </c>
      <c r="H1969" s="42">
        <v>2.2846394984326017</v>
      </c>
      <c r="I1969" s="42">
        <v>27115</v>
      </c>
      <c r="J1969" s="42" t="s">
        <v>4169</v>
      </c>
      <c r="K1969" s="42" t="s">
        <v>4170</v>
      </c>
      <c r="L1969" s="42">
        <v>100</v>
      </c>
      <c r="M1969" s="39" t="s">
        <v>103</v>
      </c>
      <c r="N1969" s="39" t="str">
        <f t="shared" si="30"/>
        <v>sim</v>
      </c>
      <c r="O1969" s="49">
        <v>373.9</v>
      </c>
      <c r="P1969" s="49">
        <v>248.2</v>
      </c>
      <c r="Q1969" s="39">
        <v>1.52</v>
      </c>
      <c r="R1969" s="39">
        <v>66.400000000000006</v>
      </c>
      <c r="S1969" s="39">
        <v>0.4</v>
      </c>
    </row>
    <row r="1970" spans="1:19" x14ac:dyDescent="0.25">
      <c r="A1970" s="39" t="s">
        <v>76</v>
      </c>
      <c r="B1970" s="39" t="s">
        <v>29</v>
      </c>
      <c r="C1970" s="39" t="s">
        <v>63</v>
      </c>
      <c r="D1970" s="39" t="s">
        <v>2121</v>
      </c>
      <c r="E1970" s="39" t="s">
        <v>127</v>
      </c>
      <c r="F1970" s="48">
        <v>1</v>
      </c>
      <c r="G1970" s="41">
        <v>3194</v>
      </c>
      <c r="H1970" s="42">
        <v>2.4972634870992962</v>
      </c>
      <c r="I1970" s="42">
        <v>1279</v>
      </c>
      <c r="J1970" s="42" t="s">
        <v>4170</v>
      </c>
      <c r="K1970" s="42" t="s">
        <v>4170</v>
      </c>
      <c r="L1970" s="42">
        <v>6</v>
      </c>
      <c r="M1970" s="39" t="s">
        <v>102</v>
      </c>
      <c r="N1970" s="39" t="str">
        <f t="shared" si="30"/>
        <v>sim</v>
      </c>
      <c r="O1970" s="49">
        <v>13.8</v>
      </c>
      <c r="P1970" s="49">
        <v>13.5</v>
      </c>
      <c r="Q1970" s="39">
        <v>3.6</v>
      </c>
      <c r="R1970" s="39">
        <v>97.8</v>
      </c>
      <c r="S1970" s="39">
        <v>26.1</v>
      </c>
    </row>
    <row r="1971" spans="1:19" x14ac:dyDescent="0.25">
      <c r="A1971" s="39" t="s">
        <v>76</v>
      </c>
      <c r="B1971" s="39" t="s">
        <v>29</v>
      </c>
      <c r="C1971" s="39" t="s">
        <v>63</v>
      </c>
      <c r="D1971" s="39" t="s">
        <v>2122</v>
      </c>
      <c r="E1971" s="39" t="s">
        <v>127</v>
      </c>
      <c r="F1971" s="48">
        <v>1</v>
      </c>
      <c r="G1971" s="41">
        <v>3214</v>
      </c>
      <c r="H1971" s="42">
        <v>2.9218181818181819</v>
      </c>
      <c r="I1971" s="42">
        <v>1100</v>
      </c>
      <c r="J1971" s="42" t="s">
        <v>4170</v>
      </c>
      <c r="K1971" s="42" t="s">
        <v>4170</v>
      </c>
      <c r="L1971" s="42">
        <v>40</v>
      </c>
      <c r="M1971" s="39" t="s">
        <v>102</v>
      </c>
      <c r="N1971" s="39" t="str">
        <f t="shared" si="30"/>
        <v>sim</v>
      </c>
      <c r="O1971" s="49">
        <v>20</v>
      </c>
      <c r="P1971" s="49">
        <v>14</v>
      </c>
      <c r="Q1971" s="39">
        <v>10</v>
      </c>
      <c r="R1971" s="39">
        <v>70</v>
      </c>
      <c r="S1971" s="39">
        <v>50</v>
      </c>
    </row>
    <row r="1972" spans="1:19" x14ac:dyDescent="0.25">
      <c r="A1972" s="39" t="s">
        <v>76</v>
      </c>
      <c r="B1972" s="39" t="s">
        <v>29</v>
      </c>
      <c r="C1972" s="39" t="s">
        <v>63</v>
      </c>
      <c r="D1972" s="39" t="s">
        <v>2123</v>
      </c>
      <c r="E1972" s="39" t="s">
        <v>127</v>
      </c>
      <c r="F1972" s="48">
        <v>1</v>
      </c>
      <c r="G1972" s="41">
        <v>15768</v>
      </c>
      <c r="H1972" s="42">
        <v>2.3039158386908243</v>
      </c>
      <c r="I1972" s="42">
        <v>6844</v>
      </c>
      <c r="J1972" s="42" t="s">
        <v>4170</v>
      </c>
      <c r="K1972" s="42" t="s">
        <v>4170</v>
      </c>
      <c r="L1972" s="42">
        <v>0</v>
      </c>
      <c r="M1972" s="39" t="s">
        <v>106</v>
      </c>
      <c r="N1972" s="39" t="str">
        <f t="shared" si="30"/>
        <v>sim</v>
      </c>
      <c r="O1972" s="49">
        <v>1270</v>
      </c>
      <c r="P1972" s="49">
        <v>450</v>
      </c>
      <c r="Q1972" s="39">
        <v>50</v>
      </c>
      <c r="R1972" s="39">
        <v>35.4</v>
      </c>
      <c r="S1972" s="39">
        <v>3.9</v>
      </c>
    </row>
    <row r="1973" spans="1:19" x14ac:dyDescent="0.25">
      <c r="A1973" s="39" t="s">
        <v>76</v>
      </c>
      <c r="B1973" s="39" t="s">
        <v>29</v>
      </c>
      <c r="C1973" s="39" t="s">
        <v>63</v>
      </c>
      <c r="D1973" s="39" t="s">
        <v>2124</v>
      </c>
      <c r="E1973" s="39" t="s">
        <v>127</v>
      </c>
      <c r="F1973" s="48">
        <v>1</v>
      </c>
      <c r="G1973" s="41">
        <v>2207</v>
      </c>
      <c r="H1973" s="42">
        <v>2.7518703241895262</v>
      </c>
      <c r="I1973" s="42">
        <v>802</v>
      </c>
      <c r="J1973" s="42" t="s">
        <v>4170</v>
      </c>
      <c r="K1973" s="42" t="s">
        <v>4170</v>
      </c>
      <c r="L1973" s="42">
        <v>120</v>
      </c>
      <c r="M1973" s="39" t="s">
        <v>103</v>
      </c>
      <c r="N1973" s="39" t="str">
        <f t="shared" si="30"/>
        <v>sim</v>
      </c>
      <c r="O1973" s="49">
        <v>6.56</v>
      </c>
      <c r="P1973" s="49">
        <v>6.56</v>
      </c>
      <c r="Q1973" s="39">
        <v>3</v>
      </c>
      <c r="R1973" s="39">
        <v>100</v>
      </c>
      <c r="S1973" s="39">
        <v>45.7</v>
      </c>
    </row>
    <row r="1974" spans="1:19" x14ac:dyDescent="0.25">
      <c r="A1974" s="39" t="s">
        <v>76</v>
      </c>
      <c r="B1974" s="39" t="s">
        <v>29</v>
      </c>
      <c r="C1974" s="39" t="s">
        <v>63</v>
      </c>
      <c r="D1974" s="39" t="s">
        <v>2125</v>
      </c>
      <c r="E1974" s="39" t="s">
        <v>127</v>
      </c>
      <c r="F1974" s="48">
        <v>1</v>
      </c>
      <c r="G1974" s="41">
        <v>1913</v>
      </c>
      <c r="H1974" s="42">
        <v>2.4215189873417722</v>
      </c>
      <c r="I1974" s="42">
        <v>790</v>
      </c>
      <c r="J1974" s="42" t="s">
        <v>4170</v>
      </c>
      <c r="K1974" s="42" t="s">
        <v>4170</v>
      </c>
      <c r="L1974" s="42">
        <v>50</v>
      </c>
      <c r="M1974" s="39" t="s">
        <v>102</v>
      </c>
      <c r="N1974" s="39" t="str">
        <f t="shared" si="30"/>
        <v>sim</v>
      </c>
      <c r="O1974" s="49">
        <v>0.44</v>
      </c>
      <c r="P1974" s="49">
        <v>0.44</v>
      </c>
      <c r="Q1974" s="39">
        <v>0.02</v>
      </c>
      <c r="R1974" s="39"/>
      <c r="S1974" s="39"/>
    </row>
    <row r="1975" spans="1:19" x14ac:dyDescent="0.25">
      <c r="A1975" s="39" t="s">
        <v>76</v>
      </c>
      <c r="B1975" s="39" t="s">
        <v>29</v>
      </c>
      <c r="C1975" s="39" t="s">
        <v>63</v>
      </c>
      <c r="D1975" s="39" t="s">
        <v>2126</v>
      </c>
      <c r="E1975" s="39" t="s">
        <v>127</v>
      </c>
      <c r="F1975" s="48">
        <v>1</v>
      </c>
      <c r="G1975" s="41">
        <v>647</v>
      </c>
      <c r="H1975" s="42">
        <v>2.2701754385964912</v>
      </c>
      <c r="I1975" s="42">
        <v>285</v>
      </c>
      <c r="J1975" s="42" t="s">
        <v>4169</v>
      </c>
      <c r="K1975" s="42" t="s">
        <v>4169</v>
      </c>
      <c r="L1975" s="42">
        <v>0</v>
      </c>
      <c r="M1975" s="39" t="s">
        <v>103</v>
      </c>
      <c r="N1975" s="39" t="str">
        <f t="shared" si="30"/>
        <v>sim</v>
      </c>
      <c r="O1975" s="49">
        <v>5</v>
      </c>
      <c r="P1975" s="49">
        <v>2.5</v>
      </c>
      <c r="Q1975" s="39">
        <v>0</v>
      </c>
      <c r="R1975" s="39">
        <v>50</v>
      </c>
      <c r="S1975" s="39"/>
    </row>
    <row r="1976" spans="1:19" x14ac:dyDescent="0.25">
      <c r="A1976" s="39" t="s">
        <v>76</v>
      </c>
      <c r="B1976" s="39" t="s">
        <v>29</v>
      </c>
      <c r="C1976" s="39" t="s">
        <v>63</v>
      </c>
      <c r="D1976" s="39" t="s">
        <v>2127</v>
      </c>
      <c r="E1976" s="39" t="s">
        <v>127</v>
      </c>
      <c r="F1976" s="48">
        <v>1</v>
      </c>
      <c r="G1976" s="41">
        <v>17246</v>
      </c>
      <c r="H1976" s="42">
        <v>3.7687937062937062</v>
      </c>
      <c r="I1976" s="42">
        <v>4576</v>
      </c>
      <c r="J1976" s="42" t="s">
        <v>4170</v>
      </c>
      <c r="K1976" s="42" t="s">
        <v>4170</v>
      </c>
      <c r="L1976" s="42">
        <v>0</v>
      </c>
      <c r="M1976" s="39" t="s">
        <v>105</v>
      </c>
      <c r="N1976" s="39" t="str">
        <f t="shared" si="30"/>
        <v>sim</v>
      </c>
      <c r="O1976" s="49">
        <v>60</v>
      </c>
      <c r="P1976" s="49">
        <v>20</v>
      </c>
      <c r="Q1976" s="39">
        <v>12</v>
      </c>
      <c r="R1976" s="39">
        <v>33.299999999999997</v>
      </c>
      <c r="S1976" s="39">
        <v>20</v>
      </c>
    </row>
    <row r="1977" spans="1:19" x14ac:dyDescent="0.25">
      <c r="A1977" s="39" t="s">
        <v>76</v>
      </c>
      <c r="B1977" s="39" t="s">
        <v>29</v>
      </c>
      <c r="C1977" s="39" t="s">
        <v>63</v>
      </c>
      <c r="D1977" s="39" t="s">
        <v>2128</v>
      </c>
      <c r="E1977" s="39" t="s">
        <v>127</v>
      </c>
      <c r="F1977" s="48">
        <v>1</v>
      </c>
      <c r="G1977" s="41">
        <v>2956</v>
      </c>
      <c r="H1977" s="42">
        <v>2.7370370370370369</v>
      </c>
      <c r="I1977" s="42">
        <v>1080</v>
      </c>
      <c r="J1977" s="42" t="s">
        <v>4170</v>
      </c>
      <c r="K1977" s="42" t="s">
        <v>4170</v>
      </c>
      <c r="L1977" s="42">
        <v>20</v>
      </c>
      <c r="M1977" s="39" t="s">
        <v>104</v>
      </c>
      <c r="N1977" s="39" t="b">
        <f t="shared" si="30"/>
        <v>0</v>
      </c>
      <c r="O1977" s="49">
        <v>10</v>
      </c>
      <c r="P1977" s="49">
        <v>8</v>
      </c>
      <c r="Q1977" s="39">
        <v>0</v>
      </c>
      <c r="R1977" s="39">
        <v>80</v>
      </c>
      <c r="S1977" s="39"/>
    </row>
    <row r="1978" spans="1:19" x14ac:dyDescent="0.25">
      <c r="A1978" s="39" t="s">
        <v>76</v>
      </c>
      <c r="B1978" s="39" t="s">
        <v>29</v>
      </c>
      <c r="C1978" s="39" t="s">
        <v>63</v>
      </c>
      <c r="D1978" s="39" t="s">
        <v>2129</v>
      </c>
      <c r="E1978" s="39" t="s">
        <v>127</v>
      </c>
      <c r="F1978" s="48">
        <v>1</v>
      </c>
      <c r="G1978" s="41">
        <v>1816</v>
      </c>
      <c r="H1978" s="42">
        <v>2.651094890510949</v>
      </c>
      <c r="I1978" s="42">
        <v>685</v>
      </c>
      <c r="J1978" s="42" t="s">
        <v>4170</v>
      </c>
      <c r="K1978" s="42" t="s">
        <v>4170</v>
      </c>
      <c r="L1978" s="42">
        <v>0</v>
      </c>
      <c r="M1978" s="39" t="s">
        <v>103</v>
      </c>
      <c r="N1978" s="39" t="str">
        <f t="shared" si="30"/>
        <v>sim</v>
      </c>
      <c r="O1978" s="49">
        <v>18.39</v>
      </c>
      <c r="P1978" s="49">
        <v>13.56</v>
      </c>
      <c r="Q1978" s="39">
        <v>0.75</v>
      </c>
      <c r="R1978" s="39">
        <v>73.7</v>
      </c>
      <c r="S1978" s="39">
        <v>4.0999999999999996</v>
      </c>
    </row>
    <row r="1979" spans="1:19" x14ac:dyDescent="0.25">
      <c r="A1979" s="39" t="s">
        <v>76</v>
      </c>
      <c r="B1979" s="39" t="s">
        <v>29</v>
      </c>
      <c r="C1979" s="39" t="s">
        <v>63</v>
      </c>
      <c r="D1979" s="39" t="s">
        <v>2130</v>
      </c>
      <c r="E1979" s="39" t="s">
        <v>174</v>
      </c>
      <c r="F1979" s="48">
        <v>1</v>
      </c>
      <c r="G1979" s="41">
        <v>2312</v>
      </c>
      <c r="H1979" s="42">
        <v>2.0280701754385966</v>
      </c>
      <c r="I1979" s="42">
        <v>1140</v>
      </c>
      <c r="J1979" s="42" t="s">
        <v>4170</v>
      </c>
      <c r="K1979" s="42" t="s">
        <v>4170</v>
      </c>
      <c r="L1979" s="42">
        <v>0</v>
      </c>
      <c r="M1979" s="39" t="s">
        <v>102</v>
      </c>
      <c r="N1979" s="39" t="str">
        <f t="shared" si="30"/>
        <v>sim</v>
      </c>
      <c r="O1979" s="49">
        <v>125</v>
      </c>
      <c r="P1979" s="49">
        <v>100</v>
      </c>
      <c r="Q1979" s="39">
        <v>2</v>
      </c>
      <c r="R1979" s="39">
        <v>80</v>
      </c>
      <c r="S1979" s="39">
        <v>1.6</v>
      </c>
    </row>
    <row r="1980" spans="1:19" x14ac:dyDescent="0.25">
      <c r="A1980" s="39" t="s">
        <v>76</v>
      </c>
      <c r="B1980" s="39" t="s">
        <v>29</v>
      </c>
      <c r="C1980" s="39" t="s">
        <v>63</v>
      </c>
      <c r="D1980" s="39" t="s">
        <v>2131</v>
      </c>
      <c r="E1980" s="39" t="s">
        <v>127</v>
      </c>
      <c r="F1980" s="48">
        <v>1</v>
      </c>
      <c r="G1980" s="41">
        <v>1119</v>
      </c>
      <c r="H1980" s="42">
        <v>2.0532110091743121</v>
      </c>
      <c r="I1980" s="42">
        <v>545</v>
      </c>
      <c r="J1980" s="42" t="s">
        <v>4170</v>
      </c>
      <c r="K1980" s="42" t="s">
        <v>4170</v>
      </c>
      <c r="L1980" s="42">
        <v>4</v>
      </c>
      <c r="M1980" s="39" t="s">
        <v>103</v>
      </c>
      <c r="N1980" s="39" t="str">
        <f t="shared" si="30"/>
        <v>sim</v>
      </c>
      <c r="O1980" s="49">
        <v>13.22</v>
      </c>
      <c r="P1980" s="49">
        <v>9.8000000000000007</v>
      </c>
      <c r="Q1980" s="39">
        <v>4</v>
      </c>
      <c r="R1980" s="39">
        <v>74.099999999999994</v>
      </c>
      <c r="S1980" s="39">
        <v>30.3</v>
      </c>
    </row>
    <row r="1981" spans="1:19" x14ac:dyDescent="0.25">
      <c r="A1981" s="39" t="s">
        <v>76</v>
      </c>
      <c r="B1981" s="39" t="s">
        <v>29</v>
      </c>
      <c r="C1981" s="39" t="s">
        <v>63</v>
      </c>
      <c r="D1981" s="39" t="s">
        <v>2132</v>
      </c>
      <c r="E1981" s="39" t="s">
        <v>127</v>
      </c>
      <c r="F1981" s="48">
        <v>1</v>
      </c>
      <c r="G1981" s="41">
        <v>2736</v>
      </c>
      <c r="H1981" s="42">
        <v>2.0949464012251147</v>
      </c>
      <c r="I1981" s="42">
        <v>1306</v>
      </c>
      <c r="J1981" s="42" t="s">
        <v>4170</v>
      </c>
      <c r="K1981" s="42" t="s">
        <v>4170</v>
      </c>
      <c r="L1981" s="42">
        <v>80</v>
      </c>
      <c r="M1981" s="39" t="s">
        <v>102</v>
      </c>
      <c r="N1981" s="39" t="str">
        <f t="shared" si="30"/>
        <v>sim</v>
      </c>
      <c r="O1981" s="49">
        <v>152</v>
      </c>
      <c r="P1981" s="49">
        <v>140</v>
      </c>
      <c r="Q1981" s="39">
        <v>3</v>
      </c>
      <c r="R1981" s="39">
        <v>92.1</v>
      </c>
      <c r="S1981" s="39">
        <v>2</v>
      </c>
    </row>
    <row r="1982" spans="1:19" x14ac:dyDescent="0.25">
      <c r="A1982" s="39" t="s">
        <v>76</v>
      </c>
      <c r="B1982" s="39" t="s">
        <v>29</v>
      </c>
      <c r="C1982" s="39" t="s">
        <v>63</v>
      </c>
      <c r="D1982" s="39" t="s">
        <v>2133</v>
      </c>
      <c r="E1982" s="39" t="s">
        <v>127</v>
      </c>
      <c r="F1982" s="48">
        <v>1</v>
      </c>
      <c r="G1982" s="41">
        <v>3238</v>
      </c>
      <c r="H1982" s="42">
        <v>2.0903808908973533</v>
      </c>
      <c r="I1982" s="42">
        <v>1549</v>
      </c>
      <c r="J1982" s="42" t="s">
        <v>4170</v>
      </c>
      <c r="K1982" s="42" t="s">
        <v>4170</v>
      </c>
      <c r="L1982" s="42">
        <v>40</v>
      </c>
      <c r="M1982" s="39" t="s">
        <v>105</v>
      </c>
      <c r="N1982" s="39" t="str">
        <f t="shared" si="30"/>
        <v>sim</v>
      </c>
      <c r="O1982" s="49">
        <v>254</v>
      </c>
      <c r="P1982" s="49">
        <v>182</v>
      </c>
      <c r="Q1982" s="39">
        <v>20</v>
      </c>
      <c r="R1982" s="39">
        <v>71.7</v>
      </c>
      <c r="S1982" s="39">
        <v>7.9</v>
      </c>
    </row>
    <row r="1983" spans="1:19" x14ac:dyDescent="0.25">
      <c r="A1983" s="39" t="s">
        <v>76</v>
      </c>
      <c r="B1983" s="39" t="s">
        <v>29</v>
      </c>
      <c r="C1983" s="39" t="s">
        <v>63</v>
      </c>
      <c r="D1983" s="39" t="s">
        <v>2134</v>
      </c>
      <c r="E1983" s="39" t="s">
        <v>127</v>
      </c>
      <c r="F1983" s="48">
        <v>1</v>
      </c>
      <c r="G1983" s="41">
        <v>1201</v>
      </c>
      <c r="H1983" s="42">
        <v>2.0016666666666665</v>
      </c>
      <c r="I1983" s="42">
        <v>600</v>
      </c>
      <c r="J1983" s="42" t="s">
        <v>4170</v>
      </c>
      <c r="K1983" s="42" t="s">
        <v>4170</v>
      </c>
      <c r="L1983" s="42">
        <v>0</v>
      </c>
      <c r="M1983" s="39" t="s">
        <v>102</v>
      </c>
      <c r="N1983" s="39" t="str">
        <f t="shared" si="30"/>
        <v>sim</v>
      </c>
      <c r="O1983" s="49">
        <v>100</v>
      </c>
      <c r="P1983" s="49">
        <v>30</v>
      </c>
      <c r="Q1983" s="39">
        <v>16</v>
      </c>
      <c r="R1983" s="39">
        <v>30</v>
      </c>
      <c r="S1983" s="39">
        <v>16</v>
      </c>
    </row>
    <row r="1984" spans="1:19" x14ac:dyDescent="0.25">
      <c r="A1984" s="39" t="s">
        <v>76</v>
      </c>
      <c r="B1984" s="39" t="s">
        <v>29</v>
      </c>
      <c r="C1984" s="39" t="s">
        <v>63</v>
      </c>
      <c r="D1984" s="39" t="s">
        <v>2135</v>
      </c>
      <c r="E1984" s="39" t="s">
        <v>127</v>
      </c>
      <c r="F1984" s="48">
        <v>1</v>
      </c>
      <c r="G1984" s="41">
        <v>3374</v>
      </c>
      <c r="H1984" s="42">
        <v>4.82</v>
      </c>
      <c r="I1984" s="42">
        <v>700</v>
      </c>
      <c r="J1984" s="42" t="s">
        <v>4170</v>
      </c>
      <c r="K1984" s="42" t="s">
        <v>4170</v>
      </c>
      <c r="L1984" s="42">
        <v>16</v>
      </c>
      <c r="M1984" s="39" t="s">
        <v>103</v>
      </c>
      <c r="N1984" s="39" t="str">
        <f t="shared" si="30"/>
        <v>sim</v>
      </c>
      <c r="O1984" s="49">
        <v>14</v>
      </c>
      <c r="P1984" s="49">
        <v>14</v>
      </c>
      <c r="Q1984" s="39">
        <v>0</v>
      </c>
      <c r="R1984" s="39">
        <v>100</v>
      </c>
      <c r="S1984" s="39"/>
    </row>
    <row r="1985" spans="1:19" x14ac:dyDescent="0.25">
      <c r="A1985" s="39" t="s">
        <v>76</v>
      </c>
      <c r="B1985" s="39" t="s">
        <v>29</v>
      </c>
      <c r="C1985" s="39" t="s">
        <v>63</v>
      </c>
      <c r="D1985" s="39" t="s">
        <v>2136</v>
      </c>
      <c r="E1985" s="39" t="s">
        <v>127</v>
      </c>
      <c r="F1985" s="48">
        <v>1</v>
      </c>
      <c r="G1985" s="41">
        <v>8326</v>
      </c>
      <c r="H1985" s="42">
        <v>9.7952941176470585</v>
      </c>
      <c r="I1985" s="42">
        <v>850</v>
      </c>
      <c r="J1985" s="42" t="s">
        <v>4170</v>
      </c>
      <c r="K1985" s="42" t="s">
        <v>4170</v>
      </c>
      <c r="L1985" s="42">
        <v>0</v>
      </c>
      <c r="M1985" s="39" t="s">
        <v>106</v>
      </c>
      <c r="N1985" s="39" t="str">
        <f t="shared" si="30"/>
        <v>sim</v>
      </c>
      <c r="O1985" s="49">
        <v>100</v>
      </c>
      <c r="P1985" s="49">
        <v>100</v>
      </c>
      <c r="Q1985" s="39">
        <v>1</v>
      </c>
      <c r="R1985" s="39">
        <v>100</v>
      </c>
      <c r="S1985" s="39">
        <v>1</v>
      </c>
    </row>
    <row r="1986" spans="1:19" x14ac:dyDescent="0.25">
      <c r="A1986" s="39" t="s">
        <v>76</v>
      </c>
      <c r="B1986" s="39" t="s">
        <v>29</v>
      </c>
      <c r="C1986" s="39" t="s">
        <v>63</v>
      </c>
      <c r="D1986" s="39" t="s">
        <v>2137</v>
      </c>
      <c r="E1986" s="39" t="s">
        <v>127</v>
      </c>
      <c r="F1986" s="48">
        <v>4</v>
      </c>
      <c r="G1986" s="41">
        <v>269973</v>
      </c>
      <c r="H1986" s="42">
        <v>2.7558670110143626</v>
      </c>
      <c r="I1986" s="42">
        <v>97963</v>
      </c>
      <c r="J1986" s="42" t="s">
        <v>4169</v>
      </c>
      <c r="K1986" s="42" t="s">
        <v>4169</v>
      </c>
      <c r="L1986" s="42">
        <v>13000</v>
      </c>
      <c r="M1986" s="39" t="s">
        <v>103</v>
      </c>
      <c r="N1986" s="39" t="str">
        <f t="shared" si="30"/>
        <v>sim</v>
      </c>
      <c r="O1986" s="49">
        <v>876.93</v>
      </c>
      <c r="P1986" s="49">
        <v>649.35</v>
      </c>
      <c r="Q1986" s="39">
        <v>74.77</v>
      </c>
      <c r="R1986" s="39">
        <v>74</v>
      </c>
      <c r="S1986" s="39">
        <v>8.5</v>
      </c>
    </row>
    <row r="1987" spans="1:19" x14ac:dyDescent="0.25">
      <c r="A1987" s="39" t="s">
        <v>76</v>
      </c>
      <c r="B1987" s="39" t="s">
        <v>29</v>
      </c>
      <c r="C1987" s="39" t="s">
        <v>63</v>
      </c>
      <c r="D1987" s="39" t="s">
        <v>2138</v>
      </c>
      <c r="E1987" s="39" t="s">
        <v>127</v>
      </c>
      <c r="F1987" s="48">
        <v>1</v>
      </c>
      <c r="G1987" s="41">
        <v>5702</v>
      </c>
      <c r="H1987" s="42">
        <v>3.9324137931034482</v>
      </c>
      <c r="I1987" s="42">
        <v>1450</v>
      </c>
      <c r="J1987" s="42" t="s">
        <v>4170</v>
      </c>
      <c r="K1987" s="42" t="s">
        <v>4170</v>
      </c>
      <c r="L1987" s="42">
        <v>0</v>
      </c>
      <c r="M1987" s="39" t="s">
        <v>102</v>
      </c>
      <c r="N1987" s="39" t="str">
        <f t="shared" ref="N1987:N2050" si="31">IF(M1987&lt;&gt;"Não existe", "sim")</f>
        <v>sim</v>
      </c>
      <c r="O1987" s="49">
        <v>17690</v>
      </c>
      <c r="P1987" s="49">
        <v>11040</v>
      </c>
      <c r="Q1987" s="39">
        <v>3.6</v>
      </c>
      <c r="R1987" s="39">
        <v>62.4</v>
      </c>
      <c r="S1987" s="39">
        <v>0</v>
      </c>
    </row>
    <row r="1988" spans="1:19" x14ac:dyDescent="0.25">
      <c r="A1988" s="39" t="s">
        <v>76</v>
      </c>
      <c r="B1988" s="39" t="s">
        <v>29</v>
      </c>
      <c r="C1988" s="39" t="s">
        <v>63</v>
      </c>
      <c r="D1988" s="39" t="s">
        <v>2139</v>
      </c>
      <c r="E1988" s="39" t="s">
        <v>127</v>
      </c>
      <c r="F1988" s="48">
        <v>1</v>
      </c>
      <c r="G1988" s="41">
        <v>1185</v>
      </c>
      <c r="H1988" s="42">
        <v>2.1160714285714284</v>
      </c>
      <c r="I1988" s="42">
        <v>560</v>
      </c>
      <c r="J1988" s="42" t="s">
        <v>4170</v>
      </c>
      <c r="K1988" s="42" t="s">
        <v>4170</v>
      </c>
      <c r="L1988" s="42">
        <v>0</v>
      </c>
      <c r="M1988" s="39" t="s">
        <v>105</v>
      </c>
      <c r="N1988" s="39" t="str">
        <f t="shared" si="31"/>
        <v>sim</v>
      </c>
      <c r="O1988" s="49">
        <v>15</v>
      </c>
      <c r="P1988" s="49">
        <v>14</v>
      </c>
      <c r="Q1988" s="39">
        <v>0</v>
      </c>
      <c r="R1988" s="39">
        <v>93.3</v>
      </c>
      <c r="S1988" s="39"/>
    </row>
    <row r="1989" spans="1:19" x14ac:dyDescent="0.25">
      <c r="A1989" s="39" t="s">
        <v>76</v>
      </c>
      <c r="B1989" s="39" t="s">
        <v>29</v>
      </c>
      <c r="C1989" s="39" t="s">
        <v>63</v>
      </c>
      <c r="D1989" s="39" t="s">
        <v>2140</v>
      </c>
      <c r="E1989" s="39" t="s">
        <v>127</v>
      </c>
      <c r="F1989" s="48">
        <v>2</v>
      </c>
      <c r="G1989" s="41">
        <v>28113</v>
      </c>
      <c r="H1989" s="42">
        <v>3.259100394157199</v>
      </c>
      <c r="I1989" s="42">
        <v>8626</v>
      </c>
      <c r="J1989" s="42" t="s">
        <v>4170</v>
      </c>
      <c r="K1989" s="42" t="s">
        <v>4170</v>
      </c>
      <c r="L1989" s="42">
        <v>130</v>
      </c>
      <c r="M1989" s="39" t="s">
        <v>102</v>
      </c>
      <c r="N1989" s="39" t="str">
        <f t="shared" si="31"/>
        <v>sim</v>
      </c>
      <c r="O1989" s="49">
        <v>82.12</v>
      </c>
      <c r="P1989" s="49">
        <v>76</v>
      </c>
      <c r="Q1989" s="39">
        <v>0.8</v>
      </c>
      <c r="R1989" s="39">
        <v>92.5</v>
      </c>
      <c r="S1989" s="39">
        <v>1</v>
      </c>
    </row>
    <row r="1990" spans="1:19" x14ac:dyDescent="0.25">
      <c r="A1990" s="39" t="s">
        <v>76</v>
      </c>
      <c r="B1990" s="39" t="s">
        <v>29</v>
      </c>
      <c r="C1990" s="39" t="s">
        <v>63</v>
      </c>
      <c r="D1990" s="39" t="s">
        <v>2141</v>
      </c>
      <c r="E1990" s="39" t="s">
        <v>127</v>
      </c>
      <c r="F1990" s="48">
        <v>1</v>
      </c>
      <c r="G1990" s="41">
        <v>7374</v>
      </c>
      <c r="H1990" s="42">
        <v>2.0038043478260867</v>
      </c>
      <c r="I1990" s="42">
        <v>3680</v>
      </c>
      <c r="J1990" s="42" t="s">
        <v>4170</v>
      </c>
      <c r="K1990" s="42" t="s">
        <v>4170</v>
      </c>
      <c r="L1990" s="42">
        <v>0</v>
      </c>
      <c r="M1990" s="39" t="s">
        <v>102</v>
      </c>
      <c r="N1990" s="39" t="str">
        <f t="shared" si="31"/>
        <v>sim</v>
      </c>
      <c r="O1990" s="49">
        <v>80</v>
      </c>
      <c r="P1990" s="49">
        <v>80</v>
      </c>
      <c r="Q1990" s="39">
        <v>30</v>
      </c>
      <c r="R1990" s="39">
        <v>100</v>
      </c>
      <c r="S1990" s="39">
        <v>37.5</v>
      </c>
    </row>
    <row r="1991" spans="1:19" x14ac:dyDescent="0.25">
      <c r="A1991" s="39" t="s">
        <v>76</v>
      </c>
      <c r="B1991" s="39" t="s">
        <v>29</v>
      </c>
      <c r="C1991" s="39" t="s">
        <v>63</v>
      </c>
      <c r="D1991" s="39" t="s">
        <v>2142</v>
      </c>
      <c r="E1991" s="39" t="s">
        <v>127</v>
      </c>
      <c r="F1991" s="48">
        <v>1</v>
      </c>
      <c r="G1991" s="41">
        <v>3247</v>
      </c>
      <c r="H1991" s="42">
        <v>2.0281074328544659</v>
      </c>
      <c r="I1991" s="42">
        <v>1601</v>
      </c>
      <c r="J1991" s="42" t="s">
        <v>4170</v>
      </c>
      <c r="K1991" s="42" t="s">
        <v>4170</v>
      </c>
      <c r="L1991" s="42">
        <v>0</v>
      </c>
      <c r="M1991" s="39" t="s">
        <v>106</v>
      </c>
      <c r="N1991" s="39" t="str">
        <f t="shared" si="31"/>
        <v>sim</v>
      </c>
      <c r="O1991" s="49">
        <v>17</v>
      </c>
      <c r="P1991" s="49">
        <v>16</v>
      </c>
      <c r="Q1991" s="39">
        <v>7</v>
      </c>
      <c r="R1991" s="39">
        <v>94.1</v>
      </c>
      <c r="S1991" s="39">
        <v>41.2</v>
      </c>
    </row>
    <row r="1992" spans="1:19" x14ac:dyDescent="0.25">
      <c r="A1992" s="39" t="s">
        <v>76</v>
      </c>
      <c r="B1992" s="39" t="s">
        <v>29</v>
      </c>
      <c r="C1992" s="39" t="s">
        <v>63</v>
      </c>
      <c r="D1992" s="39" t="s">
        <v>2143</v>
      </c>
      <c r="E1992" s="39" t="s">
        <v>127</v>
      </c>
      <c r="F1992" s="48">
        <v>1</v>
      </c>
      <c r="G1992" s="41">
        <v>17109</v>
      </c>
      <c r="H1992" s="42">
        <v>2.1306351183063512</v>
      </c>
      <c r="I1992" s="42">
        <v>8030</v>
      </c>
      <c r="J1992" s="42" t="s">
        <v>4170</v>
      </c>
      <c r="K1992" s="42" t="s">
        <v>4170</v>
      </c>
      <c r="L1992" s="42">
        <v>20</v>
      </c>
      <c r="M1992" s="39" t="s">
        <v>102</v>
      </c>
      <c r="N1992" s="39" t="str">
        <f t="shared" si="31"/>
        <v>sim</v>
      </c>
      <c r="O1992" s="49">
        <v>180</v>
      </c>
      <c r="P1992" s="49">
        <v>92</v>
      </c>
      <c r="Q1992" s="39">
        <v>87</v>
      </c>
      <c r="R1992" s="39">
        <v>51.1</v>
      </c>
      <c r="S1992" s="39">
        <v>48.3</v>
      </c>
    </row>
    <row r="1993" spans="1:19" x14ac:dyDescent="0.25">
      <c r="A1993" s="39" t="s">
        <v>76</v>
      </c>
      <c r="B1993" s="39" t="s">
        <v>29</v>
      </c>
      <c r="C1993" s="39" t="s">
        <v>63</v>
      </c>
      <c r="D1993" s="39" t="s">
        <v>2144</v>
      </c>
      <c r="E1993" s="39" t="s">
        <v>127</v>
      </c>
      <c r="F1993" s="48">
        <v>1</v>
      </c>
      <c r="G1993" s="41">
        <v>7066</v>
      </c>
      <c r="H1993" s="42">
        <v>3.1265486725663716</v>
      </c>
      <c r="I1993" s="42">
        <v>2260</v>
      </c>
      <c r="J1993" s="42" t="s">
        <v>4170</v>
      </c>
      <c r="K1993" s="42" t="s">
        <v>4170</v>
      </c>
      <c r="L1993" s="42">
        <v>200</v>
      </c>
      <c r="M1993" s="39" t="s">
        <v>106</v>
      </c>
      <c r="N1993" s="39" t="str">
        <f t="shared" si="31"/>
        <v>sim</v>
      </c>
      <c r="O1993" s="49">
        <v>64</v>
      </c>
      <c r="P1993" s="49">
        <v>61</v>
      </c>
      <c r="Q1993" s="39">
        <v>1</v>
      </c>
      <c r="R1993" s="39">
        <v>95.3</v>
      </c>
      <c r="S1993" s="39">
        <v>1.6</v>
      </c>
    </row>
    <row r="1994" spans="1:19" x14ac:dyDescent="0.25">
      <c r="A1994" s="39" t="s">
        <v>76</v>
      </c>
      <c r="B1994" s="39" t="s">
        <v>29</v>
      </c>
      <c r="C1994" s="39" t="s">
        <v>63</v>
      </c>
      <c r="D1994" s="39" t="s">
        <v>2145</v>
      </c>
      <c r="E1994" s="39" t="s">
        <v>127</v>
      </c>
      <c r="F1994" s="48">
        <v>1</v>
      </c>
      <c r="G1994" s="41">
        <v>3350</v>
      </c>
      <c r="H1994" s="42">
        <v>2.3215523215523217</v>
      </c>
      <c r="I1994" s="42">
        <v>1443</v>
      </c>
      <c r="J1994" s="42" t="s">
        <v>4170</v>
      </c>
      <c r="K1994" s="42" t="s">
        <v>4170</v>
      </c>
      <c r="L1994" s="42">
        <v>50</v>
      </c>
      <c r="M1994" s="39" t="s">
        <v>103</v>
      </c>
      <c r="N1994" s="39" t="str">
        <f t="shared" si="31"/>
        <v>sim</v>
      </c>
      <c r="O1994" s="49">
        <v>15.5</v>
      </c>
      <c r="P1994" s="49">
        <v>14</v>
      </c>
      <c r="Q1994" s="39">
        <v>5.5</v>
      </c>
      <c r="R1994" s="39">
        <v>90.3</v>
      </c>
      <c r="S1994" s="39">
        <v>35.5</v>
      </c>
    </row>
    <row r="1995" spans="1:19" x14ac:dyDescent="0.25">
      <c r="A1995" s="39" t="s">
        <v>76</v>
      </c>
      <c r="B1995" s="39" t="s">
        <v>29</v>
      </c>
      <c r="C1995" s="39" t="s">
        <v>63</v>
      </c>
      <c r="D1995" s="39" t="s">
        <v>2146</v>
      </c>
      <c r="E1995" s="39" t="s">
        <v>127</v>
      </c>
      <c r="F1995" s="48">
        <v>2</v>
      </c>
      <c r="G1995" s="41">
        <v>48970</v>
      </c>
      <c r="H1995" s="42">
        <v>2.7448013003755394</v>
      </c>
      <c r="I1995" s="42">
        <v>17841</v>
      </c>
      <c r="J1995" s="42" t="s">
        <v>4170</v>
      </c>
      <c r="K1995" s="42" t="s">
        <v>4170</v>
      </c>
      <c r="L1995" s="42">
        <v>75</v>
      </c>
      <c r="M1995" s="39" t="s">
        <v>106</v>
      </c>
      <c r="N1995" s="39" t="str">
        <f t="shared" si="31"/>
        <v>sim</v>
      </c>
      <c r="O1995" s="49">
        <v>416.93</v>
      </c>
      <c r="P1995" s="49">
        <v>336.95</v>
      </c>
      <c r="Q1995" s="39">
        <v>333.19</v>
      </c>
      <c r="R1995" s="39">
        <v>80.8</v>
      </c>
      <c r="S1995" s="39">
        <v>79.900000000000006</v>
      </c>
    </row>
    <row r="1996" spans="1:19" x14ac:dyDescent="0.25">
      <c r="A1996" s="39" t="s">
        <v>76</v>
      </c>
      <c r="B1996" s="39" t="s">
        <v>29</v>
      </c>
      <c r="C1996" s="39" t="s">
        <v>63</v>
      </c>
      <c r="D1996" s="39" t="s">
        <v>2147</v>
      </c>
      <c r="E1996" s="39" t="s">
        <v>127</v>
      </c>
      <c r="F1996" s="48">
        <v>1</v>
      </c>
      <c r="G1996" s="41">
        <v>5087</v>
      </c>
      <c r="H1996" s="42">
        <v>4.8679425837320576</v>
      </c>
      <c r="I1996" s="42">
        <v>1045</v>
      </c>
      <c r="J1996" s="42" t="s">
        <v>4170</v>
      </c>
      <c r="K1996" s="42" t="s">
        <v>4170</v>
      </c>
      <c r="L1996" s="42">
        <v>425</v>
      </c>
      <c r="M1996" s="39" t="s">
        <v>103</v>
      </c>
      <c r="N1996" s="39" t="str">
        <f t="shared" si="31"/>
        <v>sim</v>
      </c>
      <c r="O1996" s="49">
        <v>1921</v>
      </c>
      <c r="P1996" s="49">
        <v>1423</v>
      </c>
      <c r="Q1996" s="39">
        <v>890</v>
      </c>
      <c r="R1996" s="39">
        <v>74.099999999999994</v>
      </c>
      <c r="S1996" s="39">
        <v>46.3</v>
      </c>
    </row>
    <row r="1997" spans="1:19" x14ac:dyDescent="0.25">
      <c r="A1997" s="39" t="s">
        <v>76</v>
      </c>
      <c r="B1997" s="39" t="s">
        <v>29</v>
      </c>
      <c r="C1997" s="39" t="s">
        <v>63</v>
      </c>
      <c r="D1997" s="39" t="s">
        <v>2148</v>
      </c>
      <c r="E1997" s="39" t="s">
        <v>127</v>
      </c>
      <c r="F1997" s="48">
        <v>1</v>
      </c>
      <c r="G1997" s="41">
        <v>6609</v>
      </c>
      <c r="H1997" s="42">
        <v>2.6436000000000002</v>
      </c>
      <c r="I1997" s="42">
        <v>2500</v>
      </c>
      <c r="J1997" s="42" t="s">
        <v>4170</v>
      </c>
      <c r="K1997" s="42" t="s">
        <v>4170</v>
      </c>
      <c r="L1997" s="42">
        <v>0</v>
      </c>
      <c r="M1997" s="39" t="s">
        <v>102</v>
      </c>
      <c r="N1997" s="39" t="str">
        <f t="shared" si="31"/>
        <v>sim</v>
      </c>
      <c r="O1997" s="49">
        <v>32.700000000000003</v>
      </c>
      <c r="P1997" s="49">
        <v>32.700000000000003</v>
      </c>
      <c r="Q1997" s="39">
        <v>6.9</v>
      </c>
      <c r="R1997" s="39">
        <v>100</v>
      </c>
      <c r="S1997" s="39">
        <v>21.1</v>
      </c>
    </row>
    <row r="1998" spans="1:19" x14ac:dyDescent="0.25">
      <c r="A1998" s="39" t="s">
        <v>76</v>
      </c>
      <c r="B1998" s="39" t="s">
        <v>29</v>
      </c>
      <c r="C1998" s="39" t="s">
        <v>63</v>
      </c>
      <c r="D1998" s="39" t="s">
        <v>2149</v>
      </c>
      <c r="E1998" s="39" t="s">
        <v>127</v>
      </c>
      <c r="F1998" s="48">
        <v>1</v>
      </c>
      <c r="G1998" s="41">
        <v>2446</v>
      </c>
      <c r="H1998" s="42">
        <v>2.0728813559322035</v>
      </c>
      <c r="I1998" s="42">
        <v>1180</v>
      </c>
      <c r="J1998" s="42" t="s">
        <v>4170</v>
      </c>
      <c r="K1998" s="42" t="s">
        <v>4170</v>
      </c>
      <c r="L1998" s="42">
        <v>100</v>
      </c>
      <c r="M1998" s="39" t="s">
        <v>102</v>
      </c>
      <c r="N1998" s="39" t="str">
        <f t="shared" si="31"/>
        <v>sim</v>
      </c>
      <c r="O1998" s="49">
        <v>18</v>
      </c>
      <c r="P1998" s="49">
        <v>16</v>
      </c>
      <c r="Q1998" s="39">
        <v>5</v>
      </c>
      <c r="R1998" s="39">
        <v>88.9</v>
      </c>
      <c r="S1998" s="39">
        <v>27.8</v>
      </c>
    </row>
    <row r="1999" spans="1:19" x14ac:dyDescent="0.25">
      <c r="A1999" s="39" t="s">
        <v>76</v>
      </c>
      <c r="B1999" s="39" t="s">
        <v>29</v>
      </c>
      <c r="C1999" s="39" t="s">
        <v>63</v>
      </c>
      <c r="D1999" s="39" t="s">
        <v>2150</v>
      </c>
      <c r="E1999" s="39" t="s">
        <v>127</v>
      </c>
      <c r="F1999" s="48">
        <v>1</v>
      </c>
      <c r="G1999" s="41">
        <v>4770</v>
      </c>
      <c r="H1999" s="42">
        <v>2.2768496420047732</v>
      </c>
      <c r="I1999" s="42">
        <v>2095</v>
      </c>
      <c r="J1999" s="42" t="s">
        <v>4170</v>
      </c>
      <c r="K1999" s="42" t="s">
        <v>4170</v>
      </c>
      <c r="L1999" s="42">
        <v>0</v>
      </c>
      <c r="M1999" s="39" t="s">
        <v>102</v>
      </c>
      <c r="N1999" s="39" t="str">
        <f t="shared" si="31"/>
        <v>sim</v>
      </c>
      <c r="O1999" s="49">
        <v>22.8</v>
      </c>
      <c r="P1999" s="49">
        <v>21</v>
      </c>
      <c r="Q1999" s="39">
        <v>7.5</v>
      </c>
      <c r="R1999" s="39">
        <v>92.1</v>
      </c>
      <c r="S1999" s="39">
        <v>32.9</v>
      </c>
    </row>
    <row r="2000" spans="1:19" x14ac:dyDescent="0.25">
      <c r="A2000" s="39" t="s">
        <v>76</v>
      </c>
      <c r="B2000" s="39" t="s">
        <v>29</v>
      </c>
      <c r="C2000" s="39" t="s">
        <v>63</v>
      </c>
      <c r="D2000" s="39" t="s">
        <v>2151</v>
      </c>
      <c r="E2000" s="39" t="s">
        <v>173</v>
      </c>
      <c r="F2000" s="48">
        <v>1</v>
      </c>
      <c r="G2000" s="41">
        <v>7671</v>
      </c>
      <c r="H2000" s="42">
        <v>2.0749256153638087</v>
      </c>
      <c r="I2000" s="42">
        <v>3697</v>
      </c>
      <c r="J2000" s="42" t="s">
        <v>4170</v>
      </c>
      <c r="K2000" s="42" t="s">
        <v>4170</v>
      </c>
      <c r="L2000" s="42">
        <v>15</v>
      </c>
      <c r="M2000" s="39" t="s">
        <v>102</v>
      </c>
      <c r="N2000" s="39" t="str">
        <f t="shared" si="31"/>
        <v>sim</v>
      </c>
      <c r="O2000" s="49">
        <v>27.97</v>
      </c>
      <c r="P2000" s="49">
        <v>27.33</v>
      </c>
      <c r="Q2000" s="39">
        <v>0.25</v>
      </c>
      <c r="R2000" s="39">
        <v>97.7</v>
      </c>
      <c r="S2000" s="39">
        <v>0.9</v>
      </c>
    </row>
    <row r="2001" spans="1:19" x14ac:dyDescent="0.25">
      <c r="A2001" s="39" t="s">
        <v>76</v>
      </c>
      <c r="B2001" s="39" t="s">
        <v>29</v>
      </c>
      <c r="C2001" s="39" t="s">
        <v>63</v>
      </c>
      <c r="D2001" s="39" t="s">
        <v>2152</v>
      </c>
      <c r="E2001" s="39" t="s">
        <v>127</v>
      </c>
      <c r="F2001" s="48">
        <v>1</v>
      </c>
      <c r="G2001" s="41">
        <v>3439</v>
      </c>
      <c r="H2001" s="42">
        <v>2.0111111111111111</v>
      </c>
      <c r="I2001" s="42">
        <v>1710</v>
      </c>
      <c r="J2001" s="42" t="s">
        <v>4170</v>
      </c>
      <c r="K2001" s="42" t="s">
        <v>4170</v>
      </c>
      <c r="L2001" s="42">
        <v>0</v>
      </c>
      <c r="M2001" s="39" t="s">
        <v>102</v>
      </c>
      <c r="N2001" s="39" t="str">
        <f t="shared" si="31"/>
        <v>sim</v>
      </c>
      <c r="O2001" s="49">
        <v>13</v>
      </c>
      <c r="P2001" s="49">
        <v>0.3</v>
      </c>
      <c r="Q2001" s="39">
        <v>8</v>
      </c>
      <c r="R2001" s="39">
        <v>2.2999999999999998</v>
      </c>
      <c r="S2001" s="39">
        <v>61.5</v>
      </c>
    </row>
    <row r="2002" spans="1:19" x14ac:dyDescent="0.25">
      <c r="A2002" s="39" t="s">
        <v>76</v>
      </c>
      <c r="B2002" s="39" t="s">
        <v>29</v>
      </c>
      <c r="C2002" s="39" t="s">
        <v>63</v>
      </c>
      <c r="D2002" s="39" t="s">
        <v>2153</v>
      </c>
      <c r="E2002" s="39" t="s">
        <v>127</v>
      </c>
      <c r="F2002" s="48">
        <v>1</v>
      </c>
      <c r="G2002" s="41">
        <v>21457</v>
      </c>
      <c r="H2002" s="42">
        <v>4.7682222222222226</v>
      </c>
      <c r="I2002" s="42">
        <v>4500</v>
      </c>
      <c r="J2002" s="42" t="s">
        <v>4169</v>
      </c>
      <c r="K2002" s="42" t="s">
        <v>4169</v>
      </c>
      <c r="L2002" s="42">
        <v>30</v>
      </c>
      <c r="M2002" s="39" t="s">
        <v>102</v>
      </c>
      <c r="N2002" s="39" t="str">
        <f t="shared" si="31"/>
        <v>sim</v>
      </c>
      <c r="O2002" s="49">
        <v>250</v>
      </c>
      <c r="P2002" s="49">
        <v>240</v>
      </c>
      <c r="Q2002" s="39">
        <v>50</v>
      </c>
      <c r="R2002" s="39">
        <v>96</v>
      </c>
      <c r="S2002" s="39">
        <v>20</v>
      </c>
    </row>
    <row r="2003" spans="1:19" x14ac:dyDescent="0.25">
      <c r="A2003" s="39" t="s">
        <v>76</v>
      </c>
      <c r="B2003" s="39" t="s">
        <v>29</v>
      </c>
      <c r="C2003" s="39" t="s">
        <v>63</v>
      </c>
      <c r="D2003" s="39" t="s">
        <v>2154</v>
      </c>
      <c r="E2003" s="39" t="s">
        <v>127</v>
      </c>
      <c r="F2003" s="48">
        <v>1</v>
      </c>
      <c r="G2003" s="41">
        <v>6462</v>
      </c>
      <c r="H2003" s="42">
        <v>2.084516129032258</v>
      </c>
      <c r="I2003" s="42">
        <v>3100</v>
      </c>
      <c r="J2003" s="42" t="s">
        <v>4170</v>
      </c>
      <c r="K2003" s="42" t="s">
        <v>4170</v>
      </c>
      <c r="L2003" s="42">
        <v>300</v>
      </c>
      <c r="M2003" s="39" t="s">
        <v>104</v>
      </c>
      <c r="N2003" s="39" t="b">
        <f t="shared" si="31"/>
        <v>0</v>
      </c>
      <c r="O2003" s="49">
        <v>31.24</v>
      </c>
      <c r="P2003" s="49">
        <v>15.93</v>
      </c>
      <c r="Q2003" s="39">
        <v>0</v>
      </c>
      <c r="R2003" s="39">
        <v>51</v>
      </c>
      <c r="S2003" s="39"/>
    </row>
    <row r="2004" spans="1:19" x14ac:dyDescent="0.25">
      <c r="A2004" s="39" t="s">
        <v>76</v>
      </c>
      <c r="B2004" s="39" t="s">
        <v>29</v>
      </c>
      <c r="C2004" s="39" t="s">
        <v>63</v>
      </c>
      <c r="D2004" s="39" t="s">
        <v>2155</v>
      </c>
      <c r="E2004" s="39" t="s">
        <v>127</v>
      </c>
      <c r="F2004" s="48">
        <v>1</v>
      </c>
      <c r="G2004" s="41">
        <v>2724</v>
      </c>
      <c r="H2004" s="42">
        <v>2.27</v>
      </c>
      <c r="I2004" s="42">
        <v>1200</v>
      </c>
      <c r="J2004" s="42" t="s">
        <v>4170</v>
      </c>
      <c r="K2004" s="42" t="s">
        <v>4170</v>
      </c>
      <c r="L2004" s="42">
        <v>0</v>
      </c>
      <c r="M2004" s="39" t="s">
        <v>104</v>
      </c>
      <c r="N2004" s="39" t="b">
        <f t="shared" si="31"/>
        <v>0</v>
      </c>
      <c r="O2004" s="49">
        <v>60</v>
      </c>
      <c r="P2004" s="49">
        <v>20</v>
      </c>
      <c r="Q2004" s="39">
        <v>0</v>
      </c>
      <c r="R2004" s="39">
        <v>33.299999999999997</v>
      </c>
      <c r="S2004" s="39"/>
    </row>
    <row r="2005" spans="1:19" x14ac:dyDescent="0.25">
      <c r="A2005" s="39" t="s">
        <v>76</v>
      </c>
      <c r="B2005" s="39" t="s">
        <v>29</v>
      </c>
      <c r="C2005" s="39" t="s">
        <v>63</v>
      </c>
      <c r="D2005" s="39" t="s">
        <v>2156</v>
      </c>
      <c r="E2005" s="39" t="s">
        <v>127</v>
      </c>
      <c r="F2005" s="48">
        <v>1</v>
      </c>
      <c r="G2005" s="41">
        <v>9428</v>
      </c>
      <c r="H2005" s="42">
        <v>3.2668052668052669</v>
      </c>
      <c r="I2005" s="42">
        <v>2886</v>
      </c>
      <c r="J2005" s="42" t="s">
        <v>4170</v>
      </c>
      <c r="K2005" s="42" t="s">
        <v>4169</v>
      </c>
      <c r="L2005" s="42">
        <v>20</v>
      </c>
      <c r="M2005" s="39" t="s">
        <v>106</v>
      </c>
      <c r="N2005" s="39" t="str">
        <f t="shared" si="31"/>
        <v>sim</v>
      </c>
      <c r="O2005" s="49">
        <v>38.22</v>
      </c>
      <c r="P2005" s="49">
        <v>38.22</v>
      </c>
      <c r="Q2005" s="39">
        <v>7</v>
      </c>
      <c r="R2005" s="39">
        <v>100</v>
      </c>
      <c r="S2005" s="39">
        <v>18.3</v>
      </c>
    </row>
    <row r="2006" spans="1:19" x14ac:dyDescent="0.25">
      <c r="A2006" s="39" t="s">
        <v>76</v>
      </c>
      <c r="B2006" s="39" t="s">
        <v>29</v>
      </c>
      <c r="C2006" s="39" t="s">
        <v>63</v>
      </c>
      <c r="D2006" s="39" t="s">
        <v>2157</v>
      </c>
      <c r="E2006" s="39" t="s">
        <v>174</v>
      </c>
      <c r="F2006" s="48">
        <v>3</v>
      </c>
      <c r="G2006" s="41">
        <v>181736</v>
      </c>
      <c r="H2006" s="42">
        <v>3.5101110574601644</v>
      </c>
      <c r="I2006" s="42">
        <v>51775</v>
      </c>
      <c r="J2006" s="42" t="s">
        <v>4169</v>
      </c>
      <c r="K2006" s="42" t="s">
        <v>4170</v>
      </c>
      <c r="L2006" s="42">
        <v>840</v>
      </c>
      <c r="M2006" s="39" t="s">
        <v>102</v>
      </c>
      <c r="N2006" s="39" t="str">
        <f t="shared" si="31"/>
        <v>sim</v>
      </c>
      <c r="O2006" s="49">
        <v>519.5</v>
      </c>
      <c r="P2006" s="49">
        <v>519.5</v>
      </c>
      <c r="Q2006" s="39">
        <v>229.5</v>
      </c>
      <c r="R2006" s="39">
        <v>100</v>
      </c>
      <c r="S2006" s="39">
        <v>44.2</v>
      </c>
    </row>
    <row r="2007" spans="1:19" x14ac:dyDescent="0.25">
      <c r="A2007" s="39" t="s">
        <v>76</v>
      </c>
      <c r="B2007" s="39" t="s">
        <v>29</v>
      </c>
      <c r="C2007" s="39" t="s">
        <v>63</v>
      </c>
      <c r="D2007" s="39" t="s">
        <v>2158</v>
      </c>
      <c r="E2007" s="39" t="s">
        <v>127</v>
      </c>
      <c r="F2007" s="48">
        <v>1</v>
      </c>
      <c r="G2007" s="41">
        <v>2447</v>
      </c>
      <c r="H2007" s="42">
        <v>2.3194312796208529</v>
      </c>
      <c r="I2007" s="42">
        <v>1055</v>
      </c>
      <c r="J2007" s="42" t="s">
        <v>4169</v>
      </c>
      <c r="K2007" s="42" t="s">
        <v>4170</v>
      </c>
      <c r="L2007" s="42">
        <v>0</v>
      </c>
      <c r="M2007" s="39" t="s">
        <v>102</v>
      </c>
      <c r="N2007" s="39" t="str">
        <f t="shared" si="31"/>
        <v>sim</v>
      </c>
      <c r="O2007" s="49">
        <v>35</v>
      </c>
      <c r="P2007" s="49">
        <v>35</v>
      </c>
      <c r="Q2007" s="39">
        <v>20</v>
      </c>
      <c r="R2007" s="39">
        <v>100</v>
      </c>
      <c r="S2007" s="39">
        <v>57.1</v>
      </c>
    </row>
    <row r="2008" spans="1:19" x14ac:dyDescent="0.25">
      <c r="A2008" s="39" t="s">
        <v>76</v>
      </c>
      <c r="B2008" s="39" t="s">
        <v>29</v>
      </c>
      <c r="C2008" s="39" t="s">
        <v>63</v>
      </c>
      <c r="D2008" s="39" t="s">
        <v>2159</v>
      </c>
      <c r="E2008" s="39" t="s">
        <v>127</v>
      </c>
      <c r="F2008" s="48">
        <v>1</v>
      </c>
      <c r="G2008" s="41">
        <v>3361</v>
      </c>
      <c r="H2008" s="42">
        <v>4.9499263622974965</v>
      </c>
      <c r="I2008" s="42">
        <v>679</v>
      </c>
      <c r="J2008" s="42" t="s">
        <v>4170</v>
      </c>
      <c r="K2008" s="42" t="s">
        <v>4170</v>
      </c>
      <c r="L2008" s="42">
        <v>0</v>
      </c>
      <c r="M2008" s="39" t="s">
        <v>104</v>
      </c>
      <c r="N2008" s="39" t="b">
        <f t="shared" si="31"/>
        <v>0</v>
      </c>
      <c r="O2008" s="49">
        <v>30</v>
      </c>
      <c r="P2008" s="49">
        <v>20</v>
      </c>
      <c r="Q2008" s="39">
        <v>0.12</v>
      </c>
      <c r="R2008" s="39">
        <v>66.7</v>
      </c>
      <c r="S2008" s="39">
        <v>0.4</v>
      </c>
    </row>
    <row r="2009" spans="1:19" x14ac:dyDescent="0.25">
      <c r="A2009" s="39" t="s">
        <v>76</v>
      </c>
      <c r="B2009" s="39" t="s">
        <v>29</v>
      </c>
      <c r="C2009" s="39" t="s">
        <v>63</v>
      </c>
      <c r="D2009" s="39" t="s">
        <v>2160</v>
      </c>
      <c r="E2009" s="39" t="s">
        <v>174</v>
      </c>
      <c r="F2009" s="48">
        <v>2</v>
      </c>
      <c r="G2009" s="41">
        <v>41064</v>
      </c>
      <c r="H2009" s="42">
        <v>2.7015789473684211</v>
      </c>
      <c r="I2009" s="42">
        <v>15200</v>
      </c>
      <c r="J2009" s="42" t="s">
        <v>4170</v>
      </c>
      <c r="K2009" s="42" t="s">
        <v>4170</v>
      </c>
      <c r="L2009" s="42">
        <v>50</v>
      </c>
      <c r="M2009" s="39" t="s">
        <v>103</v>
      </c>
      <c r="N2009" s="39" t="str">
        <f t="shared" si="31"/>
        <v>sim</v>
      </c>
      <c r="O2009" s="49">
        <v>310</v>
      </c>
      <c r="P2009" s="49">
        <v>210</v>
      </c>
      <c r="Q2009" s="39">
        <v>54</v>
      </c>
      <c r="R2009" s="39">
        <v>67.7</v>
      </c>
      <c r="S2009" s="39">
        <v>17.399999999999999</v>
      </c>
    </row>
    <row r="2010" spans="1:19" x14ac:dyDescent="0.25">
      <c r="A2010" s="39" t="s">
        <v>76</v>
      </c>
      <c r="B2010" s="39" t="s">
        <v>29</v>
      </c>
      <c r="C2010" s="39" t="s">
        <v>63</v>
      </c>
      <c r="D2010" s="39" t="s">
        <v>2161</v>
      </c>
      <c r="E2010" s="39" t="s">
        <v>127</v>
      </c>
      <c r="F2010" s="48">
        <v>1</v>
      </c>
      <c r="G2010" s="41">
        <v>9120</v>
      </c>
      <c r="H2010" s="42">
        <v>3.0501672240802677</v>
      </c>
      <c r="I2010" s="42">
        <v>2990</v>
      </c>
      <c r="J2010" s="42" t="s">
        <v>4170</v>
      </c>
      <c r="K2010" s="42" t="s">
        <v>4170</v>
      </c>
      <c r="L2010" s="42">
        <v>0</v>
      </c>
      <c r="M2010" s="39" t="s">
        <v>102</v>
      </c>
      <c r="N2010" s="39" t="str">
        <f t="shared" si="31"/>
        <v>sim</v>
      </c>
      <c r="O2010" s="49">
        <v>15.5</v>
      </c>
      <c r="P2010" s="49">
        <v>15.5</v>
      </c>
      <c r="Q2010" s="39">
        <v>6</v>
      </c>
      <c r="R2010" s="39">
        <v>100</v>
      </c>
      <c r="S2010" s="39">
        <v>38.700000000000003</v>
      </c>
    </row>
    <row r="2011" spans="1:19" x14ac:dyDescent="0.25">
      <c r="A2011" s="39" t="s">
        <v>76</v>
      </c>
      <c r="B2011" s="39" t="s">
        <v>29</v>
      </c>
      <c r="C2011" s="39" t="s">
        <v>63</v>
      </c>
      <c r="D2011" s="39" t="s">
        <v>2162</v>
      </c>
      <c r="E2011" s="39" t="s">
        <v>127</v>
      </c>
      <c r="F2011" s="48">
        <v>1</v>
      </c>
      <c r="G2011" s="41">
        <v>6626</v>
      </c>
      <c r="H2011" s="42">
        <v>3.2948781700646443</v>
      </c>
      <c r="I2011" s="42">
        <v>2011</v>
      </c>
      <c r="J2011" s="42" t="s">
        <v>4170</v>
      </c>
      <c r="K2011" s="42" t="s">
        <v>4170</v>
      </c>
      <c r="L2011" s="42">
        <v>0</v>
      </c>
      <c r="M2011" s="39" t="s">
        <v>104</v>
      </c>
      <c r="N2011" s="39" t="b">
        <f t="shared" si="31"/>
        <v>0</v>
      </c>
      <c r="O2011" s="49">
        <v>54.6</v>
      </c>
      <c r="P2011" s="49">
        <v>40</v>
      </c>
      <c r="Q2011" s="39">
        <v>0.64</v>
      </c>
      <c r="R2011" s="39">
        <v>73.3</v>
      </c>
      <c r="S2011" s="39">
        <v>1.2</v>
      </c>
    </row>
    <row r="2012" spans="1:19" x14ac:dyDescent="0.25">
      <c r="A2012" s="39" t="s">
        <v>76</v>
      </c>
      <c r="B2012" s="39" t="s">
        <v>29</v>
      </c>
      <c r="C2012" s="39" t="s">
        <v>63</v>
      </c>
      <c r="D2012" s="39" t="s">
        <v>2163</v>
      </c>
      <c r="E2012" s="39" t="s">
        <v>127</v>
      </c>
      <c r="F2012" s="48">
        <v>1</v>
      </c>
      <c r="G2012" s="41">
        <v>6323</v>
      </c>
      <c r="H2012" s="42">
        <v>2.0937086092715234</v>
      </c>
      <c r="I2012" s="42">
        <v>3020</v>
      </c>
      <c r="J2012" s="42" t="s">
        <v>4169</v>
      </c>
      <c r="K2012" s="42" t="s">
        <v>4170</v>
      </c>
      <c r="L2012" s="42">
        <v>0</v>
      </c>
      <c r="M2012" s="39" t="s">
        <v>102</v>
      </c>
      <c r="N2012" s="39" t="str">
        <f t="shared" si="31"/>
        <v>sim</v>
      </c>
      <c r="O2012" s="49">
        <v>21</v>
      </c>
      <c r="P2012" s="49">
        <v>21</v>
      </c>
      <c r="Q2012" s="39">
        <v>5</v>
      </c>
      <c r="R2012" s="39">
        <v>100</v>
      </c>
      <c r="S2012" s="39">
        <v>23.8</v>
      </c>
    </row>
    <row r="2013" spans="1:19" x14ac:dyDescent="0.25">
      <c r="A2013" s="39" t="s">
        <v>76</v>
      </c>
      <c r="B2013" s="39" t="s">
        <v>29</v>
      </c>
      <c r="C2013" s="39" t="s">
        <v>63</v>
      </c>
      <c r="D2013" s="39" t="s">
        <v>2164</v>
      </c>
      <c r="E2013" s="39" t="s">
        <v>127</v>
      </c>
      <c r="F2013" s="48">
        <v>1</v>
      </c>
      <c r="G2013" s="41">
        <v>9853</v>
      </c>
      <c r="H2013" s="42">
        <v>3.4235580264072274</v>
      </c>
      <c r="I2013" s="42">
        <v>2878</v>
      </c>
      <c r="J2013" s="42" t="s">
        <v>4170</v>
      </c>
      <c r="K2013" s="42" t="s">
        <v>4170</v>
      </c>
      <c r="L2013" s="42">
        <v>0</v>
      </c>
      <c r="M2013" s="39" t="s">
        <v>106</v>
      </c>
      <c r="N2013" s="39" t="str">
        <f t="shared" si="31"/>
        <v>sim</v>
      </c>
      <c r="O2013" s="49">
        <v>58.42</v>
      </c>
      <c r="P2013" s="49">
        <v>57.66</v>
      </c>
      <c r="Q2013" s="39">
        <v>57.16</v>
      </c>
      <c r="R2013" s="39">
        <v>98.7</v>
      </c>
      <c r="S2013" s="39">
        <v>97.8</v>
      </c>
    </row>
    <row r="2014" spans="1:19" x14ac:dyDescent="0.25">
      <c r="A2014" s="39" t="s">
        <v>76</v>
      </c>
      <c r="B2014" s="39" t="s">
        <v>29</v>
      </c>
      <c r="C2014" s="39" t="s">
        <v>63</v>
      </c>
      <c r="D2014" s="39" t="s">
        <v>2165</v>
      </c>
      <c r="E2014" s="39" t="s">
        <v>127</v>
      </c>
      <c r="F2014" s="48">
        <v>1</v>
      </c>
      <c r="G2014" s="41">
        <v>2210</v>
      </c>
      <c r="H2014" s="42">
        <v>2.0090909090909093</v>
      </c>
      <c r="I2014" s="42">
        <v>1100</v>
      </c>
      <c r="J2014" s="42" t="s">
        <v>4170</v>
      </c>
      <c r="K2014" s="42" t="s">
        <v>4170</v>
      </c>
      <c r="L2014" s="42">
        <v>100</v>
      </c>
      <c r="M2014" s="39" t="s">
        <v>102</v>
      </c>
      <c r="N2014" s="39" t="str">
        <f t="shared" si="31"/>
        <v>sim</v>
      </c>
      <c r="O2014" s="49">
        <v>20</v>
      </c>
      <c r="P2014" s="49">
        <v>12</v>
      </c>
      <c r="Q2014" s="39">
        <v>10.199999999999999</v>
      </c>
      <c r="R2014" s="39">
        <v>60</v>
      </c>
      <c r="S2014" s="39">
        <v>51</v>
      </c>
    </row>
    <row r="2015" spans="1:19" x14ac:dyDescent="0.25">
      <c r="A2015" s="39" t="s">
        <v>76</v>
      </c>
      <c r="B2015" s="39" t="s">
        <v>29</v>
      </c>
      <c r="C2015" s="39" t="s">
        <v>63</v>
      </c>
      <c r="D2015" s="39" t="s">
        <v>2166</v>
      </c>
      <c r="E2015" s="39" t="s">
        <v>127</v>
      </c>
      <c r="F2015" s="48">
        <v>1</v>
      </c>
      <c r="G2015" s="41">
        <v>3918</v>
      </c>
      <c r="H2015" s="42">
        <v>2.2673611111111112</v>
      </c>
      <c r="I2015" s="42">
        <v>1728</v>
      </c>
      <c r="J2015" s="42" t="s">
        <v>4170</v>
      </c>
      <c r="K2015" s="42" t="s">
        <v>4170</v>
      </c>
      <c r="L2015" s="42">
        <v>350</v>
      </c>
      <c r="M2015" s="39" t="s">
        <v>102</v>
      </c>
      <c r="N2015" s="39" t="str">
        <f t="shared" si="31"/>
        <v>sim</v>
      </c>
      <c r="O2015" s="49">
        <v>21.15</v>
      </c>
      <c r="P2015" s="49">
        <v>21.02</v>
      </c>
      <c r="Q2015" s="39">
        <v>1.43</v>
      </c>
      <c r="R2015" s="39">
        <v>99.4</v>
      </c>
      <c r="S2015" s="39">
        <v>6.8</v>
      </c>
    </row>
    <row r="2016" spans="1:19" x14ac:dyDescent="0.25">
      <c r="A2016" s="39" t="s">
        <v>76</v>
      </c>
      <c r="B2016" s="39" t="s">
        <v>29</v>
      </c>
      <c r="C2016" s="39" t="s">
        <v>63</v>
      </c>
      <c r="D2016" s="39" t="s">
        <v>2167</v>
      </c>
      <c r="E2016" s="39" t="s">
        <v>127</v>
      </c>
      <c r="F2016" s="48">
        <v>1</v>
      </c>
      <c r="G2016" s="41">
        <v>4555</v>
      </c>
      <c r="H2016" s="42">
        <v>3.2077464788732395</v>
      </c>
      <c r="I2016" s="42">
        <v>1420</v>
      </c>
      <c r="J2016" s="42" t="s">
        <v>4169</v>
      </c>
      <c r="K2016" s="42" t="s">
        <v>4170</v>
      </c>
      <c r="L2016" s="42">
        <v>0</v>
      </c>
      <c r="M2016" s="39" t="s">
        <v>103</v>
      </c>
      <c r="N2016" s="39" t="str">
        <f t="shared" si="31"/>
        <v>sim</v>
      </c>
      <c r="O2016" s="49">
        <v>19.45</v>
      </c>
      <c r="P2016" s="49">
        <v>18.7</v>
      </c>
      <c r="Q2016" s="39">
        <v>3.2</v>
      </c>
      <c r="R2016" s="39">
        <v>96.1</v>
      </c>
      <c r="S2016" s="39">
        <v>16.5</v>
      </c>
    </row>
    <row r="2017" spans="1:19" x14ac:dyDescent="0.25">
      <c r="A2017" s="39" t="s">
        <v>76</v>
      </c>
      <c r="B2017" s="39" t="s">
        <v>29</v>
      </c>
      <c r="C2017" s="39" t="s">
        <v>63</v>
      </c>
      <c r="D2017" s="39" t="s">
        <v>2168</v>
      </c>
      <c r="E2017" s="39" t="s">
        <v>127</v>
      </c>
      <c r="F2017" s="48">
        <v>1</v>
      </c>
      <c r="G2017" s="41">
        <v>1721</v>
      </c>
      <c r="H2017" s="42">
        <v>4.6766304347826084</v>
      </c>
      <c r="I2017" s="42">
        <v>368</v>
      </c>
      <c r="J2017" s="42" t="s">
        <v>4170</v>
      </c>
      <c r="K2017" s="42" t="s">
        <v>4170</v>
      </c>
      <c r="L2017" s="42">
        <v>0</v>
      </c>
      <c r="M2017" s="39" t="s">
        <v>104</v>
      </c>
      <c r="N2017" s="39" t="b">
        <f t="shared" si="31"/>
        <v>0</v>
      </c>
      <c r="O2017" s="49">
        <v>0.47</v>
      </c>
      <c r="P2017" s="49">
        <v>0.47</v>
      </c>
      <c r="Q2017" s="39">
        <v>0</v>
      </c>
      <c r="R2017" s="39"/>
      <c r="S2017" s="39"/>
    </row>
    <row r="2018" spans="1:19" x14ac:dyDescent="0.25">
      <c r="A2018" s="39" t="s">
        <v>76</v>
      </c>
      <c r="B2018" s="39" t="s">
        <v>29</v>
      </c>
      <c r="C2018" s="39" t="s">
        <v>63</v>
      </c>
      <c r="D2018" s="39" t="s">
        <v>2169</v>
      </c>
      <c r="E2018" s="39" t="s">
        <v>127</v>
      </c>
      <c r="F2018" s="48">
        <v>1</v>
      </c>
      <c r="G2018" s="41">
        <v>13869</v>
      </c>
      <c r="H2018" s="42">
        <v>4.3875355900031634</v>
      </c>
      <c r="I2018" s="42">
        <v>3161</v>
      </c>
      <c r="J2018" s="42" t="s">
        <v>4170</v>
      </c>
      <c r="K2018" s="42" t="s">
        <v>4170</v>
      </c>
      <c r="L2018" s="42">
        <v>72</v>
      </c>
      <c r="M2018" s="39" t="s">
        <v>106</v>
      </c>
      <c r="N2018" s="39" t="str">
        <f t="shared" si="31"/>
        <v>sim</v>
      </c>
      <c r="O2018" s="49">
        <v>130</v>
      </c>
      <c r="P2018" s="49">
        <v>3.15</v>
      </c>
      <c r="Q2018" s="39">
        <v>3</v>
      </c>
      <c r="R2018" s="39">
        <v>2.4</v>
      </c>
      <c r="S2018" s="39">
        <v>2.2999999999999998</v>
      </c>
    </row>
    <row r="2019" spans="1:19" x14ac:dyDescent="0.25">
      <c r="A2019" s="39" t="s">
        <v>76</v>
      </c>
      <c r="B2019" s="39" t="s">
        <v>29</v>
      </c>
      <c r="C2019" s="39" t="s">
        <v>63</v>
      </c>
      <c r="D2019" s="39" t="s">
        <v>2170</v>
      </c>
      <c r="E2019" s="39" t="s">
        <v>127</v>
      </c>
      <c r="F2019" s="48">
        <v>1</v>
      </c>
      <c r="G2019" s="41">
        <v>5333</v>
      </c>
      <c r="H2019" s="42">
        <v>2.1332</v>
      </c>
      <c r="I2019" s="42">
        <v>2500</v>
      </c>
      <c r="J2019" s="42" t="s">
        <v>4170</v>
      </c>
      <c r="K2019" s="42" t="s">
        <v>4170</v>
      </c>
      <c r="L2019" s="42">
        <v>0</v>
      </c>
      <c r="M2019" s="39" t="s">
        <v>104</v>
      </c>
      <c r="N2019" s="39" t="b">
        <f t="shared" si="31"/>
        <v>0</v>
      </c>
      <c r="O2019" s="49">
        <v>3</v>
      </c>
      <c r="P2019" s="49">
        <v>3</v>
      </c>
      <c r="Q2019" s="39">
        <v>0</v>
      </c>
      <c r="R2019" s="39">
        <v>100</v>
      </c>
      <c r="S2019" s="39"/>
    </row>
    <row r="2020" spans="1:19" x14ac:dyDescent="0.25">
      <c r="A2020" s="39" t="s">
        <v>76</v>
      </c>
      <c r="B2020" s="39" t="s">
        <v>29</v>
      </c>
      <c r="C2020" s="39" t="s">
        <v>63</v>
      </c>
      <c r="D2020" s="39" t="s">
        <v>2171</v>
      </c>
      <c r="E2020" s="39" t="s">
        <v>173</v>
      </c>
      <c r="F2020" s="48">
        <v>1</v>
      </c>
      <c r="G2020" s="41">
        <v>16882</v>
      </c>
      <c r="H2020" s="42">
        <v>3.2279158699808796</v>
      </c>
      <c r="I2020" s="42">
        <v>5230</v>
      </c>
      <c r="J2020" s="42" t="s">
        <v>4169</v>
      </c>
      <c r="K2020" s="42" t="s">
        <v>4170</v>
      </c>
      <c r="L2020" s="42">
        <v>100</v>
      </c>
      <c r="M2020" s="39" t="s">
        <v>102</v>
      </c>
      <c r="N2020" s="39" t="str">
        <f t="shared" si="31"/>
        <v>sim</v>
      </c>
      <c r="O2020" s="49">
        <v>44.01</v>
      </c>
      <c r="P2020" s="49">
        <v>29.7</v>
      </c>
      <c r="Q2020" s="39">
        <v>29.15</v>
      </c>
      <c r="R2020" s="39">
        <v>67.5</v>
      </c>
      <c r="S2020" s="39">
        <v>66.2</v>
      </c>
    </row>
    <row r="2021" spans="1:19" x14ac:dyDescent="0.25">
      <c r="A2021" s="39" t="s">
        <v>76</v>
      </c>
      <c r="B2021" s="39" t="s">
        <v>29</v>
      </c>
      <c r="C2021" s="39" t="s">
        <v>63</v>
      </c>
      <c r="D2021" s="39" t="s">
        <v>2172</v>
      </c>
      <c r="E2021" s="39" t="s">
        <v>127</v>
      </c>
      <c r="F2021" s="48">
        <v>1</v>
      </c>
      <c r="G2021" s="41">
        <v>15630</v>
      </c>
      <c r="H2021" s="42">
        <v>2.9994242947610825</v>
      </c>
      <c r="I2021" s="42">
        <v>5211</v>
      </c>
      <c r="J2021" s="42" t="s">
        <v>4169</v>
      </c>
      <c r="K2021" s="42" t="s">
        <v>4170</v>
      </c>
      <c r="L2021" s="42">
        <v>82</v>
      </c>
      <c r="M2021" s="39" t="s">
        <v>102</v>
      </c>
      <c r="N2021" s="39" t="str">
        <f t="shared" si="31"/>
        <v>sim</v>
      </c>
      <c r="O2021" s="49">
        <v>50</v>
      </c>
      <c r="P2021" s="49">
        <v>42</v>
      </c>
      <c r="Q2021" s="39">
        <v>32</v>
      </c>
      <c r="R2021" s="39">
        <v>84</v>
      </c>
      <c r="S2021" s="39">
        <v>64</v>
      </c>
    </row>
    <row r="2022" spans="1:19" x14ac:dyDescent="0.25">
      <c r="A2022" s="39" t="s">
        <v>76</v>
      </c>
      <c r="B2022" s="39" t="s">
        <v>29</v>
      </c>
      <c r="C2022" s="39" t="s">
        <v>63</v>
      </c>
      <c r="D2022" s="39" t="s">
        <v>2173</v>
      </c>
      <c r="E2022" s="39" t="s">
        <v>127</v>
      </c>
      <c r="F2022" s="48">
        <v>1</v>
      </c>
      <c r="G2022" s="41">
        <v>3848</v>
      </c>
      <c r="H2022" s="42">
        <v>2.2809721398933016</v>
      </c>
      <c r="I2022" s="42">
        <v>1687</v>
      </c>
      <c r="J2022" s="42" t="s">
        <v>4170</v>
      </c>
      <c r="K2022" s="42" t="s">
        <v>4170</v>
      </c>
      <c r="L2022" s="42">
        <v>0</v>
      </c>
      <c r="M2022" s="39" t="s">
        <v>104</v>
      </c>
      <c r="N2022" s="39" t="b">
        <f t="shared" si="31"/>
        <v>0</v>
      </c>
      <c r="O2022" s="49">
        <v>0.02</v>
      </c>
      <c r="P2022" s="49">
        <v>0.02</v>
      </c>
      <c r="Q2022" s="39">
        <v>0</v>
      </c>
      <c r="R2022" s="39"/>
      <c r="S2022" s="39"/>
    </row>
    <row r="2023" spans="1:19" x14ac:dyDescent="0.25">
      <c r="A2023" s="39" t="s">
        <v>76</v>
      </c>
      <c r="B2023" s="39" t="s">
        <v>29</v>
      </c>
      <c r="C2023" s="39" t="s">
        <v>63</v>
      </c>
      <c r="D2023" s="39" t="s">
        <v>2174</v>
      </c>
      <c r="E2023" s="39" t="s">
        <v>127</v>
      </c>
      <c r="F2023" s="48">
        <v>1</v>
      </c>
      <c r="G2023" s="41">
        <v>7915</v>
      </c>
      <c r="H2023" s="42">
        <v>2.8117229129662524</v>
      </c>
      <c r="I2023" s="42">
        <v>2815</v>
      </c>
      <c r="J2023" s="42" t="s">
        <v>4170</v>
      </c>
      <c r="K2023" s="42" t="s">
        <v>4170</v>
      </c>
      <c r="L2023" s="42">
        <v>60</v>
      </c>
      <c r="M2023" s="39" t="s">
        <v>102</v>
      </c>
      <c r="N2023" s="39" t="str">
        <f t="shared" si="31"/>
        <v>sim</v>
      </c>
      <c r="O2023" s="49">
        <v>26.6</v>
      </c>
      <c r="P2023" s="49">
        <v>23.3</v>
      </c>
      <c r="Q2023" s="39">
        <v>2.4</v>
      </c>
      <c r="R2023" s="39">
        <v>87.6</v>
      </c>
      <c r="S2023" s="39">
        <v>9</v>
      </c>
    </row>
    <row r="2024" spans="1:19" x14ac:dyDescent="0.25">
      <c r="A2024" s="39" t="s">
        <v>76</v>
      </c>
      <c r="B2024" s="39" t="s">
        <v>29</v>
      </c>
      <c r="C2024" s="39" t="s">
        <v>63</v>
      </c>
      <c r="D2024" s="39" t="s">
        <v>2175</v>
      </c>
      <c r="E2024" s="39" t="s">
        <v>127</v>
      </c>
      <c r="F2024" s="48">
        <v>3</v>
      </c>
      <c r="G2024" s="41">
        <v>112681</v>
      </c>
      <c r="H2024" s="42">
        <v>2.5611064390753917</v>
      </c>
      <c r="I2024" s="42">
        <v>43997</v>
      </c>
      <c r="J2024" s="42" t="s">
        <v>4169</v>
      </c>
      <c r="K2024" s="42" t="s">
        <v>4170</v>
      </c>
      <c r="L2024" s="42">
        <v>0</v>
      </c>
      <c r="M2024" s="39" t="s">
        <v>102</v>
      </c>
      <c r="N2024" s="39" t="str">
        <f t="shared" si="31"/>
        <v>sim</v>
      </c>
      <c r="O2024" s="49">
        <v>582.88</v>
      </c>
      <c r="P2024" s="49">
        <v>553.73</v>
      </c>
      <c r="Q2024" s="39">
        <v>138.43</v>
      </c>
      <c r="R2024" s="39">
        <v>95</v>
      </c>
      <c r="S2024" s="39">
        <v>23.7</v>
      </c>
    </row>
    <row r="2025" spans="1:19" x14ac:dyDescent="0.25">
      <c r="A2025" s="39" t="s">
        <v>76</v>
      </c>
      <c r="B2025" s="39" t="s">
        <v>29</v>
      </c>
      <c r="C2025" s="39" t="s">
        <v>63</v>
      </c>
      <c r="D2025" s="39" t="s">
        <v>2176</v>
      </c>
      <c r="E2025" s="39" t="s">
        <v>127</v>
      </c>
      <c r="F2025" s="48">
        <v>1</v>
      </c>
      <c r="G2025" s="41">
        <v>9062</v>
      </c>
      <c r="H2025" s="42">
        <v>3.5096824167312159</v>
      </c>
      <c r="I2025" s="42">
        <v>2582</v>
      </c>
      <c r="J2025" s="42" t="s">
        <v>4169</v>
      </c>
      <c r="K2025" s="42" t="s">
        <v>4170</v>
      </c>
      <c r="L2025" s="42">
        <v>1000</v>
      </c>
      <c r="M2025" s="39" t="s">
        <v>106</v>
      </c>
      <c r="N2025" s="39" t="str">
        <f t="shared" si="31"/>
        <v>sim</v>
      </c>
      <c r="O2025" s="49">
        <v>60</v>
      </c>
      <c r="P2025" s="49">
        <v>35</v>
      </c>
      <c r="Q2025" s="39">
        <v>30</v>
      </c>
      <c r="R2025" s="39">
        <v>58.3</v>
      </c>
      <c r="S2025" s="39">
        <v>50</v>
      </c>
    </row>
    <row r="2026" spans="1:19" x14ac:dyDescent="0.25">
      <c r="A2026" s="39" t="s">
        <v>76</v>
      </c>
      <c r="B2026" s="39" t="s">
        <v>29</v>
      </c>
      <c r="C2026" s="39" t="s">
        <v>63</v>
      </c>
      <c r="D2026" s="39" t="s">
        <v>2177</v>
      </c>
      <c r="E2026" s="39" t="s">
        <v>174</v>
      </c>
      <c r="F2026" s="48">
        <v>2</v>
      </c>
      <c r="G2026" s="41">
        <v>50273</v>
      </c>
      <c r="H2026" s="42">
        <v>3.2053685284366233</v>
      </c>
      <c r="I2026" s="42">
        <v>15684</v>
      </c>
      <c r="J2026" s="42" t="s">
        <v>4169</v>
      </c>
      <c r="K2026" s="42" t="s">
        <v>4170</v>
      </c>
      <c r="L2026" s="42">
        <v>0</v>
      </c>
      <c r="M2026" s="39" t="s">
        <v>103</v>
      </c>
      <c r="N2026" s="39" t="str">
        <f t="shared" si="31"/>
        <v>sim</v>
      </c>
      <c r="O2026" s="49">
        <v>1</v>
      </c>
      <c r="P2026" s="49">
        <v>0.01</v>
      </c>
      <c r="Q2026" s="39">
        <v>1</v>
      </c>
      <c r="R2026" s="39">
        <v>1</v>
      </c>
      <c r="S2026" s="39">
        <v>100</v>
      </c>
    </row>
    <row r="2027" spans="1:19" x14ac:dyDescent="0.25">
      <c r="A2027" s="39" t="s">
        <v>76</v>
      </c>
      <c r="B2027" s="39" t="s">
        <v>29</v>
      </c>
      <c r="C2027" s="39" t="s">
        <v>63</v>
      </c>
      <c r="D2027" s="39" t="s">
        <v>2178</v>
      </c>
      <c r="E2027" s="39" t="s">
        <v>127</v>
      </c>
      <c r="F2027" s="48">
        <v>1</v>
      </c>
      <c r="G2027" s="41">
        <v>1093</v>
      </c>
      <c r="H2027" s="42">
        <v>1.5180555555555555</v>
      </c>
      <c r="I2027" s="42">
        <v>720</v>
      </c>
      <c r="J2027" s="42" t="s">
        <v>4170</v>
      </c>
      <c r="K2027" s="42" t="s">
        <v>4170</v>
      </c>
      <c r="L2027" s="42">
        <v>0</v>
      </c>
      <c r="M2027" s="39" t="s">
        <v>106</v>
      </c>
      <c r="N2027" s="39" t="str">
        <f t="shared" si="31"/>
        <v>sim</v>
      </c>
      <c r="O2027" s="49">
        <v>16.36</v>
      </c>
      <c r="P2027" s="49">
        <v>6.86</v>
      </c>
      <c r="Q2027" s="39">
        <v>0.2</v>
      </c>
      <c r="R2027" s="39">
        <v>41.9</v>
      </c>
      <c r="S2027" s="39">
        <v>1.2</v>
      </c>
    </row>
    <row r="2028" spans="1:19" x14ac:dyDescent="0.25">
      <c r="A2028" s="39" t="s">
        <v>76</v>
      </c>
      <c r="B2028" s="39" t="s">
        <v>29</v>
      </c>
      <c r="C2028" s="39" t="s">
        <v>63</v>
      </c>
      <c r="D2028" s="39" t="s">
        <v>2179</v>
      </c>
      <c r="E2028" s="39" t="s">
        <v>127</v>
      </c>
      <c r="F2028" s="48">
        <v>1</v>
      </c>
      <c r="G2028" s="41">
        <v>10344</v>
      </c>
      <c r="H2028" s="42">
        <v>2.2829397483999117</v>
      </c>
      <c r="I2028" s="42">
        <v>4531</v>
      </c>
      <c r="J2028" s="42" t="s">
        <v>4169</v>
      </c>
      <c r="K2028" s="42" t="s">
        <v>4169</v>
      </c>
      <c r="L2028" s="42">
        <v>25</v>
      </c>
      <c r="M2028" s="39" t="s">
        <v>102</v>
      </c>
      <c r="N2028" s="39" t="str">
        <f t="shared" si="31"/>
        <v>sim</v>
      </c>
      <c r="O2028" s="49">
        <v>57</v>
      </c>
      <c r="P2028" s="49">
        <v>57</v>
      </c>
      <c r="Q2028" s="39">
        <v>2.2799999999999998</v>
      </c>
      <c r="R2028" s="39">
        <v>100</v>
      </c>
      <c r="S2028" s="39">
        <v>4</v>
      </c>
    </row>
    <row r="2029" spans="1:19" x14ac:dyDescent="0.25">
      <c r="A2029" s="39" t="s">
        <v>76</v>
      </c>
      <c r="B2029" s="39" t="s">
        <v>29</v>
      </c>
      <c r="C2029" s="39" t="s">
        <v>63</v>
      </c>
      <c r="D2029" s="39" t="s">
        <v>2180</v>
      </c>
      <c r="E2029" s="39" t="s">
        <v>127</v>
      </c>
      <c r="F2029" s="48">
        <v>1</v>
      </c>
      <c r="G2029" s="41">
        <v>5378</v>
      </c>
      <c r="H2029" s="42">
        <v>2.1511999999999998</v>
      </c>
      <c r="I2029" s="42">
        <v>2500</v>
      </c>
      <c r="J2029" s="42" t="s">
        <v>4170</v>
      </c>
      <c r="K2029" s="42" t="s">
        <v>4170</v>
      </c>
      <c r="L2029" s="42">
        <v>60</v>
      </c>
      <c r="M2029" s="39" t="s">
        <v>102</v>
      </c>
      <c r="N2029" s="39" t="str">
        <f t="shared" si="31"/>
        <v>sim</v>
      </c>
      <c r="O2029" s="49">
        <v>32</v>
      </c>
      <c r="P2029" s="49">
        <v>21</v>
      </c>
      <c r="Q2029" s="39">
        <v>3</v>
      </c>
      <c r="R2029" s="39">
        <v>65.599999999999994</v>
      </c>
      <c r="S2029" s="39">
        <v>9.4</v>
      </c>
    </row>
    <row r="2030" spans="1:19" x14ac:dyDescent="0.25">
      <c r="A2030" s="39" t="s">
        <v>76</v>
      </c>
      <c r="B2030" s="39" t="s">
        <v>29</v>
      </c>
      <c r="C2030" s="39" t="s">
        <v>63</v>
      </c>
      <c r="D2030" s="39" t="s">
        <v>2181</v>
      </c>
      <c r="E2030" s="39" t="s">
        <v>127</v>
      </c>
      <c r="F2030" s="48">
        <v>2</v>
      </c>
      <c r="G2030" s="41">
        <v>88859</v>
      </c>
      <c r="H2030" s="42">
        <v>2.6745424993980254</v>
      </c>
      <c r="I2030" s="42">
        <v>33224</v>
      </c>
      <c r="J2030" s="42" t="s">
        <v>4169</v>
      </c>
      <c r="K2030" s="42" t="s">
        <v>4170</v>
      </c>
      <c r="L2030" s="42">
        <v>9000</v>
      </c>
      <c r="M2030" s="39" t="s">
        <v>102</v>
      </c>
      <c r="N2030" s="39" t="str">
        <f t="shared" si="31"/>
        <v>sim</v>
      </c>
      <c r="O2030" s="49">
        <v>304.5</v>
      </c>
      <c r="P2030" s="49">
        <v>302.5</v>
      </c>
      <c r="Q2030" s="39">
        <v>188.07</v>
      </c>
      <c r="R2030" s="39">
        <v>99.3</v>
      </c>
      <c r="S2030" s="39">
        <v>61.8</v>
      </c>
    </row>
    <row r="2031" spans="1:19" x14ac:dyDescent="0.25">
      <c r="A2031" s="39" t="s">
        <v>76</v>
      </c>
      <c r="B2031" s="39" t="s">
        <v>29</v>
      </c>
      <c r="C2031" s="39" t="s">
        <v>63</v>
      </c>
      <c r="D2031" s="39" t="s">
        <v>2182</v>
      </c>
      <c r="E2031" s="39" t="s">
        <v>127</v>
      </c>
      <c r="F2031" s="48">
        <v>2</v>
      </c>
      <c r="G2031" s="41">
        <v>23875</v>
      </c>
      <c r="H2031" s="42">
        <v>2.4223823051948052</v>
      </c>
      <c r="I2031" s="42">
        <v>9856</v>
      </c>
      <c r="J2031" s="42" t="s">
        <v>4170</v>
      </c>
      <c r="K2031" s="42" t="s">
        <v>4170</v>
      </c>
      <c r="L2031" s="42">
        <v>16</v>
      </c>
      <c r="M2031" s="39" t="s">
        <v>102</v>
      </c>
      <c r="N2031" s="39" t="str">
        <f t="shared" si="31"/>
        <v>sim</v>
      </c>
      <c r="O2031" s="49">
        <v>95</v>
      </c>
      <c r="P2031" s="49">
        <v>85</v>
      </c>
      <c r="Q2031" s="39">
        <v>85</v>
      </c>
      <c r="R2031" s="39">
        <v>89.5</v>
      </c>
      <c r="S2031" s="39">
        <v>89.5</v>
      </c>
    </row>
    <row r="2032" spans="1:19" x14ac:dyDescent="0.25">
      <c r="A2032" s="39" t="s">
        <v>76</v>
      </c>
      <c r="B2032" s="39" t="s">
        <v>29</v>
      </c>
      <c r="C2032" s="39" t="s">
        <v>63</v>
      </c>
      <c r="D2032" s="39" t="s">
        <v>2183</v>
      </c>
      <c r="E2032" s="39" t="s">
        <v>127</v>
      </c>
      <c r="F2032" s="48">
        <v>1</v>
      </c>
      <c r="G2032" s="41">
        <v>3443</v>
      </c>
      <c r="H2032" s="42">
        <v>2.7544</v>
      </c>
      <c r="I2032" s="42">
        <v>1250</v>
      </c>
      <c r="J2032" s="42" t="s">
        <v>4170</v>
      </c>
      <c r="K2032" s="42" t="s">
        <v>4170</v>
      </c>
      <c r="L2032" s="42">
        <v>120</v>
      </c>
      <c r="M2032" s="39" t="s">
        <v>106</v>
      </c>
      <c r="N2032" s="39" t="str">
        <f t="shared" si="31"/>
        <v>sim</v>
      </c>
      <c r="O2032" s="49">
        <v>16</v>
      </c>
      <c r="P2032" s="49">
        <v>13</v>
      </c>
      <c r="Q2032" s="39">
        <v>12</v>
      </c>
      <c r="R2032" s="39">
        <v>81.3</v>
      </c>
      <c r="S2032" s="39">
        <v>75</v>
      </c>
    </row>
    <row r="2033" spans="1:19" x14ac:dyDescent="0.25">
      <c r="A2033" s="39" t="s">
        <v>76</v>
      </c>
      <c r="B2033" s="39" t="s">
        <v>29</v>
      </c>
      <c r="C2033" s="39" t="s">
        <v>63</v>
      </c>
      <c r="D2033" s="39" t="s">
        <v>2184</v>
      </c>
      <c r="E2033" s="39" t="s">
        <v>127</v>
      </c>
      <c r="F2033" s="48">
        <v>1</v>
      </c>
      <c r="G2033" s="41">
        <v>15384</v>
      </c>
      <c r="H2033" s="42">
        <v>2.807811644460668</v>
      </c>
      <c r="I2033" s="42">
        <v>5479</v>
      </c>
      <c r="J2033" s="42" t="s">
        <v>4169</v>
      </c>
      <c r="K2033" s="42" t="s">
        <v>4170</v>
      </c>
      <c r="L2033" s="42">
        <v>50</v>
      </c>
      <c r="M2033" s="39" t="s">
        <v>103</v>
      </c>
      <c r="N2033" s="39" t="str">
        <f t="shared" si="31"/>
        <v>sim</v>
      </c>
      <c r="O2033" s="49">
        <v>20</v>
      </c>
      <c r="P2033" s="49">
        <v>18</v>
      </c>
      <c r="Q2033" s="39">
        <v>15</v>
      </c>
      <c r="R2033" s="39">
        <v>90</v>
      </c>
      <c r="S2033" s="39">
        <v>75</v>
      </c>
    </row>
    <row r="2034" spans="1:19" x14ac:dyDescent="0.25">
      <c r="A2034" s="39" t="s">
        <v>76</v>
      </c>
      <c r="B2034" s="39" t="s">
        <v>29</v>
      </c>
      <c r="C2034" s="39" t="s">
        <v>63</v>
      </c>
      <c r="D2034" s="39" t="s">
        <v>2185</v>
      </c>
      <c r="E2034" s="39" t="s">
        <v>127</v>
      </c>
      <c r="F2034" s="48">
        <v>1</v>
      </c>
      <c r="G2034" s="41">
        <v>818</v>
      </c>
      <c r="H2034" s="42">
        <v>2.9963369963369964</v>
      </c>
      <c r="I2034" s="42">
        <v>273</v>
      </c>
      <c r="J2034" s="42" t="s">
        <v>4169</v>
      </c>
      <c r="K2034" s="42" t="s">
        <v>4169</v>
      </c>
      <c r="L2034" s="42">
        <v>0</v>
      </c>
      <c r="M2034" s="39" t="s">
        <v>106</v>
      </c>
      <c r="N2034" s="39" t="str">
        <f t="shared" si="31"/>
        <v>sim</v>
      </c>
      <c r="O2034" s="49">
        <v>13</v>
      </c>
      <c r="P2034" s="49">
        <v>9</v>
      </c>
      <c r="Q2034" s="39">
        <v>0.12</v>
      </c>
      <c r="R2034" s="39">
        <v>69.2</v>
      </c>
      <c r="S2034" s="39">
        <v>0.9</v>
      </c>
    </row>
    <row r="2035" spans="1:19" x14ac:dyDescent="0.25">
      <c r="A2035" s="39" t="s">
        <v>76</v>
      </c>
      <c r="B2035" s="39" t="s">
        <v>29</v>
      </c>
      <c r="C2035" s="39" t="s">
        <v>63</v>
      </c>
      <c r="D2035" s="39" t="s">
        <v>2186</v>
      </c>
      <c r="E2035" s="39" t="s">
        <v>127</v>
      </c>
      <c r="F2035" s="48">
        <v>1</v>
      </c>
      <c r="G2035" s="41">
        <v>7615</v>
      </c>
      <c r="H2035" s="42">
        <v>2.0788970788970791</v>
      </c>
      <c r="I2035" s="42">
        <v>3663</v>
      </c>
      <c r="J2035" s="42" t="s">
        <v>4170</v>
      </c>
      <c r="K2035" s="42" t="s">
        <v>4170</v>
      </c>
      <c r="L2035" s="42">
        <v>0</v>
      </c>
      <c r="M2035" s="39" t="s">
        <v>103</v>
      </c>
      <c r="N2035" s="39" t="str">
        <f t="shared" si="31"/>
        <v>sim</v>
      </c>
      <c r="O2035" s="49">
        <v>50</v>
      </c>
      <c r="P2035" s="49">
        <v>50</v>
      </c>
      <c r="Q2035" s="39">
        <v>5</v>
      </c>
      <c r="R2035" s="39">
        <v>100</v>
      </c>
      <c r="S2035" s="39">
        <v>10</v>
      </c>
    </row>
    <row r="2036" spans="1:19" x14ac:dyDescent="0.25">
      <c r="A2036" s="39" t="s">
        <v>76</v>
      </c>
      <c r="B2036" s="39" t="s">
        <v>29</v>
      </c>
      <c r="C2036" s="39" t="s">
        <v>63</v>
      </c>
      <c r="D2036" s="39" t="s">
        <v>2187</v>
      </c>
      <c r="E2036" s="39" t="s">
        <v>127</v>
      </c>
      <c r="F2036" s="48">
        <v>1</v>
      </c>
      <c r="G2036" s="41">
        <v>10786</v>
      </c>
      <c r="H2036" s="42">
        <v>2.4636820465966194</v>
      </c>
      <c r="I2036" s="42">
        <v>4378</v>
      </c>
      <c r="J2036" s="42" t="s">
        <v>4170</v>
      </c>
      <c r="K2036" s="42" t="s">
        <v>4170</v>
      </c>
      <c r="L2036" s="42">
        <v>2000</v>
      </c>
      <c r="M2036" s="39" t="s">
        <v>106</v>
      </c>
      <c r="N2036" s="39" t="str">
        <f t="shared" si="31"/>
        <v>sim</v>
      </c>
      <c r="O2036" s="49">
        <v>70.55</v>
      </c>
      <c r="P2036" s="49">
        <v>55.6</v>
      </c>
      <c r="Q2036" s="39">
        <v>0</v>
      </c>
      <c r="R2036" s="39">
        <v>78.8</v>
      </c>
      <c r="S2036" s="39"/>
    </row>
    <row r="2037" spans="1:19" x14ac:dyDescent="0.25">
      <c r="A2037" s="39" t="s">
        <v>76</v>
      </c>
      <c r="B2037" s="39" t="s">
        <v>29</v>
      </c>
      <c r="C2037" s="39" t="s">
        <v>63</v>
      </c>
      <c r="D2037" s="39" t="s">
        <v>2188</v>
      </c>
      <c r="E2037" s="39" t="s">
        <v>127</v>
      </c>
      <c r="F2037" s="48">
        <v>1</v>
      </c>
      <c r="G2037" s="41">
        <v>12975</v>
      </c>
      <c r="H2037" s="42">
        <v>2.7384972562262559</v>
      </c>
      <c r="I2037" s="42">
        <v>4738</v>
      </c>
      <c r="J2037" s="42" t="s">
        <v>4170</v>
      </c>
      <c r="K2037" s="42" t="s">
        <v>4170</v>
      </c>
      <c r="L2037" s="42">
        <v>1895</v>
      </c>
      <c r="M2037" s="39" t="s">
        <v>103</v>
      </c>
      <c r="N2037" s="39" t="str">
        <f t="shared" si="31"/>
        <v>sim</v>
      </c>
      <c r="O2037" s="49">
        <v>41.5</v>
      </c>
      <c r="P2037" s="49">
        <v>38</v>
      </c>
      <c r="Q2037" s="39">
        <v>25</v>
      </c>
      <c r="R2037" s="39">
        <v>91.6</v>
      </c>
      <c r="S2037" s="39">
        <v>60.2</v>
      </c>
    </row>
    <row r="2038" spans="1:19" x14ac:dyDescent="0.25">
      <c r="A2038" s="39" t="s">
        <v>76</v>
      </c>
      <c r="B2038" s="39" t="s">
        <v>29</v>
      </c>
      <c r="C2038" s="39" t="s">
        <v>63</v>
      </c>
      <c r="D2038" s="39" t="s">
        <v>2189</v>
      </c>
      <c r="E2038" s="39" t="s">
        <v>127</v>
      </c>
      <c r="F2038" s="48">
        <v>1</v>
      </c>
      <c r="G2038" s="41">
        <v>8850</v>
      </c>
      <c r="H2038" s="42">
        <v>2.5570644322450158</v>
      </c>
      <c r="I2038" s="42">
        <v>3461</v>
      </c>
      <c r="J2038" s="42" t="s">
        <v>4169</v>
      </c>
      <c r="K2038" s="42" t="s">
        <v>4170</v>
      </c>
      <c r="L2038" s="42">
        <v>150</v>
      </c>
      <c r="M2038" s="39" t="s">
        <v>103</v>
      </c>
      <c r="N2038" s="39" t="str">
        <f t="shared" si="31"/>
        <v>sim</v>
      </c>
      <c r="O2038" s="49">
        <v>41.28</v>
      </c>
      <c r="P2038" s="49">
        <v>35.090000000000003</v>
      </c>
      <c r="Q2038" s="39">
        <v>1.89</v>
      </c>
      <c r="R2038" s="39">
        <v>85</v>
      </c>
      <c r="S2038" s="39">
        <v>4.5999999999999996</v>
      </c>
    </row>
    <row r="2039" spans="1:19" x14ac:dyDescent="0.25">
      <c r="A2039" s="39" t="s">
        <v>76</v>
      </c>
      <c r="B2039" s="39" t="s">
        <v>29</v>
      </c>
      <c r="C2039" s="39" t="s">
        <v>63</v>
      </c>
      <c r="D2039" s="39" t="s">
        <v>2190</v>
      </c>
      <c r="E2039" s="39" t="s">
        <v>127</v>
      </c>
      <c r="F2039" s="48">
        <v>1</v>
      </c>
      <c r="G2039" s="41">
        <v>15800</v>
      </c>
      <c r="H2039" s="42">
        <v>2.5111252383979656</v>
      </c>
      <c r="I2039" s="42">
        <v>6292</v>
      </c>
      <c r="J2039" s="42" t="s">
        <v>4170</v>
      </c>
      <c r="K2039" s="42" t="s">
        <v>4170</v>
      </c>
      <c r="L2039" s="42">
        <v>0</v>
      </c>
      <c r="M2039" s="39" t="s">
        <v>102</v>
      </c>
      <c r="N2039" s="39" t="str">
        <f t="shared" si="31"/>
        <v>sim</v>
      </c>
      <c r="O2039" s="49">
        <v>75</v>
      </c>
      <c r="P2039" s="49">
        <v>59.2</v>
      </c>
      <c r="Q2039" s="39">
        <v>5.26</v>
      </c>
      <c r="R2039" s="39">
        <v>78.900000000000006</v>
      </c>
      <c r="S2039" s="39">
        <v>7</v>
      </c>
    </row>
    <row r="2040" spans="1:19" x14ac:dyDescent="0.25">
      <c r="A2040" s="39" t="s">
        <v>76</v>
      </c>
      <c r="B2040" s="39" t="s">
        <v>29</v>
      </c>
      <c r="C2040" s="39" t="s">
        <v>63</v>
      </c>
      <c r="D2040" s="39" t="s">
        <v>2191</v>
      </c>
      <c r="E2040" s="39" t="s">
        <v>127</v>
      </c>
      <c r="F2040" s="48">
        <v>1</v>
      </c>
      <c r="G2040" s="41">
        <v>10764</v>
      </c>
      <c r="H2040" s="42">
        <v>2.030943396226415</v>
      </c>
      <c r="I2040" s="42">
        <v>5300</v>
      </c>
      <c r="J2040" s="42" t="s">
        <v>4169</v>
      </c>
      <c r="K2040" s="42" t="s">
        <v>4169</v>
      </c>
      <c r="L2040" s="42">
        <v>0</v>
      </c>
      <c r="M2040" s="39" t="s">
        <v>102</v>
      </c>
      <c r="N2040" s="39" t="str">
        <f t="shared" si="31"/>
        <v>sim</v>
      </c>
      <c r="O2040" s="49">
        <v>1.2</v>
      </c>
      <c r="P2040" s="49">
        <v>1.2</v>
      </c>
      <c r="Q2040" s="39">
        <v>0.19</v>
      </c>
      <c r="R2040" s="39">
        <v>100</v>
      </c>
      <c r="S2040" s="39">
        <v>15.8</v>
      </c>
    </row>
    <row r="2041" spans="1:19" x14ac:dyDescent="0.25">
      <c r="A2041" s="39" t="s">
        <v>76</v>
      </c>
      <c r="B2041" s="39" t="s">
        <v>29</v>
      </c>
      <c r="C2041" s="39" t="s">
        <v>63</v>
      </c>
      <c r="D2041" s="39" t="s">
        <v>2192</v>
      </c>
      <c r="E2041" s="39" t="s">
        <v>127</v>
      </c>
      <c r="F2041" s="48">
        <v>1</v>
      </c>
      <c r="G2041" s="41">
        <v>16799</v>
      </c>
      <c r="H2041" s="42">
        <v>2.3331944444444446</v>
      </c>
      <c r="I2041" s="42">
        <v>7200</v>
      </c>
      <c r="J2041" s="42" t="s">
        <v>4170</v>
      </c>
      <c r="K2041" s="42" t="s">
        <v>4170</v>
      </c>
      <c r="L2041" s="42">
        <v>10</v>
      </c>
      <c r="M2041" s="39" t="s">
        <v>102</v>
      </c>
      <c r="N2041" s="39" t="str">
        <f t="shared" si="31"/>
        <v>sim</v>
      </c>
      <c r="O2041" s="49">
        <v>80</v>
      </c>
      <c r="P2041" s="49">
        <v>70</v>
      </c>
      <c r="Q2041" s="39">
        <v>6.5</v>
      </c>
      <c r="R2041" s="39">
        <v>87.5</v>
      </c>
      <c r="S2041" s="39">
        <v>8.1</v>
      </c>
    </row>
    <row r="2042" spans="1:19" x14ac:dyDescent="0.25">
      <c r="A2042" s="39" t="s">
        <v>76</v>
      </c>
      <c r="B2042" s="39" t="s">
        <v>29</v>
      </c>
      <c r="C2042" s="39" t="s">
        <v>63</v>
      </c>
      <c r="D2042" s="39" t="s">
        <v>2193</v>
      </c>
      <c r="E2042" s="39" t="s">
        <v>127</v>
      </c>
      <c r="F2042" s="48">
        <v>1</v>
      </c>
      <c r="G2042" s="41">
        <v>5145</v>
      </c>
      <c r="H2042" s="42">
        <v>2.0003888024883358</v>
      </c>
      <c r="I2042" s="42">
        <v>2572</v>
      </c>
      <c r="J2042" s="42" t="s">
        <v>4169</v>
      </c>
      <c r="K2042" s="42" t="s">
        <v>4170</v>
      </c>
      <c r="L2042" s="42">
        <v>10</v>
      </c>
      <c r="M2042" s="39" t="s">
        <v>103</v>
      </c>
      <c r="N2042" s="39" t="str">
        <f t="shared" si="31"/>
        <v>sim</v>
      </c>
      <c r="O2042" s="49">
        <v>36.5</v>
      </c>
      <c r="P2042" s="49">
        <v>29</v>
      </c>
      <c r="Q2042" s="39">
        <v>15</v>
      </c>
      <c r="R2042" s="39">
        <v>79.5</v>
      </c>
      <c r="S2042" s="39">
        <v>41.1</v>
      </c>
    </row>
    <row r="2043" spans="1:19" x14ac:dyDescent="0.25">
      <c r="A2043" s="39" t="s">
        <v>76</v>
      </c>
      <c r="B2043" s="39" t="s">
        <v>29</v>
      </c>
      <c r="C2043" s="39" t="s">
        <v>63</v>
      </c>
      <c r="D2043" s="39" t="s">
        <v>2194</v>
      </c>
      <c r="E2043" s="39" t="s">
        <v>174</v>
      </c>
      <c r="F2043" s="48">
        <v>1</v>
      </c>
      <c r="G2043" s="41">
        <v>7051</v>
      </c>
      <c r="H2043" s="42">
        <v>2.2907732293697207</v>
      </c>
      <c r="I2043" s="42">
        <v>3078</v>
      </c>
      <c r="J2043" s="42" t="s">
        <v>4170</v>
      </c>
      <c r="K2043" s="42" t="s">
        <v>4170</v>
      </c>
      <c r="L2043" s="42">
        <v>30</v>
      </c>
      <c r="M2043" s="39" t="s">
        <v>102</v>
      </c>
      <c r="N2043" s="39" t="str">
        <f t="shared" si="31"/>
        <v>sim</v>
      </c>
      <c r="O2043" s="49">
        <v>127</v>
      </c>
      <c r="P2043" s="49">
        <v>37.22</v>
      </c>
      <c r="Q2043" s="39">
        <v>32.729999999999997</v>
      </c>
      <c r="R2043" s="39">
        <v>29.3</v>
      </c>
      <c r="S2043" s="39">
        <v>25.8</v>
      </c>
    </row>
    <row r="2044" spans="1:19" x14ac:dyDescent="0.25">
      <c r="A2044" s="39" t="s">
        <v>76</v>
      </c>
      <c r="B2044" s="39" t="s">
        <v>29</v>
      </c>
      <c r="C2044" s="39" t="s">
        <v>63</v>
      </c>
      <c r="D2044" s="39" t="s">
        <v>2195</v>
      </c>
      <c r="E2044" s="39" t="s">
        <v>127</v>
      </c>
      <c r="F2044" s="48">
        <v>1</v>
      </c>
      <c r="G2044" s="41">
        <v>15784</v>
      </c>
      <c r="H2044" s="42">
        <v>2.8439639639639638</v>
      </c>
      <c r="I2044" s="42">
        <v>5550</v>
      </c>
      <c r="J2044" s="42" t="s">
        <v>4169</v>
      </c>
      <c r="K2044" s="42" t="s">
        <v>4170</v>
      </c>
      <c r="L2044" s="42">
        <v>0</v>
      </c>
      <c r="M2044" s="39" t="s">
        <v>102</v>
      </c>
      <c r="N2044" s="39" t="str">
        <f t="shared" si="31"/>
        <v>sim</v>
      </c>
      <c r="O2044" s="49">
        <v>70.27</v>
      </c>
      <c r="P2044" s="49">
        <v>67</v>
      </c>
      <c r="Q2044" s="39">
        <v>35.119999999999997</v>
      </c>
      <c r="R2044" s="39">
        <v>95.3</v>
      </c>
      <c r="S2044" s="39">
        <v>50</v>
      </c>
    </row>
    <row r="2045" spans="1:19" x14ac:dyDescent="0.25">
      <c r="A2045" s="39" t="s">
        <v>76</v>
      </c>
      <c r="B2045" s="39" t="s">
        <v>29</v>
      </c>
      <c r="C2045" s="39" t="s">
        <v>63</v>
      </c>
      <c r="D2045" s="39" t="s">
        <v>2196</v>
      </c>
      <c r="E2045" s="39" t="s">
        <v>174</v>
      </c>
      <c r="F2045" s="48">
        <v>2</v>
      </c>
      <c r="G2045" s="41">
        <v>88343</v>
      </c>
      <c r="H2045" s="42">
        <v>2.3995165276910124</v>
      </c>
      <c r="I2045" s="42">
        <v>36817</v>
      </c>
      <c r="J2045" s="42" t="s">
        <v>4169</v>
      </c>
      <c r="K2045" s="42" t="s">
        <v>4169</v>
      </c>
      <c r="L2045" s="42">
        <v>300</v>
      </c>
      <c r="M2045" s="39" t="s">
        <v>102</v>
      </c>
      <c r="N2045" s="39" t="str">
        <f t="shared" si="31"/>
        <v>sim</v>
      </c>
      <c r="O2045" s="49">
        <v>403.28</v>
      </c>
      <c r="P2045" s="49">
        <v>383.49</v>
      </c>
      <c r="Q2045" s="39">
        <v>107.11</v>
      </c>
      <c r="R2045" s="39">
        <v>95.1</v>
      </c>
      <c r="S2045" s="39">
        <v>26.6</v>
      </c>
    </row>
    <row r="2046" spans="1:19" x14ac:dyDescent="0.25">
      <c r="A2046" s="39" t="s">
        <v>76</v>
      </c>
      <c r="B2046" s="39" t="s">
        <v>29</v>
      </c>
      <c r="C2046" s="39" t="s">
        <v>63</v>
      </c>
      <c r="D2046" s="39" t="s">
        <v>2197</v>
      </c>
      <c r="E2046" s="39" t="s">
        <v>127</v>
      </c>
      <c r="F2046" s="48">
        <v>1</v>
      </c>
      <c r="G2046" s="41">
        <v>6834</v>
      </c>
      <c r="H2046" s="42">
        <v>2.0522522522522522</v>
      </c>
      <c r="I2046" s="42">
        <v>3330</v>
      </c>
      <c r="J2046" s="42" t="s">
        <v>4170</v>
      </c>
      <c r="K2046" s="42" t="s">
        <v>4170</v>
      </c>
      <c r="L2046" s="42">
        <v>510</v>
      </c>
      <c r="M2046" s="39" t="s">
        <v>105</v>
      </c>
      <c r="N2046" s="39" t="str">
        <f t="shared" si="31"/>
        <v>sim</v>
      </c>
      <c r="O2046" s="49">
        <v>56</v>
      </c>
      <c r="P2046" s="49">
        <v>54</v>
      </c>
      <c r="Q2046" s="39">
        <v>5</v>
      </c>
      <c r="R2046" s="39">
        <v>96.4</v>
      </c>
      <c r="S2046" s="39">
        <v>8.9</v>
      </c>
    </row>
    <row r="2047" spans="1:19" x14ac:dyDescent="0.25">
      <c r="A2047" s="39" t="s">
        <v>76</v>
      </c>
      <c r="B2047" s="39" t="s">
        <v>29</v>
      </c>
      <c r="C2047" s="39" t="s">
        <v>63</v>
      </c>
      <c r="D2047" s="39" t="s">
        <v>2198</v>
      </c>
      <c r="E2047" s="39" t="s">
        <v>127</v>
      </c>
      <c r="F2047" s="48">
        <v>1</v>
      </c>
      <c r="G2047" s="41">
        <v>3431</v>
      </c>
      <c r="H2047" s="42">
        <v>2.4754689754689756</v>
      </c>
      <c r="I2047" s="42">
        <v>1386</v>
      </c>
      <c r="J2047" s="42" t="s">
        <v>4170</v>
      </c>
      <c r="K2047" s="42" t="s">
        <v>4170</v>
      </c>
      <c r="L2047" s="42">
        <v>18</v>
      </c>
      <c r="M2047" s="39" t="s">
        <v>102</v>
      </c>
      <c r="N2047" s="39" t="str">
        <f t="shared" si="31"/>
        <v>sim</v>
      </c>
      <c r="O2047" s="49">
        <v>24.3</v>
      </c>
      <c r="P2047" s="49">
        <v>22.1</v>
      </c>
      <c r="Q2047" s="39">
        <v>17</v>
      </c>
      <c r="R2047" s="39">
        <v>90.9</v>
      </c>
      <c r="S2047" s="39">
        <v>70</v>
      </c>
    </row>
    <row r="2048" spans="1:19" x14ac:dyDescent="0.25">
      <c r="A2048" s="39" t="s">
        <v>76</v>
      </c>
      <c r="B2048" s="39" t="s">
        <v>29</v>
      </c>
      <c r="C2048" s="39" t="s">
        <v>63</v>
      </c>
      <c r="D2048" s="39" t="s">
        <v>2199</v>
      </c>
      <c r="E2048" s="39" t="s">
        <v>127</v>
      </c>
      <c r="F2048" s="48">
        <v>3</v>
      </c>
      <c r="G2048" s="41">
        <v>100872</v>
      </c>
      <c r="H2048" s="42">
        <v>2.3905583467627265</v>
      </c>
      <c r="I2048" s="42">
        <v>42196</v>
      </c>
      <c r="J2048" s="42" t="s">
        <v>4169</v>
      </c>
      <c r="K2048" s="42" t="s">
        <v>4170</v>
      </c>
      <c r="L2048" s="42">
        <v>45</v>
      </c>
      <c r="M2048" s="39" t="s">
        <v>102</v>
      </c>
      <c r="N2048" s="39" t="str">
        <f t="shared" si="31"/>
        <v>sim</v>
      </c>
      <c r="O2048" s="49">
        <v>516</v>
      </c>
      <c r="P2048" s="49">
        <v>484</v>
      </c>
      <c r="Q2048" s="39">
        <v>86.46</v>
      </c>
      <c r="R2048" s="39">
        <v>93.8</v>
      </c>
      <c r="S2048" s="39">
        <v>16.8</v>
      </c>
    </row>
    <row r="2049" spans="1:19" x14ac:dyDescent="0.25">
      <c r="A2049" s="39" t="s">
        <v>76</v>
      </c>
      <c r="B2049" s="39" t="s">
        <v>29</v>
      </c>
      <c r="C2049" s="39" t="s">
        <v>63</v>
      </c>
      <c r="D2049" s="39" t="s">
        <v>2200</v>
      </c>
      <c r="E2049" s="39" t="s">
        <v>127</v>
      </c>
      <c r="F2049" s="48">
        <v>1</v>
      </c>
      <c r="G2049" s="41">
        <v>4597</v>
      </c>
      <c r="H2049" s="42">
        <v>2.2985000000000002</v>
      </c>
      <c r="I2049" s="42">
        <v>2000</v>
      </c>
      <c r="J2049" s="42" t="s">
        <v>4169</v>
      </c>
      <c r="K2049" s="42" t="s">
        <v>4169</v>
      </c>
      <c r="L2049" s="42">
        <v>0</v>
      </c>
      <c r="M2049" s="39" t="s">
        <v>106</v>
      </c>
      <c r="N2049" s="39" t="str">
        <f t="shared" si="31"/>
        <v>sim</v>
      </c>
      <c r="O2049" s="49">
        <v>100</v>
      </c>
      <c r="P2049" s="49">
        <v>50</v>
      </c>
      <c r="Q2049" s="39">
        <v>30</v>
      </c>
      <c r="R2049" s="39">
        <v>50</v>
      </c>
      <c r="S2049" s="39">
        <v>30</v>
      </c>
    </row>
    <row r="2050" spans="1:19" x14ac:dyDescent="0.25">
      <c r="A2050" s="39" t="s">
        <v>76</v>
      </c>
      <c r="B2050" s="39" t="s">
        <v>29</v>
      </c>
      <c r="C2050" s="39" t="s">
        <v>63</v>
      </c>
      <c r="D2050" s="39" t="s">
        <v>2201</v>
      </c>
      <c r="E2050" s="39" t="s">
        <v>127</v>
      </c>
      <c r="F2050" s="48">
        <v>2</v>
      </c>
      <c r="G2050" s="41">
        <v>37550</v>
      </c>
      <c r="H2050" s="42">
        <v>2.370580808080808</v>
      </c>
      <c r="I2050" s="42">
        <v>15840</v>
      </c>
      <c r="J2050" s="42" t="s">
        <v>4170</v>
      </c>
      <c r="K2050" s="42" t="s">
        <v>4170</v>
      </c>
      <c r="L2050" s="42">
        <v>0</v>
      </c>
      <c r="M2050" s="39" t="s">
        <v>102</v>
      </c>
      <c r="N2050" s="39" t="str">
        <f t="shared" si="31"/>
        <v>sim</v>
      </c>
      <c r="O2050" s="49">
        <v>232.2</v>
      </c>
      <c r="P2050" s="49">
        <v>185.6</v>
      </c>
      <c r="Q2050" s="39">
        <v>2.81</v>
      </c>
      <c r="R2050" s="39">
        <v>79.900000000000006</v>
      </c>
      <c r="S2050" s="39">
        <v>1.2</v>
      </c>
    </row>
    <row r="2051" spans="1:19" x14ac:dyDescent="0.25">
      <c r="A2051" s="39" t="s">
        <v>76</v>
      </c>
      <c r="B2051" s="39" t="s">
        <v>29</v>
      </c>
      <c r="C2051" s="39" t="s">
        <v>63</v>
      </c>
      <c r="D2051" s="39" t="s">
        <v>2202</v>
      </c>
      <c r="E2051" s="39" t="s">
        <v>127</v>
      </c>
      <c r="F2051" s="48">
        <v>1</v>
      </c>
      <c r="G2051" s="41">
        <v>2654</v>
      </c>
      <c r="H2051" s="42">
        <v>2.3078260869565219</v>
      </c>
      <c r="I2051" s="42">
        <v>1150</v>
      </c>
      <c r="J2051" s="42" t="s">
        <v>4170</v>
      </c>
      <c r="K2051" s="42" t="s">
        <v>4170</v>
      </c>
      <c r="L2051" s="42">
        <v>30</v>
      </c>
      <c r="M2051" s="39" t="s">
        <v>102</v>
      </c>
      <c r="N2051" s="39" t="str">
        <f t="shared" ref="N2051:N2114" si="32">IF(M2051&lt;&gt;"Não existe", "sim")</f>
        <v>sim</v>
      </c>
      <c r="O2051" s="49">
        <v>19</v>
      </c>
      <c r="P2051" s="49">
        <v>17.8</v>
      </c>
      <c r="Q2051" s="39">
        <v>1.62</v>
      </c>
      <c r="R2051" s="39">
        <v>93.7</v>
      </c>
      <c r="S2051" s="39">
        <v>8.5</v>
      </c>
    </row>
    <row r="2052" spans="1:19" x14ac:dyDescent="0.25">
      <c r="A2052" s="39" t="s">
        <v>76</v>
      </c>
      <c r="B2052" s="39" t="s">
        <v>29</v>
      </c>
      <c r="C2052" s="39" t="s">
        <v>63</v>
      </c>
      <c r="D2052" s="39" t="s">
        <v>2203</v>
      </c>
      <c r="E2052" s="39" t="s">
        <v>174</v>
      </c>
      <c r="F2052" s="48">
        <v>1</v>
      </c>
      <c r="G2052" s="41">
        <v>12798</v>
      </c>
      <c r="H2052" s="42">
        <v>1.7725761772853186</v>
      </c>
      <c r="I2052" s="42">
        <v>7220</v>
      </c>
      <c r="J2052" s="42" t="s">
        <v>4169</v>
      </c>
      <c r="K2052" s="42" t="s">
        <v>4170</v>
      </c>
      <c r="L2052" s="42">
        <v>155</v>
      </c>
      <c r="M2052" s="39" t="s">
        <v>102</v>
      </c>
      <c r="N2052" s="39" t="str">
        <f t="shared" si="32"/>
        <v>sim</v>
      </c>
      <c r="O2052" s="49">
        <v>210.77</v>
      </c>
      <c r="P2052" s="49">
        <v>40.58</v>
      </c>
      <c r="Q2052" s="39">
        <v>25.19</v>
      </c>
      <c r="R2052" s="39">
        <v>19.3</v>
      </c>
      <c r="S2052" s="39">
        <v>12</v>
      </c>
    </row>
    <row r="2053" spans="1:19" x14ac:dyDescent="0.25">
      <c r="A2053" s="39" t="s">
        <v>76</v>
      </c>
      <c r="B2053" s="39" t="s">
        <v>29</v>
      </c>
      <c r="C2053" s="39" t="s">
        <v>63</v>
      </c>
      <c r="D2053" s="39" t="s">
        <v>2204</v>
      </c>
      <c r="E2053" s="39" t="s">
        <v>127</v>
      </c>
      <c r="F2053" s="48">
        <v>1</v>
      </c>
      <c r="G2053" s="41">
        <v>4685</v>
      </c>
      <c r="H2053" s="42">
        <v>2.0369565217391306</v>
      </c>
      <c r="I2053" s="42">
        <v>2300</v>
      </c>
      <c r="J2053" s="42" t="s">
        <v>4170</v>
      </c>
      <c r="K2053" s="42" t="s">
        <v>4170</v>
      </c>
      <c r="L2053" s="42">
        <v>0</v>
      </c>
      <c r="M2053" s="39" t="s">
        <v>105</v>
      </c>
      <c r="N2053" s="39" t="str">
        <f t="shared" si="32"/>
        <v>sim</v>
      </c>
      <c r="O2053" s="49">
        <v>31</v>
      </c>
      <c r="P2053" s="49">
        <v>28</v>
      </c>
      <c r="Q2053" s="39">
        <v>0</v>
      </c>
      <c r="R2053" s="39">
        <v>90.3</v>
      </c>
      <c r="S2053" s="39"/>
    </row>
    <row r="2054" spans="1:19" x14ac:dyDescent="0.25">
      <c r="A2054" s="39" t="s">
        <v>76</v>
      </c>
      <c r="B2054" s="39" t="s">
        <v>29</v>
      </c>
      <c r="C2054" s="39" t="s">
        <v>63</v>
      </c>
      <c r="D2054" s="39" t="s">
        <v>2205</v>
      </c>
      <c r="E2054" s="39" t="s">
        <v>127</v>
      </c>
      <c r="F2054" s="48">
        <v>1</v>
      </c>
      <c r="G2054" s="41">
        <v>22001</v>
      </c>
      <c r="H2054" s="42">
        <v>4.9076511264778047</v>
      </c>
      <c r="I2054" s="42">
        <v>4483</v>
      </c>
      <c r="J2054" s="42" t="s">
        <v>4169</v>
      </c>
      <c r="K2054" s="42" t="s">
        <v>4170</v>
      </c>
      <c r="L2054" s="42">
        <v>0</v>
      </c>
      <c r="M2054" s="39" t="s">
        <v>106</v>
      </c>
      <c r="N2054" s="39" t="str">
        <f t="shared" si="32"/>
        <v>sim</v>
      </c>
      <c r="O2054" s="49">
        <v>251</v>
      </c>
      <c r="P2054" s="49">
        <v>231</v>
      </c>
      <c r="Q2054" s="39">
        <v>180</v>
      </c>
      <c r="R2054" s="39">
        <v>92</v>
      </c>
      <c r="S2054" s="39">
        <v>71.7</v>
      </c>
    </row>
    <row r="2055" spans="1:19" x14ac:dyDescent="0.25">
      <c r="A2055" s="39" t="s">
        <v>76</v>
      </c>
      <c r="B2055" s="39" t="s">
        <v>29</v>
      </c>
      <c r="C2055" s="39" t="s">
        <v>63</v>
      </c>
      <c r="D2055" s="39" t="s">
        <v>2206</v>
      </c>
      <c r="E2055" s="39" t="s">
        <v>173</v>
      </c>
      <c r="F2055" s="48">
        <v>1</v>
      </c>
      <c r="G2055" s="41">
        <v>2247</v>
      </c>
      <c r="H2055" s="42">
        <v>2.976158940397351</v>
      </c>
      <c r="I2055" s="42">
        <v>755</v>
      </c>
      <c r="J2055" s="42" t="s">
        <v>4170</v>
      </c>
      <c r="K2055" s="42" t="s">
        <v>4170</v>
      </c>
      <c r="L2055" s="42">
        <v>15</v>
      </c>
      <c r="M2055" s="39" t="s">
        <v>102</v>
      </c>
      <c r="N2055" s="39" t="str">
        <f t="shared" si="32"/>
        <v>sim</v>
      </c>
      <c r="O2055" s="49">
        <v>13.21</v>
      </c>
      <c r="P2055" s="49">
        <v>13.21</v>
      </c>
      <c r="Q2055" s="39">
        <v>3.44</v>
      </c>
      <c r="R2055" s="39">
        <v>100</v>
      </c>
      <c r="S2055" s="39">
        <v>26</v>
      </c>
    </row>
    <row r="2056" spans="1:19" x14ac:dyDescent="0.25">
      <c r="A2056" s="39" t="s">
        <v>76</v>
      </c>
      <c r="B2056" s="39" t="s">
        <v>29</v>
      </c>
      <c r="C2056" s="39" t="s">
        <v>63</v>
      </c>
      <c r="D2056" s="39" t="s">
        <v>2207</v>
      </c>
      <c r="E2056" s="39" t="s">
        <v>127</v>
      </c>
      <c r="F2056" s="48">
        <v>2</v>
      </c>
      <c r="G2056" s="41">
        <v>20681</v>
      </c>
      <c r="H2056" s="42">
        <v>2.132061855670103</v>
      </c>
      <c r="I2056" s="42">
        <v>9700</v>
      </c>
      <c r="J2056" s="42" t="s">
        <v>4169</v>
      </c>
      <c r="K2056" s="42" t="s">
        <v>4170</v>
      </c>
      <c r="L2056" s="42">
        <v>108</v>
      </c>
      <c r="M2056" s="39" t="s">
        <v>102</v>
      </c>
      <c r="N2056" s="39" t="str">
        <f t="shared" si="32"/>
        <v>sim</v>
      </c>
      <c r="O2056" s="49">
        <v>42</v>
      </c>
      <c r="P2056" s="49">
        <v>37</v>
      </c>
      <c r="Q2056" s="39">
        <v>9.1</v>
      </c>
      <c r="R2056" s="39">
        <v>88.1</v>
      </c>
      <c r="S2056" s="39">
        <v>21.7</v>
      </c>
    </row>
    <row r="2057" spans="1:19" x14ac:dyDescent="0.25">
      <c r="A2057" s="39" t="s">
        <v>76</v>
      </c>
      <c r="B2057" s="39" t="s">
        <v>29</v>
      </c>
      <c r="C2057" s="39" t="s">
        <v>63</v>
      </c>
      <c r="D2057" s="39" t="s">
        <v>2208</v>
      </c>
      <c r="E2057" s="39" t="s">
        <v>127</v>
      </c>
      <c r="F2057" s="48">
        <v>1</v>
      </c>
      <c r="G2057" s="41">
        <v>3523</v>
      </c>
      <c r="H2057" s="42">
        <v>3.5230000000000001</v>
      </c>
      <c r="I2057" s="42">
        <v>1000</v>
      </c>
      <c r="J2057" s="42" t="s">
        <v>4170</v>
      </c>
      <c r="K2057" s="42" t="s">
        <v>4170</v>
      </c>
      <c r="L2057" s="42">
        <v>100</v>
      </c>
      <c r="M2057" s="39" t="s">
        <v>104</v>
      </c>
      <c r="N2057" s="39" t="b">
        <f t="shared" si="32"/>
        <v>0</v>
      </c>
      <c r="O2057" s="49">
        <v>0.05</v>
      </c>
      <c r="P2057" s="49">
        <v>0.01</v>
      </c>
      <c r="Q2057" s="39">
        <v>0</v>
      </c>
      <c r="R2057" s="39"/>
      <c r="S2057" s="39"/>
    </row>
    <row r="2058" spans="1:19" x14ac:dyDescent="0.25">
      <c r="A2058" s="39" t="s">
        <v>76</v>
      </c>
      <c r="B2058" s="39" t="s">
        <v>29</v>
      </c>
      <c r="C2058" s="39" t="s">
        <v>63</v>
      </c>
      <c r="D2058" s="39" t="s">
        <v>2209</v>
      </c>
      <c r="E2058" s="39" t="s">
        <v>127</v>
      </c>
      <c r="F2058" s="48">
        <v>2</v>
      </c>
      <c r="G2058" s="41">
        <v>65298</v>
      </c>
      <c r="H2058" s="42">
        <v>3.6511966003131291</v>
      </c>
      <c r="I2058" s="42">
        <v>17884</v>
      </c>
      <c r="J2058" s="42" t="s">
        <v>4170</v>
      </c>
      <c r="K2058" s="42" t="s">
        <v>4170</v>
      </c>
      <c r="L2058" s="42">
        <v>130</v>
      </c>
      <c r="M2058" s="39" t="s">
        <v>102</v>
      </c>
      <c r="N2058" s="39" t="str">
        <f t="shared" si="32"/>
        <v>sim</v>
      </c>
      <c r="O2058" s="49">
        <v>1218.75</v>
      </c>
      <c r="P2058" s="49">
        <v>37.21</v>
      </c>
      <c r="Q2058" s="39">
        <v>12</v>
      </c>
      <c r="R2058" s="39">
        <v>3.1</v>
      </c>
      <c r="S2058" s="39">
        <v>1</v>
      </c>
    </row>
    <row r="2059" spans="1:19" x14ac:dyDescent="0.25">
      <c r="A2059" s="39" t="s">
        <v>76</v>
      </c>
      <c r="B2059" s="39" t="s">
        <v>29</v>
      </c>
      <c r="C2059" s="39" t="s">
        <v>63</v>
      </c>
      <c r="D2059" s="39" t="s">
        <v>2210</v>
      </c>
      <c r="E2059" s="39" t="s">
        <v>127</v>
      </c>
      <c r="F2059" s="48">
        <v>2</v>
      </c>
      <c r="G2059" s="41">
        <v>42830</v>
      </c>
      <c r="H2059" s="42">
        <v>3.9972001866542231</v>
      </c>
      <c r="I2059" s="42">
        <v>10715</v>
      </c>
      <c r="J2059" s="42" t="s">
        <v>4170</v>
      </c>
      <c r="K2059" s="42" t="s">
        <v>4170</v>
      </c>
      <c r="L2059" s="42">
        <v>3200</v>
      </c>
      <c r="M2059" s="39" t="s">
        <v>102</v>
      </c>
      <c r="N2059" s="39" t="str">
        <f t="shared" si="32"/>
        <v>sim</v>
      </c>
      <c r="O2059" s="49">
        <v>204.08</v>
      </c>
      <c r="P2059" s="49">
        <v>71.430000000000007</v>
      </c>
      <c r="Q2059" s="39">
        <v>10.95</v>
      </c>
      <c r="R2059" s="39">
        <v>35</v>
      </c>
      <c r="S2059" s="39">
        <v>5.4</v>
      </c>
    </row>
    <row r="2060" spans="1:19" x14ac:dyDescent="0.25">
      <c r="A2060" s="39" t="s">
        <v>76</v>
      </c>
      <c r="B2060" s="39" t="s">
        <v>29</v>
      </c>
      <c r="C2060" s="39" t="s">
        <v>63</v>
      </c>
      <c r="D2060" s="39" t="s">
        <v>2211</v>
      </c>
      <c r="E2060" s="39" t="s">
        <v>127</v>
      </c>
      <c r="F2060" s="48">
        <v>1</v>
      </c>
      <c r="G2060" s="41">
        <v>2838</v>
      </c>
      <c r="H2060" s="42">
        <v>2</v>
      </c>
      <c r="I2060" s="42">
        <v>1419</v>
      </c>
      <c r="J2060" s="42" t="s">
        <v>4169</v>
      </c>
      <c r="K2060" s="42" t="s">
        <v>4170</v>
      </c>
      <c r="L2060" s="42">
        <v>0</v>
      </c>
      <c r="M2060" s="39" t="s">
        <v>102</v>
      </c>
      <c r="N2060" s="39" t="str">
        <f t="shared" si="32"/>
        <v>sim</v>
      </c>
      <c r="O2060" s="49">
        <v>27.28</v>
      </c>
      <c r="P2060" s="49">
        <v>24.85</v>
      </c>
      <c r="Q2060" s="39">
        <v>1.36</v>
      </c>
      <c r="R2060" s="39">
        <v>91.1</v>
      </c>
      <c r="S2060" s="39">
        <v>5</v>
      </c>
    </row>
    <row r="2061" spans="1:19" x14ac:dyDescent="0.25">
      <c r="A2061" s="39" t="s">
        <v>76</v>
      </c>
      <c r="B2061" s="39" t="s">
        <v>29</v>
      </c>
      <c r="C2061" s="39" t="s">
        <v>63</v>
      </c>
      <c r="D2061" s="39" t="s">
        <v>2212</v>
      </c>
      <c r="E2061" s="39" t="s">
        <v>127</v>
      </c>
      <c r="F2061" s="48">
        <v>1</v>
      </c>
      <c r="G2061" s="41">
        <v>2934</v>
      </c>
      <c r="H2061" s="42">
        <v>2.3472</v>
      </c>
      <c r="I2061" s="42">
        <v>1250</v>
      </c>
      <c r="J2061" s="42" t="s">
        <v>4170</v>
      </c>
      <c r="K2061" s="42" t="s">
        <v>4170</v>
      </c>
      <c r="L2061" s="42">
        <v>0</v>
      </c>
      <c r="M2061" s="39" t="s">
        <v>104</v>
      </c>
      <c r="N2061" s="39" t="b">
        <f t="shared" si="32"/>
        <v>0</v>
      </c>
      <c r="O2061" s="49">
        <v>45</v>
      </c>
      <c r="P2061" s="49">
        <v>30</v>
      </c>
      <c r="Q2061" s="39">
        <v>0</v>
      </c>
      <c r="R2061" s="39">
        <v>66.7</v>
      </c>
      <c r="S2061" s="39"/>
    </row>
    <row r="2062" spans="1:19" x14ac:dyDescent="0.25">
      <c r="A2062" s="39" t="s">
        <v>76</v>
      </c>
      <c r="B2062" s="39" t="s">
        <v>29</v>
      </c>
      <c r="C2062" s="39" t="s">
        <v>63</v>
      </c>
      <c r="D2062" s="39" t="s">
        <v>2213</v>
      </c>
      <c r="E2062" s="39" t="s">
        <v>127</v>
      </c>
      <c r="F2062" s="48">
        <v>1</v>
      </c>
      <c r="G2062" s="41">
        <v>2687</v>
      </c>
      <c r="H2062" s="42">
        <v>1.6617192331478046</v>
      </c>
      <c r="I2062" s="42">
        <v>1617</v>
      </c>
      <c r="J2062" s="42" t="s">
        <v>4170</v>
      </c>
      <c r="K2062" s="42" t="s">
        <v>4170</v>
      </c>
      <c r="L2062" s="42">
        <v>450</v>
      </c>
      <c r="M2062" s="39" t="s">
        <v>103</v>
      </c>
      <c r="N2062" s="39" t="str">
        <f t="shared" si="32"/>
        <v>sim</v>
      </c>
      <c r="O2062" s="49">
        <v>17.38</v>
      </c>
      <c r="P2062" s="49">
        <v>12.37</v>
      </c>
      <c r="Q2062" s="39">
        <v>0.54</v>
      </c>
      <c r="R2062" s="39">
        <v>71.2</v>
      </c>
      <c r="S2062" s="39">
        <v>3.1</v>
      </c>
    </row>
    <row r="2063" spans="1:19" x14ac:dyDescent="0.25">
      <c r="A2063" s="39" t="s">
        <v>76</v>
      </c>
      <c r="B2063" s="39" t="s">
        <v>29</v>
      </c>
      <c r="C2063" s="39" t="s">
        <v>63</v>
      </c>
      <c r="D2063" s="39" t="s">
        <v>2214</v>
      </c>
      <c r="E2063" s="39" t="s">
        <v>127</v>
      </c>
      <c r="F2063" s="48">
        <v>1</v>
      </c>
      <c r="G2063" s="41">
        <v>3135</v>
      </c>
      <c r="H2063" s="42">
        <v>2.6124999999999998</v>
      </c>
      <c r="I2063" s="42">
        <v>1200</v>
      </c>
      <c r="J2063" s="42" t="s">
        <v>4169</v>
      </c>
      <c r="K2063" s="42" t="s">
        <v>4170</v>
      </c>
      <c r="L2063" s="42">
        <v>30</v>
      </c>
      <c r="M2063" s="39" t="s">
        <v>105</v>
      </c>
      <c r="N2063" s="39" t="str">
        <f t="shared" si="32"/>
        <v>sim</v>
      </c>
      <c r="O2063" s="49">
        <v>25</v>
      </c>
      <c r="P2063" s="49">
        <v>15</v>
      </c>
      <c r="Q2063" s="39">
        <v>2</v>
      </c>
      <c r="R2063" s="39">
        <v>60</v>
      </c>
      <c r="S2063" s="39">
        <v>8</v>
      </c>
    </row>
    <row r="2064" spans="1:19" x14ac:dyDescent="0.25">
      <c r="A2064" s="39" t="s">
        <v>76</v>
      </c>
      <c r="B2064" s="39" t="s">
        <v>29</v>
      </c>
      <c r="C2064" s="39" t="s">
        <v>63</v>
      </c>
      <c r="D2064" s="39" t="s">
        <v>2215</v>
      </c>
      <c r="E2064" s="39" t="s">
        <v>127</v>
      </c>
      <c r="F2064" s="48">
        <v>1</v>
      </c>
      <c r="G2064" s="41">
        <v>6990</v>
      </c>
      <c r="H2064" s="42">
        <v>3.5536349771225217</v>
      </c>
      <c r="I2064" s="42">
        <v>1967</v>
      </c>
      <c r="J2064" s="42" t="s">
        <v>4170</v>
      </c>
      <c r="K2064" s="42" t="s">
        <v>4170</v>
      </c>
      <c r="L2064" s="42">
        <v>0</v>
      </c>
      <c r="M2064" s="39" t="s">
        <v>102</v>
      </c>
      <c r="N2064" s="39" t="str">
        <f t="shared" si="32"/>
        <v>sim</v>
      </c>
      <c r="O2064" s="49">
        <v>20.5</v>
      </c>
      <c r="P2064" s="49">
        <v>15.05</v>
      </c>
      <c r="Q2064" s="39">
        <v>10.5</v>
      </c>
      <c r="R2064" s="39">
        <v>73.400000000000006</v>
      </c>
      <c r="S2064" s="39">
        <v>51.2</v>
      </c>
    </row>
    <row r="2065" spans="1:19" x14ac:dyDescent="0.25">
      <c r="A2065" s="39" t="s">
        <v>76</v>
      </c>
      <c r="B2065" s="39" t="s">
        <v>29</v>
      </c>
      <c r="C2065" s="39" t="s">
        <v>63</v>
      </c>
      <c r="D2065" s="39" t="s">
        <v>2216</v>
      </c>
      <c r="E2065" s="39" t="s">
        <v>127</v>
      </c>
      <c r="F2065" s="48">
        <v>1</v>
      </c>
      <c r="G2065" s="41">
        <v>5135</v>
      </c>
      <c r="H2065" s="42">
        <v>2.0137254901960784</v>
      </c>
      <c r="I2065" s="42">
        <v>2550</v>
      </c>
      <c r="J2065" s="42" t="s">
        <v>4170</v>
      </c>
      <c r="K2065" s="42" t="s">
        <v>4170</v>
      </c>
      <c r="L2065" s="42">
        <v>0</v>
      </c>
      <c r="M2065" s="39" t="s">
        <v>104</v>
      </c>
      <c r="N2065" s="39" t="b">
        <f t="shared" si="32"/>
        <v>0</v>
      </c>
      <c r="O2065" s="49">
        <v>31.4</v>
      </c>
      <c r="P2065" s="49">
        <v>25.6</v>
      </c>
      <c r="Q2065" s="39">
        <v>0</v>
      </c>
      <c r="R2065" s="39">
        <v>81.5</v>
      </c>
      <c r="S2065" s="39"/>
    </row>
    <row r="2066" spans="1:19" x14ac:dyDescent="0.25">
      <c r="A2066" s="39" t="s">
        <v>76</v>
      </c>
      <c r="B2066" s="39" t="s">
        <v>29</v>
      </c>
      <c r="C2066" s="39" t="s">
        <v>63</v>
      </c>
      <c r="D2066" s="39" t="s">
        <v>2217</v>
      </c>
      <c r="E2066" s="39" t="s">
        <v>127</v>
      </c>
      <c r="F2066" s="48">
        <v>1</v>
      </c>
      <c r="G2066" s="41">
        <v>18011</v>
      </c>
      <c r="H2066" s="42">
        <v>2.978994376447238</v>
      </c>
      <c r="I2066" s="42">
        <v>6046</v>
      </c>
      <c r="J2066" s="42" t="s">
        <v>4170</v>
      </c>
      <c r="K2066" s="42" t="s">
        <v>4170</v>
      </c>
      <c r="L2066" s="42">
        <v>0</v>
      </c>
      <c r="M2066" s="39" t="s">
        <v>102</v>
      </c>
      <c r="N2066" s="39" t="str">
        <f t="shared" si="32"/>
        <v>sim</v>
      </c>
      <c r="O2066" s="49">
        <v>96.01</v>
      </c>
      <c r="P2066" s="49">
        <v>96.01</v>
      </c>
      <c r="Q2066" s="39">
        <v>40.93</v>
      </c>
      <c r="R2066" s="39">
        <v>100</v>
      </c>
      <c r="S2066" s="39">
        <v>42.6</v>
      </c>
    </row>
    <row r="2067" spans="1:19" x14ac:dyDescent="0.25">
      <c r="A2067" s="39" t="s">
        <v>76</v>
      </c>
      <c r="B2067" s="39" t="s">
        <v>29</v>
      </c>
      <c r="C2067" s="39" t="s">
        <v>63</v>
      </c>
      <c r="D2067" s="39" t="s">
        <v>2218</v>
      </c>
      <c r="E2067" s="39" t="s">
        <v>127</v>
      </c>
      <c r="F2067" s="48">
        <v>1</v>
      </c>
      <c r="G2067" s="41">
        <v>3102</v>
      </c>
      <c r="H2067" s="42">
        <v>2.1437456807187285</v>
      </c>
      <c r="I2067" s="42">
        <v>1447</v>
      </c>
      <c r="J2067" s="42" t="s">
        <v>4170</v>
      </c>
      <c r="K2067" s="42" t="s">
        <v>4170</v>
      </c>
      <c r="L2067" s="42">
        <v>20</v>
      </c>
      <c r="M2067" s="39" t="s">
        <v>102</v>
      </c>
      <c r="N2067" s="39" t="str">
        <f t="shared" si="32"/>
        <v>sim</v>
      </c>
      <c r="O2067" s="49">
        <v>15.2</v>
      </c>
      <c r="P2067" s="49">
        <v>12</v>
      </c>
      <c r="Q2067" s="39">
        <v>10</v>
      </c>
      <c r="R2067" s="39">
        <v>78.900000000000006</v>
      </c>
      <c r="S2067" s="39">
        <v>65.8</v>
      </c>
    </row>
    <row r="2068" spans="1:19" x14ac:dyDescent="0.25">
      <c r="A2068" s="39" t="s">
        <v>76</v>
      </c>
      <c r="B2068" s="39" t="s">
        <v>29</v>
      </c>
      <c r="C2068" s="39" t="s">
        <v>63</v>
      </c>
      <c r="D2068" s="39" t="s">
        <v>2219</v>
      </c>
      <c r="E2068" s="39" t="s">
        <v>127</v>
      </c>
      <c r="F2068" s="48">
        <v>1</v>
      </c>
      <c r="G2068" s="41">
        <v>10626</v>
      </c>
      <c r="H2068" s="42">
        <v>3.1372896368467669</v>
      </c>
      <c r="I2068" s="42">
        <v>3387</v>
      </c>
      <c r="J2068" s="42" t="s">
        <v>4170</v>
      </c>
      <c r="K2068" s="42" t="s">
        <v>4170</v>
      </c>
      <c r="L2068" s="42">
        <v>0</v>
      </c>
      <c r="M2068" s="39" t="s">
        <v>104</v>
      </c>
      <c r="N2068" s="39" t="b">
        <f t="shared" si="32"/>
        <v>0</v>
      </c>
      <c r="O2068" s="49">
        <v>8.6999999999999993</v>
      </c>
      <c r="P2068" s="49">
        <v>7.5</v>
      </c>
      <c r="Q2068" s="39">
        <v>4</v>
      </c>
      <c r="R2068" s="39">
        <v>86.2</v>
      </c>
      <c r="S2068" s="39">
        <v>46</v>
      </c>
    </row>
    <row r="2069" spans="1:19" x14ac:dyDescent="0.25">
      <c r="A2069" s="39" t="s">
        <v>76</v>
      </c>
      <c r="B2069" s="39" t="s">
        <v>29</v>
      </c>
      <c r="C2069" s="39" t="s">
        <v>63</v>
      </c>
      <c r="D2069" s="39" t="s">
        <v>2220</v>
      </c>
      <c r="E2069" s="39" t="s">
        <v>173</v>
      </c>
      <c r="F2069" s="48">
        <v>1</v>
      </c>
      <c r="G2069" s="41">
        <v>1701</v>
      </c>
      <c r="H2069" s="42">
        <v>3.2648752399232244</v>
      </c>
      <c r="I2069" s="42">
        <v>521</v>
      </c>
      <c r="J2069" s="42" t="s">
        <v>4170</v>
      </c>
      <c r="K2069" s="42" t="s">
        <v>4170</v>
      </c>
      <c r="L2069" s="42">
        <v>21</v>
      </c>
      <c r="M2069" s="39" t="s">
        <v>103</v>
      </c>
      <c r="N2069" s="39" t="str">
        <f t="shared" si="32"/>
        <v>sim</v>
      </c>
      <c r="O2069" s="49">
        <v>11.7</v>
      </c>
      <c r="P2069" s="49">
        <v>10</v>
      </c>
      <c r="Q2069" s="39">
        <v>0</v>
      </c>
      <c r="R2069" s="39">
        <v>85.5</v>
      </c>
      <c r="S2069" s="39"/>
    </row>
    <row r="2070" spans="1:19" x14ac:dyDescent="0.25">
      <c r="A2070" s="39" t="s">
        <v>76</v>
      </c>
      <c r="B2070" s="39" t="s">
        <v>29</v>
      </c>
      <c r="C2070" s="39" t="s">
        <v>63</v>
      </c>
      <c r="D2070" s="39" t="s">
        <v>2221</v>
      </c>
      <c r="E2070" s="39" t="s">
        <v>127</v>
      </c>
      <c r="F2070" s="48">
        <v>2</v>
      </c>
      <c r="G2070" s="41">
        <v>80052</v>
      </c>
      <c r="H2070" s="42">
        <v>2.7261025029797379</v>
      </c>
      <c r="I2070" s="42">
        <v>29365</v>
      </c>
      <c r="J2070" s="42" t="s">
        <v>4170</v>
      </c>
      <c r="K2070" s="42" t="s">
        <v>4170</v>
      </c>
      <c r="L2070" s="42">
        <v>200</v>
      </c>
      <c r="M2070" s="39" t="s">
        <v>103</v>
      </c>
      <c r="N2070" s="39" t="str">
        <f t="shared" si="32"/>
        <v>sim</v>
      </c>
      <c r="O2070" s="49">
        <v>301.7</v>
      </c>
      <c r="P2070" s="49">
        <v>258.89999999999998</v>
      </c>
      <c r="Q2070" s="39">
        <v>2.58</v>
      </c>
      <c r="R2070" s="39">
        <v>85.8</v>
      </c>
      <c r="S2070" s="39">
        <v>0.9</v>
      </c>
    </row>
    <row r="2071" spans="1:19" x14ac:dyDescent="0.25">
      <c r="A2071" s="39" t="s">
        <v>76</v>
      </c>
      <c r="B2071" s="39" t="s">
        <v>29</v>
      </c>
      <c r="C2071" s="39" t="s">
        <v>63</v>
      </c>
      <c r="D2071" s="39" t="s">
        <v>2222</v>
      </c>
      <c r="E2071" s="39" t="s">
        <v>127</v>
      </c>
      <c r="F2071" s="48">
        <v>2</v>
      </c>
      <c r="G2071" s="41">
        <v>38764</v>
      </c>
      <c r="H2071" s="42">
        <v>3.1904526748971191</v>
      </c>
      <c r="I2071" s="42">
        <v>12150</v>
      </c>
      <c r="J2071" s="42" t="s">
        <v>4170</v>
      </c>
      <c r="K2071" s="42" t="s">
        <v>4170</v>
      </c>
      <c r="L2071" s="42">
        <v>30</v>
      </c>
      <c r="M2071" s="39" t="s">
        <v>103</v>
      </c>
      <c r="N2071" s="39" t="str">
        <f t="shared" si="32"/>
        <v>sim</v>
      </c>
      <c r="O2071" s="49">
        <v>160.55000000000001</v>
      </c>
      <c r="P2071" s="49">
        <v>158.55000000000001</v>
      </c>
      <c r="Q2071" s="39">
        <v>1.25</v>
      </c>
      <c r="R2071" s="39">
        <v>98.8</v>
      </c>
      <c r="S2071" s="39">
        <v>0.8</v>
      </c>
    </row>
    <row r="2072" spans="1:19" x14ac:dyDescent="0.25">
      <c r="A2072" s="39" t="s">
        <v>76</v>
      </c>
      <c r="B2072" s="39" t="s">
        <v>29</v>
      </c>
      <c r="C2072" s="39" t="s">
        <v>63</v>
      </c>
      <c r="D2072" s="39" t="s">
        <v>2223</v>
      </c>
      <c r="E2072" s="39" t="s">
        <v>127</v>
      </c>
      <c r="F2072" s="48">
        <v>1</v>
      </c>
      <c r="G2072" s="41">
        <v>7583</v>
      </c>
      <c r="H2072" s="42">
        <v>4.0421108742004268</v>
      </c>
      <c r="I2072" s="42">
        <v>1876</v>
      </c>
      <c r="J2072" s="42" t="s">
        <v>4170</v>
      </c>
      <c r="K2072" s="42" t="s">
        <v>4170</v>
      </c>
      <c r="L2072" s="42">
        <v>12</v>
      </c>
      <c r="M2072" s="39" t="s">
        <v>103</v>
      </c>
      <c r="N2072" s="39" t="str">
        <f t="shared" si="32"/>
        <v>sim</v>
      </c>
      <c r="O2072" s="49">
        <v>12.48</v>
      </c>
      <c r="P2072" s="49">
        <v>10.36</v>
      </c>
      <c r="Q2072" s="39">
        <v>10.26</v>
      </c>
      <c r="R2072" s="39">
        <v>83</v>
      </c>
      <c r="S2072" s="39">
        <v>82.2</v>
      </c>
    </row>
    <row r="2073" spans="1:19" x14ac:dyDescent="0.25">
      <c r="A2073" s="39" t="s">
        <v>76</v>
      </c>
      <c r="B2073" s="39" t="s">
        <v>29</v>
      </c>
      <c r="C2073" s="39" t="s">
        <v>63</v>
      </c>
      <c r="D2073" s="39" t="s">
        <v>2224</v>
      </c>
      <c r="E2073" s="39" t="s">
        <v>127</v>
      </c>
      <c r="F2073" s="48">
        <v>1</v>
      </c>
      <c r="G2073" s="41">
        <v>1122</v>
      </c>
      <c r="H2073" s="42">
        <v>2.04</v>
      </c>
      <c r="I2073" s="42">
        <v>550</v>
      </c>
      <c r="J2073" s="42" t="s">
        <v>4170</v>
      </c>
      <c r="K2073" s="42" t="s">
        <v>4170</v>
      </c>
      <c r="L2073" s="42">
        <v>30</v>
      </c>
      <c r="M2073" s="39" t="s">
        <v>105</v>
      </c>
      <c r="N2073" s="39" t="str">
        <f t="shared" si="32"/>
        <v>sim</v>
      </c>
      <c r="O2073" s="49">
        <v>10</v>
      </c>
      <c r="P2073" s="49">
        <v>10</v>
      </c>
      <c r="Q2073" s="39">
        <v>0.4</v>
      </c>
      <c r="R2073" s="39">
        <v>100</v>
      </c>
      <c r="S2073" s="39">
        <v>4</v>
      </c>
    </row>
    <row r="2074" spans="1:19" x14ac:dyDescent="0.25">
      <c r="A2074" s="39" t="s">
        <v>76</v>
      </c>
      <c r="B2074" s="39" t="s">
        <v>29</v>
      </c>
      <c r="C2074" s="39" t="s">
        <v>63</v>
      </c>
      <c r="D2074" s="39" t="s">
        <v>2225</v>
      </c>
      <c r="E2074" s="39" t="s">
        <v>127</v>
      </c>
      <c r="F2074" s="48">
        <v>1</v>
      </c>
      <c r="G2074" s="41">
        <v>1810</v>
      </c>
      <c r="H2074" s="42">
        <v>2.0066518847006654</v>
      </c>
      <c r="I2074" s="42">
        <v>902</v>
      </c>
      <c r="J2074" s="42" t="s">
        <v>4170</v>
      </c>
      <c r="K2074" s="42" t="s">
        <v>4170</v>
      </c>
      <c r="L2074" s="42">
        <v>20</v>
      </c>
      <c r="M2074" s="39" t="s">
        <v>102</v>
      </c>
      <c r="N2074" s="39" t="str">
        <f t="shared" si="32"/>
        <v>sim</v>
      </c>
      <c r="O2074" s="49">
        <v>24.88</v>
      </c>
      <c r="P2074" s="49">
        <v>17.21</v>
      </c>
      <c r="Q2074" s="39">
        <v>0.12</v>
      </c>
      <c r="R2074" s="39">
        <v>69.2</v>
      </c>
      <c r="S2074" s="39">
        <v>0.5</v>
      </c>
    </row>
    <row r="2075" spans="1:19" x14ac:dyDescent="0.25">
      <c r="A2075" s="39" t="s">
        <v>76</v>
      </c>
      <c r="B2075" s="39" t="s">
        <v>29</v>
      </c>
      <c r="C2075" s="39" t="s">
        <v>63</v>
      </c>
      <c r="D2075" s="39" t="s">
        <v>2226</v>
      </c>
      <c r="E2075" s="39" t="s">
        <v>127</v>
      </c>
      <c r="F2075" s="48">
        <v>4</v>
      </c>
      <c r="G2075" s="41">
        <v>566768</v>
      </c>
      <c r="H2075" s="42">
        <v>3.0555342904430991</v>
      </c>
      <c r="I2075" s="42">
        <v>185489</v>
      </c>
      <c r="J2075" s="42" t="s">
        <v>4169</v>
      </c>
      <c r="K2075" s="42" t="s">
        <v>4169</v>
      </c>
      <c r="L2075" s="42">
        <v>2945</v>
      </c>
      <c r="M2075" s="39" t="s">
        <v>103</v>
      </c>
      <c r="N2075" s="39" t="str">
        <f t="shared" si="32"/>
        <v>sim</v>
      </c>
      <c r="O2075" s="49">
        <v>1940.89</v>
      </c>
      <c r="P2075" s="49">
        <v>1587.81</v>
      </c>
      <c r="Q2075" s="39">
        <v>111</v>
      </c>
      <c r="R2075" s="39">
        <v>81.8</v>
      </c>
      <c r="S2075" s="39">
        <v>5.7</v>
      </c>
    </row>
    <row r="2076" spans="1:19" x14ac:dyDescent="0.25">
      <c r="A2076" s="39" t="s">
        <v>76</v>
      </c>
      <c r="B2076" s="39" t="s">
        <v>29</v>
      </c>
      <c r="C2076" s="39" t="s">
        <v>63</v>
      </c>
      <c r="D2076" s="39" t="s">
        <v>2227</v>
      </c>
      <c r="E2076" s="39" t="s">
        <v>127</v>
      </c>
      <c r="F2076" s="48">
        <v>1</v>
      </c>
      <c r="G2076" s="41">
        <v>2400</v>
      </c>
      <c r="H2076" s="42">
        <v>2.1563342318059298</v>
      </c>
      <c r="I2076" s="42">
        <v>1113</v>
      </c>
      <c r="J2076" s="42" t="s">
        <v>4170</v>
      </c>
      <c r="K2076" s="42" t="s">
        <v>4170</v>
      </c>
      <c r="L2076" s="42">
        <v>0</v>
      </c>
      <c r="M2076" s="39" t="s">
        <v>104</v>
      </c>
      <c r="N2076" s="39" t="b">
        <f t="shared" si="32"/>
        <v>0</v>
      </c>
      <c r="O2076" s="49">
        <v>21</v>
      </c>
      <c r="P2076" s="49">
        <v>19.899999999999999</v>
      </c>
      <c r="Q2076" s="39">
        <v>5</v>
      </c>
      <c r="R2076" s="39">
        <v>94.8</v>
      </c>
      <c r="S2076" s="39">
        <v>23.8</v>
      </c>
    </row>
    <row r="2077" spans="1:19" x14ac:dyDescent="0.25">
      <c r="A2077" s="39" t="s">
        <v>76</v>
      </c>
      <c r="B2077" s="39" t="s">
        <v>29</v>
      </c>
      <c r="C2077" s="39" t="s">
        <v>63</v>
      </c>
      <c r="D2077" s="39" t="s">
        <v>2228</v>
      </c>
      <c r="E2077" s="39" t="s">
        <v>127</v>
      </c>
      <c r="F2077" s="48">
        <v>1</v>
      </c>
      <c r="G2077" s="41">
        <v>5219</v>
      </c>
      <c r="H2077" s="42">
        <v>2.6121121121121122</v>
      </c>
      <c r="I2077" s="42">
        <v>1998</v>
      </c>
      <c r="J2077" s="42" t="s">
        <v>4170</v>
      </c>
      <c r="K2077" s="42" t="s">
        <v>4170</v>
      </c>
      <c r="L2077" s="42">
        <v>10</v>
      </c>
      <c r="M2077" s="39" t="s">
        <v>102</v>
      </c>
      <c r="N2077" s="39" t="str">
        <f t="shared" si="32"/>
        <v>sim</v>
      </c>
      <c r="O2077" s="49">
        <v>37.36</v>
      </c>
      <c r="P2077" s="49">
        <v>37.36</v>
      </c>
      <c r="Q2077" s="39">
        <v>32.36</v>
      </c>
      <c r="R2077" s="39">
        <v>100</v>
      </c>
      <c r="S2077" s="39">
        <v>86.6</v>
      </c>
    </row>
    <row r="2078" spans="1:19" x14ac:dyDescent="0.25">
      <c r="A2078" s="39" t="s">
        <v>76</v>
      </c>
      <c r="B2078" s="39" t="s">
        <v>29</v>
      </c>
      <c r="C2078" s="39" t="s">
        <v>63</v>
      </c>
      <c r="D2078" s="39" t="s">
        <v>2229</v>
      </c>
      <c r="E2078" s="39" t="s">
        <v>127</v>
      </c>
      <c r="F2078" s="48">
        <v>1</v>
      </c>
      <c r="G2078" s="41">
        <v>5128</v>
      </c>
      <c r="H2078" s="42">
        <v>3.6628571428571428</v>
      </c>
      <c r="I2078" s="42">
        <v>1400</v>
      </c>
      <c r="J2078" s="42" t="s">
        <v>4170</v>
      </c>
      <c r="K2078" s="42" t="s">
        <v>4170</v>
      </c>
      <c r="L2078" s="42">
        <v>0</v>
      </c>
      <c r="M2078" s="39" t="s">
        <v>104</v>
      </c>
      <c r="N2078" s="39" t="b">
        <f t="shared" si="32"/>
        <v>0</v>
      </c>
      <c r="O2078" s="49">
        <v>20</v>
      </c>
      <c r="P2078" s="49">
        <v>20</v>
      </c>
      <c r="Q2078" s="39">
        <v>0</v>
      </c>
      <c r="R2078" s="39">
        <v>100</v>
      </c>
      <c r="S2078" s="39"/>
    </row>
    <row r="2079" spans="1:19" x14ac:dyDescent="0.25">
      <c r="A2079" s="39" t="s">
        <v>76</v>
      </c>
      <c r="B2079" s="39" t="s">
        <v>29</v>
      </c>
      <c r="C2079" s="39" t="s">
        <v>63</v>
      </c>
      <c r="D2079" s="39" t="s">
        <v>2230</v>
      </c>
      <c r="E2079" s="39" t="s">
        <v>127</v>
      </c>
      <c r="F2079" s="48">
        <v>2</v>
      </c>
      <c r="G2079" s="41">
        <v>51512</v>
      </c>
      <c r="H2079" s="42">
        <v>3.0945572509912291</v>
      </c>
      <c r="I2079" s="42">
        <v>16646</v>
      </c>
      <c r="J2079" s="42" t="s">
        <v>4169</v>
      </c>
      <c r="K2079" s="42" t="s">
        <v>4170</v>
      </c>
      <c r="L2079" s="42">
        <v>10</v>
      </c>
      <c r="M2079" s="39" t="s">
        <v>102</v>
      </c>
      <c r="N2079" s="39" t="str">
        <f t="shared" si="32"/>
        <v>sim</v>
      </c>
      <c r="O2079" s="49">
        <v>280</v>
      </c>
      <c r="P2079" s="49">
        <v>262</v>
      </c>
      <c r="Q2079" s="39">
        <v>11.8</v>
      </c>
      <c r="R2079" s="39">
        <v>93.6</v>
      </c>
      <c r="S2079" s="39">
        <v>4.2</v>
      </c>
    </row>
    <row r="2080" spans="1:19" x14ac:dyDescent="0.25">
      <c r="A2080" s="39" t="s">
        <v>76</v>
      </c>
      <c r="B2080" s="39" t="s">
        <v>29</v>
      </c>
      <c r="C2080" s="39" t="s">
        <v>63</v>
      </c>
      <c r="D2080" s="39" t="s">
        <v>2231</v>
      </c>
      <c r="E2080" s="39" t="s">
        <v>127</v>
      </c>
      <c r="F2080" s="48">
        <v>1</v>
      </c>
      <c r="G2080" s="41">
        <v>2975</v>
      </c>
      <c r="H2080" s="42">
        <v>2.0101351351351351</v>
      </c>
      <c r="I2080" s="42">
        <v>1480</v>
      </c>
      <c r="J2080" s="42" t="s">
        <v>4170</v>
      </c>
      <c r="K2080" s="42" t="s">
        <v>4170</v>
      </c>
      <c r="L2080" s="42">
        <v>0</v>
      </c>
      <c r="M2080" s="39" t="s">
        <v>104</v>
      </c>
      <c r="N2080" s="39" t="b">
        <f t="shared" si="32"/>
        <v>0</v>
      </c>
      <c r="O2080" s="49">
        <v>1000</v>
      </c>
      <c r="P2080" s="49">
        <v>500</v>
      </c>
      <c r="Q2080" s="39">
        <v>0</v>
      </c>
      <c r="R2080" s="39">
        <v>50</v>
      </c>
      <c r="S2080" s="39"/>
    </row>
    <row r="2081" spans="1:19" x14ac:dyDescent="0.25">
      <c r="A2081" s="39" t="s">
        <v>76</v>
      </c>
      <c r="B2081" s="39" t="s">
        <v>29</v>
      </c>
      <c r="C2081" s="39" t="s">
        <v>63</v>
      </c>
      <c r="D2081" s="39" t="s">
        <v>2232</v>
      </c>
      <c r="E2081" s="39" t="s">
        <v>127</v>
      </c>
      <c r="F2081" s="48">
        <v>1</v>
      </c>
      <c r="G2081" s="41">
        <v>7343</v>
      </c>
      <c r="H2081" s="42">
        <v>2.5621074668527566</v>
      </c>
      <c r="I2081" s="42">
        <v>2866</v>
      </c>
      <c r="J2081" s="42" t="s">
        <v>4170</v>
      </c>
      <c r="K2081" s="42" t="s">
        <v>4170</v>
      </c>
      <c r="L2081" s="42">
        <v>0</v>
      </c>
      <c r="M2081" s="39" t="s">
        <v>106</v>
      </c>
      <c r="N2081" s="39" t="str">
        <f t="shared" si="32"/>
        <v>sim</v>
      </c>
      <c r="O2081" s="49">
        <v>53.26</v>
      </c>
      <c r="P2081" s="49">
        <v>53.26</v>
      </c>
      <c r="Q2081" s="39">
        <v>45</v>
      </c>
      <c r="R2081" s="39">
        <v>100</v>
      </c>
      <c r="S2081" s="39">
        <v>84.5</v>
      </c>
    </row>
    <row r="2082" spans="1:19" x14ac:dyDescent="0.25">
      <c r="A2082" s="39" t="s">
        <v>76</v>
      </c>
      <c r="B2082" s="39" t="s">
        <v>29</v>
      </c>
      <c r="C2082" s="39" t="s">
        <v>63</v>
      </c>
      <c r="D2082" s="39" t="s">
        <v>2233</v>
      </c>
      <c r="E2082" s="39" t="s">
        <v>127</v>
      </c>
      <c r="F2082" s="48">
        <v>1</v>
      </c>
      <c r="G2082" s="41">
        <v>13685</v>
      </c>
      <c r="H2082" s="42">
        <v>2.4459338695263626</v>
      </c>
      <c r="I2082" s="42">
        <v>5595</v>
      </c>
      <c r="J2082" s="42" t="s">
        <v>4170</v>
      </c>
      <c r="K2082" s="42" t="s">
        <v>4170</v>
      </c>
      <c r="L2082" s="42">
        <v>1</v>
      </c>
      <c r="M2082" s="39" t="s">
        <v>103</v>
      </c>
      <c r="N2082" s="39" t="str">
        <f t="shared" si="32"/>
        <v>sim</v>
      </c>
      <c r="O2082" s="49">
        <v>10000</v>
      </c>
      <c r="P2082" s="49">
        <v>10</v>
      </c>
      <c r="Q2082" s="39">
        <v>0</v>
      </c>
      <c r="R2082" s="39">
        <v>0.1</v>
      </c>
      <c r="S2082" s="39"/>
    </row>
    <row r="2083" spans="1:19" x14ac:dyDescent="0.25">
      <c r="A2083" s="39" t="s">
        <v>76</v>
      </c>
      <c r="B2083" s="39" t="s">
        <v>29</v>
      </c>
      <c r="C2083" s="39" t="s">
        <v>63</v>
      </c>
      <c r="D2083" s="39" t="s">
        <v>1263</v>
      </c>
      <c r="E2083" s="39" t="s">
        <v>127</v>
      </c>
      <c r="F2083" s="48">
        <v>1</v>
      </c>
      <c r="G2083" s="41">
        <v>7133</v>
      </c>
      <c r="H2083" s="42">
        <v>2.0379999999999998</v>
      </c>
      <c r="I2083" s="42">
        <v>3500</v>
      </c>
      <c r="J2083" s="42" t="s">
        <v>4170</v>
      </c>
      <c r="K2083" s="42" t="s">
        <v>4170</v>
      </c>
      <c r="L2083" s="42">
        <v>0</v>
      </c>
      <c r="M2083" s="39" t="s">
        <v>106</v>
      </c>
      <c r="N2083" s="39" t="str">
        <f t="shared" si="32"/>
        <v>sim</v>
      </c>
      <c r="O2083" s="49">
        <v>46583</v>
      </c>
      <c r="P2083" s="49">
        <v>31975</v>
      </c>
      <c r="Q2083" s="39">
        <v>0</v>
      </c>
      <c r="R2083" s="39">
        <v>68.599999999999994</v>
      </c>
      <c r="S2083" s="39"/>
    </row>
    <row r="2084" spans="1:19" x14ac:dyDescent="0.25">
      <c r="A2084" s="39" t="s">
        <v>76</v>
      </c>
      <c r="B2084" s="39" t="s">
        <v>29</v>
      </c>
      <c r="C2084" s="39" t="s">
        <v>63</v>
      </c>
      <c r="D2084" s="39" t="s">
        <v>302</v>
      </c>
      <c r="E2084" s="39" t="s">
        <v>174</v>
      </c>
      <c r="F2084" s="48">
        <v>2</v>
      </c>
      <c r="G2084" s="41">
        <v>61193</v>
      </c>
      <c r="H2084" s="42">
        <v>2.1184310738766183</v>
      </c>
      <c r="I2084" s="42">
        <v>28886</v>
      </c>
      <c r="J2084" s="42" t="s">
        <v>4169</v>
      </c>
      <c r="K2084" s="42" t="s">
        <v>4169</v>
      </c>
      <c r="L2084" s="42">
        <v>40</v>
      </c>
      <c r="M2084" s="39" t="s">
        <v>102</v>
      </c>
      <c r="N2084" s="39" t="str">
        <f t="shared" si="32"/>
        <v>sim</v>
      </c>
      <c r="O2084" s="49">
        <v>100</v>
      </c>
      <c r="P2084" s="49">
        <v>81.72</v>
      </c>
      <c r="Q2084" s="39">
        <v>31.9</v>
      </c>
      <c r="R2084" s="39">
        <v>81.7</v>
      </c>
      <c r="S2084" s="39">
        <v>31.9</v>
      </c>
    </row>
    <row r="2085" spans="1:19" x14ac:dyDescent="0.25">
      <c r="A2085" s="39" t="s">
        <v>76</v>
      </c>
      <c r="B2085" s="39" t="s">
        <v>29</v>
      </c>
      <c r="C2085" s="39" t="s">
        <v>63</v>
      </c>
      <c r="D2085" s="39" t="s">
        <v>2234</v>
      </c>
      <c r="E2085" s="39" t="s">
        <v>127</v>
      </c>
      <c r="F2085" s="48">
        <v>1</v>
      </c>
      <c r="G2085" s="41">
        <v>15007</v>
      </c>
      <c r="H2085" s="42">
        <v>2.2741324443097439</v>
      </c>
      <c r="I2085" s="42">
        <v>6599</v>
      </c>
      <c r="J2085" s="42" t="s">
        <v>4170</v>
      </c>
      <c r="K2085" s="42" t="s">
        <v>4170</v>
      </c>
      <c r="L2085" s="42">
        <v>400</v>
      </c>
      <c r="M2085" s="39" t="s">
        <v>102</v>
      </c>
      <c r="N2085" s="39" t="str">
        <f t="shared" si="32"/>
        <v>sim</v>
      </c>
      <c r="O2085" s="49">
        <v>3</v>
      </c>
      <c r="P2085" s="49">
        <v>2</v>
      </c>
      <c r="Q2085" s="39">
        <v>0.01</v>
      </c>
      <c r="R2085" s="39">
        <v>66.7</v>
      </c>
      <c r="S2085" s="39">
        <v>0.3</v>
      </c>
    </row>
    <row r="2086" spans="1:19" x14ac:dyDescent="0.25">
      <c r="A2086" s="39" t="s">
        <v>76</v>
      </c>
      <c r="B2086" s="39" t="s">
        <v>29</v>
      </c>
      <c r="C2086" s="39" t="s">
        <v>63</v>
      </c>
      <c r="D2086" s="39" t="s">
        <v>2235</v>
      </c>
      <c r="E2086" s="39" t="s">
        <v>127</v>
      </c>
      <c r="F2086" s="48">
        <v>1</v>
      </c>
      <c r="G2086" s="41">
        <v>5008</v>
      </c>
      <c r="H2086" s="42">
        <v>2.0440816326530613</v>
      </c>
      <c r="I2086" s="42">
        <v>2450</v>
      </c>
      <c r="J2086" s="42" t="s">
        <v>4170</v>
      </c>
      <c r="K2086" s="42" t="s">
        <v>4170</v>
      </c>
      <c r="L2086" s="42">
        <v>20</v>
      </c>
      <c r="M2086" s="39" t="s">
        <v>103</v>
      </c>
      <c r="N2086" s="39" t="str">
        <f t="shared" si="32"/>
        <v>sim</v>
      </c>
      <c r="O2086" s="49">
        <v>20</v>
      </c>
      <c r="P2086" s="49">
        <v>15</v>
      </c>
      <c r="Q2086" s="39">
        <v>5.84</v>
      </c>
      <c r="R2086" s="39">
        <v>75</v>
      </c>
      <c r="S2086" s="39">
        <v>29.2</v>
      </c>
    </row>
    <row r="2087" spans="1:19" x14ac:dyDescent="0.25">
      <c r="A2087" s="39" t="s">
        <v>76</v>
      </c>
      <c r="B2087" s="39" t="s">
        <v>29</v>
      </c>
      <c r="C2087" s="39" t="s">
        <v>63</v>
      </c>
      <c r="D2087" s="39" t="s">
        <v>2236</v>
      </c>
      <c r="E2087" s="39" t="s">
        <v>127</v>
      </c>
      <c r="F2087" s="48">
        <v>3</v>
      </c>
      <c r="G2087" s="41">
        <v>99846</v>
      </c>
      <c r="H2087" s="42">
        <v>2.2595727346790984</v>
      </c>
      <c r="I2087" s="42">
        <v>44188</v>
      </c>
      <c r="J2087" s="42" t="s">
        <v>4169</v>
      </c>
      <c r="K2087" s="42" t="s">
        <v>4169</v>
      </c>
      <c r="L2087" s="42">
        <v>200</v>
      </c>
      <c r="M2087" s="39" t="s">
        <v>103</v>
      </c>
      <c r="N2087" s="39" t="str">
        <f t="shared" si="32"/>
        <v>sim</v>
      </c>
      <c r="O2087" s="49">
        <v>650</v>
      </c>
      <c r="P2087" s="49">
        <v>650</v>
      </c>
      <c r="Q2087" s="39">
        <v>198.74</v>
      </c>
      <c r="R2087" s="39">
        <v>100</v>
      </c>
      <c r="S2087" s="39">
        <v>30.6</v>
      </c>
    </row>
    <row r="2088" spans="1:19" x14ac:dyDescent="0.25">
      <c r="A2088" s="39" t="s">
        <v>76</v>
      </c>
      <c r="B2088" s="39" t="s">
        <v>29</v>
      </c>
      <c r="C2088" s="39" t="s">
        <v>63</v>
      </c>
      <c r="D2088" s="39" t="s">
        <v>2237</v>
      </c>
      <c r="E2088" s="39" t="s">
        <v>127</v>
      </c>
      <c r="F2088" s="48">
        <v>1</v>
      </c>
      <c r="G2088" s="41">
        <v>2166</v>
      </c>
      <c r="H2088" s="42">
        <v>2.4066666666666667</v>
      </c>
      <c r="I2088" s="42">
        <v>900</v>
      </c>
      <c r="J2088" s="42" t="s">
        <v>4170</v>
      </c>
      <c r="K2088" s="42" t="s">
        <v>4170</v>
      </c>
      <c r="L2088" s="42">
        <v>12</v>
      </c>
      <c r="M2088" s="39" t="s">
        <v>102</v>
      </c>
      <c r="N2088" s="39" t="str">
        <f t="shared" si="32"/>
        <v>sim</v>
      </c>
      <c r="O2088" s="49">
        <v>25.25</v>
      </c>
      <c r="P2088" s="49">
        <v>25.05</v>
      </c>
      <c r="Q2088" s="39">
        <v>4.07</v>
      </c>
      <c r="R2088" s="39">
        <v>99.2</v>
      </c>
      <c r="S2088" s="39">
        <v>16.100000000000001</v>
      </c>
    </row>
    <row r="2089" spans="1:19" x14ac:dyDescent="0.25">
      <c r="A2089" s="39" t="s">
        <v>76</v>
      </c>
      <c r="B2089" s="39" t="s">
        <v>29</v>
      </c>
      <c r="C2089" s="39" t="s">
        <v>63</v>
      </c>
      <c r="D2089" s="39" t="s">
        <v>2238</v>
      </c>
      <c r="E2089" s="39" t="s">
        <v>127</v>
      </c>
      <c r="F2089" s="48">
        <v>1</v>
      </c>
      <c r="G2089" s="41">
        <v>1804</v>
      </c>
      <c r="H2089" s="42">
        <v>2.1682692307692308</v>
      </c>
      <c r="I2089" s="42">
        <v>832</v>
      </c>
      <c r="J2089" s="42" t="s">
        <v>4170</v>
      </c>
      <c r="K2089" s="42" t="s">
        <v>4170</v>
      </c>
      <c r="L2089" s="42">
        <v>8</v>
      </c>
      <c r="M2089" s="39" t="s">
        <v>102</v>
      </c>
      <c r="N2089" s="39" t="str">
        <f t="shared" si="32"/>
        <v>sim</v>
      </c>
      <c r="O2089" s="49">
        <v>30.5</v>
      </c>
      <c r="P2089" s="49">
        <v>6</v>
      </c>
      <c r="Q2089" s="39">
        <v>0.7</v>
      </c>
      <c r="R2089" s="39">
        <v>19.7</v>
      </c>
      <c r="S2089" s="39">
        <v>2.2999999999999998</v>
      </c>
    </row>
    <row r="2090" spans="1:19" x14ac:dyDescent="0.25">
      <c r="A2090" s="39" t="s">
        <v>76</v>
      </c>
      <c r="B2090" s="39" t="s">
        <v>29</v>
      </c>
      <c r="C2090" s="39" t="s">
        <v>63</v>
      </c>
      <c r="D2090" s="39" t="s">
        <v>2239</v>
      </c>
      <c r="E2090" s="39" t="s">
        <v>127</v>
      </c>
      <c r="F2090" s="48">
        <v>2</v>
      </c>
      <c r="G2090" s="41">
        <v>47054</v>
      </c>
      <c r="H2090" s="42">
        <v>2.5142399145070797</v>
      </c>
      <c r="I2090" s="42">
        <v>18715</v>
      </c>
      <c r="J2090" s="42" t="s">
        <v>4170</v>
      </c>
      <c r="K2090" s="42" t="s">
        <v>4169</v>
      </c>
      <c r="L2090" s="42">
        <v>13</v>
      </c>
      <c r="M2090" s="39" t="s">
        <v>103</v>
      </c>
      <c r="N2090" s="39" t="str">
        <f t="shared" si="32"/>
        <v>sim</v>
      </c>
      <c r="O2090" s="49">
        <v>157.4</v>
      </c>
      <c r="P2090" s="49">
        <v>157.4</v>
      </c>
      <c r="Q2090" s="39">
        <v>3.8</v>
      </c>
      <c r="R2090" s="39">
        <v>100</v>
      </c>
      <c r="S2090" s="39">
        <v>2.4</v>
      </c>
    </row>
    <row r="2091" spans="1:19" x14ac:dyDescent="0.25">
      <c r="A2091" s="39" t="s">
        <v>76</v>
      </c>
      <c r="B2091" s="39" t="s">
        <v>29</v>
      </c>
      <c r="C2091" s="39" t="s">
        <v>63</v>
      </c>
      <c r="D2091" s="39" t="s">
        <v>2240</v>
      </c>
      <c r="E2091" s="39" t="s">
        <v>127</v>
      </c>
      <c r="F2091" s="48">
        <v>1</v>
      </c>
      <c r="G2091" s="41">
        <v>3641</v>
      </c>
      <c r="H2091" s="42">
        <v>2.0227777777777778</v>
      </c>
      <c r="I2091" s="42">
        <v>1800</v>
      </c>
      <c r="J2091" s="42" t="s">
        <v>4170</v>
      </c>
      <c r="K2091" s="42" t="s">
        <v>4170</v>
      </c>
      <c r="L2091" s="42">
        <v>82</v>
      </c>
      <c r="M2091" s="39" t="s">
        <v>106</v>
      </c>
      <c r="N2091" s="39" t="str">
        <f t="shared" si="32"/>
        <v>sim</v>
      </c>
      <c r="O2091" s="49">
        <v>10.82</v>
      </c>
      <c r="P2091" s="49">
        <v>10.82</v>
      </c>
      <c r="Q2091" s="39">
        <v>2</v>
      </c>
      <c r="R2091" s="39">
        <v>100</v>
      </c>
      <c r="S2091" s="39">
        <v>18.5</v>
      </c>
    </row>
    <row r="2092" spans="1:19" x14ac:dyDescent="0.25">
      <c r="A2092" s="39" t="s">
        <v>76</v>
      </c>
      <c r="B2092" s="39" t="s">
        <v>29</v>
      </c>
      <c r="C2092" s="39" t="s">
        <v>63</v>
      </c>
      <c r="D2092" s="39" t="s">
        <v>2241</v>
      </c>
      <c r="E2092" s="39" t="s">
        <v>127</v>
      </c>
      <c r="F2092" s="48">
        <v>1</v>
      </c>
      <c r="G2092" s="41">
        <v>12803</v>
      </c>
      <c r="H2092" s="42">
        <v>2.0817886178861791</v>
      </c>
      <c r="I2092" s="42">
        <v>6150</v>
      </c>
      <c r="J2092" s="42" t="s">
        <v>4170</v>
      </c>
      <c r="K2092" s="42" t="s">
        <v>4170</v>
      </c>
      <c r="L2092" s="42">
        <v>0</v>
      </c>
      <c r="M2092" s="39" t="s">
        <v>103</v>
      </c>
      <c r="N2092" s="39" t="str">
        <f t="shared" si="32"/>
        <v>sim</v>
      </c>
      <c r="O2092" s="49">
        <v>50</v>
      </c>
      <c r="P2092" s="49">
        <v>48</v>
      </c>
      <c r="Q2092" s="39">
        <v>25</v>
      </c>
      <c r="R2092" s="39">
        <v>96</v>
      </c>
      <c r="S2092" s="39">
        <v>50</v>
      </c>
    </row>
    <row r="2093" spans="1:19" x14ac:dyDescent="0.25">
      <c r="A2093" s="39" t="s">
        <v>76</v>
      </c>
      <c r="B2093" s="39" t="s">
        <v>29</v>
      </c>
      <c r="C2093" s="39" t="s">
        <v>63</v>
      </c>
      <c r="D2093" s="39" t="s">
        <v>2242</v>
      </c>
      <c r="E2093" s="39" t="s">
        <v>127</v>
      </c>
      <c r="F2093" s="48">
        <v>1</v>
      </c>
      <c r="G2093" s="41">
        <v>5526</v>
      </c>
      <c r="H2093" s="42">
        <v>2.0466666666666669</v>
      </c>
      <c r="I2093" s="42">
        <v>2700</v>
      </c>
      <c r="J2093" s="42" t="s">
        <v>4170</v>
      </c>
      <c r="K2093" s="42" t="s">
        <v>4170</v>
      </c>
      <c r="L2093" s="42">
        <v>0</v>
      </c>
      <c r="M2093" s="39" t="s">
        <v>102</v>
      </c>
      <c r="N2093" s="39" t="str">
        <f t="shared" si="32"/>
        <v>sim</v>
      </c>
      <c r="O2093" s="49">
        <v>48</v>
      </c>
      <c r="P2093" s="49">
        <v>28.12</v>
      </c>
      <c r="Q2093" s="39">
        <v>27.5</v>
      </c>
      <c r="R2093" s="39">
        <v>58.6</v>
      </c>
      <c r="S2093" s="39">
        <v>57.3</v>
      </c>
    </row>
    <row r="2094" spans="1:19" x14ac:dyDescent="0.25">
      <c r="A2094" s="39" t="s">
        <v>76</v>
      </c>
      <c r="B2094" s="39" t="s">
        <v>29</v>
      </c>
      <c r="C2094" s="39" t="s">
        <v>63</v>
      </c>
      <c r="D2094" s="39" t="s">
        <v>2243</v>
      </c>
      <c r="E2094" s="39" t="s">
        <v>127</v>
      </c>
      <c r="F2094" s="48">
        <v>1</v>
      </c>
      <c r="G2094" s="41">
        <v>6513</v>
      </c>
      <c r="H2094" s="42">
        <v>3.6183333333333332</v>
      </c>
      <c r="I2094" s="42">
        <v>1800</v>
      </c>
      <c r="J2094" s="42" t="s">
        <v>4170</v>
      </c>
      <c r="K2094" s="42" t="s">
        <v>4170</v>
      </c>
      <c r="L2094" s="42">
        <v>0</v>
      </c>
      <c r="M2094" s="39" t="s">
        <v>104</v>
      </c>
      <c r="N2094" s="39" t="b">
        <f t="shared" si="32"/>
        <v>0</v>
      </c>
      <c r="O2094" s="49">
        <v>25</v>
      </c>
      <c r="P2094" s="49">
        <v>18</v>
      </c>
      <c r="Q2094" s="39">
        <v>2</v>
      </c>
      <c r="R2094" s="39">
        <v>72</v>
      </c>
      <c r="S2094" s="39">
        <v>8</v>
      </c>
    </row>
    <row r="2095" spans="1:19" x14ac:dyDescent="0.25">
      <c r="A2095" s="39" t="s">
        <v>76</v>
      </c>
      <c r="B2095" s="39" t="s">
        <v>29</v>
      </c>
      <c r="C2095" s="39" t="s">
        <v>63</v>
      </c>
      <c r="D2095" s="39" t="s">
        <v>2244</v>
      </c>
      <c r="E2095" s="39" t="s">
        <v>127</v>
      </c>
      <c r="F2095" s="48">
        <v>1</v>
      </c>
      <c r="G2095" s="41">
        <v>1843</v>
      </c>
      <c r="H2095" s="42">
        <v>3.4971537001897532</v>
      </c>
      <c r="I2095" s="42">
        <v>527</v>
      </c>
      <c r="J2095" s="42" t="s">
        <v>4170</v>
      </c>
      <c r="K2095" s="42" t="s">
        <v>4170</v>
      </c>
      <c r="L2095" s="42">
        <v>30</v>
      </c>
      <c r="M2095" s="39" t="s">
        <v>103</v>
      </c>
      <c r="N2095" s="39" t="str">
        <f t="shared" si="32"/>
        <v>sim</v>
      </c>
      <c r="O2095" s="49">
        <v>14</v>
      </c>
      <c r="P2095" s="49">
        <v>9</v>
      </c>
      <c r="Q2095" s="39">
        <v>0</v>
      </c>
      <c r="R2095" s="39">
        <v>64.3</v>
      </c>
      <c r="S2095" s="39"/>
    </row>
    <row r="2096" spans="1:19" x14ac:dyDescent="0.25">
      <c r="A2096" s="39" t="s">
        <v>76</v>
      </c>
      <c r="B2096" s="39" t="s">
        <v>29</v>
      </c>
      <c r="C2096" s="39" t="s">
        <v>63</v>
      </c>
      <c r="D2096" s="39" t="s">
        <v>2245</v>
      </c>
      <c r="E2096" s="39" t="s">
        <v>127</v>
      </c>
      <c r="F2096" s="48">
        <v>1</v>
      </c>
      <c r="G2096" s="41">
        <v>4178</v>
      </c>
      <c r="H2096" s="42">
        <v>2.7853333333333334</v>
      </c>
      <c r="I2096" s="42">
        <v>1500</v>
      </c>
      <c r="J2096" s="42" t="s">
        <v>4170</v>
      </c>
      <c r="K2096" s="42" t="s">
        <v>4170</v>
      </c>
      <c r="L2096" s="42">
        <v>0</v>
      </c>
      <c r="M2096" s="39" t="s">
        <v>103</v>
      </c>
      <c r="N2096" s="39" t="str">
        <f t="shared" si="32"/>
        <v>sim</v>
      </c>
      <c r="O2096" s="49">
        <v>50</v>
      </c>
      <c r="P2096" s="49">
        <v>50</v>
      </c>
      <c r="Q2096" s="39">
        <v>15</v>
      </c>
      <c r="R2096" s="39">
        <v>100</v>
      </c>
      <c r="S2096" s="39">
        <v>30</v>
      </c>
    </row>
    <row r="2097" spans="1:19" x14ac:dyDescent="0.25">
      <c r="A2097" s="39" t="s">
        <v>76</v>
      </c>
      <c r="B2097" s="39" t="s">
        <v>29</v>
      </c>
      <c r="C2097" s="39" t="s">
        <v>63</v>
      </c>
      <c r="D2097" s="39" t="s">
        <v>2246</v>
      </c>
      <c r="E2097" s="39" t="s">
        <v>127</v>
      </c>
      <c r="F2097" s="48">
        <v>1</v>
      </c>
      <c r="G2097" s="41">
        <v>16402</v>
      </c>
      <c r="H2097" s="42">
        <v>2.0324659231722428</v>
      </c>
      <c r="I2097" s="42">
        <v>8070</v>
      </c>
      <c r="J2097" s="42" t="s">
        <v>4169</v>
      </c>
      <c r="K2097" s="42" t="s">
        <v>4170</v>
      </c>
      <c r="L2097" s="42">
        <v>0</v>
      </c>
      <c r="M2097" s="39" t="s">
        <v>102</v>
      </c>
      <c r="N2097" s="39" t="str">
        <f t="shared" si="32"/>
        <v>sim</v>
      </c>
      <c r="O2097" s="49">
        <v>60</v>
      </c>
      <c r="P2097" s="49">
        <v>60</v>
      </c>
      <c r="Q2097" s="39">
        <v>9</v>
      </c>
      <c r="R2097" s="39">
        <v>100</v>
      </c>
      <c r="S2097" s="39">
        <v>15</v>
      </c>
    </row>
    <row r="2098" spans="1:19" x14ac:dyDescent="0.25">
      <c r="A2098" s="39" t="s">
        <v>76</v>
      </c>
      <c r="B2098" s="39" t="s">
        <v>29</v>
      </c>
      <c r="C2098" s="39" t="s">
        <v>63</v>
      </c>
      <c r="D2098" s="39" t="s">
        <v>2247</v>
      </c>
      <c r="E2098" s="39" t="s">
        <v>127</v>
      </c>
      <c r="F2098" s="48">
        <v>1</v>
      </c>
      <c r="G2098" s="41">
        <v>5860</v>
      </c>
      <c r="H2098" s="42">
        <v>2.6917776757005054</v>
      </c>
      <c r="I2098" s="42">
        <v>2177</v>
      </c>
      <c r="J2098" s="42" t="s">
        <v>4170</v>
      </c>
      <c r="K2098" s="42" t="s">
        <v>4170</v>
      </c>
      <c r="L2098" s="42">
        <v>150</v>
      </c>
      <c r="M2098" s="39" t="s">
        <v>106</v>
      </c>
      <c r="N2098" s="39" t="str">
        <f t="shared" si="32"/>
        <v>sim</v>
      </c>
      <c r="O2098" s="49">
        <v>20</v>
      </c>
      <c r="P2098" s="49">
        <v>20</v>
      </c>
      <c r="Q2098" s="39">
        <v>1</v>
      </c>
      <c r="R2098" s="39">
        <v>100</v>
      </c>
      <c r="S2098" s="39">
        <v>5</v>
      </c>
    </row>
    <row r="2099" spans="1:19" x14ac:dyDescent="0.25">
      <c r="A2099" s="39" t="s">
        <v>76</v>
      </c>
      <c r="B2099" s="39" t="s">
        <v>29</v>
      </c>
      <c r="C2099" s="39" t="s">
        <v>63</v>
      </c>
      <c r="D2099" s="39" t="s">
        <v>2248</v>
      </c>
      <c r="E2099" s="39" t="s">
        <v>127</v>
      </c>
      <c r="F2099" s="48">
        <v>2</v>
      </c>
      <c r="G2099" s="41">
        <v>35156</v>
      </c>
      <c r="H2099" s="42">
        <v>2.5361419708555766</v>
      </c>
      <c r="I2099" s="42">
        <v>13862</v>
      </c>
      <c r="J2099" s="42" t="s">
        <v>4170</v>
      </c>
      <c r="K2099" s="42" t="s">
        <v>4170</v>
      </c>
      <c r="L2099" s="42">
        <v>1500</v>
      </c>
      <c r="M2099" s="39" t="s">
        <v>102</v>
      </c>
      <c r="N2099" s="39" t="str">
        <f t="shared" si="32"/>
        <v>sim</v>
      </c>
      <c r="O2099" s="49">
        <v>743</v>
      </c>
      <c r="P2099" s="49">
        <v>701</v>
      </c>
      <c r="Q2099" s="39">
        <v>625</v>
      </c>
      <c r="R2099" s="39">
        <v>94.3</v>
      </c>
      <c r="S2099" s="39">
        <v>84.1</v>
      </c>
    </row>
    <row r="2100" spans="1:19" x14ac:dyDescent="0.25">
      <c r="A2100" s="39" t="s">
        <v>76</v>
      </c>
      <c r="B2100" s="39" t="s">
        <v>29</v>
      </c>
      <c r="C2100" s="39" t="s">
        <v>63</v>
      </c>
      <c r="D2100" s="39" t="s">
        <v>2249</v>
      </c>
      <c r="E2100" s="39" t="s">
        <v>127</v>
      </c>
      <c r="F2100" s="48">
        <v>1</v>
      </c>
      <c r="G2100" s="41">
        <v>3888</v>
      </c>
      <c r="H2100" s="42">
        <v>2.0993520518358531</v>
      </c>
      <c r="I2100" s="42">
        <v>1852</v>
      </c>
      <c r="J2100" s="42" t="s">
        <v>4170</v>
      </c>
      <c r="K2100" s="42" t="s">
        <v>4170</v>
      </c>
      <c r="L2100" s="42">
        <v>0</v>
      </c>
      <c r="M2100" s="39" t="s">
        <v>102</v>
      </c>
      <c r="N2100" s="39" t="str">
        <f t="shared" si="32"/>
        <v>sim</v>
      </c>
      <c r="O2100" s="49">
        <v>38</v>
      </c>
      <c r="P2100" s="49">
        <v>36.799999999999997</v>
      </c>
      <c r="Q2100" s="39">
        <v>8.1999999999999993</v>
      </c>
      <c r="R2100" s="39">
        <v>96.8</v>
      </c>
      <c r="S2100" s="39">
        <v>21.6</v>
      </c>
    </row>
    <row r="2101" spans="1:19" x14ac:dyDescent="0.25">
      <c r="A2101" s="39" t="s">
        <v>76</v>
      </c>
      <c r="B2101" s="39" t="s">
        <v>29</v>
      </c>
      <c r="C2101" s="39" t="s">
        <v>63</v>
      </c>
      <c r="D2101" s="39" t="s">
        <v>2250</v>
      </c>
      <c r="E2101" s="39" t="s">
        <v>127</v>
      </c>
      <c r="F2101" s="48">
        <v>1</v>
      </c>
      <c r="G2101" s="41">
        <v>11708</v>
      </c>
      <c r="H2101" s="42">
        <v>3.3451428571428572</v>
      </c>
      <c r="I2101" s="42">
        <v>3500</v>
      </c>
      <c r="J2101" s="42" t="s">
        <v>4170</v>
      </c>
      <c r="K2101" s="42" t="s">
        <v>4170</v>
      </c>
      <c r="L2101" s="42">
        <v>50</v>
      </c>
      <c r="M2101" s="39" t="s">
        <v>105</v>
      </c>
      <c r="N2101" s="39" t="str">
        <f t="shared" si="32"/>
        <v>sim</v>
      </c>
      <c r="O2101" s="49">
        <v>54.27</v>
      </c>
      <c r="P2101" s="49">
        <v>44.32</v>
      </c>
      <c r="Q2101" s="39">
        <v>2</v>
      </c>
      <c r="R2101" s="39">
        <v>81.7</v>
      </c>
      <c r="S2101" s="39">
        <v>3.7</v>
      </c>
    </row>
    <row r="2102" spans="1:19" x14ac:dyDescent="0.25">
      <c r="A2102" s="39" t="s">
        <v>76</v>
      </c>
      <c r="B2102" s="39" t="s">
        <v>29</v>
      </c>
      <c r="C2102" s="39" t="s">
        <v>63</v>
      </c>
      <c r="D2102" s="39" t="s">
        <v>2251</v>
      </c>
      <c r="E2102" s="39" t="s">
        <v>127</v>
      </c>
      <c r="F2102" s="48">
        <v>1</v>
      </c>
      <c r="G2102" s="41">
        <v>2916</v>
      </c>
      <c r="H2102" s="42">
        <v>2</v>
      </c>
      <c r="I2102" s="42">
        <v>1458</v>
      </c>
      <c r="J2102" s="42" t="s">
        <v>4170</v>
      </c>
      <c r="K2102" s="42" t="s">
        <v>4170</v>
      </c>
      <c r="L2102" s="42">
        <v>0</v>
      </c>
      <c r="M2102" s="39" t="s">
        <v>103</v>
      </c>
      <c r="N2102" s="39" t="str">
        <f t="shared" si="32"/>
        <v>sim</v>
      </c>
      <c r="O2102" s="49">
        <v>26.3</v>
      </c>
      <c r="P2102" s="49">
        <v>17.8</v>
      </c>
      <c r="Q2102" s="39">
        <v>0.05</v>
      </c>
      <c r="R2102" s="39">
        <v>67.7</v>
      </c>
      <c r="S2102" s="39">
        <v>0.2</v>
      </c>
    </row>
    <row r="2103" spans="1:19" x14ac:dyDescent="0.25">
      <c r="A2103" s="39" t="s">
        <v>76</v>
      </c>
      <c r="B2103" s="39" t="s">
        <v>29</v>
      </c>
      <c r="C2103" s="39" t="s">
        <v>63</v>
      </c>
      <c r="D2103" s="39" t="s">
        <v>2252</v>
      </c>
      <c r="E2103" s="39" t="s">
        <v>127</v>
      </c>
      <c r="F2103" s="48">
        <v>1</v>
      </c>
      <c r="G2103" s="41">
        <v>12739</v>
      </c>
      <c r="H2103" s="42">
        <v>2.0207804568527918</v>
      </c>
      <c r="I2103" s="42">
        <v>6304</v>
      </c>
      <c r="J2103" s="42" t="s">
        <v>4170</v>
      </c>
      <c r="K2103" s="42" t="s">
        <v>4170</v>
      </c>
      <c r="L2103" s="42">
        <v>0</v>
      </c>
      <c r="M2103" s="39" t="s">
        <v>105</v>
      </c>
      <c r="N2103" s="39" t="str">
        <f t="shared" si="32"/>
        <v>sim</v>
      </c>
      <c r="O2103" s="49">
        <v>75</v>
      </c>
      <c r="P2103" s="49">
        <v>47</v>
      </c>
      <c r="Q2103" s="39">
        <v>0</v>
      </c>
      <c r="R2103" s="39">
        <v>62.7</v>
      </c>
      <c r="S2103" s="39"/>
    </row>
    <row r="2104" spans="1:19" x14ac:dyDescent="0.25">
      <c r="A2104" s="39" t="s">
        <v>76</v>
      </c>
      <c r="B2104" s="39" t="s">
        <v>29</v>
      </c>
      <c r="C2104" s="39" t="s">
        <v>63</v>
      </c>
      <c r="D2104" s="39" t="s">
        <v>2253</v>
      </c>
      <c r="E2104" s="39" t="s">
        <v>127</v>
      </c>
      <c r="F2104" s="48">
        <v>1</v>
      </c>
      <c r="G2104" s="41">
        <v>18175</v>
      </c>
      <c r="H2104" s="42">
        <v>2.4291633253140872</v>
      </c>
      <c r="I2104" s="42">
        <v>7482</v>
      </c>
      <c r="J2104" s="42" t="s">
        <v>4169</v>
      </c>
      <c r="K2104" s="42" t="s">
        <v>4169</v>
      </c>
      <c r="L2104" s="42">
        <v>800</v>
      </c>
      <c r="M2104" s="39" t="s">
        <v>103</v>
      </c>
      <c r="N2104" s="39" t="str">
        <f t="shared" si="32"/>
        <v>sim</v>
      </c>
      <c r="O2104" s="49">
        <v>88</v>
      </c>
      <c r="P2104" s="49">
        <v>80</v>
      </c>
      <c r="Q2104" s="39">
        <v>35</v>
      </c>
      <c r="R2104" s="39">
        <v>90.9</v>
      </c>
      <c r="S2104" s="39">
        <v>39.799999999999997</v>
      </c>
    </row>
    <row r="2105" spans="1:19" x14ac:dyDescent="0.25">
      <c r="A2105" s="39" t="s">
        <v>76</v>
      </c>
      <c r="B2105" s="39" t="s">
        <v>29</v>
      </c>
      <c r="C2105" s="39" t="s">
        <v>63</v>
      </c>
      <c r="D2105" s="39" t="s">
        <v>2254</v>
      </c>
      <c r="E2105" s="39" t="s">
        <v>127</v>
      </c>
      <c r="F2105" s="48">
        <v>1</v>
      </c>
      <c r="G2105" s="41">
        <v>11804</v>
      </c>
      <c r="H2105" s="42">
        <v>2.2669483387747262</v>
      </c>
      <c r="I2105" s="42">
        <v>5207</v>
      </c>
      <c r="J2105" s="42" t="s">
        <v>4170</v>
      </c>
      <c r="K2105" s="42" t="s">
        <v>4170</v>
      </c>
      <c r="L2105" s="42">
        <v>0</v>
      </c>
      <c r="M2105" s="39" t="s">
        <v>103</v>
      </c>
      <c r="N2105" s="39" t="str">
        <f t="shared" si="32"/>
        <v>sim</v>
      </c>
      <c r="O2105" s="49">
        <v>50</v>
      </c>
      <c r="P2105" s="49">
        <v>35</v>
      </c>
      <c r="Q2105" s="39">
        <v>22</v>
      </c>
      <c r="R2105" s="39">
        <v>70</v>
      </c>
      <c r="S2105" s="39">
        <v>44</v>
      </c>
    </row>
    <row r="2106" spans="1:19" x14ac:dyDescent="0.25">
      <c r="A2106" s="39" t="s">
        <v>76</v>
      </c>
      <c r="B2106" s="39" t="s">
        <v>29</v>
      </c>
      <c r="C2106" s="39" t="s">
        <v>63</v>
      </c>
      <c r="D2106" s="39" t="s">
        <v>2255</v>
      </c>
      <c r="E2106" s="39" t="s">
        <v>127</v>
      </c>
      <c r="F2106" s="48">
        <v>1</v>
      </c>
      <c r="G2106" s="41">
        <v>5500</v>
      </c>
      <c r="H2106" s="42">
        <v>2.2150624244865083</v>
      </c>
      <c r="I2106" s="42">
        <v>2483</v>
      </c>
      <c r="J2106" s="42" t="s">
        <v>4170</v>
      </c>
      <c r="K2106" s="42" t="s">
        <v>4170</v>
      </c>
      <c r="L2106" s="42">
        <v>0</v>
      </c>
      <c r="M2106" s="39" t="s">
        <v>102</v>
      </c>
      <c r="N2106" s="39" t="str">
        <f t="shared" si="32"/>
        <v>sim</v>
      </c>
      <c r="O2106" s="49">
        <v>32</v>
      </c>
      <c r="P2106" s="49">
        <v>25</v>
      </c>
      <c r="Q2106" s="39">
        <v>20</v>
      </c>
      <c r="R2106" s="39">
        <v>78.099999999999994</v>
      </c>
      <c r="S2106" s="39">
        <v>62.5</v>
      </c>
    </row>
    <row r="2107" spans="1:19" x14ac:dyDescent="0.25">
      <c r="A2107" s="39" t="s">
        <v>76</v>
      </c>
      <c r="B2107" s="39" t="s">
        <v>29</v>
      </c>
      <c r="C2107" s="39" t="s">
        <v>63</v>
      </c>
      <c r="D2107" s="39" t="s">
        <v>2256</v>
      </c>
      <c r="E2107" s="39" t="s">
        <v>127</v>
      </c>
      <c r="F2107" s="48">
        <v>1</v>
      </c>
      <c r="G2107" s="41">
        <v>8289</v>
      </c>
      <c r="H2107" s="42">
        <v>2.7694620781824257</v>
      </c>
      <c r="I2107" s="42">
        <v>2993</v>
      </c>
      <c r="J2107" s="42" t="s">
        <v>4170</v>
      </c>
      <c r="K2107" s="42" t="s">
        <v>4170</v>
      </c>
      <c r="L2107" s="42">
        <v>30</v>
      </c>
      <c r="M2107" s="39" t="s">
        <v>103</v>
      </c>
      <c r="N2107" s="39" t="str">
        <f t="shared" si="32"/>
        <v>sim</v>
      </c>
      <c r="O2107" s="49">
        <v>40</v>
      </c>
      <c r="P2107" s="49">
        <v>38</v>
      </c>
      <c r="Q2107" s="39">
        <v>0.9</v>
      </c>
      <c r="R2107" s="39">
        <v>95</v>
      </c>
      <c r="S2107" s="39">
        <v>2.2999999999999998</v>
      </c>
    </row>
    <row r="2108" spans="1:19" x14ac:dyDescent="0.25">
      <c r="A2108" s="39" t="s">
        <v>76</v>
      </c>
      <c r="B2108" s="39" t="s">
        <v>29</v>
      </c>
      <c r="C2108" s="39" t="s">
        <v>63</v>
      </c>
      <c r="D2108" s="39" t="s">
        <v>2257</v>
      </c>
      <c r="E2108" s="39" t="s">
        <v>127</v>
      </c>
      <c r="F2108" s="48">
        <v>2</v>
      </c>
      <c r="G2108" s="41">
        <v>53853</v>
      </c>
      <c r="H2108" s="42">
        <v>2.952790876192565</v>
      </c>
      <c r="I2108" s="42">
        <v>18238</v>
      </c>
      <c r="J2108" s="42" t="s">
        <v>4169</v>
      </c>
      <c r="K2108" s="42" t="s">
        <v>4170</v>
      </c>
      <c r="L2108" s="42">
        <v>1231</v>
      </c>
      <c r="M2108" s="39" t="s">
        <v>103</v>
      </c>
      <c r="N2108" s="39" t="str">
        <f t="shared" si="32"/>
        <v>sim</v>
      </c>
      <c r="O2108" s="49">
        <v>152.83000000000001</v>
      </c>
      <c r="P2108" s="49">
        <v>123.74</v>
      </c>
      <c r="Q2108" s="39">
        <v>2.96</v>
      </c>
      <c r="R2108" s="39">
        <v>81</v>
      </c>
      <c r="S2108" s="39">
        <v>1.9</v>
      </c>
    </row>
    <row r="2109" spans="1:19" x14ac:dyDescent="0.25">
      <c r="A2109" s="39" t="s">
        <v>76</v>
      </c>
      <c r="B2109" s="39" t="s">
        <v>29</v>
      </c>
      <c r="C2109" s="39" t="s">
        <v>63</v>
      </c>
      <c r="D2109" s="39" t="s">
        <v>2258</v>
      </c>
      <c r="E2109" s="39" t="s">
        <v>127</v>
      </c>
      <c r="F2109" s="48">
        <v>1</v>
      </c>
      <c r="G2109" s="41">
        <v>3324</v>
      </c>
      <c r="H2109" s="42">
        <v>2.0775000000000001</v>
      </c>
      <c r="I2109" s="42">
        <v>1600</v>
      </c>
      <c r="J2109" s="42" t="s">
        <v>4169</v>
      </c>
      <c r="K2109" s="42" t="s">
        <v>4170</v>
      </c>
      <c r="L2109" s="42">
        <v>6</v>
      </c>
      <c r="M2109" s="39" t="s">
        <v>103</v>
      </c>
      <c r="N2109" s="39" t="str">
        <f t="shared" si="32"/>
        <v>sim</v>
      </c>
      <c r="O2109" s="49">
        <v>20.3</v>
      </c>
      <c r="P2109" s="49">
        <v>20.3</v>
      </c>
      <c r="Q2109" s="39">
        <v>0.05</v>
      </c>
      <c r="R2109" s="39">
        <v>100</v>
      </c>
      <c r="S2109" s="39">
        <v>0.2</v>
      </c>
    </row>
    <row r="2110" spans="1:19" x14ac:dyDescent="0.25">
      <c r="A2110" s="39" t="s">
        <v>76</v>
      </c>
      <c r="B2110" s="39" t="s">
        <v>29</v>
      </c>
      <c r="C2110" s="39" t="s">
        <v>63</v>
      </c>
      <c r="D2110" s="39" t="s">
        <v>2259</v>
      </c>
      <c r="E2110" s="39" t="s">
        <v>174</v>
      </c>
      <c r="F2110" s="48">
        <v>1</v>
      </c>
      <c r="G2110" s="41">
        <v>14750</v>
      </c>
      <c r="H2110" s="42">
        <v>2.95</v>
      </c>
      <c r="I2110" s="42">
        <v>5000</v>
      </c>
      <c r="J2110" s="42" t="s">
        <v>4170</v>
      </c>
      <c r="K2110" s="42" t="s">
        <v>4170</v>
      </c>
      <c r="L2110" s="42">
        <v>50</v>
      </c>
      <c r="M2110" s="39" t="s">
        <v>106</v>
      </c>
      <c r="N2110" s="39" t="str">
        <f t="shared" si="32"/>
        <v>sim</v>
      </c>
      <c r="O2110" s="49">
        <v>51</v>
      </c>
      <c r="P2110" s="49">
        <v>28.5</v>
      </c>
      <c r="Q2110" s="39">
        <v>12.5</v>
      </c>
      <c r="R2110" s="39">
        <v>55.9</v>
      </c>
      <c r="S2110" s="39">
        <v>24.5</v>
      </c>
    </row>
    <row r="2111" spans="1:19" x14ac:dyDescent="0.25">
      <c r="A2111" s="39" t="s">
        <v>76</v>
      </c>
      <c r="B2111" s="39" t="s">
        <v>29</v>
      </c>
      <c r="C2111" s="39" t="s">
        <v>63</v>
      </c>
      <c r="D2111" s="39" t="s">
        <v>2260</v>
      </c>
      <c r="E2111" s="39" t="s">
        <v>127</v>
      </c>
      <c r="F2111" s="48">
        <v>1</v>
      </c>
      <c r="G2111" s="41">
        <v>2428</v>
      </c>
      <c r="H2111" s="42">
        <v>2.52128764278297</v>
      </c>
      <c r="I2111" s="42">
        <v>963</v>
      </c>
      <c r="J2111" s="42" t="s">
        <v>4170</v>
      </c>
      <c r="K2111" s="42" t="s">
        <v>4170</v>
      </c>
      <c r="L2111" s="42">
        <v>0</v>
      </c>
      <c r="M2111" s="39" t="s">
        <v>103</v>
      </c>
      <c r="N2111" s="39" t="str">
        <f t="shared" si="32"/>
        <v>sim</v>
      </c>
      <c r="O2111" s="49">
        <v>9.5</v>
      </c>
      <c r="P2111" s="49">
        <v>8</v>
      </c>
      <c r="Q2111" s="39">
        <v>6.65</v>
      </c>
      <c r="R2111" s="39">
        <v>84.2</v>
      </c>
      <c r="S2111" s="39">
        <v>70</v>
      </c>
    </row>
    <row r="2112" spans="1:19" x14ac:dyDescent="0.25">
      <c r="A2112" s="39" t="s">
        <v>76</v>
      </c>
      <c r="B2112" s="39" t="s">
        <v>29</v>
      </c>
      <c r="C2112" s="39" t="s">
        <v>63</v>
      </c>
      <c r="D2112" s="39" t="s">
        <v>2261</v>
      </c>
      <c r="E2112" s="39" t="s">
        <v>173</v>
      </c>
      <c r="F2112" s="48">
        <v>1</v>
      </c>
      <c r="G2112" s="41">
        <v>2860</v>
      </c>
      <c r="H2112" s="42">
        <v>3.0010493179433366</v>
      </c>
      <c r="I2112" s="42">
        <v>953</v>
      </c>
      <c r="J2112" s="42" t="s">
        <v>4170</v>
      </c>
      <c r="K2112" s="42" t="s">
        <v>4170</v>
      </c>
      <c r="L2112" s="42">
        <v>20</v>
      </c>
      <c r="M2112" s="39" t="s">
        <v>102</v>
      </c>
      <c r="N2112" s="39" t="str">
        <f t="shared" si="32"/>
        <v>sim</v>
      </c>
      <c r="O2112" s="49">
        <v>12.06</v>
      </c>
      <c r="P2112" s="49">
        <v>8.58</v>
      </c>
      <c r="Q2112" s="39">
        <v>5.4</v>
      </c>
      <c r="R2112" s="39">
        <v>71.099999999999994</v>
      </c>
      <c r="S2112" s="39">
        <v>44.8</v>
      </c>
    </row>
    <row r="2113" spans="1:19" x14ac:dyDescent="0.25">
      <c r="A2113" s="39" t="s">
        <v>76</v>
      </c>
      <c r="B2113" s="39" t="s">
        <v>29</v>
      </c>
      <c r="C2113" s="39" t="s">
        <v>63</v>
      </c>
      <c r="D2113" s="39" t="s">
        <v>2262</v>
      </c>
      <c r="E2113" s="39" t="s">
        <v>127</v>
      </c>
      <c r="F2113" s="48">
        <v>1</v>
      </c>
      <c r="G2113" s="41">
        <v>1431</v>
      </c>
      <c r="H2113" s="42">
        <v>2.2186046511627908</v>
      </c>
      <c r="I2113" s="42">
        <v>645</v>
      </c>
      <c r="J2113" s="42" t="s">
        <v>4170</v>
      </c>
      <c r="K2113" s="42" t="s">
        <v>4170</v>
      </c>
      <c r="L2113" s="42">
        <v>0</v>
      </c>
      <c r="M2113" s="39" t="s">
        <v>103</v>
      </c>
      <c r="N2113" s="39" t="str">
        <f t="shared" si="32"/>
        <v>sim</v>
      </c>
      <c r="O2113" s="49">
        <v>15</v>
      </c>
      <c r="P2113" s="49">
        <v>9</v>
      </c>
      <c r="Q2113" s="39">
        <v>2.5</v>
      </c>
      <c r="R2113" s="39">
        <v>60</v>
      </c>
      <c r="S2113" s="39">
        <v>16.7</v>
      </c>
    </row>
    <row r="2114" spans="1:19" x14ac:dyDescent="0.25">
      <c r="A2114" s="39" t="s">
        <v>76</v>
      </c>
      <c r="B2114" s="39" t="s">
        <v>29</v>
      </c>
      <c r="C2114" s="39" t="s">
        <v>63</v>
      </c>
      <c r="D2114" s="39" t="s">
        <v>2263</v>
      </c>
      <c r="E2114" s="39" t="s">
        <v>127</v>
      </c>
      <c r="F2114" s="48">
        <v>1</v>
      </c>
      <c r="G2114" s="41">
        <v>11736</v>
      </c>
      <c r="H2114" s="42">
        <v>3.7858064516129031</v>
      </c>
      <c r="I2114" s="42">
        <v>3100</v>
      </c>
      <c r="J2114" s="42" t="s">
        <v>4170</v>
      </c>
      <c r="K2114" s="42" t="s">
        <v>4170</v>
      </c>
      <c r="L2114" s="42">
        <v>0</v>
      </c>
      <c r="M2114" s="39" t="s">
        <v>102</v>
      </c>
      <c r="N2114" s="39" t="str">
        <f t="shared" si="32"/>
        <v>sim</v>
      </c>
      <c r="O2114" s="49">
        <v>105</v>
      </c>
      <c r="P2114" s="49">
        <v>65</v>
      </c>
      <c r="Q2114" s="39">
        <v>52</v>
      </c>
      <c r="R2114" s="39">
        <v>61.9</v>
      </c>
      <c r="S2114" s="39">
        <v>49.5</v>
      </c>
    </row>
    <row r="2115" spans="1:19" x14ac:dyDescent="0.25">
      <c r="A2115" s="39" t="s">
        <v>76</v>
      </c>
      <c r="B2115" s="39" t="s">
        <v>29</v>
      </c>
      <c r="C2115" s="39" t="s">
        <v>63</v>
      </c>
      <c r="D2115" s="39" t="s">
        <v>2264</v>
      </c>
      <c r="E2115" s="39" t="s">
        <v>127</v>
      </c>
      <c r="F2115" s="48">
        <v>1</v>
      </c>
      <c r="G2115" s="41">
        <v>7013</v>
      </c>
      <c r="H2115" s="42">
        <v>2.4772165312610386</v>
      </c>
      <c r="I2115" s="42">
        <v>2831</v>
      </c>
      <c r="J2115" s="42" t="s">
        <v>4170</v>
      </c>
      <c r="K2115" s="42" t="s">
        <v>4170</v>
      </c>
      <c r="L2115" s="42">
        <v>0</v>
      </c>
      <c r="M2115" s="39" t="s">
        <v>104</v>
      </c>
      <c r="N2115" s="39" t="b">
        <f t="shared" ref="N2115:N2178" si="33">IF(M2115&lt;&gt;"Não existe", "sim")</f>
        <v>0</v>
      </c>
      <c r="O2115" s="49">
        <v>18.98</v>
      </c>
      <c r="P2115" s="49">
        <v>17.260000000000002</v>
      </c>
      <c r="Q2115" s="39">
        <v>0</v>
      </c>
      <c r="R2115" s="39">
        <v>90.9</v>
      </c>
      <c r="S2115" s="39"/>
    </row>
    <row r="2116" spans="1:19" x14ac:dyDescent="0.25">
      <c r="A2116" s="39" t="s">
        <v>76</v>
      </c>
      <c r="B2116" s="39" t="s">
        <v>29</v>
      </c>
      <c r="C2116" s="39" t="s">
        <v>63</v>
      </c>
      <c r="D2116" s="39" t="s">
        <v>2265</v>
      </c>
      <c r="E2116" s="39" t="s">
        <v>127</v>
      </c>
      <c r="F2116" s="48">
        <v>1</v>
      </c>
      <c r="G2116" s="41">
        <v>1941</v>
      </c>
      <c r="H2116" s="42">
        <v>2.283529411764706</v>
      </c>
      <c r="I2116" s="42">
        <v>850</v>
      </c>
      <c r="J2116" s="42" t="s">
        <v>4169</v>
      </c>
      <c r="K2116" s="42" t="s">
        <v>4169</v>
      </c>
      <c r="L2116" s="42">
        <v>5</v>
      </c>
      <c r="M2116" s="39" t="s">
        <v>102</v>
      </c>
      <c r="N2116" s="39" t="str">
        <f t="shared" si="33"/>
        <v>sim</v>
      </c>
      <c r="O2116" s="49">
        <v>23</v>
      </c>
      <c r="P2116" s="49">
        <v>20</v>
      </c>
      <c r="Q2116" s="39">
        <v>13</v>
      </c>
      <c r="R2116" s="39">
        <v>87</v>
      </c>
      <c r="S2116" s="39">
        <v>56.5</v>
      </c>
    </row>
    <row r="2117" spans="1:19" x14ac:dyDescent="0.25">
      <c r="A2117" s="39" t="s">
        <v>76</v>
      </c>
      <c r="B2117" s="39" t="s">
        <v>29</v>
      </c>
      <c r="C2117" s="39" t="s">
        <v>63</v>
      </c>
      <c r="D2117" s="39" t="s">
        <v>2266</v>
      </c>
      <c r="E2117" s="39" t="s">
        <v>174</v>
      </c>
      <c r="F2117" s="48">
        <v>2</v>
      </c>
      <c r="G2117" s="41">
        <v>27787</v>
      </c>
      <c r="H2117" s="42">
        <v>3.2488015900853502</v>
      </c>
      <c r="I2117" s="42">
        <v>8553</v>
      </c>
      <c r="J2117" s="42" t="s">
        <v>4169</v>
      </c>
      <c r="K2117" s="42" t="s">
        <v>4170</v>
      </c>
      <c r="L2117" s="42">
        <v>20</v>
      </c>
      <c r="M2117" s="39" t="s">
        <v>106</v>
      </c>
      <c r="N2117" s="39" t="str">
        <f t="shared" si="33"/>
        <v>sim</v>
      </c>
      <c r="O2117" s="49">
        <v>200</v>
      </c>
      <c r="P2117" s="49">
        <v>150</v>
      </c>
      <c r="Q2117" s="39">
        <v>10.5</v>
      </c>
      <c r="R2117" s="39">
        <v>75</v>
      </c>
      <c r="S2117" s="39">
        <v>5.3</v>
      </c>
    </row>
    <row r="2118" spans="1:19" x14ac:dyDescent="0.25">
      <c r="A2118" s="39" t="s">
        <v>76</v>
      </c>
      <c r="B2118" s="39" t="s">
        <v>29</v>
      </c>
      <c r="C2118" s="39" t="s">
        <v>63</v>
      </c>
      <c r="D2118" s="39" t="s">
        <v>2267</v>
      </c>
      <c r="E2118" s="39" t="s">
        <v>127</v>
      </c>
      <c r="F2118" s="48">
        <v>1</v>
      </c>
      <c r="G2118" s="41">
        <v>14016</v>
      </c>
      <c r="H2118" s="42">
        <v>2.7220819576616817</v>
      </c>
      <c r="I2118" s="42">
        <v>5149</v>
      </c>
      <c r="J2118" s="42" t="s">
        <v>4170</v>
      </c>
      <c r="K2118" s="42" t="s">
        <v>4170</v>
      </c>
      <c r="L2118" s="42">
        <v>110</v>
      </c>
      <c r="M2118" s="39" t="s">
        <v>106</v>
      </c>
      <c r="N2118" s="39" t="str">
        <f t="shared" si="33"/>
        <v>sim</v>
      </c>
      <c r="O2118" s="49">
        <v>40.42</v>
      </c>
      <c r="P2118" s="49">
        <v>39.5</v>
      </c>
      <c r="Q2118" s="39">
        <v>0.4</v>
      </c>
      <c r="R2118" s="39">
        <v>97.7</v>
      </c>
      <c r="S2118" s="39">
        <v>1</v>
      </c>
    </row>
    <row r="2119" spans="1:19" x14ac:dyDescent="0.25">
      <c r="A2119" s="39" t="s">
        <v>76</v>
      </c>
      <c r="B2119" s="39" t="s">
        <v>29</v>
      </c>
      <c r="C2119" s="39" t="s">
        <v>63</v>
      </c>
      <c r="D2119" s="39" t="s">
        <v>2268</v>
      </c>
      <c r="E2119" s="39" t="s">
        <v>127</v>
      </c>
      <c r="F2119" s="48">
        <v>1</v>
      </c>
      <c r="G2119" s="41">
        <v>5795</v>
      </c>
      <c r="H2119" s="42">
        <v>2.308764940239044</v>
      </c>
      <c r="I2119" s="42">
        <v>2510</v>
      </c>
      <c r="J2119" s="42" t="s">
        <v>4170</v>
      </c>
      <c r="K2119" s="42" t="s">
        <v>4170</v>
      </c>
      <c r="L2119" s="42">
        <v>220</v>
      </c>
      <c r="M2119" s="39" t="s">
        <v>105</v>
      </c>
      <c r="N2119" s="39" t="str">
        <f t="shared" si="33"/>
        <v>sim</v>
      </c>
      <c r="O2119" s="49">
        <v>18</v>
      </c>
      <c r="P2119" s="49">
        <v>9</v>
      </c>
      <c r="Q2119" s="39">
        <v>0</v>
      </c>
      <c r="R2119" s="39">
        <v>50</v>
      </c>
      <c r="S2119" s="39"/>
    </row>
    <row r="2120" spans="1:19" x14ac:dyDescent="0.25">
      <c r="A2120" s="39" t="s">
        <v>76</v>
      </c>
      <c r="B2120" s="39" t="s">
        <v>29</v>
      </c>
      <c r="C2120" s="39" t="s">
        <v>63</v>
      </c>
      <c r="D2120" s="39" t="s">
        <v>2269</v>
      </c>
      <c r="E2120" s="39" t="s">
        <v>127</v>
      </c>
      <c r="F2120" s="48">
        <v>1</v>
      </c>
      <c r="G2120" s="41">
        <v>14903</v>
      </c>
      <c r="H2120" s="42">
        <v>2.6674422767137997</v>
      </c>
      <c r="I2120" s="42">
        <v>5587</v>
      </c>
      <c r="J2120" s="42" t="s">
        <v>4170</v>
      </c>
      <c r="K2120" s="42" t="s">
        <v>4170</v>
      </c>
      <c r="L2120" s="42">
        <v>250</v>
      </c>
      <c r="M2120" s="39" t="s">
        <v>103</v>
      </c>
      <c r="N2120" s="39" t="str">
        <f t="shared" si="33"/>
        <v>sim</v>
      </c>
      <c r="O2120" s="49">
        <v>122.9</v>
      </c>
      <c r="P2120" s="49">
        <v>54.39</v>
      </c>
      <c r="Q2120" s="39">
        <v>50</v>
      </c>
      <c r="R2120" s="39">
        <v>44.3</v>
      </c>
      <c r="S2120" s="39">
        <v>40.700000000000003</v>
      </c>
    </row>
    <row r="2121" spans="1:19" x14ac:dyDescent="0.25">
      <c r="A2121" s="39" t="s">
        <v>76</v>
      </c>
      <c r="B2121" s="39" t="s">
        <v>29</v>
      </c>
      <c r="C2121" s="39" t="s">
        <v>63</v>
      </c>
      <c r="D2121" s="39" t="s">
        <v>2270</v>
      </c>
      <c r="E2121" s="39" t="s">
        <v>127</v>
      </c>
      <c r="F2121" s="48">
        <v>1</v>
      </c>
      <c r="G2121" s="41">
        <v>9256</v>
      </c>
      <c r="H2121" s="42">
        <v>2.6295454545454544</v>
      </c>
      <c r="I2121" s="42">
        <v>3520</v>
      </c>
      <c r="J2121" s="42" t="s">
        <v>4170</v>
      </c>
      <c r="K2121" s="42" t="s">
        <v>4170</v>
      </c>
      <c r="L2121" s="42">
        <v>0</v>
      </c>
      <c r="M2121" s="39" t="s">
        <v>102</v>
      </c>
      <c r="N2121" s="39" t="str">
        <f t="shared" si="33"/>
        <v>sim</v>
      </c>
      <c r="O2121" s="49">
        <v>50</v>
      </c>
      <c r="P2121" s="49">
        <v>42</v>
      </c>
      <c r="Q2121" s="39">
        <v>2</v>
      </c>
      <c r="R2121" s="39">
        <v>84</v>
      </c>
      <c r="S2121" s="39">
        <v>4</v>
      </c>
    </row>
    <row r="2122" spans="1:19" x14ac:dyDescent="0.25">
      <c r="A2122" s="39" t="s">
        <v>76</v>
      </c>
      <c r="B2122" s="39" t="s">
        <v>29</v>
      </c>
      <c r="C2122" s="39" t="s">
        <v>63</v>
      </c>
      <c r="D2122" s="39" t="s">
        <v>2271</v>
      </c>
      <c r="E2122" s="39" t="s">
        <v>174</v>
      </c>
      <c r="F2122" s="48">
        <v>2</v>
      </c>
      <c r="G2122" s="41">
        <v>34693</v>
      </c>
      <c r="H2122" s="42">
        <v>2.5605579747582849</v>
      </c>
      <c r="I2122" s="42">
        <v>13549</v>
      </c>
      <c r="J2122" s="42" t="s">
        <v>4170</v>
      </c>
      <c r="K2122" s="42" t="s">
        <v>4170</v>
      </c>
      <c r="L2122" s="42">
        <v>68</v>
      </c>
      <c r="M2122" s="39" t="s">
        <v>102</v>
      </c>
      <c r="N2122" s="39" t="str">
        <f t="shared" si="33"/>
        <v>sim</v>
      </c>
      <c r="O2122" s="49">
        <v>199.32</v>
      </c>
      <c r="P2122" s="49">
        <v>138</v>
      </c>
      <c r="Q2122" s="39">
        <v>61</v>
      </c>
      <c r="R2122" s="39">
        <v>69.2</v>
      </c>
      <c r="S2122" s="39">
        <v>30.6</v>
      </c>
    </row>
    <row r="2123" spans="1:19" x14ac:dyDescent="0.25">
      <c r="A2123" s="39" t="s">
        <v>76</v>
      </c>
      <c r="B2123" s="39" t="s">
        <v>29</v>
      </c>
      <c r="C2123" s="39" t="s">
        <v>63</v>
      </c>
      <c r="D2123" s="39" t="s">
        <v>2272</v>
      </c>
      <c r="E2123" s="39" t="s">
        <v>127</v>
      </c>
      <c r="F2123" s="48">
        <v>1</v>
      </c>
      <c r="G2123" s="41">
        <v>2167</v>
      </c>
      <c r="H2123" s="42">
        <v>2.4077777777777776</v>
      </c>
      <c r="I2123" s="42">
        <v>900</v>
      </c>
      <c r="J2123" s="42" t="s">
        <v>4170</v>
      </c>
      <c r="K2123" s="42" t="s">
        <v>4170</v>
      </c>
      <c r="L2123" s="42">
        <v>0</v>
      </c>
      <c r="M2123" s="39" t="s">
        <v>103</v>
      </c>
      <c r="N2123" s="39" t="str">
        <f t="shared" si="33"/>
        <v>sim</v>
      </c>
      <c r="O2123" s="49">
        <v>19.5</v>
      </c>
      <c r="P2123" s="49">
        <v>18</v>
      </c>
      <c r="Q2123" s="39">
        <v>8</v>
      </c>
      <c r="R2123" s="39">
        <v>92.3</v>
      </c>
      <c r="S2123" s="39">
        <v>41</v>
      </c>
    </row>
    <row r="2124" spans="1:19" x14ac:dyDescent="0.25">
      <c r="A2124" s="39" t="s">
        <v>76</v>
      </c>
      <c r="B2124" s="39" t="s">
        <v>29</v>
      </c>
      <c r="C2124" s="39" t="s">
        <v>63</v>
      </c>
      <c r="D2124" s="39" t="s">
        <v>2273</v>
      </c>
      <c r="E2124" s="39" t="s">
        <v>127</v>
      </c>
      <c r="F2124" s="48">
        <v>1</v>
      </c>
      <c r="G2124" s="41">
        <v>14900</v>
      </c>
      <c r="H2124" s="42">
        <v>3.2391304347826089</v>
      </c>
      <c r="I2124" s="42">
        <v>4600</v>
      </c>
      <c r="J2124" s="42" t="s">
        <v>4170</v>
      </c>
      <c r="K2124" s="42" t="s">
        <v>4170</v>
      </c>
      <c r="L2124" s="42">
        <v>69</v>
      </c>
      <c r="M2124" s="39" t="s">
        <v>103</v>
      </c>
      <c r="N2124" s="39" t="str">
        <f t="shared" si="33"/>
        <v>sim</v>
      </c>
      <c r="O2124" s="49">
        <v>30.61</v>
      </c>
      <c r="P2124" s="49">
        <v>19</v>
      </c>
      <c r="Q2124" s="39">
        <v>9</v>
      </c>
      <c r="R2124" s="39">
        <v>62.1</v>
      </c>
      <c r="S2124" s="39">
        <v>29.4</v>
      </c>
    </row>
    <row r="2125" spans="1:19" x14ac:dyDescent="0.25">
      <c r="A2125" s="39" t="s">
        <v>76</v>
      </c>
      <c r="B2125" s="39" t="s">
        <v>29</v>
      </c>
      <c r="C2125" s="39" t="s">
        <v>63</v>
      </c>
      <c r="D2125" s="39" t="s">
        <v>2274</v>
      </c>
      <c r="E2125" s="39" t="s">
        <v>127</v>
      </c>
      <c r="F2125" s="48">
        <v>1</v>
      </c>
      <c r="G2125" s="41">
        <v>7529</v>
      </c>
      <c r="H2125" s="42">
        <v>2.4287096774193548</v>
      </c>
      <c r="I2125" s="42">
        <v>3100</v>
      </c>
      <c r="J2125" s="42" t="s">
        <v>4170</v>
      </c>
      <c r="K2125" s="42" t="s">
        <v>4170</v>
      </c>
      <c r="L2125" s="42">
        <v>100</v>
      </c>
      <c r="M2125" s="39" t="s">
        <v>106</v>
      </c>
      <c r="N2125" s="39" t="str">
        <f t="shared" si="33"/>
        <v>sim</v>
      </c>
      <c r="O2125" s="49">
        <v>36</v>
      </c>
      <c r="P2125" s="49">
        <v>36</v>
      </c>
      <c r="Q2125" s="39">
        <v>36</v>
      </c>
      <c r="R2125" s="39">
        <v>100</v>
      </c>
      <c r="S2125" s="39">
        <v>100</v>
      </c>
    </row>
    <row r="2126" spans="1:19" x14ac:dyDescent="0.25">
      <c r="A2126" s="39" t="s">
        <v>76</v>
      </c>
      <c r="B2126" s="39" t="s">
        <v>29</v>
      </c>
      <c r="C2126" s="39" t="s">
        <v>63</v>
      </c>
      <c r="D2126" s="39" t="s">
        <v>2275</v>
      </c>
      <c r="E2126" s="39" t="s">
        <v>173</v>
      </c>
      <c r="F2126" s="48">
        <v>1</v>
      </c>
      <c r="G2126" s="41">
        <v>3490</v>
      </c>
      <c r="H2126" s="42">
        <v>3.1300448430493275</v>
      </c>
      <c r="I2126" s="42">
        <v>1115</v>
      </c>
      <c r="J2126" s="42" t="s">
        <v>4170</v>
      </c>
      <c r="K2126" s="42" t="s">
        <v>4170</v>
      </c>
      <c r="L2126" s="42">
        <v>45</v>
      </c>
      <c r="M2126" s="39" t="s">
        <v>102</v>
      </c>
      <c r="N2126" s="39" t="str">
        <f t="shared" si="33"/>
        <v>sim</v>
      </c>
      <c r="O2126" s="49">
        <v>8</v>
      </c>
      <c r="P2126" s="49">
        <v>7.5</v>
      </c>
      <c r="Q2126" s="39">
        <v>7</v>
      </c>
      <c r="R2126" s="39">
        <v>93.8</v>
      </c>
      <c r="S2126" s="39">
        <v>87.5</v>
      </c>
    </row>
    <row r="2127" spans="1:19" x14ac:dyDescent="0.25">
      <c r="A2127" s="39" t="s">
        <v>76</v>
      </c>
      <c r="B2127" s="39" t="s">
        <v>29</v>
      </c>
      <c r="C2127" s="39" t="s">
        <v>63</v>
      </c>
      <c r="D2127" s="39" t="s">
        <v>2276</v>
      </c>
      <c r="E2127" s="39" t="s">
        <v>127</v>
      </c>
      <c r="F2127" s="48">
        <v>2</v>
      </c>
      <c r="G2127" s="41">
        <v>12871</v>
      </c>
      <c r="H2127" s="42">
        <v>3.2177500000000001</v>
      </c>
      <c r="I2127" s="42">
        <v>4000</v>
      </c>
      <c r="J2127" s="42" t="s">
        <v>4169</v>
      </c>
      <c r="K2127" s="42" t="s">
        <v>4169</v>
      </c>
      <c r="L2127" s="42">
        <v>50</v>
      </c>
      <c r="M2127" s="39" t="s">
        <v>102</v>
      </c>
      <c r="N2127" s="39" t="str">
        <f t="shared" si="33"/>
        <v>sim</v>
      </c>
      <c r="O2127" s="49">
        <v>35</v>
      </c>
      <c r="P2127" s="49">
        <v>25</v>
      </c>
      <c r="Q2127" s="39">
        <v>8</v>
      </c>
      <c r="R2127" s="39">
        <v>71.400000000000006</v>
      </c>
      <c r="S2127" s="39">
        <v>22.9</v>
      </c>
    </row>
    <row r="2128" spans="1:19" x14ac:dyDescent="0.25">
      <c r="A2128" s="39" t="s">
        <v>76</v>
      </c>
      <c r="B2128" s="39" t="s">
        <v>29</v>
      </c>
      <c r="C2128" s="39" t="s">
        <v>63</v>
      </c>
      <c r="D2128" s="39" t="s">
        <v>2277</v>
      </c>
      <c r="E2128" s="39" t="s">
        <v>127</v>
      </c>
      <c r="F2128" s="48">
        <v>1</v>
      </c>
      <c r="G2128" s="41">
        <v>3443</v>
      </c>
      <c r="H2128" s="42">
        <v>3.0334801762114538</v>
      </c>
      <c r="I2128" s="42">
        <v>1135</v>
      </c>
      <c r="J2128" s="42" t="s">
        <v>4170</v>
      </c>
      <c r="K2128" s="42" t="s">
        <v>4170</v>
      </c>
      <c r="L2128" s="42">
        <v>0</v>
      </c>
      <c r="M2128" s="39" t="s">
        <v>102</v>
      </c>
      <c r="N2128" s="39" t="str">
        <f t="shared" si="33"/>
        <v>sim</v>
      </c>
      <c r="O2128" s="49">
        <v>30</v>
      </c>
      <c r="P2128" s="49">
        <v>28.5</v>
      </c>
      <c r="Q2128" s="39">
        <v>24</v>
      </c>
      <c r="R2128" s="39">
        <v>95</v>
      </c>
      <c r="S2128" s="39">
        <v>80</v>
      </c>
    </row>
    <row r="2129" spans="1:19" x14ac:dyDescent="0.25">
      <c r="A2129" s="39" t="s">
        <v>76</v>
      </c>
      <c r="B2129" s="39" t="s">
        <v>29</v>
      </c>
      <c r="C2129" s="39" t="s">
        <v>63</v>
      </c>
      <c r="D2129" s="39" t="s">
        <v>2278</v>
      </c>
      <c r="E2129" s="39" t="s">
        <v>127</v>
      </c>
      <c r="F2129" s="48">
        <v>1</v>
      </c>
      <c r="G2129" s="41">
        <v>10472</v>
      </c>
      <c r="H2129" s="42">
        <v>3.6628191675410982</v>
      </c>
      <c r="I2129" s="42">
        <v>2859</v>
      </c>
      <c r="J2129" s="42" t="s">
        <v>4170</v>
      </c>
      <c r="K2129" s="42" t="s">
        <v>4170</v>
      </c>
      <c r="L2129" s="42">
        <v>50</v>
      </c>
      <c r="M2129" s="39" t="s">
        <v>104</v>
      </c>
      <c r="N2129" s="39" t="b">
        <f t="shared" si="33"/>
        <v>0</v>
      </c>
      <c r="O2129" s="49">
        <v>70.3</v>
      </c>
      <c r="P2129" s="49">
        <v>45.69</v>
      </c>
      <c r="Q2129" s="39">
        <v>0</v>
      </c>
      <c r="R2129" s="39">
        <v>65</v>
      </c>
      <c r="S2129" s="39"/>
    </row>
    <row r="2130" spans="1:19" x14ac:dyDescent="0.25">
      <c r="A2130" s="39" t="s">
        <v>76</v>
      </c>
      <c r="B2130" s="39" t="s">
        <v>29</v>
      </c>
      <c r="C2130" s="39" t="s">
        <v>63</v>
      </c>
      <c r="D2130" s="39" t="s">
        <v>2279</v>
      </c>
      <c r="E2130" s="39" t="s">
        <v>127</v>
      </c>
      <c r="F2130" s="48">
        <v>1</v>
      </c>
      <c r="G2130" s="41">
        <v>5968</v>
      </c>
      <c r="H2130" s="42">
        <v>2.3449901768172889</v>
      </c>
      <c r="I2130" s="42">
        <v>2545</v>
      </c>
      <c r="J2130" s="42" t="s">
        <v>4169</v>
      </c>
      <c r="K2130" s="42" t="s">
        <v>4170</v>
      </c>
      <c r="L2130" s="42">
        <v>150</v>
      </c>
      <c r="M2130" s="39" t="s">
        <v>106</v>
      </c>
      <c r="N2130" s="39" t="str">
        <f t="shared" si="33"/>
        <v>sim</v>
      </c>
      <c r="O2130" s="49">
        <v>35</v>
      </c>
      <c r="P2130" s="49">
        <v>25</v>
      </c>
      <c r="Q2130" s="39">
        <v>10</v>
      </c>
      <c r="R2130" s="39">
        <v>71.400000000000006</v>
      </c>
      <c r="S2130" s="39">
        <v>28.6</v>
      </c>
    </row>
    <row r="2131" spans="1:19" x14ac:dyDescent="0.25">
      <c r="A2131" s="39" t="s">
        <v>76</v>
      </c>
      <c r="B2131" s="39" t="s">
        <v>29</v>
      </c>
      <c r="C2131" s="39" t="s">
        <v>63</v>
      </c>
      <c r="D2131" s="39" t="s">
        <v>2280</v>
      </c>
      <c r="E2131" s="39" t="s">
        <v>127</v>
      </c>
      <c r="F2131" s="48">
        <v>1</v>
      </c>
      <c r="G2131" s="41">
        <v>11385</v>
      </c>
      <c r="H2131" s="42">
        <v>2.883008356545961</v>
      </c>
      <c r="I2131" s="42">
        <v>3949</v>
      </c>
      <c r="J2131" s="42" t="s">
        <v>4169</v>
      </c>
      <c r="K2131" s="42" t="s">
        <v>4170</v>
      </c>
      <c r="L2131" s="42">
        <v>500</v>
      </c>
      <c r="M2131" s="39" t="s">
        <v>103</v>
      </c>
      <c r="N2131" s="39" t="str">
        <f t="shared" si="33"/>
        <v>sim</v>
      </c>
      <c r="O2131" s="49">
        <v>20</v>
      </c>
      <c r="P2131" s="49">
        <v>17</v>
      </c>
      <c r="Q2131" s="39">
        <v>0.1</v>
      </c>
      <c r="R2131" s="39">
        <v>85</v>
      </c>
      <c r="S2131" s="39">
        <v>0.5</v>
      </c>
    </row>
    <row r="2132" spans="1:19" x14ac:dyDescent="0.25">
      <c r="A2132" s="39" t="s">
        <v>76</v>
      </c>
      <c r="B2132" s="39" t="s">
        <v>29</v>
      </c>
      <c r="C2132" s="39" t="s">
        <v>63</v>
      </c>
      <c r="D2132" s="39" t="s">
        <v>2281</v>
      </c>
      <c r="E2132" s="39" t="s">
        <v>127</v>
      </c>
      <c r="F2132" s="48">
        <v>1</v>
      </c>
      <c r="G2132" s="41">
        <v>1309</v>
      </c>
      <c r="H2132" s="42">
        <v>2.0646687697160884</v>
      </c>
      <c r="I2132" s="42">
        <v>634</v>
      </c>
      <c r="J2132" s="42" t="s">
        <v>4169</v>
      </c>
      <c r="K2132" s="42" t="s">
        <v>4170</v>
      </c>
      <c r="L2132" s="42">
        <v>0</v>
      </c>
      <c r="M2132" s="39" t="s">
        <v>104</v>
      </c>
      <c r="N2132" s="39" t="b">
        <f t="shared" si="33"/>
        <v>0</v>
      </c>
      <c r="O2132" s="49">
        <v>21</v>
      </c>
      <c r="P2132" s="49">
        <v>21</v>
      </c>
      <c r="Q2132" s="39">
        <v>4</v>
      </c>
      <c r="R2132" s="39">
        <v>100</v>
      </c>
      <c r="S2132" s="39">
        <v>19</v>
      </c>
    </row>
    <row r="2133" spans="1:19" x14ac:dyDescent="0.25">
      <c r="A2133" s="39" t="s">
        <v>76</v>
      </c>
      <c r="B2133" s="39" t="s">
        <v>29</v>
      </c>
      <c r="C2133" s="39" t="s">
        <v>63</v>
      </c>
      <c r="D2133" s="39" t="s">
        <v>2282</v>
      </c>
      <c r="E2133" s="39" t="s">
        <v>127</v>
      </c>
      <c r="F2133" s="48">
        <v>1</v>
      </c>
      <c r="G2133" s="41">
        <v>6558</v>
      </c>
      <c r="H2133" s="42">
        <v>2.6976552858905798</v>
      </c>
      <c r="I2133" s="42">
        <v>2431</v>
      </c>
      <c r="J2133" s="42" t="s">
        <v>4170</v>
      </c>
      <c r="K2133" s="42" t="s">
        <v>4170</v>
      </c>
      <c r="L2133" s="42">
        <v>5</v>
      </c>
      <c r="M2133" s="39" t="s">
        <v>102</v>
      </c>
      <c r="N2133" s="39" t="str">
        <f t="shared" si="33"/>
        <v>sim</v>
      </c>
      <c r="O2133" s="49">
        <v>63.7</v>
      </c>
      <c r="P2133" s="49">
        <v>63.7</v>
      </c>
      <c r="Q2133" s="39">
        <v>9.3000000000000007</v>
      </c>
      <c r="R2133" s="39">
        <v>100</v>
      </c>
      <c r="S2133" s="39">
        <v>14.6</v>
      </c>
    </row>
    <row r="2134" spans="1:19" x14ac:dyDescent="0.25">
      <c r="A2134" s="39" t="s">
        <v>76</v>
      </c>
      <c r="B2134" s="39" t="s">
        <v>29</v>
      </c>
      <c r="C2134" s="39" t="s">
        <v>63</v>
      </c>
      <c r="D2134" s="39" t="s">
        <v>2283</v>
      </c>
      <c r="E2134" s="39" t="s">
        <v>127</v>
      </c>
      <c r="F2134" s="48">
        <v>1</v>
      </c>
      <c r="G2134" s="41">
        <v>9519</v>
      </c>
      <c r="H2134" s="42">
        <v>3.4216391085549964</v>
      </c>
      <c r="I2134" s="42">
        <v>2782</v>
      </c>
      <c r="J2134" s="42" t="s">
        <v>4170</v>
      </c>
      <c r="K2134" s="42" t="s">
        <v>4170</v>
      </c>
      <c r="L2134" s="42">
        <v>25</v>
      </c>
      <c r="M2134" s="39" t="s">
        <v>102</v>
      </c>
      <c r="N2134" s="39" t="str">
        <f t="shared" si="33"/>
        <v>sim</v>
      </c>
      <c r="O2134" s="49">
        <v>44.91</v>
      </c>
      <c r="P2134" s="49">
        <v>17.77</v>
      </c>
      <c r="Q2134" s="39">
        <v>1.63</v>
      </c>
      <c r="R2134" s="39">
        <v>39.6</v>
      </c>
      <c r="S2134" s="39">
        <v>3.6</v>
      </c>
    </row>
    <row r="2135" spans="1:19" x14ac:dyDescent="0.25">
      <c r="A2135" s="39" t="s">
        <v>76</v>
      </c>
      <c r="B2135" s="39" t="s">
        <v>29</v>
      </c>
      <c r="C2135" s="39" t="s">
        <v>63</v>
      </c>
      <c r="D2135" s="39" t="s">
        <v>2284</v>
      </c>
      <c r="E2135" s="39" t="s">
        <v>127</v>
      </c>
      <c r="F2135" s="48">
        <v>1</v>
      </c>
      <c r="G2135" s="41">
        <v>15702</v>
      </c>
      <c r="H2135" s="42">
        <v>2.1319755600814663</v>
      </c>
      <c r="I2135" s="42">
        <v>7365</v>
      </c>
      <c r="J2135" s="42" t="s">
        <v>4170</v>
      </c>
      <c r="K2135" s="42" t="s">
        <v>4170</v>
      </c>
      <c r="L2135" s="42">
        <v>0</v>
      </c>
      <c r="M2135" s="39" t="s">
        <v>102</v>
      </c>
      <c r="N2135" s="39" t="str">
        <f t="shared" si="33"/>
        <v>sim</v>
      </c>
      <c r="O2135" s="49">
        <v>110</v>
      </c>
      <c r="P2135" s="49">
        <v>106</v>
      </c>
      <c r="Q2135" s="39">
        <v>37</v>
      </c>
      <c r="R2135" s="39">
        <v>96.4</v>
      </c>
      <c r="S2135" s="39">
        <v>33.6</v>
      </c>
    </row>
    <row r="2136" spans="1:19" x14ac:dyDescent="0.25">
      <c r="A2136" s="39" t="s">
        <v>76</v>
      </c>
      <c r="B2136" s="39" t="s">
        <v>29</v>
      </c>
      <c r="C2136" s="39" t="s">
        <v>63</v>
      </c>
      <c r="D2136" s="39" t="s">
        <v>2285</v>
      </c>
      <c r="E2136" s="39" t="s">
        <v>127</v>
      </c>
      <c r="F2136" s="48">
        <v>1</v>
      </c>
      <c r="G2136" s="41">
        <v>9121</v>
      </c>
      <c r="H2136" s="42">
        <v>2.0268888888888887</v>
      </c>
      <c r="I2136" s="42">
        <v>4500</v>
      </c>
      <c r="J2136" s="42" t="s">
        <v>4170</v>
      </c>
      <c r="K2136" s="42" t="s">
        <v>4170</v>
      </c>
      <c r="L2136" s="42">
        <v>10</v>
      </c>
      <c r="M2136" s="39" t="s">
        <v>105</v>
      </c>
      <c r="N2136" s="39" t="str">
        <f t="shared" si="33"/>
        <v>sim</v>
      </c>
      <c r="O2136" s="49">
        <v>100</v>
      </c>
      <c r="P2136" s="49">
        <v>80</v>
      </c>
      <c r="Q2136" s="39">
        <v>8</v>
      </c>
      <c r="R2136" s="39">
        <v>80</v>
      </c>
      <c r="S2136" s="39">
        <v>8</v>
      </c>
    </row>
    <row r="2137" spans="1:19" x14ac:dyDescent="0.25">
      <c r="A2137" s="39" t="s">
        <v>76</v>
      </c>
      <c r="B2137" s="39" t="s">
        <v>29</v>
      </c>
      <c r="C2137" s="39" t="s">
        <v>63</v>
      </c>
      <c r="D2137" s="39" t="s">
        <v>2286</v>
      </c>
      <c r="E2137" s="39" t="s">
        <v>127</v>
      </c>
      <c r="F2137" s="48">
        <v>2</v>
      </c>
      <c r="G2137" s="41">
        <v>41991</v>
      </c>
      <c r="H2137" s="42">
        <v>2.9262020905923345</v>
      </c>
      <c r="I2137" s="42">
        <v>14350</v>
      </c>
      <c r="J2137" s="42" t="s">
        <v>4169</v>
      </c>
      <c r="K2137" s="42" t="s">
        <v>4169</v>
      </c>
      <c r="L2137" s="42">
        <v>0</v>
      </c>
      <c r="M2137" s="39" t="s">
        <v>102</v>
      </c>
      <c r="N2137" s="39" t="str">
        <f t="shared" si="33"/>
        <v>sim</v>
      </c>
      <c r="O2137" s="49">
        <v>237.51</v>
      </c>
      <c r="P2137" s="49">
        <v>230</v>
      </c>
      <c r="Q2137" s="39">
        <v>88.28</v>
      </c>
      <c r="R2137" s="39">
        <v>96.8</v>
      </c>
      <c r="S2137" s="39">
        <v>37.200000000000003</v>
      </c>
    </row>
    <row r="2138" spans="1:19" x14ac:dyDescent="0.25">
      <c r="A2138" s="39" t="s">
        <v>76</v>
      </c>
      <c r="B2138" s="39" t="s">
        <v>29</v>
      </c>
      <c r="C2138" s="39" t="s">
        <v>63</v>
      </c>
      <c r="D2138" s="39" t="s">
        <v>2287</v>
      </c>
      <c r="E2138" s="39" t="s">
        <v>127</v>
      </c>
      <c r="F2138" s="48">
        <v>1</v>
      </c>
      <c r="G2138" s="41">
        <v>1797</v>
      </c>
      <c r="H2138" s="42">
        <v>2.4650205761316872</v>
      </c>
      <c r="I2138" s="42">
        <v>729</v>
      </c>
      <c r="J2138" s="42" t="s">
        <v>4170</v>
      </c>
      <c r="K2138" s="42" t="s">
        <v>4170</v>
      </c>
      <c r="L2138" s="42">
        <v>30</v>
      </c>
      <c r="M2138" s="39" t="s">
        <v>102</v>
      </c>
      <c r="N2138" s="39" t="str">
        <f t="shared" si="33"/>
        <v>sim</v>
      </c>
      <c r="O2138" s="49">
        <v>10.83</v>
      </c>
      <c r="P2138" s="49">
        <v>9.1999999999999993</v>
      </c>
      <c r="Q2138" s="39">
        <v>0.03</v>
      </c>
      <c r="R2138" s="39">
        <v>84.9</v>
      </c>
      <c r="S2138" s="39">
        <v>0.3</v>
      </c>
    </row>
    <row r="2139" spans="1:19" x14ac:dyDescent="0.25">
      <c r="A2139" s="39" t="s">
        <v>76</v>
      </c>
      <c r="B2139" s="39" t="s">
        <v>29</v>
      </c>
      <c r="C2139" s="39" t="s">
        <v>63</v>
      </c>
      <c r="D2139" s="39" t="s">
        <v>2288</v>
      </c>
      <c r="E2139" s="39" t="s">
        <v>127</v>
      </c>
      <c r="F2139" s="48">
        <v>1</v>
      </c>
      <c r="G2139" s="41">
        <v>16639</v>
      </c>
      <c r="H2139" s="42">
        <v>2.6703578879794576</v>
      </c>
      <c r="I2139" s="42">
        <v>6231</v>
      </c>
      <c r="J2139" s="42" t="s">
        <v>4170</v>
      </c>
      <c r="K2139" s="42" t="s">
        <v>4170</v>
      </c>
      <c r="L2139" s="42">
        <v>126</v>
      </c>
      <c r="M2139" s="39" t="s">
        <v>102</v>
      </c>
      <c r="N2139" s="39" t="str">
        <f t="shared" si="33"/>
        <v>sim</v>
      </c>
      <c r="O2139" s="49">
        <v>90.48</v>
      </c>
      <c r="P2139" s="49">
        <v>77</v>
      </c>
      <c r="Q2139" s="39">
        <v>22.8</v>
      </c>
      <c r="R2139" s="39">
        <v>85.1</v>
      </c>
      <c r="S2139" s="39">
        <v>25.2</v>
      </c>
    </row>
    <row r="2140" spans="1:19" x14ac:dyDescent="0.25">
      <c r="A2140" s="39" t="s">
        <v>76</v>
      </c>
      <c r="B2140" s="39" t="s">
        <v>29</v>
      </c>
      <c r="C2140" s="39" t="s">
        <v>63</v>
      </c>
      <c r="D2140" s="39" t="s">
        <v>2289</v>
      </c>
      <c r="E2140" s="39" t="s">
        <v>127</v>
      </c>
      <c r="F2140" s="48">
        <v>4</v>
      </c>
      <c r="G2140" s="41">
        <v>393507</v>
      </c>
      <c r="H2140" s="42">
        <v>3.5760359869138494</v>
      </c>
      <c r="I2140" s="42">
        <v>110040</v>
      </c>
      <c r="J2140" s="42" t="s">
        <v>4169</v>
      </c>
      <c r="K2140" s="42" t="s">
        <v>4170</v>
      </c>
      <c r="L2140" s="42">
        <v>20</v>
      </c>
      <c r="M2140" s="39" t="s">
        <v>102</v>
      </c>
      <c r="N2140" s="39" t="str">
        <f t="shared" si="33"/>
        <v>sim</v>
      </c>
      <c r="O2140" s="49">
        <v>1845.6</v>
      </c>
      <c r="P2140" s="49">
        <v>1242.75</v>
      </c>
      <c r="Q2140" s="39">
        <v>43.73</v>
      </c>
      <c r="R2140" s="39">
        <v>67.3</v>
      </c>
      <c r="S2140" s="39">
        <v>2.4</v>
      </c>
    </row>
    <row r="2141" spans="1:19" x14ac:dyDescent="0.25">
      <c r="A2141" s="39" t="s">
        <v>76</v>
      </c>
      <c r="B2141" s="39" t="s">
        <v>29</v>
      </c>
      <c r="C2141" s="39" t="s">
        <v>63</v>
      </c>
      <c r="D2141" s="39" t="s">
        <v>2290</v>
      </c>
      <c r="E2141" s="39" t="s">
        <v>127</v>
      </c>
      <c r="F2141" s="48">
        <v>1</v>
      </c>
      <c r="G2141" s="41">
        <v>3430</v>
      </c>
      <c r="H2141" s="42">
        <v>2.0271867612293146</v>
      </c>
      <c r="I2141" s="42">
        <v>1692</v>
      </c>
      <c r="J2141" s="42" t="s">
        <v>4170</v>
      </c>
      <c r="K2141" s="42" t="s">
        <v>4170</v>
      </c>
      <c r="L2141" s="42">
        <v>0</v>
      </c>
      <c r="M2141" s="39" t="s">
        <v>102</v>
      </c>
      <c r="N2141" s="39" t="str">
        <f t="shared" si="33"/>
        <v>sim</v>
      </c>
      <c r="O2141" s="49">
        <v>36</v>
      </c>
      <c r="P2141" s="49">
        <v>12.8</v>
      </c>
      <c r="Q2141" s="39">
        <v>2</v>
      </c>
      <c r="R2141" s="39">
        <v>35.6</v>
      </c>
      <c r="S2141" s="39">
        <v>5.6</v>
      </c>
    </row>
    <row r="2142" spans="1:19" x14ac:dyDescent="0.25">
      <c r="A2142" s="39" t="s">
        <v>76</v>
      </c>
      <c r="B2142" s="39" t="s">
        <v>29</v>
      </c>
      <c r="C2142" s="39" t="s">
        <v>63</v>
      </c>
      <c r="D2142" s="39" t="s">
        <v>2291</v>
      </c>
      <c r="E2142" s="39" t="s">
        <v>127</v>
      </c>
      <c r="F2142" s="48">
        <v>1</v>
      </c>
      <c r="G2142" s="41">
        <v>6969</v>
      </c>
      <c r="H2142" s="42">
        <v>2.323</v>
      </c>
      <c r="I2142" s="42">
        <v>3000</v>
      </c>
      <c r="J2142" s="42" t="s">
        <v>4170</v>
      </c>
      <c r="K2142" s="42" t="s">
        <v>4170</v>
      </c>
      <c r="L2142" s="42">
        <v>45</v>
      </c>
      <c r="M2142" s="39" t="s">
        <v>102</v>
      </c>
      <c r="N2142" s="39" t="str">
        <f t="shared" si="33"/>
        <v>sim</v>
      </c>
      <c r="O2142" s="49">
        <v>50</v>
      </c>
      <c r="P2142" s="49">
        <v>45</v>
      </c>
      <c r="Q2142" s="39">
        <v>5</v>
      </c>
      <c r="R2142" s="39">
        <v>90</v>
      </c>
      <c r="S2142" s="39">
        <v>10</v>
      </c>
    </row>
    <row r="2143" spans="1:19" x14ac:dyDescent="0.25">
      <c r="A2143" s="39" t="s">
        <v>76</v>
      </c>
      <c r="B2143" s="39" t="s">
        <v>29</v>
      </c>
      <c r="C2143" s="39" t="s">
        <v>63</v>
      </c>
      <c r="D2143" s="39" t="s">
        <v>2292</v>
      </c>
      <c r="E2143" s="39" t="s">
        <v>127</v>
      </c>
      <c r="F2143" s="48">
        <v>1</v>
      </c>
      <c r="G2143" s="41">
        <v>1394</v>
      </c>
      <c r="H2143" s="42">
        <v>2.9978494623655916</v>
      </c>
      <c r="I2143" s="42">
        <v>465</v>
      </c>
      <c r="J2143" s="42" t="s">
        <v>4170</v>
      </c>
      <c r="K2143" s="42" t="s">
        <v>4170</v>
      </c>
      <c r="L2143" s="42">
        <v>0</v>
      </c>
      <c r="M2143" s="39" t="s">
        <v>104</v>
      </c>
      <c r="N2143" s="39" t="b">
        <f t="shared" si="33"/>
        <v>0</v>
      </c>
      <c r="O2143" s="49">
        <v>50</v>
      </c>
      <c r="P2143" s="49">
        <v>50</v>
      </c>
      <c r="Q2143" s="39">
        <v>7</v>
      </c>
      <c r="R2143" s="39">
        <v>100</v>
      </c>
      <c r="S2143" s="39">
        <v>14</v>
      </c>
    </row>
    <row r="2144" spans="1:19" x14ac:dyDescent="0.25">
      <c r="A2144" s="39" t="s">
        <v>76</v>
      </c>
      <c r="B2144" s="39" t="s">
        <v>29</v>
      </c>
      <c r="C2144" s="39" t="s">
        <v>63</v>
      </c>
      <c r="D2144" s="39" t="s">
        <v>2293</v>
      </c>
      <c r="E2144" s="39" t="s">
        <v>127</v>
      </c>
      <c r="F2144" s="48">
        <v>1</v>
      </c>
      <c r="G2144" s="41">
        <v>2394</v>
      </c>
      <c r="H2144" s="42">
        <v>2.6570477247502775</v>
      </c>
      <c r="I2144" s="42">
        <v>901</v>
      </c>
      <c r="J2144" s="42" t="s">
        <v>4169</v>
      </c>
      <c r="K2144" s="42" t="s">
        <v>4170</v>
      </c>
      <c r="L2144" s="42">
        <v>13</v>
      </c>
      <c r="M2144" s="39" t="s">
        <v>103</v>
      </c>
      <c r="N2144" s="39" t="str">
        <f t="shared" si="33"/>
        <v>sim</v>
      </c>
      <c r="O2144" s="49">
        <v>15.1</v>
      </c>
      <c r="P2144" s="49">
        <v>13</v>
      </c>
      <c r="Q2144" s="39">
        <v>12.2</v>
      </c>
      <c r="R2144" s="39">
        <v>86.1</v>
      </c>
      <c r="S2144" s="39">
        <v>80.8</v>
      </c>
    </row>
    <row r="2145" spans="1:19" x14ac:dyDescent="0.25">
      <c r="A2145" s="39" t="s">
        <v>76</v>
      </c>
      <c r="B2145" s="39" t="s">
        <v>29</v>
      </c>
      <c r="C2145" s="39" t="s">
        <v>63</v>
      </c>
      <c r="D2145" s="39" t="s">
        <v>2294</v>
      </c>
      <c r="E2145" s="39" t="s">
        <v>127</v>
      </c>
      <c r="F2145" s="48">
        <v>1</v>
      </c>
      <c r="G2145" s="41">
        <v>3179</v>
      </c>
      <c r="H2145" s="42">
        <v>2.6121610517666394</v>
      </c>
      <c r="I2145" s="42">
        <v>1217</v>
      </c>
      <c r="J2145" s="42" t="s">
        <v>4170</v>
      </c>
      <c r="K2145" s="42" t="s">
        <v>4170</v>
      </c>
      <c r="L2145" s="42">
        <v>300</v>
      </c>
      <c r="M2145" s="39" t="s">
        <v>102</v>
      </c>
      <c r="N2145" s="39" t="str">
        <f t="shared" si="33"/>
        <v>sim</v>
      </c>
      <c r="O2145" s="49">
        <v>10</v>
      </c>
      <c r="P2145" s="49">
        <v>9</v>
      </c>
      <c r="Q2145" s="39">
        <v>4</v>
      </c>
      <c r="R2145" s="39">
        <v>90</v>
      </c>
      <c r="S2145" s="39">
        <v>40</v>
      </c>
    </row>
    <row r="2146" spans="1:19" x14ac:dyDescent="0.25">
      <c r="A2146" s="39" t="s">
        <v>76</v>
      </c>
      <c r="B2146" s="39" t="s">
        <v>29</v>
      </c>
      <c r="C2146" s="39" t="s">
        <v>63</v>
      </c>
      <c r="D2146" s="39" t="s">
        <v>2295</v>
      </c>
      <c r="E2146" s="39" t="s">
        <v>127</v>
      </c>
      <c r="F2146" s="48">
        <v>3</v>
      </c>
      <c r="G2146" s="41">
        <v>101206</v>
      </c>
      <c r="H2146" s="42">
        <v>2.5893158675740673</v>
      </c>
      <c r="I2146" s="42">
        <v>39086</v>
      </c>
      <c r="J2146" s="42" t="s">
        <v>4169</v>
      </c>
      <c r="K2146" s="42" t="s">
        <v>4170</v>
      </c>
      <c r="L2146" s="42">
        <v>3800</v>
      </c>
      <c r="M2146" s="39" t="s">
        <v>103</v>
      </c>
      <c r="N2146" s="39" t="str">
        <f t="shared" si="33"/>
        <v>sim</v>
      </c>
      <c r="O2146" s="49">
        <v>382.37</v>
      </c>
      <c r="P2146" s="49">
        <v>345.85</v>
      </c>
      <c r="Q2146" s="39">
        <v>83.1</v>
      </c>
      <c r="R2146" s="39">
        <v>90.4</v>
      </c>
      <c r="S2146" s="39">
        <v>21.7</v>
      </c>
    </row>
    <row r="2147" spans="1:19" x14ac:dyDescent="0.25">
      <c r="A2147" s="39" t="s">
        <v>76</v>
      </c>
      <c r="B2147" s="39" t="s">
        <v>29</v>
      </c>
      <c r="C2147" s="39" t="s">
        <v>63</v>
      </c>
      <c r="D2147" s="39" t="s">
        <v>2296</v>
      </c>
      <c r="E2147" s="39" t="s">
        <v>127</v>
      </c>
      <c r="F2147" s="48">
        <v>1</v>
      </c>
      <c r="G2147" s="41">
        <v>13945</v>
      </c>
      <c r="H2147" s="42">
        <v>2.235492144918243</v>
      </c>
      <c r="I2147" s="42">
        <v>6238</v>
      </c>
      <c r="J2147" s="42" t="s">
        <v>4170</v>
      </c>
      <c r="K2147" s="42" t="s">
        <v>4170</v>
      </c>
      <c r="L2147" s="42">
        <v>100</v>
      </c>
      <c r="M2147" s="39" t="s">
        <v>102</v>
      </c>
      <c r="N2147" s="39" t="str">
        <f t="shared" si="33"/>
        <v>sim</v>
      </c>
      <c r="O2147" s="49">
        <v>130</v>
      </c>
      <c r="P2147" s="49">
        <v>120</v>
      </c>
      <c r="Q2147" s="39">
        <v>90</v>
      </c>
      <c r="R2147" s="39">
        <v>92.3</v>
      </c>
      <c r="S2147" s="39">
        <v>69.2</v>
      </c>
    </row>
    <row r="2148" spans="1:19" x14ac:dyDescent="0.25">
      <c r="A2148" s="39" t="s">
        <v>76</v>
      </c>
      <c r="B2148" s="39" t="s">
        <v>29</v>
      </c>
      <c r="C2148" s="39" t="s">
        <v>63</v>
      </c>
      <c r="D2148" s="39" t="s">
        <v>2297</v>
      </c>
      <c r="E2148" s="39" t="s">
        <v>127</v>
      </c>
      <c r="F2148" s="48">
        <v>1</v>
      </c>
      <c r="G2148" s="41">
        <v>15818</v>
      </c>
      <c r="H2148" s="42">
        <v>2.9478196049198657</v>
      </c>
      <c r="I2148" s="42">
        <v>5366</v>
      </c>
      <c r="J2148" s="42" t="s">
        <v>4170</v>
      </c>
      <c r="K2148" s="42" t="s">
        <v>4170</v>
      </c>
      <c r="L2148" s="42">
        <v>2</v>
      </c>
      <c r="M2148" s="39" t="s">
        <v>103</v>
      </c>
      <c r="N2148" s="39" t="str">
        <f t="shared" si="33"/>
        <v>sim</v>
      </c>
      <c r="O2148" s="49">
        <v>25</v>
      </c>
      <c r="P2148" s="49">
        <v>20</v>
      </c>
      <c r="Q2148" s="39">
        <v>5</v>
      </c>
      <c r="R2148" s="39">
        <v>80</v>
      </c>
      <c r="S2148" s="39">
        <v>20</v>
      </c>
    </row>
    <row r="2149" spans="1:19" x14ac:dyDescent="0.25">
      <c r="A2149" s="39" t="s">
        <v>76</v>
      </c>
      <c r="B2149" s="39" t="s">
        <v>29</v>
      </c>
      <c r="C2149" s="39" t="s">
        <v>63</v>
      </c>
      <c r="D2149" s="39" t="s">
        <v>2298</v>
      </c>
      <c r="E2149" s="39" t="s">
        <v>127</v>
      </c>
      <c r="F2149" s="48">
        <v>2</v>
      </c>
      <c r="G2149" s="41">
        <v>36637</v>
      </c>
      <c r="H2149" s="42">
        <v>2.8182307692307691</v>
      </c>
      <c r="I2149" s="42">
        <v>13000</v>
      </c>
      <c r="J2149" s="42" t="s">
        <v>4170</v>
      </c>
      <c r="K2149" s="42" t="s">
        <v>4170</v>
      </c>
      <c r="L2149" s="42">
        <v>100</v>
      </c>
      <c r="M2149" s="39" t="s">
        <v>105</v>
      </c>
      <c r="N2149" s="39" t="str">
        <f t="shared" si="33"/>
        <v>sim</v>
      </c>
      <c r="O2149" s="49">
        <v>304.05</v>
      </c>
      <c r="P2149" s="49">
        <v>244.33</v>
      </c>
      <c r="Q2149" s="39">
        <v>12</v>
      </c>
      <c r="R2149" s="39">
        <v>80.400000000000006</v>
      </c>
      <c r="S2149" s="39">
        <v>3.9</v>
      </c>
    </row>
    <row r="2150" spans="1:19" x14ac:dyDescent="0.25">
      <c r="A2150" s="39" t="s">
        <v>76</v>
      </c>
      <c r="B2150" s="39" t="s">
        <v>29</v>
      </c>
      <c r="C2150" s="39" t="s">
        <v>63</v>
      </c>
      <c r="D2150" s="39" t="s">
        <v>2299</v>
      </c>
      <c r="E2150" s="39" t="s">
        <v>173</v>
      </c>
      <c r="F2150" s="48">
        <v>1</v>
      </c>
      <c r="G2150" s="41">
        <v>6628</v>
      </c>
      <c r="H2150" s="42">
        <v>2.2399459276782698</v>
      </c>
      <c r="I2150" s="42">
        <v>2959</v>
      </c>
      <c r="J2150" s="42" t="s">
        <v>4169</v>
      </c>
      <c r="K2150" s="42" t="s">
        <v>4170</v>
      </c>
      <c r="L2150" s="42">
        <v>105</v>
      </c>
      <c r="M2150" s="39" t="s">
        <v>102</v>
      </c>
      <c r="N2150" s="39" t="str">
        <f t="shared" si="33"/>
        <v>sim</v>
      </c>
      <c r="O2150" s="49">
        <v>29</v>
      </c>
      <c r="P2150" s="49">
        <v>25</v>
      </c>
      <c r="Q2150" s="39">
        <v>0.06</v>
      </c>
      <c r="R2150" s="39">
        <v>86.2</v>
      </c>
      <c r="S2150" s="39">
        <v>0.2</v>
      </c>
    </row>
    <row r="2151" spans="1:19" x14ac:dyDescent="0.25">
      <c r="A2151" s="39" t="s">
        <v>76</v>
      </c>
      <c r="B2151" s="39" t="s">
        <v>29</v>
      </c>
      <c r="C2151" s="39" t="s">
        <v>63</v>
      </c>
      <c r="D2151" s="39" t="s">
        <v>2300</v>
      </c>
      <c r="E2151" s="39" t="s">
        <v>127</v>
      </c>
      <c r="F2151" s="48">
        <v>1</v>
      </c>
      <c r="G2151" s="41">
        <v>2801</v>
      </c>
      <c r="H2151" s="42">
        <v>2.0007142857142859</v>
      </c>
      <c r="I2151" s="42">
        <v>1400</v>
      </c>
      <c r="J2151" s="42" t="s">
        <v>4170</v>
      </c>
      <c r="K2151" s="42" t="s">
        <v>4170</v>
      </c>
      <c r="L2151" s="42">
        <v>70</v>
      </c>
      <c r="M2151" s="39" t="s">
        <v>102</v>
      </c>
      <c r="N2151" s="39" t="str">
        <f t="shared" si="33"/>
        <v>sim</v>
      </c>
      <c r="O2151" s="49">
        <v>19.760000000000002</v>
      </c>
      <c r="P2151" s="49">
        <v>19.170000000000002</v>
      </c>
      <c r="Q2151" s="39">
        <v>0.18</v>
      </c>
      <c r="R2151" s="39">
        <v>97</v>
      </c>
      <c r="S2151" s="39">
        <v>0.9</v>
      </c>
    </row>
    <row r="2152" spans="1:19" x14ac:dyDescent="0.25">
      <c r="A2152" s="39" t="s">
        <v>76</v>
      </c>
      <c r="B2152" s="39" t="s">
        <v>29</v>
      </c>
      <c r="C2152" s="39" t="s">
        <v>63</v>
      </c>
      <c r="D2152" s="39" t="s">
        <v>2301</v>
      </c>
      <c r="E2152" s="39" t="s">
        <v>127</v>
      </c>
      <c r="F2152" s="48">
        <v>1</v>
      </c>
      <c r="G2152" s="41">
        <v>6583</v>
      </c>
      <c r="H2152" s="42">
        <v>2.2521382141635304</v>
      </c>
      <c r="I2152" s="42">
        <v>2923</v>
      </c>
      <c r="J2152" s="42" t="s">
        <v>4170</v>
      </c>
      <c r="K2152" s="42" t="s">
        <v>4170</v>
      </c>
      <c r="L2152" s="42">
        <v>30</v>
      </c>
      <c r="M2152" s="39" t="s">
        <v>102</v>
      </c>
      <c r="N2152" s="39" t="str">
        <f t="shared" si="33"/>
        <v>sim</v>
      </c>
      <c r="O2152" s="49">
        <v>35</v>
      </c>
      <c r="P2152" s="49">
        <v>31</v>
      </c>
      <c r="Q2152" s="39">
        <v>11</v>
      </c>
      <c r="R2152" s="39">
        <v>88.6</v>
      </c>
      <c r="S2152" s="39">
        <v>31.4</v>
      </c>
    </row>
    <row r="2153" spans="1:19" x14ac:dyDescent="0.25">
      <c r="A2153" s="39" t="s">
        <v>76</v>
      </c>
      <c r="B2153" s="39" t="s">
        <v>29</v>
      </c>
      <c r="C2153" s="39" t="s">
        <v>63</v>
      </c>
      <c r="D2153" s="39" t="s">
        <v>2302</v>
      </c>
      <c r="E2153" s="39" t="s">
        <v>127</v>
      </c>
      <c r="F2153" s="48">
        <v>1</v>
      </c>
      <c r="G2153" s="41">
        <v>20783</v>
      </c>
      <c r="H2153" s="42">
        <v>3.2171826625386997</v>
      </c>
      <c r="I2153" s="42">
        <v>6460</v>
      </c>
      <c r="J2153" s="42" t="s">
        <v>4170</v>
      </c>
      <c r="K2153" s="42" t="s">
        <v>4170</v>
      </c>
      <c r="L2153" s="42">
        <v>4</v>
      </c>
      <c r="M2153" s="39" t="s">
        <v>102</v>
      </c>
      <c r="N2153" s="39" t="str">
        <f t="shared" si="33"/>
        <v>sim</v>
      </c>
      <c r="O2153" s="49">
        <v>63.5</v>
      </c>
      <c r="P2153" s="49">
        <v>63.5</v>
      </c>
      <c r="Q2153" s="39">
        <v>0.3</v>
      </c>
      <c r="R2153" s="39">
        <v>100</v>
      </c>
      <c r="S2153" s="39">
        <v>0.5</v>
      </c>
    </row>
    <row r="2154" spans="1:19" x14ac:dyDescent="0.25">
      <c r="A2154" s="39" t="s">
        <v>76</v>
      </c>
      <c r="B2154" s="39" t="s">
        <v>29</v>
      </c>
      <c r="C2154" s="39" t="s">
        <v>63</v>
      </c>
      <c r="D2154" s="39" t="s">
        <v>2303</v>
      </c>
      <c r="E2154" s="39" t="s">
        <v>127</v>
      </c>
      <c r="F2154" s="48">
        <v>1</v>
      </c>
      <c r="G2154" s="41">
        <v>2760</v>
      </c>
      <c r="H2154" s="42">
        <v>2.6411483253588517</v>
      </c>
      <c r="I2154" s="42">
        <v>1045</v>
      </c>
      <c r="J2154" s="42" t="s">
        <v>4170</v>
      </c>
      <c r="K2154" s="42" t="s">
        <v>4170</v>
      </c>
      <c r="L2154" s="42">
        <v>0</v>
      </c>
      <c r="M2154" s="39" t="s">
        <v>102</v>
      </c>
      <c r="N2154" s="39" t="str">
        <f t="shared" si="33"/>
        <v>sim</v>
      </c>
      <c r="O2154" s="49">
        <v>19</v>
      </c>
      <c r="P2154" s="49">
        <v>12.8</v>
      </c>
      <c r="Q2154" s="39">
        <v>0</v>
      </c>
      <c r="R2154" s="39">
        <v>67.400000000000006</v>
      </c>
      <c r="S2154" s="39"/>
    </row>
    <row r="2155" spans="1:19" x14ac:dyDescent="0.25">
      <c r="A2155" s="39" t="s">
        <v>76</v>
      </c>
      <c r="B2155" s="39" t="s">
        <v>29</v>
      </c>
      <c r="C2155" s="39" t="s">
        <v>63</v>
      </c>
      <c r="D2155" s="39" t="s">
        <v>2304</v>
      </c>
      <c r="E2155" s="39" t="s">
        <v>127</v>
      </c>
      <c r="F2155" s="48">
        <v>1</v>
      </c>
      <c r="G2155" s="41">
        <v>1130</v>
      </c>
      <c r="H2155" s="42">
        <v>2.0545454545454547</v>
      </c>
      <c r="I2155" s="42">
        <v>550</v>
      </c>
      <c r="J2155" s="42" t="s">
        <v>4170</v>
      </c>
      <c r="K2155" s="42" t="s">
        <v>4170</v>
      </c>
      <c r="L2155" s="42">
        <v>100</v>
      </c>
      <c r="M2155" s="39" t="s">
        <v>102</v>
      </c>
      <c r="N2155" s="39" t="str">
        <f t="shared" si="33"/>
        <v>sim</v>
      </c>
      <c r="O2155" s="49">
        <v>7.45</v>
      </c>
      <c r="P2155" s="49">
        <v>7.45</v>
      </c>
      <c r="Q2155" s="39">
        <v>1.9</v>
      </c>
      <c r="R2155" s="39">
        <v>100</v>
      </c>
      <c r="S2155" s="39">
        <v>25.5</v>
      </c>
    </row>
    <row r="2156" spans="1:19" x14ac:dyDescent="0.25">
      <c r="A2156" s="39" t="s">
        <v>76</v>
      </c>
      <c r="B2156" s="39" t="s">
        <v>29</v>
      </c>
      <c r="C2156" s="39" t="s">
        <v>63</v>
      </c>
      <c r="D2156" s="39" t="s">
        <v>2305</v>
      </c>
      <c r="E2156" s="39" t="s">
        <v>174</v>
      </c>
      <c r="F2156" s="48">
        <v>2</v>
      </c>
      <c r="G2156" s="41">
        <v>94060</v>
      </c>
      <c r="H2156" s="42">
        <v>2.4146429121527957</v>
      </c>
      <c r="I2156" s="42">
        <v>38954</v>
      </c>
      <c r="J2156" s="42" t="s">
        <v>4170</v>
      </c>
      <c r="K2156" s="42" t="s">
        <v>4170</v>
      </c>
      <c r="L2156" s="42">
        <v>175</v>
      </c>
      <c r="M2156" s="39" t="s">
        <v>106</v>
      </c>
      <c r="N2156" s="39" t="str">
        <f t="shared" si="33"/>
        <v>sim</v>
      </c>
      <c r="O2156" s="49">
        <v>942.24</v>
      </c>
      <c r="P2156" s="49">
        <v>848.02</v>
      </c>
      <c r="Q2156" s="39">
        <v>140</v>
      </c>
      <c r="R2156" s="39">
        <v>90</v>
      </c>
      <c r="S2156" s="39">
        <v>14.9</v>
      </c>
    </row>
    <row r="2157" spans="1:19" x14ac:dyDescent="0.25">
      <c r="A2157" s="39" t="s">
        <v>76</v>
      </c>
      <c r="B2157" s="39" t="s">
        <v>29</v>
      </c>
      <c r="C2157" s="39" t="s">
        <v>63</v>
      </c>
      <c r="D2157" s="39" t="s">
        <v>2306</v>
      </c>
      <c r="E2157" s="39" t="s">
        <v>127</v>
      </c>
      <c r="F2157" s="48">
        <v>1</v>
      </c>
      <c r="G2157" s="41">
        <v>2195</v>
      </c>
      <c r="H2157" s="42">
        <v>2.0045662100456623</v>
      </c>
      <c r="I2157" s="42">
        <v>1095</v>
      </c>
      <c r="J2157" s="42" t="s">
        <v>4169</v>
      </c>
      <c r="K2157" s="42" t="s">
        <v>4170</v>
      </c>
      <c r="L2157" s="42">
        <v>120</v>
      </c>
      <c r="M2157" s="39" t="s">
        <v>102</v>
      </c>
      <c r="N2157" s="39" t="str">
        <f t="shared" si="33"/>
        <v>sim</v>
      </c>
      <c r="O2157" s="49">
        <v>53</v>
      </c>
      <c r="P2157" s="49">
        <v>41</v>
      </c>
      <c r="Q2157" s="39">
        <v>43</v>
      </c>
      <c r="R2157" s="39">
        <v>77.400000000000006</v>
      </c>
      <c r="S2157" s="39">
        <v>81.099999999999994</v>
      </c>
    </row>
    <row r="2158" spans="1:19" x14ac:dyDescent="0.25">
      <c r="A2158" s="39" t="s">
        <v>76</v>
      </c>
      <c r="B2158" s="39" t="s">
        <v>29</v>
      </c>
      <c r="C2158" s="39" t="s">
        <v>63</v>
      </c>
      <c r="D2158" s="39" t="s">
        <v>2307</v>
      </c>
      <c r="E2158" s="39" t="s">
        <v>127</v>
      </c>
      <c r="F2158" s="48">
        <v>1</v>
      </c>
      <c r="G2158" s="41">
        <v>13554</v>
      </c>
      <c r="H2158" s="42">
        <v>2.2841253791708795</v>
      </c>
      <c r="I2158" s="42">
        <v>5934</v>
      </c>
      <c r="J2158" s="42" t="s">
        <v>4170</v>
      </c>
      <c r="K2158" s="42" t="s">
        <v>4170</v>
      </c>
      <c r="L2158" s="42">
        <v>0</v>
      </c>
      <c r="M2158" s="39" t="s">
        <v>102</v>
      </c>
      <c r="N2158" s="39" t="str">
        <f t="shared" si="33"/>
        <v>sim</v>
      </c>
      <c r="O2158" s="49">
        <v>79.52</v>
      </c>
      <c r="P2158" s="49">
        <v>78.52</v>
      </c>
      <c r="Q2158" s="39">
        <v>47.11</v>
      </c>
      <c r="R2158" s="39">
        <v>98.7</v>
      </c>
      <c r="S2158" s="39">
        <v>59.2</v>
      </c>
    </row>
    <row r="2159" spans="1:19" x14ac:dyDescent="0.25">
      <c r="A2159" s="39" t="s">
        <v>76</v>
      </c>
      <c r="B2159" s="39" t="s">
        <v>29</v>
      </c>
      <c r="C2159" s="39" t="s">
        <v>63</v>
      </c>
      <c r="D2159" s="39" t="s">
        <v>2308</v>
      </c>
      <c r="E2159" s="39" t="s">
        <v>127</v>
      </c>
      <c r="F2159" s="48">
        <v>1</v>
      </c>
      <c r="G2159" s="41">
        <v>9698</v>
      </c>
      <c r="H2159" s="42">
        <v>2.1119337979094075</v>
      </c>
      <c r="I2159" s="42">
        <v>4592</v>
      </c>
      <c r="J2159" s="42" t="s">
        <v>4170</v>
      </c>
      <c r="K2159" s="42" t="s">
        <v>4170</v>
      </c>
      <c r="L2159" s="42">
        <v>0</v>
      </c>
      <c r="M2159" s="39" t="s">
        <v>104</v>
      </c>
      <c r="N2159" s="39" t="b">
        <f t="shared" si="33"/>
        <v>0</v>
      </c>
      <c r="O2159" s="49">
        <v>71.900000000000006</v>
      </c>
      <c r="P2159" s="49">
        <v>71.900000000000006</v>
      </c>
      <c r="Q2159" s="39">
        <v>0</v>
      </c>
      <c r="R2159" s="39">
        <v>100</v>
      </c>
      <c r="S2159" s="39"/>
    </row>
    <row r="2160" spans="1:19" x14ac:dyDescent="0.25">
      <c r="A2160" s="39" t="s">
        <v>76</v>
      </c>
      <c r="B2160" s="39" t="s">
        <v>29</v>
      </c>
      <c r="C2160" s="39" t="s">
        <v>63</v>
      </c>
      <c r="D2160" s="39" t="s">
        <v>2309</v>
      </c>
      <c r="E2160" s="39" t="s">
        <v>127</v>
      </c>
      <c r="F2160" s="48">
        <v>3</v>
      </c>
      <c r="G2160" s="41">
        <v>99787</v>
      </c>
      <c r="H2160" s="42">
        <v>2.0832359081419622</v>
      </c>
      <c r="I2160" s="42">
        <v>47900</v>
      </c>
      <c r="J2160" s="42" t="s">
        <v>4169</v>
      </c>
      <c r="K2160" s="42" t="s">
        <v>4169</v>
      </c>
      <c r="L2160" s="42">
        <v>156</v>
      </c>
      <c r="M2160" s="39" t="s">
        <v>103</v>
      </c>
      <c r="N2160" s="39" t="str">
        <f t="shared" si="33"/>
        <v>sim</v>
      </c>
      <c r="O2160" s="49">
        <v>535.1</v>
      </c>
      <c r="P2160" s="49">
        <v>408</v>
      </c>
      <c r="Q2160" s="39">
        <v>75</v>
      </c>
      <c r="R2160" s="39">
        <v>76.2</v>
      </c>
      <c r="S2160" s="39">
        <v>14</v>
      </c>
    </row>
    <row r="2161" spans="1:19" x14ac:dyDescent="0.25">
      <c r="A2161" s="39" t="s">
        <v>76</v>
      </c>
      <c r="B2161" s="39" t="s">
        <v>29</v>
      </c>
      <c r="C2161" s="39" t="s">
        <v>63</v>
      </c>
      <c r="D2161" s="39" t="s">
        <v>1708</v>
      </c>
      <c r="E2161" s="39" t="s">
        <v>174</v>
      </c>
      <c r="F2161" s="48">
        <v>1</v>
      </c>
      <c r="G2161" s="41">
        <v>2964</v>
      </c>
      <c r="H2161" s="42">
        <v>3.6819875776397515</v>
      </c>
      <c r="I2161" s="42">
        <v>805</v>
      </c>
      <c r="J2161" s="42" t="s">
        <v>4170</v>
      </c>
      <c r="K2161" s="42" t="s">
        <v>4169</v>
      </c>
      <c r="L2161" s="42">
        <v>23</v>
      </c>
      <c r="M2161" s="39" t="s">
        <v>102</v>
      </c>
      <c r="N2161" s="39" t="str">
        <f t="shared" si="33"/>
        <v>sim</v>
      </c>
      <c r="O2161" s="49">
        <v>22</v>
      </c>
      <c r="P2161" s="49">
        <v>8.49</v>
      </c>
      <c r="Q2161" s="39">
        <v>0.6</v>
      </c>
      <c r="R2161" s="39">
        <v>38.6</v>
      </c>
      <c r="S2161" s="39">
        <v>2.7</v>
      </c>
    </row>
    <row r="2162" spans="1:19" x14ac:dyDescent="0.25">
      <c r="A2162" s="39" t="s">
        <v>76</v>
      </c>
      <c r="B2162" s="39" t="s">
        <v>29</v>
      </c>
      <c r="C2162" s="39" t="s">
        <v>63</v>
      </c>
      <c r="D2162" s="39" t="s">
        <v>2310</v>
      </c>
      <c r="E2162" s="39" t="s">
        <v>127</v>
      </c>
      <c r="F2162" s="48">
        <v>2</v>
      </c>
      <c r="G2162" s="41">
        <v>10731</v>
      </c>
      <c r="H2162" s="42">
        <v>3.8325</v>
      </c>
      <c r="I2162" s="42">
        <v>2800</v>
      </c>
      <c r="J2162" s="42" t="s">
        <v>4170</v>
      </c>
      <c r="K2162" s="42" t="s">
        <v>4170</v>
      </c>
      <c r="L2162" s="42">
        <v>112</v>
      </c>
      <c r="M2162" s="39" t="s">
        <v>103</v>
      </c>
      <c r="N2162" s="39" t="str">
        <f t="shared" si="33"/>
        <v>sim</v>
      </c>
      <c r="O2162" s="49">
        <v>40</v>
      </c>
      <c r="P2162" s="49">
        <v>35</v>
      </c>
      <c r="Q2162" s="39">
        <v>12</v>
      </c>
      <c r="R2162" s="39">
        <v>87.5</v>
      </c>
      <c r="S2162" s="39">
        <v>30</v>
      </c>
    </row>
    <row r="2163" spans="1:19" x14ac:dyDescent="0.25">
      <c r="A2163" s="39" t="s">
        <v>76</v>
      </c>
      <c r="B2163" s="39" t="s">
        <v>29</v>
      </c>
      <c r="C2163" s="39" t="s">
        <v>63</v>
      </c>
      <c r="D2163" s="39" t="s">
        <v>2311</v>
      </c>
      <c r="E2163" s="39" t="s">
        <v>127</v>
      </c>
      <c r="F2163" s="48">
        <v>1</v>
      </c>
      <c r="G2163" s="41">
        <v>4609</v>
      </c>
      <c r="H2163" s="42">
        <v>2.0004340277777777</v>
      </c>
      <c r="I2163" s="42">
        <v>2304</v>
      </c>
      <c r="J2163" s="42" t="s">
        <v>4170</v>
      </c>
      <c r="K2163" s="42" t="s">
        <v>4170</v>
      </c>
      <c r="L2163" s="42">
        <v>0</v>
      </c>
      <c r="M2163" s="39" t="s">
        <v>102</v>
      </c>
      <c r="N2163" s="39" t="str">
        <f t="shared" si="33"/>
        <v>sim</v>
      </c>
      <c r="O2163" s="49">
        <v>30</v>
      </c>
      <c r="P2163" s="49">
        <v>6</v>
      </c>
      <c r="Q2163" s="39">
        <v>0.5</v>
      </c>
      <c r="R2163" s="39">
        <v>20</v>
      </c>
      <c r="S2163" s="39">
        <v>1.7</v>
      </c>
    </row>
    <row r="2164" spans="1:19" x14ac:dyDescent="0.25">
      <c r="A2164" s="39" t="s">
        <v>76</v>
      </c>
      <c r="B2164" s="39" t="s">
        <v>29</v>
      </c>
      <c r="C2164" s="39" t="s">
        <v>63</v>
      </c>
      <c r="D2164" s="39" t="s">
        <v>2312</v>
      </c>
      <c r="E2164" s="39" t="s">
        <v>127</v>
      </c>
      <c r="F2164" s="48">
        <v>1</v>
      </c>
      <c r="G2164" s="41">
        <v>1842</v>
      </c>
      <c r="H2164" s="42">
        <v>2.9951219512195122</v>
      </c>
      <c r="I2164" s="42">
        <v>615</v>
      </c>
      <c r="J2164" s="42" t="s">
        <v>4170</v>
      </c>
      <c r="K2164" s="42" t="s">
        <v>4170</v>
      </c>
      <c r="L2164" s="42">
        <v>1</v>
      </c>
      <c r="M2164" s="39" t="s">
        <v>104</v>
      </c>
      <c r="N2164" s="39" t="b">
        <f t="shared" si="33"/>
        <v>0</v>
      </c>
      <c r="O2164" s="49">
        <v>71.599999999999994</v>
      </c>
      <c r="P2164" s="49">
        <v>21.29</v>
      </c>
      <c r="Q2164" s="39">
        <v>0</v>
      </c>
      <c r="R2164" s="39">
        <v>29.7</v>
      </c>
      <c r="S2164" s="39"/>
    </row>
    <row r="2165" spans="1:19" x14ac:dyDescent="0.25">
      <c r="A2165" s="39" t="s">
        <v>76</v>
      </c>
      <c r="B2165" s="39" t="s">
        <v>29</v>
      </c>
      <c r="C2165" s="39" t="s">
        <v>63</v>
      </c>
      <c r="D2165" s="39" t="s">
        <v>2313</v>
      </c>
      <c r="E2165" s="39" t="s">
        <v>127</v>
      </c>
      <c r="F2165" s="48">
        <v>1</v>
      </c>
      <c r="G2165" s="41">
        <v>798</v>
      </c>
      <c r="H2165" s="42">
        <v>2.2799999999999998</v>
      </c>
      <c r="I2165" s="42">
        <v>350</v>
      </c>
      <c r="J2165" s="42" t="s">
        <v>4170</v>
      </c>
      <c r="K2165" s="42" t="s">
        <v>4170</v>
      </c>
      <c r="L2165" s="42">
        <v>0</v>
      </c>
      <c r="M2165" s="39" t="s">
        <v>106</v>
      </c>
      <c r="N2165" s="39" t="str">
        <f t="shared" si="33"/>
        <v>sim</v>
      </c>
      <c r="O2165" s="49">
        <v>5.62</v>
      </c>
      <c r="P2165" s="49">
        <v>3.31</v>
      </c>
      <c r="Q2165" s="39">
        <v>3</v>
      </c>
      <c r="R2165" s="39">
        <v>58.9</v>
      </c>
      <c r="S2165" s="39">
        <v>53.4</v>
      </c>
    </row>
    <row r="2166" spans="1:19" x14ac:dyDescent="0.25">
      <c r="A2166" s="39" t="s">
        <v>76</v>
      </c>
      <c r="B2166" s="39" t="s">
        <v>29</v>
      </c>
      <c r="C2166" s="39" t="s">
        <v>63</v>
      </c>
      <c r="D2166" s="39" t="s">
        <v>2314</v>
      </c>
      <c r="E2166" s="39" t="s">
        <v>127</v>
      </c>
      <c r="F2166" s="48">
        <v>1</v>
      </c>
      <c r="G2166" s="41">
        <v>3358</v>
      </c>
      <c r="H2166" s="42">
        <v>2.0987499999999999</v>
      </c>
      <c r="I2166" s="42">
        <v>1600</v>
      </c>
      <c r="J2166" s="42" t="s">
        <v>4169</v>
      </c>
      <c r="K2166" s="42" t="s">
        <v>4170</v>
      </c>
      <c r="L2166" s="42">
        <v>0</v>
      </c>
      <c r="M2166" s="39" t="s">
        <v>102</v>
      </c>
      <c r="N2166" s="39" t="str">
        <f t="shared" si="33"/>
        <v>sim</v>
      </c>
      <c r="O2166" s="49">
        <v>24</v>
      </c>
      <c r="P2166" s="49">
        <v>1</v>
      </c>
      <c r="Q2166" s="39">
        <v>0.9</v>
      </c>
      <c r="R2166" s="39">
        <v>4.2</v>
      </c>
      <c r="S2166" s="39">
        <v>3.8</v>
      </c>
    </row>
    <row r="2167" spans="1:19" x14ac:dyDescent="0.25">
      <c r="A2167" s="39" t="s">
        <v>76</v>
      </c>
      <c r="B2167" s="39" t="s">
        <v>29</v>
      </c>
      <c r="C2167" s="39" t="s">
        <v>63</v>
      </c>
      <c r="D2167" s="39" t="s">
        <v>2315</v>
      </c>
      <c r="E2167" s="39" t="s">
        <v>127</v>
      </c>
      <c r="F2167" s="48">
        <v>1</v>
      </c>
      <c r="G2167" s="41">
        <v>2494</v>
      </c>
      <c r="H2167" s="42">
        <v>2.1611785095320624</v>
      </c>
      <c r="I2167" s="42">
        <v>1154</v>
      </c>
      <c r="J2167" s="42" t="s">
        <v>4170</v>
      </c>
      <c r="K2167" s="42" t="s">
        <v>4170</v>
      </c>
      <c r="L2167" s="42">
        <v>0</v>
      </c>
      <c r="M2167" s="39" t="s">
        <v>102</v>
      </c>
      <c r="N2167" s="39" t="str">
        <f t="shared" si="33"/>
        <v>sim</v>
      </c>
      <c r="O2167" s="49">
        <v>15</v>
      </c>
      <c r="P2167" s="49">
        <v>15</v>
      </c>
      <c r="Q2167" s="39">
        <v>0</v>
      </c>
      <c r="R2167" s="39">
        <v>100</v>
      </c>
      <c r="S2167" s="39"/>
    </row>
    <row r="2168" spans="1:19" x14ac:dyDescent="0.25">
      <c r="A2168" s="39" t="s">
        <v>76</v>
      </c>
      <c r="B2168" s="39" t="s">
        <v>29</v>
      </c>
      <c r="C2168" s="39" t="s">
        <v>63</v>
      </c>
      <c r="D2168" s="39" t="s">
        <v>2316</v>
      </c>
      <c r="E2168" s="39" t="s">
        <v>127</v>
      </c>
      <c r="F2168" s="48">
        <v>2</v>
      </c>
      <c r="G2168" s="41">
        <v>37301</v>
      </c>
      <c r="H2168" s="42">
        <v>3.3544064748201441</v>
      </c>
      <c r="I2168" s="42">
        <v>11120</v>
      </c>
      <c r="J2168" s="42" t="s">
        <v>4170</v>
      </c>
      <c r="K2168" s="42" t="s">
        <v>4170</v>
      </c>
      <c r="L2168" s="42">
        <v>50</v>
      </c>
      <c r="M2168" s="39" t="s">
        <v>102</v>
      </c>
      <c r="N2168" s="39" t="str">
        <f t="shared" si="33"/>
        <v>sim</v>
      </c>
      <c r="O2168" s="49">
        <v>300</v>
      </c>
      <c r="P2168" s="49">
        <v>300</v>
      </c>
      <c r="Q2168" s="39">
        <v>200</v>
      </c>
      <c r="R2168" s="39">
        <v>100</v>
      </c>
      <c r="S2168" s="39">
        <v>66.7</v>
      </c>
    </row>
    <row r="2169" spans="1:19" x14ac:dyDescent="0.25">
      <c r="A2169" s="39" t="s">
        <v>76</v>
      </c>
      <c r="B2169" s="39" t="s">
        <v>29</v>
      </c>
      <c r="C2169" s="39" t="s">
        <v>63</v>
      </c>
      <c r="D2169" s="39" t="s">
        <v>2317</v>
      </c>
      <c r="E2169" s="39" t="s">
        <v>127</v>
      </c>
      <c r="F2169" s="48">
        <v>1</v>
      </c>
      <c r="G2169" s="41">
        <v>1181</v>
      </c>
      <c r="H2169" s="42">
        <v>2.866504854368932</v>
      </c>
      <c r="I2169" s="42">
        <v>412</v>
      </c>
      <c r="J2169" s="42" t="s">
        <v>4170</v>
      </c>
      <c r="K2169" s="42" t="s">
        <v>4170</v>
      </c>
      <c r="L2169" s="42">
        <v>0</v>
      </c>
      <c r="M2169" s="39" t="s">
        <v>104</v>
      </c>
      <c r="N2169" s="39" t="b">
        <f t="shared" si="33"/>
        <v>0</v>
      </c>
      <c r="O2169" s="49">
        <v>5.8</v>
      </c>
      <c r="P2169" s="49">
        <v>5.8</v>
      </c>
      <c r="Q2169" s="39">
        <v>0</v>
      </c>
      <c r="R2169" s="39">
        <v>100</v>
      </c>
      <c r="S2169" s="39"/>
    </row>
    <row r="2170" spans="1:19" x14ac:dyDescent="0.25">
      <c r="A2170" s="39" t="s">
        <v>76</v>
      </c>
      <c r="B2170" s="39" t="s">
        <v>29</v>
      </c>
      <c r="C2170" s="39" t="s">
        <v>63</v>
      </c>
      <c r="D2170" s="39" t="s">
        <v>2318</v>
      </c>
      <c r="E2170" s="39" t="s">
        <v>127</v>
      </c>
      <c r="F2170" s="48">
        <v>1</v>
      </c>
      <c r="G2170" s="41">
        <v>1567</v>
      </c>
      <c r="H2170" s="42">
        <v>3.9175</v>
      </c>
      <c r="I2170" s="42">
        <v>400</v>
      </c>
      <c r="J2170" s="42" t="s">
        <v>4170</v>
      </c>
      <c r="K2170" s="42" t="s">
        <v>4170</v>
      </c>
      <c r="L2170" s="42">
        <v>0</v>
      </c>
      <c r="M2170" s="39" t="s">
        <v>102</v>
      </c>
      <c r="N2170" s="39" t="str">
        <f t="shared" si="33"/>
        <v>sim</v>
      </c>
      <c r="O2170" s="49">
        <v>5.2</v>
      </c>
      <c r="P2170" s="49">
        <v>0.41</v>
      </c>
      <c r="Q2170" s="39">
        <v>0</v>
      </c>
      <c r="R2170" s="39">
        <v>7.9</v>
      </c>
      <c r="S2170" s="39"/>
    </row>
    <row r="2171" spans="1:19" x14ac:dyDescent="0.25">
      <c r="A2171" s="39" t="s">
        <v>76</v>
      </c>
      <c r="B2171" s="39" t="s">
        <v>29</v>
      </c>
      <c r="C2171" s="39" t="s">
        <v>63</v>
      </c>
      <c r="D2171" s="39" t="s">
        <v>603</v>
      </c>
      <c r="E2171" s="39" t="s">
        <v>127</v>
      </c>
      <c r="F2171" s="48">
        <v>2</v>
      </c>
      <c r="G2171" s="41">
        <v>35731</v>
      </c>
      <c r="H2171" s="42">
        <v>2.1004644053847512</v>
      </c>
      <c r="I2171" s="42">
        <v>17011</v>
      </c>
      <c r="J2171" s="42" t="s">
        <v>4169</v>
      </c>
      <c r="K2171" s="42" t="s">
        <v>4169</v>
      </c>
      <c r="L2171" s="42">
        <v>0</v>
      </c>
      <c r="M2171" s="39" t="s">
        <v>102</v>
      </c>
      <c r="N2171" s="39" t="str">
        <f t="shared" si="33"/>
        <v>sim</v>
      </c>
      <c r="O2171" s="49">
        <v>231.47</v>
      </c>
      <c r="P2171" s="49">
        <v>231.47</v>
      </c>
      <c r="Q2171" s="39">
        <v>225.46</v>
      </c>
      <c r="R2171" s="39">
        <v>100</v>
      </c>
      <c r="S2171" s="39">
        <v>97.4</v>
      </c>
    </row>
    <row r="2172" spans="1:19" x14ac:dyDescent="0.25">
      <c r="A2172" s="39" t="s">
        <v>76</v>
      </c>
      <c r="B2172" s="39" t="s">
        <v>29</v>
      </c>
      <c r="C2172" s="39" t="s">
        <v>63</v>
      </c>
      <c r="D2172" s="39" t="s">
        <v>2319</v>
      </c>
      <c r="E2172" s="39" t="s">
        <v>127</v>
      </c>
      <c r="F2172" s="48">
        <v>2</v>
      </c>
      <c r="G2172" s="41">
        <v>25436</v>
      </c>
      <c r="H2172" s="42">
        <v>2.490063631913852</v>
      </c>
      <c r="I2172" s="42">
        <v>10215</v>
      </c>
      <c r="J2172" s="42" t="s">
        <v>4169</v>
      </c>
      <c r="K2172" s="42" t="s">
        <v>4169</v>
      </c>
      <c r="L2172" s="42">
        <v>413</v>
      </c>
      <c r="M2172" s="39" t="s">
        <v>102</v>
      </c>
      <c r="N2172" s="39" t="str">
        <f t="shared" si="33"/>
        <v>sim</v>
      </c>
      <c r="O2172" s="49">
        <v>230</v>
      </c>
      <c r="P2172" s="49">
        <v>183</v>
      </c>
      <c r="Q2172" s="39">
        <v>1.5</v>
      </c>
      <c r="R2172" s="39">
        <v>79.599999999999994</v>
      </c>
      <c r="S2172" s="39">
        <v>0.7</v>
      </c>
    </row>
    <row r="2173" spans="1:19" x14ac:dyDescent="0.25">
      <c r="A2173" s="39" t="s">
        <v>76</v>
      </c>
      <c r="B2173" s="39" t="s">
        <v>29</v>
      </c>
      <c r="C2173" s="39" t="s">
        <v>63</v>
      </c>
      <c r="D2173" s="39" t="s">
        <v>2320</v>
      </c>
      <c r="E2173" s="39" t="s">
        <v>127</v>
      </c>
      <c r="F2173" s="48">
        <v>2</v>
      </c>
      <c r="G2173" s="41">
        <v>64840</v>
      </c>
      <c r="H2173" s="42">
        <v>3.1885910990902384</v>
      </c>
      <c r="I2173" s="42">
        <v>20335</v>
      </c>
      <c r="J2173" s="42" t="s">
        <v>4170</v>
      </c>
      <c r="K2173" s="42" t="s">
        <v>4169</v>
      </c>
      <c r="L2173" s="42">
        <v>200</v>
      </c>
      <c r="M2173" s="39" t="s">
        <v>102</v>
      </c>
      <c r="N2173" s="39" t="str">
        <f t="shared" si="33"/>
        <v>sim</v>
      </c>
      <c r="O2173" s="49">
        <v>300</v>
      </c>
      <c r="P2173" s="49">
        <v>110</v>
      </c>
      <c r="Q2173" s="39">
        <v>200</v>
      </c>
      <c r="R2173" s="39">
        <v>36.700000000000003</v>
      </c>
      <c r="S2173" s="39">
        <v>66.7</v>
      </c>
    </row>
    <row r="2174" spans="1:19" x14ac:dyDescent="0.25">
      <c r="A2174" s="39" t="s">
        <v>76</v>
      </c>
      <c r="B2174" s="39" t="s">
        <v>29</v>
      </c>
      <c r="C2174" s="39" t="s">
        <v>63</v>
      </c>
      <c r="D2174" s="39" t="s">
        <v>2321</v>
      </c>
      <c r="E2174" s="39" t="s">
        <v>127</v>
      </c>
      <c r="F2174" s="48">
        <v>1</v>
      </c>
      <c r="G2174" s="41">
        <v>12377</v>
      </c>
      <c r="H2174" s="42">
        <v>3.0224664224664224</v>
      </c>
      <c r="I2174" s="42">
        <v>4095</v>
      </c>
      <c r="J2174" s="42" t="s">
        <v>4169</v>
      </c>
      <c r="K2174" s="42" t="s">
        <v>4170</v>
      </c>
      <c r="L2174" s="42">
        <v>80</v>
      </c>
      <c r="M2174" s="39" t="s">
        <v>106</v>
      </c>
      <c r="N2174" s="39" t="str">
        <f t="shared" si="33"/>
        <v>sim</v>
      </c>
      <c r="O2174" s="49">
        <v>45</v>
      </c>
      <c r="P2174" s="49">
        <v>27</v>
      </c>
      <c r="Q2174" s="39">
        <v>5.25</v>
      </c>
      <c r="R2174" s="39">
        <v>60</v>
      </c>
      <c r="S2174" s="39">
        <v>11.7</v>
      </c>
    </row>
    <row r="2175" spans="1:19" x14ac:dyDescent="0.25">
      <c r="A2175" s="39" t="s">
        <v>76</v>
      </c>
      <c r="B2175" s="39" t="s">
        <v>29</v>
      </c>
      <c r="C2175" s="39" t="s">
        <v>63</v>
      </c>
      <c r="D2175" s="39" t="s">
        <v>2322</v>
      </c>
      <c r="E2175" s="39" t="s">
        <v>127</v>
      </c>
      <c r="F2175" s="48">
        <v>1</v>
      </c>
      <c r="G2175" s="41">
        <v>1796</v>
      </c>
      <c r="H2175" s="42">
        <v>2.2009803921568629</v>
      </c>
      <c r="I2175" s="42">
        <v>816</v>
      </c>
      <c r="J2175" s="42" t="s">
        <v>4169</v>
      </c>
      <c r="K2175" s="42" t="s">
        <v>4170</v>
      </c>
      <c r="L2175" s="42">
        <v>0</v>
      </c>
      <c r="M2175" s="39" t="s">
        <v>104</v>
      </c>
      <c r="N2175" s="39" t="b">
        <f t="shared" si="33"/>
        <v>0</v>
      </c>
      <c r="O2175" s="49">
        <v>26</v>
      </c>
      <c r="P2175" s="49">
        <v>11.2</v>
      </c>
      <c r="Q2175" s="39">
        <v>0</v>
      </c>
      <c r="R2175" s="39">
        <v>43.1</v>
      </c>
      <c r="S2175" s="39"/>
    </row>
    <row r="2176" spans="1:19" x14ac:dyDescent="0.25">
      <c r="A2176" s="39" t="s">
        <v>76</v>
      </c>
      <c r="B2176" s="39" t="s">
        <v>29</v>
      </c>
      <c r="C2176" s="39" t="s">
        <v>63</v>
      </c>
      <c r="D2176" s="39" t="s">
        <v>2323</v>
      </c>
      <c r="E2176" s="39" t="s">
        <v>127</v>
      </c>
      <c r="F2176" s="48">
        <v>1</v>
      </c>
      <c r="G2176" s="41">
        <v>3467</v>
      </c>
      <c r="H2176" s="42">
        <v>2.0394117647058825</v>
      </c>
      <c r="I2176" s="42">
        <v>1700</v>
      </c>
      <c r="J2176" s="42" t="s">
        <v>4170</v>
      </c>
      <c r="K2176" s="42" t="s">
        <v>4170</v>
      </c>
      <c r="L2176" s="42">
        <v>0</v>
      </c>
      <c r="M2176" s="39" t="s">
        <v>105</v>
      </c>
      <c r="N2176" s="39" t="str">
        <f t="shared" si="33"/>
        <v>sim</v>
      </c>
      <c r="O2176" s="49">
        <v>29</v>
      </c>
      <c r="P2176" s="49">
        <v>24</v>
      </c>
      <c r="Q2176" s="39">
        <v>0</v>
      </c>
      <c r="R2176" s="39">
        <v>82.8</v>
      </c>
      <c r="S2176" s="39"/>
    </row>
    <row r="2177" spans="1:19" x14ac:dyDescent="0.25">
      <c r="A2177" s="39" t="s">
        <v>76</v>
      </c>
      <c r="B2177" s="39" t="s">
        <v>29</v>
      </c>
      <c r="C2177" s="39" t="s">
        <v>63</v>
      </c>
      <c r="D2177" s="39" t="s">
        <v>2324</v>
      </c>
      <c r="E2177" s="39" t="s">
        <v>127</v>
      </c>
      <c r="F2177" s="48">
        <v>1</v>
      </c>
      <c r="G2177" s="41">
        <v>6841</v>
      </c>
      <c r="H2177" s="42">
        <v>2.3671280276816611</v>
      </c>
      <c r="I2177" s="42">
        <v>2890</v>
      </c>
      <c r="J2177" s="42" t="s">
        <v>4169</v>
      </c>
      <c r="K2177" s="42" t="s">
        <v>4170</v>
      </c>
      <c r="L2177" s="42">
        <v>90</v>
      </c>
      <c r="M2177" s="39" t="s">
        <v>103</v>
      </c>
      <c r="N2177" s="39" t="str">
        <f t="shared" si="33"/>
        <v>sim</v>
      </c>
      <c r="O2177" s="49">
        <v>27.88</v>
      </c>
      <c r="P2177" s="49">
        <v>27.88</v>
      </c>
      <c r="Q2177" s="39">
        <v>4.88</v>
      </c>
      <c r="R2177" s="39">
        <v>100</v>
      </c>
      <c r="S2177" s="39">
        <v>17.5</v>
      </c>
    </row>
    <row r="2178" spans="1:19" x14ac:dyDescent="0.25">
      <c r="A2178" s="39" t="s">
        <v>76</v>
      </c>
      <c r="B2178" s="39" t="s">
        <v>29</v>
      </c>
      <c r="C2178" s="39" t="s">
        <v>63</v>
      </c>
      <c r="D2178" s="39" t="s">
        <v>2325</v>
      </c>
      <c r="E2178" s="39" t="s">
        <v>127</v>
      </c>
      <c r="F2178" s="48">
        <v>1</v>
      </c>
      <c r="G2178" s="41">
        <v>5175</v>
      </c>
      <c r="H2178" s="42">
        <v>2.4642857142857144</v>
      </c>
      <c r="I2178" s="42">
        <v>2100</v>
      </c>
      <c r="J2178" s="42" t="s">
        <v>4170</v>
      </c>
      <c r="K2178" s="42" t="s">
        <v>4170</v>
      </c>
      <c r="L2178" s="42">
        <v>450</v>
      </c>
      <c r="M2178" s="39" t="s">
        <v>103</v>
      </c>
      <c r="N2178" s="39" t="str">
        <f t="shared" si="33"/>
        <v>sim</v>
      </c>
      <c r="O2178" s="49">
        <v>23</v>
      </c>
      <c r="P2178" s="49">
        <v>18</v>
      </c>
      <c r="Q2178" s="39">
        <v>0</v>
      </c>
      <c r="R2178" s="39">
        <v>78.3</v>
      </c>
      <c r="S2178" s="39"/>
    </row>
    <row r="2179" spans="1:19" x14ac:dyDescent="0.25">
      <c r="A2179" s="39" t="s">
        <v>76</v>
      </c>
      <c r="B2179" s="39" t="s">
        <v>29</v>
      </c>
      <c r="C2179" s="39" t="s">
        <v>63</v>
      </c>
      <c r="D2179" s="39" t="s">
        <v>2326</v>
      </c>
      <c r="E2179" s="39" t="s">
        <v>127</v>
      </c>
      <c r="F2179" s="48">
        <v>1</v>
      </c>
      <c r="G2179" s="41">
        <v>3464</v>
      </c>
      <c r="H2179" s="42">
        <v>2.0139534883720929</v>
      </c>
      <c r="I2179" s="42">
        <v>1720</v>
      </c>
      <c r="J2179" s="42" t="s">
        <v>4170</v>
      </c>
      <c r="K2179" s="42" t="s">
        <v>4170</v>
      </c>
      <c r="L2179" s="42">
        <v>30</v>
      </c>
      <c r="M2179" s="39" t="s">
        <v>103</v>
      </c>
      <c r="N2179" s="39" t="str">
        <f t="shared" ref="N2179:N2242" si="34">IF(M2179&lt;&gt;"Não existe", "sim")</f>
        <v>sim</v>
      </c>
      <c r="O2179" s="49">
        <v>30</v>
      </c>
      <c r="P2179" s="49">
        <v>25</v>
      </c>
      <c r="Q2179" s="39">
        <v>1</v>
      </c>
      <c r="R2179" s="39">
        <v>83.3</v>
      </c>
      <c r="S2179" s="39">
        <v>3.3</v>
      </c>
    </row>
    <row r="2180" spans="1:19" x14ac:dyDescent="0.25">
      <c r="A2180" s="39" t="s">
        <v>76</v>
      </c>
      <c r="B2180" s="39" t="s">
        <v>29</v>
      </c>
      <c r="C2180" s="39" t="s">
        <v>63</v>
      </c>
      <c r="D2180" s="39" t="s">
        <v>2327</v>
      </c>
      <c r="E2180" s="39" t="s">
        <v>127</v>
      </c>
      <c r="F2180" s="48">
        <v>1</v>
      </c>
      <c r="G2180" s="41">
        <v>13286</v>
      </c>
      <c r="H2180" s="42">
        <v>2.5550000000000002</v>
      </c>
      <c r="I2180" s="42">
        <v>5200</v>
      </c>
      <c r="J2180" s="42" t="s">
        <v>4170</v>
      </c>
      <c r="K2180" s="42" t="s">
        <v>4170</v>
      </c>
      <c r="L2180" s="42">
        <v>0</v>
      </c>
      <c r="M2180" s="39" t="s">
        <v>102</v>
      </c>
      <c r="N2180" s="39" t="str">
        <f t="shared" si="34"/>
        <v>sim</v>
      </c>
      <c r="O2180" s="49">
        <v>60.81</v>
      </c>
      <c r="P2180" s="49">
        <v>59.81</v>
      </c>
      <c r="Q2180" s="39">
        <v>0.03</v>
      </c>
      <c r="R2180" s="39">
        <v>98.4</v>
      </c>
      <c r="S2180" s="39">
        <v>0</v>
      </c>
    </row>
    <row r="2181" spans="1:19" x14ac:dyDescent="0.25">
      <c r="A2181" s="39" t="s">
        <v>76</v>
      </c>
      <c r="B2181" s="39" t="s">
        <v>29</v>
      </c>
      <c r="C2181" s="39" t="s">
        <v>63</v>
      </c>
      <c r="D2181" s="39" t="s">
        <v>2328</v>
      </c>
      <c r="E2181" s="39" t="s">
        <v>174</v>
      </c>
      <c r="F2181" s="48">
        <v>2</v>
      </c>
      <c r="G2181" s="41">
        <v>89611</v>
      </c>
      <c r="H2181" s="42">
        <v>2.1255485187030052</v>
      </c>
      <c r="I2181" s="42">
        <v>42159</v>
      </c>
      <c r="J2181" s="42" t="s">
        <v>4169</v>
      </c>
      <c r="K2181" s="42" t="s">
        <v>4170</v>
      </c>
      <c r="L2181" s="42">
        <v>1</v>
      </c>
      <c r="M2181" s="39" t="s">
        <v>105</v>
      </c>
      <c r="N2181" s="39" t="str">
        <f t="shared" si="34"/>
        <v>sim</v>
      </c>
      <c r="O2181" s="49">
        <v>20</v>
      </c>
      <c r="P2181" s="49">
        <v>20</v>
      </c>
      <c r="Q2181" s="39">
        <v>0.01</v>
      </c>
      <c r="R2181" s="39">
        <v>100</v>
      </c>
      <c r="S2181" s="39">
        <v>0.1</v>
      </c>
    </row>
    <row r="2182" spans="1:19" x14ac:dyDescent="0.25">
      <c r="A2182" s="39" t="s">
        <v>76</v>
      </c>
      <c r="B2182" s="39" t="s">
        <v>29</v>
      </c>
      <c r="C2182" s="39" t="s">
        <v>63</v>
      </c>
      <c r="D2182" s="39" t="s">
        <v>2329</v>
      </c>
      <c r="E2182" s="39" t="s">
        <v>127</v>
      </c>
      <c r="F2182" s="48">
        <v>1</v>
      </c>
      <c r="G2182" s="41">
        <v>17799</v>
      </c>
      <c r="H2182" s="42">
        <v>2.9600864792948611</v>
      </c>
      <c r="I2182" s="42">
        <v>6013</v>
      </c>
      <c r="J2182" s="42" t="s">
        <v>4169</v>
      </c>
      <c r="K2182" s="42" t="s">
        <v>4169</v>
      </c>
      <c r="L2182" s="42">
        <v>12</v>
      </c>
      <c r="M2182" s="39" t="s">
        <v>102</v>
      </c>
      <c r="N2182" s="39" t="str">
        <f t="shared" si="34"/>
        <v>sim</v>
      </c>
      <c r="O2182" s="49">
        <v>123.8</v>
      </c>
      <c r="P2182" s="49">
        <v>123.8</v>
      </c>
      <c r="Q2182" s="39">
        <v>95.5</v>
      </c>
      <c r="R2182" s="39">
        <v>100</v>
      </c>
      <c r="S2182" s="39">
        <v>77.099999999999994</v>
      </c>
    </row>
    <row r="2183" spans="1:19" x14ac:dyDescent="0.25">
      <c r="A2183" s="39" t="s">
        <v>76</v>
      </c>
      <c r="B2183" s="39" t="s">
        <v>29</v>
      </c>
      <c r="C2183" s="39" t="s">
        <v>63</v>
      </c>
      <c r="D2183" s="39" t="s">
        <v>2330</v>
      </c>
      <c r="E2183" s="39" t="s">
        <v>127</v>
      </c>
      <c r="F2183" s="48">
        <v>1</v>
      </c>
      <c r="G2183" s="41">
        <v>17584</v>
      </c>
      <c r="H2183" s="42">
        <v>2.1958041958041958</v>
      </c>
      <c r="I2183" s="42">
        <v>8008</v>
      </c>
      <c r="J2183" s="42" t="s">
        <v>4169</v>
      </c>
      <c r="K2183" s="42" t="s">
        <v>4170</v>
      </c>
      <c r="L2183" s="42">
        <v>55</v>
      </c>
      <c r="M2183" s="39" t="s">
        <v>103</v>
      </c>
      <c r="N2183" s="39" t="str">
        <f t="shared" si="34"/>
        <v>sim</v>
      </c>
      <c r="O2183" s="49">
        <v>30</v>
      </c>
      <c r="P2183" s="49">
        <v>30</v>
      </c>
      <c r="Q2183" s="39">
        <v>10</v>
      </c>
      <c r="R2183" s="39">
        <v>100</v>
      </c>
      <c r="S2183" s="39">
        <v>33.299999999999997</v>
      </c>
    </row>
    <row r="2184" spans="1:19" x14ac:dyDescent="0.25">
      <c r="A2184" s="39" t="s">
        <v>76</v>
      </c>
      <c r="B2184" s="39" t="s">
        <v>29</v>
      </c>
      <c r="C2184" s="39" t="s">
        <v>63</v>
      </c>
      <c r="D2184" s="39" t="s">
        <v>2331</v>
      </c>
      <c r="E2184" s="39" t="s">
        <v>127</v>
      </c>
      <c r="F2184" s="48">
        <v>1</v>
      </c>
      <c r="G2184" s="41">
        <v>21525</v>
      </c>
      <c r="H2184" s="42">
        <v>2.87</v>
      </c>
      <c r="I2184" s="42">
        <v>7500</v>
      </c>
      <c r="J2184" s="42" t="s">
        <v>4169</v>
      </c>
      <c r="K2184" s="42" t="s">
        <v>4170</v>
      </c>
      <c r="L2184" s="42">
        <v>15</v>
      </c>
      <c r="M2184" s="39" t="s">
        <v>102</v>
      </c>
      <c r="N2184" s="39" t="str">
        <f t="shared" si="34"/>
        <v>sim</v>
      </c>
      <c r="O2184" s="49">
        <v>49</v>
      </c>
      <c r="P2184" s="49">
        <v>35</v>
      </c>
      <c r="Q2184" s="39">
        <v>20</v>
      </c>
      <c r="R2184" s="39">
        <v>71.400000000000006</v>
      </c>
      <c r="S2184" s="39">
        <v>40.799999999999997</v>
      </c>
    </row>
    <row r="2185" spans="1:19" x14ac:dyDescent="0.25">
      <c r="A2185" s="39" t="s">
        <v>76</v>
      </c>
      <c r="B2185" s="39" t="s">
        <v>29</v>
      </c>
      <c r="C2185" s="39" t="s">
        <v>63</v>
      </c>
      <c r="D2185" s="39" t="s">
        <v>2332</v>
      </c>
      <c r="E2185" s="39" t="s">
        <v>127</v>
      </c>
      <c r="F2185" s="48">
        <v>1</v>
      </c>
      <c r="G2185" s="41">
        <v>12609</v>
      </c>
      <c r="H2185" s="42">
        <v>2.878110020543255</v>
      </c>
      <c r="I2185" s="42">
        <v>4381</v>
      </c>
      <c r="J2185" s="42" t="s">
        <v>4170</v>
      </c>
      <c r="K2185" s="42" t="s">
        <v>4170</v>
      </c>
      <c r="L2185" s="42">
        <v>190</v>
      </c>
      <c r="M2185" s="39" t="s">
        <v>102</v>
      </c>
      <c r="N2185" s="39" t="str">
        <f t="shared" si="34"/>
        <v>sim</v>
      </c>
      <c r="O2185" s="49">
        <v>42</v>
      </c>
      <c r="P2185" s="49">
        <v>42</v>
      </c>
      <c r="Q2185" s="39">
        <v>3</v>
      </c>
      <c r="R2185" s="39">
        <v>100</v>
      </c>
      <c r="S2185" s="39">
        <v>7.1</v>
      </c>
    </row>
    <row r="2186" spans="1:19" x14ac:dyDescent="0.25">
      <c r="A2186" s="39" t="s">
        <v>76</v>
      </c>
      <c r="B2186" s="39" t="s">
        <v>29</v>
      </c>
      <c r="C2186" s="39" t="s">
        <v>63</v>
      </c>
      <c r="D2186" s="39" t="s">
        <v>2333</v>
      </c>
      <c r="E2186" s="39" t="s">
        <v>127</v>
      </c>
      <c r="F2186" s="48">
        <v>1</v>
      </c>
      <c r="G2186" s="41">
        <v>6276</v>
      </c>
      <c r="H2186" s="42">
        <v>2.4166345783596457</v>
      </c>
      <c r="I2186" s="42">
        <v>2597</v>
      </c>
      <c r="J2186" s="42" t="s">
        <v>4170</v>
      </c>
      <c r="K2186" s="42" t="s">
        <v>4170</v>
      </c>
      <c r="L2186" s="42">
        <v>0</v>
      </c>
      <c r="M2186" s="39" t="s">
        <v>102</v>
      </c>
      <c r="N2186" s="39" t="str">
        <f t="shared" si="34"/>
        <v>sim</v>
      </c>
      <c r="O2186" s="49">
        <v>39.4</v>
      </c>
      <c r="P2186" s="49">
        <v>37</v>
      </c>
      <c r="Q2186" s="39">
        <v>5.0999999999999996</v>
      </c>
      <c r="R2186" s="39">
        <v>93.9</v>
      </c>
      <c r="S2186" s="39">
        <v>12.9</v>
      </c>
    </row>
    <row r="2187" spans="1:19" x14ac:dyDescent="0.25">
      <c r="A2187" s="39" t="s">
        <v>76</v>
      </c>
      <c r="B2187" s="39" t="s">
        <v>29</v>
      </c>
      <c r="C2187" s="39" t="s">
        <v>63</v>
      </c>
      <c r="D2187" s="39" t="s">
        <v>2334</v>
      </c>
      <c r="E2187" s="39" t="s">
        <v>127</v>
      </c>
      <c r="F2187" s="48">
        <v>1</v>
      </c>
      <c r="G2187" s="41">
        <v>1275</v>
      </c>
      <c r="H2187" s="42">
        <v>2.125</v>
      </c>
      <c r="I2187" s="42">
        <v>600</v>
      </c>
      <c r="J2187" s="42" t="s">
        <v>4170</v>
      </c>
      <c r="K2187" s="42" t="s">
        <v>4170</v>
      </c>
      <c r="L2187" s="42">
        <v>0</v>
      </c>
      <c r="M2187" s="39" t="s">
        <v>106</v>
      </c>
      <c r="N2187" s="39" t="str">
        <f t="shared" si="34"/>
        <v>sim</v>
      </c>
      <c r="O2187" s="49">
        <v>4</v>
      </c>
      <c r="P2187" s="49">
        <v>4</v>
      </c>
      <c r="Q2187" s="39">
        <v>3</v>
      </c>
      <c r="R2187" s="39">
        <v>100</v>
      </c>
      <c r="S2187" s="39">
        <v>75</v>
      </c>
    </row>
    <row r="2188" spans="1:19" x14ac:dyDescent="0.25">
      <c r="A2188" s="39" t="s">
        <v>76</v>
      </c>
      <c r="B2188" s="39" t="s">
        <v>29</v>
      </c>
      <c r="C2188" s="39" t="s">
        <v>63</v>
      </c>
      <c r="D2188" s="39" t="s">
        <v>2335</v>
      </c>
      <c r="E2188" s="39" t="s">
        <v>127</v>
      </c>
      <c r="F2188" s="48">
        <v>3</v>
      </c>
      <c r="G2188" s="41">
        <v>109425</v>
      </c>
      <c r="H2188" s="42">
        <v>2.6788993071706613</v>
      </c>
      <c r="I2188" s="42">
        <v>40847</v>
      </c>
      <c r="J2188" s="42" t="s">
        <v>4170</v>
      </c>
      <c r="K2188" s="42" t="s">
        <v>4170</v>
      </c>
      <c r="L2188" s="42">
        <v>1</v>
      </c>
      <c r="M2188" s="39" t="s">
        <v>103</v>
      </c>
      <c r="N2188" s="39" t="str">
        <f t="shared" si="34"/>
        <v>sim</v>
      </c>
      <c r="O2188" s="49">
        <v>100</v>
      </c>
      <c r="P2188" s="49">
        <v>100</v>
      </c>
      <c r="Q2188" s="39">
        <v>28</v>
      </c>
      <c r="R2188" s="39">
        <v>100</v>
      </c>
      <c r="S2188" s="39">
        <v>28</v>
      </c>
    </row>
    <row r="2189" spans="1:19" x14ac:dyDescent="0.25">
      <c r="A2189" s="39" t="s">
        <v>76</v>
      </c>
      <c r="B2189" s="39" t="s">
        <v>29</v>
      </c>
      <c r="C2189" s="39" t="s">
        <v>63</v>
      </c>
      <c r="D2189" s="39" t="s">
        <v>2336</v>
      </c>
      <c r="E2189" s="39" t="s">
        <v>127</v>
      </c>
      <c r="F2189" s="48">
        <v>3</v>
      </c>
      <c r="G2189" s="41">
        <v>141421</v>
      </c>
      <c r="H2189" s="42">
        <v>3.1021540756339387</v>
      </c>
      <c r="I2189" s="42">
        <v>45588</v>
      </c>
      <c r="J2189" s="42" t="s">
        <v>4169</v>
      </c>
      <c r="K2189" s="42" t="s">
        <v>4169</v>
      </c>
      <c r="L2189" s="42">
        <v>103</v>
      </c>
      <c r="M2189" s="39" t="s">
        <v>102</v>
      </c>
      <c r="N2189" s="39" t="str">
        <f t="shared" si="34"/>
        <v>sim</v>
      </c>
      <c r="O2189" s="49">
        <v>845.37</v>
      </c>
      <c r="P2189" s="49">
        <v>829.35</v>
      </c>
      <c r="Q2189" s="39">
        <v>190.22</v>
      </c>
      <c r="R2189" s="39">
        <v>98.1</v>
      </c>
      <c r="S2189" s="39">
        <v>22.5</v>
      </c>
    </row>
    <row r="2190" spans="1:19" x14ac:dyDescent="0.25">
      <c r="A2190" s="39" t="s">
        <v>76</v>
      </c>
      <c r="B2190" s="39" t="s">
        <v>29</v>
      </c>
      <c r="C2190" s="39" t="s">
        <v>63</v>
      </c>
      <c r="D2190" s="39" t="s">
        <v>2337</v>
      </c>
      <c r="E2190" s="39" t="s">
        <v>127</v>
      </c>
      <c r="F2190" s="48">
        <v>2</v>
      </c>
      <c r="G2190" s="41">
        <v>80679</v>
      </c>
      <c r="H2190" s="42">
        <v>2.4227927927927926</v>
      </c>
      <c r="I2190" s="42">
        <v>33300</v>
      </c>
      <c r="J2190" s="42" t="s">
        <v>4169</v>
      </c>
      <c r="K2190" s="42" t="s">
        <v>4170</v>
      </c>
      <c r="L2190" s="42">
        <v>600</v>
      </c>
      <c r="M2190" s="39" t="s">
        <v>102</v>
      </c>
      <c r="N2190" s="39" t="str">
        <f t="shared" si="34"/>
        <v>sim</v>
      </c>
      <c r="O2190" s="49">
        <v>485.17</v>
      </c>
      <c r="P2190" s="49">
        <v>468.57</v>
      </c>
      <c r="Q2190" s="39">
        <v>285</v>
      </c>
      <c r="R2190" s="39">
        <v>96.6</v>
      </c>
      <c r="S2190" s="39">
        <v>58.7</v>
      </c>
    </row>
    <row r="2191" spans="1:19" x14ac:dyDescent="0.25">
      <c r="A2191" s="39" t="s">
        <v>76</v>
      </c>
      <c r="B2191" s="39" t="s">
        <v>29</v>
      </c>
      <c r="C2191" s="39" t="s">
        <v>63</v>
      </c>
      <c r="D2191" s="39" t="s">
        <v>2338</v>
      </c>
      <c r="E2191" s="39" t="s">
        <v>127</v>
      </c>
      <c r="F2191" s="48">
        <v>1</v>
      </c>
      <c r="G2191" s="41">
        <v>5103</v>
      </c>
      <c r="H2191" s="42">
        <v>2.0011764705882351</v>
      </c>
      <c r="I2191" s="42">
        <v>2550</v>
      </c>
      <c r="J2191" s="42" t="s">
        <v>4170</v>
      </c>
      <c r="K2191" s="42" t="s">
        <v>4170</v>
      </c>
      <c r="L2191" s="42">
        <v>0</v>
      </c>
      <c r="M2191" s="39" t="s">
        <v>106</v>
      </c>
      <c r="N2191" s="39" t="str">
        <f t="shared" si="34"/>
        <v>sim</v>
      </c>
      <c r="O2191" s="49">
        <v>22</v>
      </c>
      <c r="P2191" s="49">
        <v>17</v>
      </c>
      <c r="Q2191" s="39">
        <v>10.45</v>
      </c>
      <c r="R2191" s="39">
        <v>77.3</v>
      </c>
      <c r="S2191" s="39">
        <v>47.5</v>
      </c>
    </row>
    <row r="2192" spans="1:19" x14ac:dyDescent="0.25">
      <c r="A2192" s="39" t="s">
        <v>76</v>
      </c>
      <c r="B2192" s="39" t="s">
        <v>29</v>
      </c>
      <c r="C2192" s="39" t="s">
        <v>63</v>
      </c>
      <c r="D2192" s="39" t="s">
        <v>2339</v>
      </c>
      <c r="E2192" s="39" t="s">
        <v>127</v>
      </c>
      <c r="F2192" s="48">
        <v>1</v>
      </c>
      <c r="G2192" s="41">
        <v>5101</v>
      </c>
      <c r="H2192" s="42">
        <v>2.0510655408122234</v>
      </c>
      <c r="I2192" s="42">
        <v>2487</v>
      </c>
      <c r="J2192" s="42" t="s">
        <v>4170</v>
      </c>
      <c r="K2192" s="42" t="s">
        <v>4170</v>
      </c>
      <c r="L2192" s="42">
        <v>500</v>
      </c>
      <c r="M2192" s="39" t="s">
        <v>103</v>
      </c>
      <c r="N2192" s="39" t="str">
        <f t="shared" si="34"/>
        <v>sim</v>
      </c>
      <c r="O2192" s="49">
        <v>8</v>
      </c>
      <c r="P2192" s="49">
        <v>6</v>
      </c>
      <c r="Q2192" s="39">
        <v>3</v>
      </c>
      <c r="R2192" s="39">
        <v>75</v>
      </c>
      <c r="S2192" s="39">
        <v>37.5</v>
      </c>
    </row>
    <row r="2193" spans="1:19" x14ac:dyDescent="0.25">
      <c r="A2193" s="39" t="s">
        <v>76</v>
      </c>
      <c r="B2193" s="39" t="s">
        <v>29</v>
      </c>
      <c r="C2193" s="39" t="s">
        <v>63</v>
      </c>
      <c r="D2193" s="39" t="s">
        <v>2340</v>
      </c>
      <c r="E2193" s="39" t="s">
        <v>127</v>
      </c>
      <c r="F2193" s="48">
        <v>1</v>
      </c>
      <c r="G2193" s="41">
        <v>9243</v>
      </c>
      <c r="H2193" s="42">
        <v>2.3107500000000001</v>
      </c>
      <c r="I2193" s="42">
        <v>4000</v>
      </c>
      <c r="J2193" s="42" t="s">
        <v>4170</v>
      </c>
      <c r="K2193" s="42" t="s">
        <v>4170</v>
      </c>
      <c r="L2193" s="42">
        <v>0</v>
      </c>
      <c r="M2193" s="39" t="s">
        <v>106</v>
      </c>
      <c r="N2193" s="39" t="str">
        <f t="shared" si="34"/>
        <v>sim</v>
      </c>
      <c r="O2193" s="49">
        <v>40</v>
      </c>
      <c r="P2193" s="49">
        <v>35</v>
      </c>
      <c r="Q2193" s="39">
        <v>10</v>
      </c>
      <c r="R2193" s="39">
        <v>87.5</v>
      </c>
      <c r="S2193" s="39">
        <v>25</v>
      </c>
    </row>
    <row r="2194" spans="1:19" x14ac:dyDescent="0.25">
      <c r="A2194" s="39" t="s">
        <v>76</v>
      </c>
      <c r="B2194" s="39" t="s">
        <v>29</v>
      </c>
      <c r="C2194" s="39" t="s">
        <v>63</v>
      </c>
      <c r="D2194" s="39" t="s">
        <v>2341</v>
      </c>
      <c r="E2194" s="39" t="s">
        <v>127</v>
      </c>
      <c r="F2194" s="48">
        <v>1</v>
      </c>
      <c r="G2194" s="41">
        <v>21438</v>
      </c>
      <c r="H2194" s="42">
        <v>4.1903831118060983</v>
      </c>
      <c r="I2194" s="42">
        <v>5116</v>
      </c>
      <c r="J2194" s="42" t="s">
        <v>4170</v>
      </c>
      <c r="K2194" s="42" t="s">
        <v>4170</v>
      </c>
      <c r="L2194" s="42">
        <v>21</v>
      </c>
      <c r="M2194" s="39" t="s">
        <v>105</v>
      </c>
      <c r="N2194" s="39" t="str">
        <f t="shared" si="34"/>
        <v>sim</v>
      </c>
      <c r="O2194" s="49">
        <v>43.86</v>
      </c>
      <c r="P2194" s="49">
        <v>33.700000000000003</v>
      </c>
      <c r="Q2194" s="39">
        <v>3</v>
      </c>
      <c r="R2194" s="39">
        <v>76.8</v>
      </c>
      <c r="S2194" s="39">
        <v>6.8</v>
      </c>
    </row>
    <row r="2195" spans="1:19" x14ac:dyDescent="0.25">
      <c r="A2195" s="39" t="s">
        <v>76</v>
      </c>
      <c r="B2195" s="39" t="s">
        <v>29</v>
      </c>
      <c r="C2195" s="39" t="s">
        <v>63</v>
      </c>
      <c r="D2195" s="39" t="s">
        <v>2342</v>
      </c>
      <c r="E2195" s="39" t="s">
        <v>127</v>
      </c>
      <c r="F2195" s="48">
        <v>1</v>
      </c>
      <c r="G2195" s="41">
        <v>2105</v>
      </c>
      <c r="H2195" s="42">
        <v>2.0009505703422055</v>
      </c>
      <c r="I2195" s="42">
        <v>1052</v>
      </c>
      <c r="J2195" s="42" t="s">
        <v>4170</v>
      </c>
      <c r="K2195" s="42" t="s">
        <v>4170</v>
      </c>
      <c r="L2195" s="42">
        <v>0</v>
      </c>
      <c r="M2195" s="39" t="s">
        <v>102</v>
      </c>
      <c r="N2195" s="39" t="str">
        <f t="shared" si="34"/>
        <v>sim</v>
      </c>
      <c r="O2195" s="49">
        <v>17.2</v>
      </c>
      <c r="P2195" s="49">
        <v>13.84</v>
      </c>
      <c r="Q2195" s="39">
        <v>2.5</v>
      </c>
      <c r="R2195" s="39">
        <v>80.5</v>
      </c>
      <c r="S2195" s="39">
        <v>14.5</v>
      </c>
    </row>
    <row r="2196" spans="1:19" x14ac:dyDescent="0.25">
      <c r="A2196" s="39" t="s">
        <v>76</v>
      </c>
      <c r="B2196" s="39" t="s">
        <v>29</v>
      </c>
      <c r="C2196" s="39" t="s">
        <v>63</v>
      </c>
      <c r="D2196" s="39" t="s">
        <v>2343</v>
      </c>
      <c r="E2196" s="39" t="s">
        <v>127</v>
      </c>
      <c r="F2196" s="48">
        <v>1</v>
      </c>
      <c r="G2196" s="41">
        <v>1503</v>
      </c>
      <c r="H2196" s="42">
        <v>2.5260504201680671</v>
      </c>
      <c r="I2196" s="42">
        <v>595</v>
      </c>
      <c r="J2196" s="42" t="s">
        <v>4170</v>
      </c>
      <c r="K2196" s="42" t="s">
        <v>4170</v>
      </c>
      <c r="L2196" s="42">
        <v>104</v>
      </c>
      <c r="M2196" s="39" t="s">
        <v>103</v>
      </c>
      <c r="N2196" s="39" t="str">
        <f t="shared" si="34"/>
        <v>sim</v>
      </c>
      <c r="O2196" s="49">
        <v>61.69</v>
      </c>
      <c r="P2196" s="49">
        <v>58.05</v>
      </c>
      <c r="Q2196" s="39">
        <v>52.44</v>
      </c>
      <c r="R2196" s="39">
        <v>94.1</v>
      </c>
      <c r="S2196" s="39">
        <v>85</v>
      </c>
    </row>
    <row r="2197" spans="1:19" x14ac:dyDescent="0.25">
      <c r="A2197" s="39" t="s">
        <v>76</v>
      </c>
      <c r="B2197" s="39" t="s">
        <v>29</v>
      </c>
      <c r="C2197" s="39" t="s">
        <v>63</v>
      </c>
      <c r="D2197" s="39" t="s">
        <v>2344</v>
      </c>
      <c r="E2197" s="39" t="s">
        <v>127</v>
      </c>
      <c r="F2197" s="48">
        <v>1</v>
      </c>
      <c r="G2197" s="41">
        <v>5407</v>
      </c>
      <c r="H2197" s="42">
        <v>2.5183977643223101</v>
      </c>
      <c r="I2197" s="42">
        <v>2147</v>
      </c>
      <c r="J2197" s="42" t="s">
        <v>4170</v>
      </c>
      <c r="K2197" s="42" t="s">
        <v>4170</v>
      </c>
      <c r="L2197" s="42">
        <v>22</v>
      </c>
      <c r="M2197" s="39" t="s">
        <v>102</v>
      </c>
      <c r="N2197" s="39" t="str">
        <f t="shared" si="34"/>
        <v>sim</v>
      </c>
      <c r="O2197" s="49">
        <v>28.29</v>
      </c>
      <c r="P2197" s="49">
        <v>8.1199999999999992</v>
      </c>
      <c r="Q2197" s="39">
        <v>0.09</v>
      </c>
      <c r="R2197" s="39">
        <v>28.7</v>
      </c>
      <c r="S2197" s="39">
        <v>0.3</v>
      </c>
    </row>
    <row r="2198" spans="1:19" x14ac:dyDescent="0.25">
      <c r="A2198" s="39" t="s">
        <v>76</v>
      </c>
      <c r="B2198" s="39" t="s">
        <v>29</v>
      </c>
      <c r="C2198" s="39" t="s">
        <v>63</v>
      </c>
      <c r="D2198" s="39" t="s">
        <v>2345</v>
      </c>
      <c r="E2198" s="39" t="s">
        <v>127</v>
      </c>
      <c r="F2198" s="48">
        <v>1</v>
      </c>
      <c r="G2198" s="41">
        <v>7492</v>
      </c>
      <c r="H2198" s="42">
        <v>3.5009345794392521</v>
      </c>
      <c r="I2198" s="42">
        <v>2140</v>
      </c>
      <c r="J2198" s="42" t="s">
        <v>4170</v>
      </c>
      <c r="K2198" s="42" t="s">
        <v>4170</v>
      </c>
      <c r="L2198" s="42">
        <v>150</v>
      </c>
      <c r="M2198" s="39" t="s">
        <v>104</v>
      </c>
      <c r="N2198" s="39" t="b">
        <f t="shared" si="34"/>
        <v>0</v>
      </c>
      <c r="O2198" s="49">
        <v>282</v>
      </c>
      <c r="P2198" s="49">
        <v>9</v>
      </c>
      <c r="Q2198" s="39">
        <v>0</v>
      </c>
      <c r="R2198" s="39">
        <v>3.2</v>
      </c>
      <c r="S2198" s="39"/>
    </row>
    <row r="2199" spans="1:19" x14ac:dyDescent="0.25">
      <c r="A2199" s="39" t="s">
        <v>76</v>
      </c>
      <c r="B2199" s="39" t="s">
        <v>29</v>
      </c>
      <c r="C2199" s="39" t="s">
        <v>63</v>
      </c>
      <c r="D2199" s="39" t="s">
        <v>2346</v>
      </c>
      <c r="E2199" s="39" t="s">
        <v>127</v>
      </c>
      <c r="F2199" s="48">
        <v>1</v>
      </c>
      <c r="G2199" s="41">
        <v>3055</v>
      </c>
      <c r="H2199" s="42">
        <v>2.3143939393939394</v>
      </c>
      <c r="I2199" s="42">
        <v>1320</v>
      </c>
      <c r="J2199" s="42" t="s">
        <v>4170</v>
      </c>
      <c r="K2199" s="42" t="s">
        <v>4170</v>
      </c>
      <c r="L2199" s="42">
        <v>0</v>
      </c>
      <c r="M2199" s="39" t="s">
        <v>102</v>
      </c>
      <c r="N2199" s="39" t="str">
        <f t="shared" si="34"/>
        <v>sim</v>
      </c>
      <c r="O2199" s="49">
        <v>21.8</v>
      </c>
      <c r="P2199" s="49">
        <v>21.5</v>
      </c>
      <c r="Q2199" s="39">
        <v>13.2</v>
      </c>
      <c r="R2199" s="39">
        <v>98.6</v>
      </c>
      <c r="S2199" s="39">
        <v>60.6</v>
      </c>
    </row>
    <row r="2200" spans="1:19" x14ac:dyDescent="0.25">
      <c r="A2200" s="39" t="s">
        <v>76</v>
      </c>
      <c r="B2200" s="39" t="s">
        <v>29</v>
      </c>
      <c r="C2200" s="39" t="s">
        <v>63</v>
      </c>
      <c r="D2200" s="39" t="s">
        <v>2347</v>
      </c>
      <c r="E2200" s="39" t="s">
        <v>174</v>
      </c>
      <c r="F2200" s="48">
        <v>2</v>
      </c>
      <c r="G2200" s="41">
        <v>55032</v>
      </c>
      <c r="H2200" s="42">
        <v>2.2012800000000001</v>
      </c>
      <c r="I2200" s="42">
        <v>25000</v>
      </c>
      <c r="J2200" s="42" t="s">
        <v>4169</v>
      </c>
      <c r="K2200" s="42" t="s">
        <v>4170</v>
      </c>
      <c r="L2200" s="42">
        <v>5000</v>
      </c>
      <c r="M2200" s="39" t="s">
        <v>103</v>
      </c>
      <c r="N2200" s="39" t="str">
        <f t="shared" si="34"/>
        <v>sim</v>
      </c>
      <c r="O2200" s="49">
        <v>200</v>
      </c>
      <c r="P2200" s="49">
        <v>160</v>
      </c>
      <c r="Q2200" s="39">
        <v>100.8</v>
      </c>
      <c r="R2200" s="39">
        <v>80</v>
      </c>
      <c r="S2200" s="39">
        <v>50.4</v>
      </c>
    </row>
    <row r="2201" spans="1:19" x14ac:dyDescent="0.25">
      <c r="A2201" s="39" t="s">
        <v>76</v>
      </c>
      <c r="B2201" s="39" t="s">
        <v>29</v>
      </c>
      <c r="C2201" s="39" t="s">
        <v>63</v>
      </c>
      <c r="D2201" s="39" t="s">
        <v>2348</v>
      </c>
      <c r="E2201" s="39" t="s">
        <v>127</v>
      </c>
      <c r="F2201" s="48">
        <v>1</v>
      </c>
      <c r="G2201" s="41">
        <v>3068</v>
      </c>
      <c r="H2201" s="42">
        <v>4.72</v>
      </c>
      <c r="I2201" s="42">
        <v>650</v>
      </c>
      <c r="J2201" s="42" t="s">
        <v>4170</v>
      </c>
      <c r="K2201" s="42" t="s">
        <v>4170</v>
      </c>
      <c r="L2201" s="42">
        <v>0</v>
      </c>
      <c r="M2201" s="39" t="s">
        <v>104</v>
      </c>
      <c r="N2201" s="39" t="b">
        <f t="shared" si="34"/>
        <v>0</v>
      </c>
      <c r="O2201" s="49">
        <v>90</v>
      </c>
      <c r="P2201" s="49">
        <v>90</v>
      </c>
      <c r="Q2201" s="39">
        <v>0</v>
      </c>
      <c r="R2201" s="39">
        <v>100</v>
      </c>
      <c r="S2201" s="39"/>
    </row>
    <row r="2202" spans="1:19" x14ac:dyDescent="0.25">
      <c r="A2202" s="39" t="s">
        <v>76</v>
      </c>
      <c r="B2202" s="39" t="s">
        <v>29</v>
      </c>
      <c r="C2202" s="39" t="s">
        <v>63</v>
      </c>
      <c r="D2202" s="39" t="s">
        <v>2349</v>
      </c>
      <c r="E2202" s="39" t="s">
        <v>127</v>
      </c>
      <c r="F2202" s="48">
        <v>1</v>
      </c>
      <c r="G2202" s="41">
        <v>3211</v>
      </c>
      <c r="H2202" s="42">
        <v>2.6736053288925894</v>
      </c>
      <c r="I2202" s="42">
        <v>1201</v>
      </c>
      <c r="J2202" s="42" t="s">
        <v>4170</v>
      </c>
      <c r="K2202" s="42" t="s">
        <v>4170</v>
      </c>
      <c r="L2202" s="42">
        <v>2</v>
      </c>
      <c r="M2202" s="39" t="s">
        <v>103</v>
      </c>
      <c r="N2202" s="39" t="str">
        <f t="shared" si="34"/>
        <v>sim</v>
      </c>
      <c r="O2202" s="49">
        <v>50</v>
      </c>
      <c r="P2202" s="49">
        <v>48</v>
      </c>
      <c r="Q2202" s="39">
        <v>10</v>
      </c>
      <c r="R2202" s="39">
        <v>96</v>
      </c>
      <c r="S2202" s="39">
        <v>20</v>
      </c>
    </row>
    <row r="2203" spans="1:19" x14ac:dyDescent="0.25">
      <c r="A2203" s="39" t="s">
        <v>76</v>
      </c>
      <c r="B2203" s="39" t="s">
        <v>29</v>
      </c>
      <c r="C2203" s="39" t="s">
        <v>63</v>
      </c>
      <c r="D2203" s="39" t="s">
        <v>2350</v>
      </c>
      <c r="E2203" s="39" t="s">
        <v>127</v>
      </c>
      <c r="F2203" s="48">
        <v>1</v>
      </c>
      <c r="G2203" s="41">
        <v>10370</v>
      </c>
      <c r="H2203" s="42">
        <v>2.8599007170435744</v>
      </c>
      <c r="I2203" s="42">
        <v>3626</v>
      </c>
      <c r="J2203" s="42" t="s">
        <v>4170</v>
      </c>
      <c r="K2203" s="42" t="s">
        <v>4170</v>
      </c>
      <c r="L2203" s="42">
        <v>0</v>
      </c>
      <c r="M2203" s="39" t="s">
        <v>102</v>
      </c>
      <c r="N2203" s="39" t="str">
        <f t="shared" si="34"/>
        <v>sim</v>
      </c>
      <c r="O2203" s="49">
        <v>54</v>
      </c>
      <c r="P2203" s="49">
        <v>43</v>
      </c>
      <c r="Q2203" s="39">
        <v>2</v>
      </c>
      <c r="R2203" s="39">
        <v>79.599999999999994</v>
      </c>
      <c r="S2203" s="39">
        <v>3.7</v>
      </c>
    </row>
    <row r="2204" spans="1:19" x14ac:dyDescent="0.25">
      <c r="A2204" s="39" t="s">
        <v>76</v>
      </c>
      <c r="B2204" s="39" t="s">
        <v>29</v>
      </c>
      <c r="C2204" s="39" t="s">
        <v>63</v>
      </c>
      <c r="D2204" s="39" t="s">
        <v>2351</v>
      </c>
      <c r="E2204" s="39" t="s">
        <v>127</v>
      </c>
      <c r="F2204" s="48">
        <v>1</v>
      </c>
      <c r="G2204" s="41">
        <v>11257</v>
      </c>
      <c r="H2204" s="42">
        <v>2.3359618178045238</v>
      </c>
      <c r="I2204" s="42">
        <v>4819</v>
      </c>
      <c r="J2204" s="42" t="s">
        <v>4170</v>
      </c>
      <c r="K2204" s="42" t="s">
        <v>4170</v>
      </c>
      <c r="L2204" s="42">
        <v>0</v>
      </c>
      <c r="M2204" s="39" t="s">
        <v>102</v>
      </c>
      <c r="N2204" s="39" t="str">
        <f t="shared" si="34"/>
        <v>sim</v>
      </c>
      <c r="O2204" s="49">
        <v>80</v>
      </c>
      <c r="P2204" s="49">
        <v>80</v>
      </c>
      <c r="Q2204" s="39">
        <v>5</v>
      </c>
      <c r="R2204" s="39">
        <v>100</v>
      </c>
      <c r="S2204" s="39">
        <v>6.3</v>
      </c>
    </row>
    <row r="2205" spans="1:19" x14ac:dyDescent="0.25">
      <c r="A2205" s="39" t="s">
        <v>76</v>
      </c>
      <c r="B2205" s="39" t="s">
        <v>29</v>
      </c>
      <c r="C2205" s="39" t="s">
        <v>63</v>
      </c>
      <c r="D2205" s="39" t="s">
        <v>2352</v>
      </c>
      <c r="E2205" s="39" t="s">
        <v>127</v>
      </c>
      <c r="F2205" s="48">
        <v>1</v>
      </c>
      <c r="G2205" s="41">
        <v>19013</v>
      </c>
      <c r="H2205" s="42">
        <v>2.942733323015013</v>
      </c>
      <c r="I2205" s="42">
        <v>6461</v>
      </c>
      <c r="J2205" s="42" t="s">
        <v>4170</v>
      </c>
      <c r="K2205" s="42" t="s">
        <v>4170</v>
      </c>
      <c r="L2205" s="42">
        <v>1100</v>
      </c>
      <c r="M2205" s="39" t="s">
        <v>102</v>
      </c>
      <c r="N2205" s="39" t="str">
        <f t="shared" si="34"/>
        <v>sim</v>
      </c>
      <c r="O2205" s="49">
        <v>8</v>
      </c>
      <c r="P2205" s="49">
        <v>8</v>
      </c>
      <c r="Q2205" s="39">
        <v>0.02</v>
      </c>
      <c r="R2205" s="39">
        <v>100</v>
      </c>
      <c r="S2205" s="39">
        <v>0.3</v>
      </c>
    </row>
    <row r="2206" spans="1:19" x14ac:dyDescent="0.25">
      <c r="A2206" s="39" t="s">
        <v>76</v>
      </c>
      <c r="B2206" s="39" t="s">
        <v>29</v>
      </c>
      <c r="C2206" s="39" t="s">
        <v>63</v>
      </c>
      <c r="D2206" s="39" t="s">
        <v>2353</v>
      </c>
      <c r="E2206" s="39" t="s">
        <v>173</v>
      </c>
      <c r="F2206" s="48">
        <v>1</v>
      </c>
      <c r="G2206" s="41">
        <v>5091</v>
      </c>
      <c r="H2206" s="42">
        <v>2.4242857142857144</v>
      </c>
      <c r="I2206" s="42">
        <v>2100</v>
      </c>
      <c r="J2206" s="42" t="s">
        <v>4170</v>
      </c>
      <c r="K2206" s="42" t="s">
        <v>4170</v>
      </c>
      <c r="L2206" s="42">
        <v>30</v>
      </c>
      <c r="M2206" s="39" t="s">
        <v>102</v>
      </c>
      <c r="N2206" s="39" t="str">
        <f t="shared" si="34"/>
        <v>sim</v>
      </c>
      <c r="O2206" s="49">
        <v>30</v>
      </c>
      <c r="P2206" s="49">
        <v>28</v>
      </c>
      <c r="Q2206" s="39">
        <v>5</v>
      </c>
      <c r="R2206" s="39">
        <v>93.3</v>
      </c>
      <c r="S2206" s="39">
        <v>16.7</v>
      </c>
    </row>
    <row r="2207" spans="1:19" x14ac:dyDescent="0.25">
      <c r="A2207" s="39" t="s">
        <v>76</v>
      </c>
      <c r="B2207" s="39" t="s">
        <v>29</v>
      </c>
      <c r="C2207" s="39" t="s">
        <v>63</v>
      </c>
      <c r="D2207" s="39" t="s">
        <v>2354</v>
      </c>
      <c r="E2207" s="39" t="s">
        <v>127</v>
      </c>
      <c r="F2207" s="48">
        <v>1</v>
      </c>
      <c r="G2207" s="41">
        <v>3360</v>
      </c>
      <c r="H2207" s="42">
        <v>3</v>
      </c>
      <c r="I2207" s="42">
        <v>1120</v>
      </c>
      <c r="J2207" s="42" t="s">
        <v>4170</v>
      </c>
      <c r="K2207" s="42" t="s">
        <v>4170</v>
      </c>
      <c r="L2207" s="42">
        <v>25</v>
      </c>
      <c r="M2207" s="39" t="s">
        <v>102</v>
      </c>
      <c r="N2207" s="39" t="str">
        <f t="shared" si="34"/>
        <v>sim</v>
      </c>
      <c r="O2207" s="49">
        <v>15</v>
      </c>
      <c r="P2207" s="49">
        <v>14</v>
      </c>
      <c r="Q2207" s="39">
        <v>3</v>
      </c>
      <c r="R2207" s="39">
        <v>93.3</v>
      </c>
      <c r="S2207" s="39">
        <v>20</v>
      </c>
    </row>
    <row r="2208" spans="1:19" x14ac:dyDescent="0.25">
      <c r="A2208" s="39" t="s">
        <v>76</v>
      </c>
      <c r="B2208" s="39" t="s">
        <v>29</v>
      </c>
      <c r="C2208" s="39" t="s">
        <v>63</v>
      </c>
      <c r="D2208" s="39" t="s">
        <v>2355</v>
      </c>
      <c r="E2208" s="39" t="s">
        <v>127</v>
      </c>
      <c r="F2208" s="48">
        <v>1</v>
      </c>
      <c r="G2208" s="41">
        <v>2291</v>
      </c>
      <c r="H2208" s="42">
        <v>2.0008733624454149</v>
      </c>
      <c r="I2208" s="42">
        <v>1145</v>
      </c>
      <c r="J2208" s="42" t="s">
        <v>4169</v>
      </c>
      <c r="K2208" s="42" t="s">
        <v>4170</v>
      </c>
      <c r="L2208" s="42">
        <v>0</v>
      </c>
      <c r="M2208" s="39" t="s">
        <v>106</v>
      </c>
      <c r="N2208" s="39" t="str">
        <f t="shared" si="34"/>
        <v>sim</v>
      </c>
      <c r="O2208" s="49">
        <v>21.08</v>
      </c>
      <c r="P2208" s="49">
        <v>19.37</v>
      </c>
      <c r="Q2208" s="39">
        <v>14.75</v>
      </c>
      <c r="R2208" s="39">
        <v>91.9</v>
      </c>
      <c r="S2208" s="39">
        <v>70</v>
      </c>
    </row>
    <row r="2209" spans="1:19" x14ac:dyDescent="0.25">
      <c r="A2209" s="39" t="s">
        <v>76</v>
      </c>
      <c r="B2209" s="39" t="s">
        <v>29</v>
      </c>
      <c r="C2209" s="39" t="s">
        <v>63</v>
      </c>
      <c r="D2209" s="39" t="s">
        <v>2356</v>
      </c>
      <c r="E2209" s="39" t="s">
        <v>127</v>
      </c>
      <c r="F2209" s="48">
        <v>1</v>
      </c>
      <c r="G2209" s="41">
        <v>7326</v>
      </c>
      <c r="H2209" s="42">
        <v>2.6201716738197427</v>
      </c>
      <c r="I2209" s="42">
        <v>2796</v>
      </c>
      <c r="J2209" s="42" t="s">
        <v>4170</v>
      </c>
      <c r="K2209" s="42" t="s">
        <v>4170</v>
      </c>
      <c r="L2209" s="42">
        <v>12</v>
      </c>
      <c r="M2209" s="39" t="s">
        <v>105</v>
      </c>
      <c r="N2209" s="39" t="str">
        <f t="shared" si="34"/>
        <v>sim</v>
      </c>
      <c r="O2209" s="49">
        <v>80</v>
      </c>
      <c r="P2209" s="49">
        <v>57</v>
      </c>
      <c r="Q2209" s="39">
        <v>18</v>
      </c>
      <c r="R2209" s="39">
        <v>71.3</v>
      </c>
      <c r="S2209" s="39">
        <v>22.5</v>
      </c>
    </row>
    <row r="2210" spans="1:19" x14ac:dyDescent="0.25">
      <c r="A2210" s="39" t="s">
        <v>76</v>
      </c>
      <c r="B2210" s="39" t="s">
        <v>29</v>
      </c>
      <c r="C2210" s="39" t="s">
        <v>63</v>
      </c>
      <c r="D2210" s="39" t="s">
        <v>2357</v>
      </c>
      <c r="E2210" s="39" t="s">
        <v>173</v>
      </c>
      <c r="F2210" s="48">
        <v>1</v>
      </c>
      <c r="G2210" s="41">
        <v>4552</v>
      </c>
      <c r="H2210" s="42">
        <v>2.2324668955370282</v>
      </c>
      <c r="I2210" s="42">
        <v>2039</v>
      </c>
      <c r="J2210" s="42" t="s">
        <v>4169</v>
      </c>
      <c r="K2210" s="42" t="s">
        <v>4170</v>
      </c>
      <c r="L2210" s="42">
        <v>50</v>
      </c>
      <c r="M2210" s="39" t="s">
        <v>103</v>
      </c>
      <c r="N2210" s="39" t="str">
        <f t="shared" si="34"/>
        <v>sim</v>
      </c>
      <c r="O2210" s="49">
        <v>25</v>
      </c>
      <c r="P2210" s="49">
        <v>23</v>
      </c>
      <c r="Q2210" s="39">
        <v>20</v>
      </c>
      <c r="R2210" s="39">
        <v>92</v>
      </c>
      <c r="S2210" s="39">
        <v>80</v>
      </c>
    </row>
    <row r="2211" spans="1:19" x14ac:dyDescent="0.25">
      <c r="A2211" s="39" t="s">
        <v>76</v>
      </c>
      <c r="B2211" s="39" t="s">
        <v>29</v>
      </c>
      <c r="C2211" s="39" t="s">
        <v>63</v>
      </c>
      <c r="D2211" s="39" t="s">
        <v>2358</v>
      </c>
      <c r="E2211" s="39" t="s">
        <v>127</v>
      </c>
      <c r="F2211" s="48">
        <v>1</v>
      </c>
      <c r="G2211" s="41">
        <v>2642</v>
      </c>
      <c r="H2211" s="42">
        <v>3.9969742813918305</v>
      </c>
      <c r="I2211" s="42">
        <v>661</v>
      </c>
      <c r="J2211" s="42" t="s">
        <v>4170</v>
      </c>
      <c r="K2211" s="42" t="s">
        <v>4170</v>
      </c>
      <c r="L2211" s="42">
        <v>0</v>
      </c>
      <c r="M2211" s="39" t="s">
        <v>104</v>
      </c>
      <c r="N2211" s="39" t="b">
        <f t="shared" si="34"/>
        <v>0</v>
      </c>
      <c r="O2211" s="49">
        <v>24.13</v>
      </c>
      <c r="P2211" s="49">
        <v>19.850000000000001</v>
      </c>
      <c r="Q2211" s="39">
        <v>0</v>
      </c>
      <c r="R2211" s="39">
        <v>82.3</v>
      </c>
      <c r="S2211" s="39"/>
    </row>
    <row r="2212" spans="1:19" x14ac:dyDescent="0.25">
      <c r="A2212" s="39" t="s">
        <v>76</v>
      </c>
      <c r="B2212" s="39" t="s">
        <v>29</v>
      </c>
      <c r="C2212" s="39" t="s">
        <v>63</v>
      </c>
      <c r="D2212" s="39" t="s">
        <v>2359</v>
      </c>
      <c r="E2212" s="39" t="s">
        <v>127</v>
      </c>
      <c r="F2212" s="48">
        <v>1</v>
      </c>
      <c r="G2212" s="41">
        <v>3030</v>
      </c>
      <c r="H2212" s="42">
        <v>3.03</v>
      </c>
      <c r="I2212" s="42">
        <v>1000</v>
      </c>
      <c r="J2212" s="42" t="s">
        <v>4170</v>
      </c>
      <c r="K2212" s="42" t="s">
        <v>4170</v>
      </c>
      <c r="L2212" s="42">
        <v>0</v>
      </c>
      <c r="M2212" s="39" t="s">
        <v>103</v>
      </c>
      <c r="N2212" s="39" t="str">
        <f t="shared" si="34"/>
        <v>sim</v>
      </c>
      <c r="O2212" s="49">
        <v>20</v>
      </c>
      <c r="P2212" s="49">
        <v>20</v>
      </c>
      <c r="Q2212" s="39">
        <v>2</v>
      </c>
      <c r="R2212" s="39">
        <v>100</v>
      </c>
      <c r="S2212" s="39">
        <v>10</v>
      </c>
    </row>
    <row r="2213" spans="1:19" x14ac:dyDescent="0.25">
      <c r="A2213" s="39" t="s">
        <v>76</v>
      </c>
      <c r="B2213" s="39" t="s">
        <v>29</v>
      </c>
      <c r="C2213" s="39" t="s">
        <v>63</v>
      </c>
      <c r="D2213" s="39" t="s">
        <v>2360</v>
      </c>
      <c r="E2213" s="39" t="s">
        <v>127</v>
      </c>
      <c r="F2213" s="48">
        <v>1</v>
      </c>
      <c r="G2213" s="41">
        <v>5632</v>
      </c>
      <c r="H2213" s="42">
        <v>2.0859259259259257</v>
      </c>
      <c r="I2213" s="42">
        <v>2700</v>
      </c>
      <c r="J2213" s="42" t="s">
        <v>4170</v>
      </c>
      <c r="K2213" s="42" t="s">
        <v>4170</v>
      </c>
      <c r="L2213" s="42">
        <v>0</v>
      </c>
      <c r="M2213" s="39" t="s">
        <v>102</v>
      </c>
      <c r="N2213" s="39" t="str">
        <f t="shared" si="34"/>
        <v>sim</v>
      </c>
      <c r="O2213" s="49">
        <v>45</v>
      </c>
      <c r="P2213" s="49">
        <v>45</v>
      </c>
      <c r="Q2213" s="39">
        <v>0.45</v>
      </c>
      <c r="R2213" s="39">
        <v>100</v>
      </c>
      <c r="S2213" s="39">
        <v>1</v>
      </c>
    </row>
    <row r="2214" spans="1:19" x14ac:dyDescent="0.25">
      <c r="A2214" s="39" t="s">
        <v>76</v>
      </c>
      <c r="B2214" s="39" t="s">
        <v>29</v>
      </c>
      <c r="C2214" s="39" t="s">
        <v>63</v>
      </c>
      <c r="D2214" s="39" t="s">
        <v>2361</v>
      </c>
      <c r="E2214" s="39" t="s">
        <v>127</v>
      </c>
      <c r="F2214" s="48">
        <v>1</v>
      </c>
      <c r="G2214" s="41">
        <v>6097</v>
      </c>
      <c r="H2214" s="42">
        <v>2.0003280839895012</v>
      </c>
      <c r="I2214" s="42">
        <v>3048</v>
      </c>
      <c r="J2214" s="42" t="s">
        <v>4170</v>
      </c>
      <c r="K2214" s="42" t="s">
        <v>4170</v>
      </c>
      <c r="L2214" s="42">
        <v>150</v>
      </c>
      <c r="M2214" s="39" t="s">
        <v>106</v>
      </c>
      <c r="N2214" s="39" t="str">
        <f t="shared" si="34"/>
        <v>sim</v>
      </c>
      <c r="O2214" s="49">
        <v>150</v>
      </c>
      <c r="P2214" s="49">
        <v>100</v>
      </c>
      <c r="Q2214" s="39">
        <v>60</v>
      </c>
      <c r="R2214" s="39">
        <v>66.7</v>
      </c>
      <c r="S2214" s="39">
        <v>40</v>
      </c>
    </row>
    <row r="2215" spans="1:19" x14ac:dyDescent="0.25">
      <c r="A2215" s="39" t="s">
        <v>76</v>
      </c>
      <c r="B2215" s="39" t="s">
        <v>29</v>
      </c>
      <c r="C2215" s="39" t="s">
        <v>63</v>
      </c>
      <c r="D2215" s="39" t="s">
        <v>2362</v>
      </c>
      <c r="E2215" s="39" t="s">
        <v>127</v>
      </c>
      <c r="F2215" s="48">
        <v>1</v>
      </c>
      <c r="G2215" s="41">
        <v>1864</v>
      </c>
      <c r="H2215" s="42">
        <v>3.8118609406952966</v>
      </c>
      <c r="I2215" s="42">
        <v>489</v>
      </c>
      <c r="J2215" s="42" t="s">
        <v>4170</v>
      </c>
      <c r="K2215" s="42" t="s">
        <v>4170</v>
      </c>
      <c r="L2215" s="42">
        <v>10</v>
      </c>
      <c r="M2215" s="39" t="s">
        <v>103</v>
      </c>
      <c r="N2215" s="39" t="str">
        <f t="shared" si="34"/>
        <v>sim</v>
      </c>
      <c r="O2215" s="49">
        <v>30</v>
      </c>
      <c r="P2215" s="49">
        <v>25</v>
      </c>
      <c r="Q2215" s="39">
        <v>22</v>
      </c>
      <c r="R2215" s="39">
        <v>83.3</v>
      </c>
      <c r="S2215" s="39">
        <v>73.3</v>
      </c>
    </row>
    <row r="2216" spans="1:19" x14ac:dyDescent="0.25">
      <c r="A2216" s="39" t="s">
        <v>76</v>
      </c>
      <c r="B2216" s="39" t="s">
        <v>29</v>
      </c>
      <c r="C2216" s="39" t="s">
        <v>63</v>
      </c>
      <c r="D2216" s="39" t="s">
        <v>2363</v>
      </c>
      <c r="E2216" s="39" t="s">
        <v>127</v>
      </c>
      <c r="F2216" s="48">
        <v>1</v>
      </c>
      <c r="G2216" s="41">
        <v>5339</v>
      </c>
      <c r="H2216" s="42">
        <v>2.5148374941121054</v>
      </c>
      <c r="I2216" s="42">
        <v>2123</v>
      </c>
      <c r="J2216" s="42" t="s">
        <v>4170</v>
      </c>
      <c r="K2216" s="42" t="s">
        <v>4170</v>
      </c>
      <c r="L2216" s="42">
        <v>120</v>
      </c>
      <c r="M2216" s="39" t="s">
        <v>102</v>
      </c>
      <c r="N2216" s="39" t="str">
        <f t="shared" si="34"/>
        <v>sim</v>
      </c>
      <c r="O2216" s="49">
        <v>47.39</v>
      </c>
      <c r="P2216" s="49">
        <v>40.049999999999997</v>
      </c>
      <c r="Q2216" s="39">
        <v>16</v>
      </c>
      <c r="R2216" s="39">
        <v>84.5</v>
      </c>
      <c r="S2216" s="39">
        <v>33.799999999999997</v>
      </c>
    </row>
    <row r="2217" spans="1:19" x14ac:dyDescent="0.25">
      <c r="A2217" s="39" t="s">
        <v>76</v>
      </c>
      <c r="B2217" s="39" t="s">
        <v>29</v>
      </c>
      <c r="C2217" s="39" t="s">
        <v>63</v>
      </c>
      <c r="D2217" s="39" t="s">
        <v>2364</v>
      </c>
      <c r="E2217" s="39" t="s">
        <v>127</v>
      </c>
      <c r="F2217" s="48">
        <v>1</v>
      </c>
      <c r="G2217" s="41">
        <v>9460</v>
      </c>
      <c r="H2217" s="42">
        <v>2.1022222222222222</v>
      </c>
      <c r="I2217" s="42">
        <v>4500</v>
      </c>
      <c r="J2217" s="42" t="s">
        <v>4170</v>
      </c>
      <c r="K2217" s="42" t="s">
        <v>4170</v>
      </c>
      <c r="L2217" s="42">
        <v>50</v>
      </c>
      <c r="M2217" s="39" t="s">
        <v>103</v>
      </c>
      <c r="N2217" s="39" t="str">
        <f t="shared" si="34"/>
        <v>sim</v>
      </c>
      <c r="O2217" s="49">
        <v>36</v>
      </c>
      <c r="P2217" s="49">
        <v>36</v>
      </c>
      <c r="Q2217" s="39">
        <v>28.8</v>
      </c>
      <c r="R2217" s="39">
        <v>100</v>
      </c>
      <c r="S2217" s="39">
        <v>80</v>
      </c>
    </row>
    <row r="2218" spans="1:19" x14ac:dyDescent="0.25">
      <c r="A2218" s="39" t="s">
        <v>76</v>
      </c>
      <c r="B2218" s="39" t="s">
        <v>29</v>
      </c>
      <c r="C2218" s="39" t="s">
        <v>63</v>
      </c>
      <c r="D2218" s="39" t="s">
        <v>2365</v>
      </c>
      <c r="E2218" s="39" t="s">
        <v>127</v>
      </c>
      <c r="F2218" s="48">
        <v>2</v>
      </c>
      <c r="G2218" s="41">
        <v>55597</v>
      </c>
      <c r="H2218" s="42">
        <v>2.6176844484203587</v>
      </c>
      <c r="I2218" s="42">
        <v>21239</v>
      </c>
      <c r="J2218" s="42" t="s">
        <v>4170</v>
      </c>
      <c r="K2218" s="42" t="s">
        <v>4169</v>
      </c>
      <c r="L2218" s="42">
        <v>800</v>
      </c>
      <c r="M2218" s="39" t="s">
        <v>102</v>
      </c>
      <c r="N2218" s="39" t="str">
        <f t="shared" si="34"/>
        <v>sim</v>
      </c>
      <c r="O2218" s="49">
        <v>253.2</v>
      </c>
      <c r="P2218" s="49">
        <v>145.9</v>
      </c>
      <c r="Q2218" s="39">
        <v>24.2</v>
      </c>
      <c r="R2218" s="39">
        <v>57.6</v>
      </c>
      <c r="S2218" s="39">
        <v>9.6</v>
      </c>
    </row>
    <row r="2219" spans="1:19" x14ac:dyDescent="0.25">
      <c r="A2219" s="39" t="s">
        <v>76</v>
      </c>
      <c r="B2219" s="39" t="s">
        <v>29</v>
      </c>
      <c r="C2219" s="39" t="s">
        <v>63</v>
      </c>
      <c r="D2219" s="39" t="s">
        <v>2366</v>
      </c>
      <c r="E2219" s="39" t="s">
        <v>127</v>
      </c>
      <c r="F2219" s="48">
        <v>1</v>
      </c>
      <c r="G2219" s="41">
        <v>8730</v>
      </c>
      <c r="H2219" s="42">
        <v>2.0208333333333335</v>
      </c>
      <c r="I2219" s="42">
        <v>4320</v>
      </c>
      <c r="J2219" s="42" t="s">
        <v>4169</v>
      </c>
      <c r="K2219" s="42" t="s">
        <v>4170</v>
      </c>
      <c r="L2219" s="42">
        <v>12</v>
      </c>
      <c r="M2219" s="39" t="s">
        <v>103</v>
      </c>
      <c r="N2219" s="39" t="str">
        <f t="shared" si="34"/>
        <v>sim</v>
      </c>
      <c r="O2219" s="49">
        <v>45.18</v>
      </c>
      <c r="P2219" s="49">
        <v>43.25</v>
      </c>
      <c r="Q2219" s="39">
        <v>4.51</v>
      </c>
      <c r="R2219" s="39">
        <v>95.7</v>
      </c>
      <c r="S2219" s="39">
        <v>10</v>
      </c>
    </row>
    <row r="2220" spans="1:19" x14ac:dyDescent="0.25">
      <c r="A2220" s="39" t="s">
        <v>76</v>
      </c>
      <c r="B2220" s="39" t="s">
        <v>29</v>
      </c>
      <c r="C2220" s="39" t="s">
        <v>63</v>
      </c>
      <c r="D2220" s="39" t="s">
        <v>2367</v>
      </c>
      <c r="E2220" s="39" t="s">
        <v>127</v>
      </c>
      <c r="F2220" s="48">
        <v>1</v>
      </c>
      <c r="G2220" s="41">
        <v>25220</v>
      </c>
      <c r="H2220" s="42">
        <v>2.8022222222222224</v>
      </c>
      <c r="I2220" s="42">
        <v>9000</v>
      </c>
      <c r="J2220" s="42" t="s">
        <v>4170</v>
      </c>
      <c r="K2220" s="42" t="s">
        <v>4170</v>
      </c>
      <c r="L2220" s="42">
        <v>20</v>
      </c>
      <c r="M2220" s="39" t="s">
        <v>102</v>
      </c>
      <c r="N2220" s="39" t="str">
        <f t="shared" si="34"/>
        <v>sim</v>
      </c>
      <c r="O2220" s="49">
        <v>40.869999999999997</v>
      </c>
      <c r="P2220" s="49">
        <v>38.5</v>
      </c>
      <c r="Q2220" s="39">
        <v>2.5</v>
      </c>
      <c r="R2220" s="39">
        <v>94.2</v>
      </c>
      <c r="S2220" s="39">
        <v>6.1</v>
      </c>
    </row>
    <row r="2221" spans="1:19" x14ac:dyDescent="0.25">
      <c r="A2221" s="39" t="s">
        <v>76</v>
      </c>
      <c r="B2221" s="39" t="s">
        <v>29</v>
      </c>
      <c r="C2221" s="39" t="s">
        <v>63</v>
      </c>
      <c r="D2221" s="39" t="s">
        <v>2368</v>
      </c>
      <c r="E2221" s="39" t="s">
        <v>127</v>
      </c>
      <c r="F2221" s="48">
        <v>2</v>
      </c>
      <c r="G2221" s="41">
        <v>31283</v>
      </c>
      <c r="H2221" s="42">
        <v>2.2624575106675344</v>
      </c>
      <c r="I2221" s="42">
        <v>13827</v>
      </c>
      <c r="J2221" s="42" t="s">
        <v>4170</v>
      </c>
      <c r="K2221" s="42" t="s">
        <v>4170</v>
      </c>
      <c r="L2221" s="42">
        <v>0</v>
      </c>
      <c r="M2221" s="39" t="s">
        <v>102</v>
      </c>
      <c r="N2221" s="39" t="str">
        <f t="shared" si="34"/>
        <v>sim</v>
      </c>
      <c r="O2221" s="49">
        <v>175.4</v>
      </c>
      <c r="P2221" s="49">
        <v>175.4</v>
      </c>
      <c r="Q2221" s="39">
        <v>27.35</v>
      </c>
      <c r="R2221" s="39">
        <v>100</v>
      </c>
      <c r="S2221" s="39">
        <v>15.6</v>
      </c>
    </row>
    <row r="2222" spans="1:19" x14ac:dyDescent="0.25">
      <c r="A2222" s="39" t="s">
        <v>76</v>
      </c>
      <c r="B2222" s="39" t="s">
        <v>29</v>
      </c>
      <c r="C2222" s="39" t="s">
        <v>63</v>
      </c>
      <c r="D2222" s="39" t="s">
        <v>2369</v>
      </c>
      <c r="E2222" s="39" t="s">
        <v>127</v>
      </c>
      <c r="F2222" s="48">
        <v>1</v>
      </c>
      <c r="G2222" s="41">
        <v>11945</v>
      </c>
      <c r="H2222" s="42">
        <v>2.6241212653778558</v>
      </c>
      <c r="I2222" s="42">
        <v>4552</v>
      </c>
      <c r="J2222" s="42" t="s">
        <v>4170</v>
      </c>
      <c r="K2222" s="42" t="s">
        <v>4170</v>
      </c>
      <c r="L2222" s="42">
        <v>0</v>
      </c>
      <c r="M2222" s="39" t="s">
        <v>105</v>
      </c>
      <c r="N2222" s="39" t="str">
        <f t="shared" si="34"/>
        <v>sim</v>
      </c>
      <c r="O2222" s="49">
        <v>80</v>
      </c>
      <c r="P2222" s="49">
        <v>70</v>
      </c>
      <c r="Q2222" s="39">
        <v>0</v>
      </c>
      <c r="R2222" s="39">
        <v>87.5</v>
      </c>
      <c r="S2222" s="39"/>
    </row>
    <row r="2223" spans="1:19" x14ac:dyDescent="0.25">
      <c r="A2223" s="39" t="s">
        <v>76</v>
      </c>
      <c r="B2223" s="39" t="s">
        <v>29</v>
      </c>
      <c r="C2223" s="39" t="s">
        <v>63</v>
      </c>
      <c r="D2223" s="39" t="s">
        <v>2370</v>
      </c>
      <c r="E2223" s="39" t="s">
        <v>127</v>
      </c>
      <c r="F2223" s="48">
        <v>1</v>
      </c>
      <c r="G2223" s="41">
        <v>9797</v>
      </c>
      <c r="H2223" s="42">
        <v>2.3106132075471697</v>
      </c>
      <c r="I2223" s="42">
        <v>4240</v>
      </c>
      <c r="J2223" s="42" t="s">
        <v>4170</v>
      </c>
      <c r="K2223" s="42" t="s">
        <v>4170</v>
      </c>
      <c r="L2223" s="42">
        <v>330</v>
      </c>
      <c r="M2223" s="39" t="s">
        <v>104</v>
      </c>
      <c r="N2223" s="39" t="b">
        <f t="shared" si="34"/>
        <v>0</v>
      </c>
      <c r="O2223" s="49">
        <v>77</v>
      </c>
      <c r="P2223" s="49">
        <v>77</v>
      </c>
      <c r="Q2223" s="39">
        <v>39</v>
      </c>
      <c r="R2223" s="39">
        <v>100</v>
      </c>
      <c r="S2223" s="39">
        <v>50.6</v>
      </c>
    </row>
    <row r="2224" spans="1:19" x14ac:dyDescent="0.25">
      <c r="A2224" s="39" t="s">
        <v>76</v>
      </c>
      <c r="B2224" s="39" t="s">
        <v>29</v>
      </c>
      <c r="C2224" s="39" t="s">
        <v>63</v>
      </c>
      <c r="D2224" s="39" t="s">
        <v>2371</v>
      </c>
      <c r="E2224" s="39" t="s">
        <v>127</v>
      </c>
      <c r="F2224" s="48">
        <v>3</v>
      </c>
      <c r="G2224" s="41">
        <v>164533</v>
      </c>
      <c r="H2224" s="42">
        <v>2.3285827507147103</v>
      </c>
      <c r="I2224" s="42">
        <v>70658</v>
      </c>
      <c r="J2224" s="42" t="s">
        <v>4169</v>
      </c>
      <c r="K2224" s="42" t="s">
        <v>4169</v>
      </c>
      <c r="L2224" s="42">
        <v>132</v>
      </c>
      <c r="M2224" s="39" t="s">
        <v>102</v>
      </c>
      <c r="N2224" s="39" t="str">
        <f t="shared" si="34"/>
        <v>sim</v>
      </c>
      <c r="O2224" s="49">
        <v>763.57</v>
      </c>
      <c r="P2224" s="49">
        <v>730.57</v>
      </c>
      <c r="Q2224" s="39">
        <v>7.82</v>
      </c>
      <c r="R2224" s="39">
        <v>95.7</v>
      </c>
      <c r="S2224" s="39">
        <v>1</v>
      </c>
    </row>
    <row r="2225" spans="1:19" x14ac:dyDescent="0.25">
      <c r="A2225" s="39" t="s">
        <v>76</v>
      </c>
      <c r="B2225" s="39" t="s">
        <v>29</v>
      </c>
      <c r="C2225" s="39" t="s">
        <v>63</v>
      </c>
      <c r="D2225" s="39" t="s">
        <v>2372</v>
      </c>
      <c r="E2225" s="39" t="s">
        <v>127</v>
      </c>
      <c r="F2225" s="48">
        <v>1</v>
      </c>
      <c r="G2225" s="41">
        <v>5022</v>
      </c>
      <c r="H2225" s="42">
        <v>2.1665228645383952</v>
      </c>
      <c r="I2225" s="42">
        <v>2318</v>
      </c>
      <c r="J2225" s="42" t="s">
        <v>4170</v>
      </c>
      <c r="K2225" s="42" t="s">
        <v>4170</v>
      </c>
      <c r="L2225" s="42">
        <v>943</v>
      </c>
      <c r="M2225" s="39" t="s">
        <v>102</v>
      </c>
      <c r="N2225" s="39" t="str">
        <f t="shared" si="34"/>
        <v>sim</v>
      </c>
      <c r="O2225" s="49">
        <v>65.23</v>
      </c>
      <c r="P2225" s="49">
        <v>39.85</v>
      </c>
      <c r="Q2225" s="39">
        <v>24.15</v>
      </c>
      <c r="R2225" s="39">
        <v>61.1</v>
      </c>
      <c r="S2225" s="39">
        <v>37</v>
      </c>
    </row>
    <row r="2226" spans="1:19" x14ac:dyDescent="0.25">
      <c r="A2226" s="39" t="s">
        <v>76</v>
      </c>
      <c r="B2226" s="39" t="s">
        <v>29</v>
      </c>
      <c r="C2226" s="39" t="s">
        <v>63</v>
      </c>
      <c r="D2226" s="39" t="s">
        <v>2373</v>
      </c>
      <c r="E2226" s="39" t="s">
        <v>127</v>
      </c>
      <c r="F2226" s="48">
        <v>2</v>
      </c>
      <c r="G2226" s="41">
        <v>28331</v>
      </c>
      <c r="H2226" s="42">
        <v>2.0535662510872719</v>
      </c>
      <c r="I2226" s="42">
        <v>13796</v>
      </c>
      <c r="J2226" s="42" t="s">
        <v>4169</v>
      </c>
      <c r="K2226" s="42" t="s">
        <v>4170</v>
      </c>
      <c r="L2226" s="42">
        <v>0</v>
      </c>
      <c r="M2226" s="39" t="s">
        <v>102</v>
      </c>
      <c r="N2226" s="39" t="str">
        <f t="shared" si="34"/>
        <v>sim</v>
      </c>
      <c r="O2226" s="49">
        <v>168.95</v>
      </c>
      <c r="P2226" s="49">
        <v>168.95</v>
      </c>
      <c r="Q2226" s="39">
        <v>15.04</v>
      </c>
      <c r="R2226" s="39">
        <v>100</v>
      </c>
      <c r="S2226" s="39">
        <v>8.9</v>
      </c>
    </row>
    <row r="2227" spans="1:19" x14ac:dyDescent="0.25">
      <c r="A2227" s="39" t="s">
        <v>76</v>
      </c>
      <c r="B2227" s="39" t="s">
        <v>29</v>
      </c>
      <c r="C2227" s="39" t="s">
        <v>63</v>
      </c>
      <c r="D2227" s="39" t="s">
        <v>2374</v>
      </c>
      <c r="E2227" s="39" t="s">
        <v>127</v>
      </c>
      <c r="F2227" s="48">
        <v>2</v>
      </c>
      <c r="G2227" s="41">
        <v>53401</v>
      </c>
      <c r="H2227" s="42">
        <v>2.7357069672131149</v>
      </c>
      <c r="I2227" s="42">
        <v>19520</v>
      </c>
      <c r="J2227" s="42" t="s">
        <v>4170</v>
      </c>
      <c r="K2227" s="42" t="s">
        <v>4170</v>
      </c>
      <c r="L2227" s="42">
        <v>1196</v>
      </c>
      <c r="M2227" s="39" t="s">
        <v>102</v>
      </c>
      <c r="N2227" s="39" t="str">
        <f t="shared" si="34"/>
        <v>sim</v>
      </c>
      <c r="O2227" s="49">
        <v>165</v>
      </c>
      <c r="P2227" s="49">
        <v>98</v>
      </c>
      <c r="Q2227" s="39">
        <v>87</v>
      </c>
      <c r="R2227" s="39">
        <v>59.4</v>
      </c>
      <c r="S2227" s="39">
        <v>52.7</v>
      </c>
    </row>
    <row r="2228" spans="1:19" x14ac:dyDescent="0.25">
      <c r="A2228" s="39" t="s">
        <v>76</v>
      </c>
      <c r="B2228" s="39" t="s">
        <v>29</v>
      </c>
      <c r="C2228" s="39" t="s">
        <v>63</v>
      </c>
      <c r="D2228" s="39" t="s">
        <v>2375</v>
      </c>
      <c r="E2228" s="39" t="s">
        <v>127</v>
      </c>
      <c r="F2228" s="48">
        <v>1</v>
      </c>
      <c r="G2228" s="41">
        <v>2787</v>
      </c>
      <c r="H2228" s="42">
        <v>2.4234782608695653</v>
      </c>
      <c r="I2228" s="42">
        <v>1150</v>
      </c>
      <c r="J2228" s="42" t="s">
        <v>4170</v>
      </c>
      <c r="K2228" s="42" t="s">
        <v>4170</v>
      </c>
      <c r="L2228" s="42">
        <v>10</v>
      </c>
      <c r="M2228" s="39" t="s">
        <v>102</v>
      </c>
      <c r="N2228" s="39" t="str">
        <f t="shared" si="34"/>
        <v>sim</v>
      </c>
      <c r="O2228" s="49">
        <v>100</v>
      </c>
      <c r="P2228" s="49">
        <v>100</v>
      </c>
      <c r="Q2228" s="39">
        <v>9.6999999999999993</v>
      </c>
      <c r="R2228" s="39">
        <v>100</v>
      </c>
      <c r="S2228" s="39">
        <v>9.6999999999999993</v>
      </c>
    </row>
    <row r="2229" spans="1:19" x14ac:dyDescent="0.25">
      <c r="A2229" s="39" t="s">
        <v>76</v>
      </c>
      <c r="B2229" s="39" t="s">
        <v>29</v>
      </c>
      <c r="C2229" s="39" t="s">
        <v>63</v>
      </c>
      <c r="D2229" s="39" t="s">
        <v>2376</v>
      </c>
      <c r="E2229" s="39" t="s">
        <v>127</v>
      </c>
      <c r="F2229" s="48">
        <v>1</v>
      </c>
      <c r="G2229" s="41">
        <v>4327</v>
      </c>
      <c r="H2229" s="42">
        <v>2.8962516733601071</v>
      </c>
      <c r="I2229" s="42">
        <v>1494</v>
      </c>
      <c r="J2229" s="42" t="s">
        <v>4170</v>
      </c>
      <c r="K2229" s="42" t="s">
        <v>4170</v>
      </c>
      <c r="L2229" s="42">
        <v>24</v>
      </c>
      <c r="M2229" s="39" t="s">
        <v>106</v>
      </c>
      <c r="N2229" s="39" t="str">
        <f t="shared" si="34"/>
        <v>sim</v>
      </c>
      <c r="O2229" s="49">
        <v>48</v>
      </c>
      <c r="P2229" s="49">
        <v>38</v>
      </c>
      <c r="Q2229" s="39">
        <v>3</v>
      </c>
      <c r="R2229" s="39">
        <v>79.2</v>
      </c>
      <c r="S2229" s="39">
        <v>6.3</v>
      </c>
    </row>
    <row r="2230" spans="1:19" x14ac:dyDescent="0.25">
      <c r="A2230" s="39" t="s">
        <v>76</v>
      </c>
      <c r="B2230" s="39" t="s">
        <v>29</v>
      </c>
      <c r="C2230" s="39" t="s">
        <v>63</v>
      </c>
      <c r="D2230" s="39" t="s">
        <v>2377</v>
      </c>
      <c r="E2230" s="39" t="s">
        <v>127</v>
      </c>
      <c r="F2230" s="48">
        <v>2</v>
      </c>
      <c r="G2230" s="41">
        <v>19460</v>
      </c>
      <c r="H2230" s="42">
        <v>2.7027777777777779</v>
      </c>
      <c r="I2230" s="42">
        <v>7200</v>
      </c>
      <c r="J2230" s="42" t="s">
        <v>4169</v>
      </c>
      <c r="K2230" s="42" t="s">
        <v>4169</v>
      </c>
      <c r="L2230" s="42">
        <v>60</v>
      </c>
      <c r="M2230" s="39" t="s">
        <v>103</v>
      </c>
      <c r="N2230" s="39" t="str">
        <f t="shared" si="34"/>
        <v>sim</v>
      </c>
      <c r="O2230" s="49">
        <v>176</v>
      </c>
      <c r="P2230" s="49">
        <v>140</v>
      </c>
      <c r="Q2230" s="39">
        <v>5</v>
      </c>
      <c r="R2230" s="39">
        <v>79.5</v>
      </c>
      <c r="S2230" s="39">
        <v>2.8</v>
      </c>
    </row>
    <row r="2231" spans="1:19" x14ac:dyDescent="0.25">
      <c r="A2231" s="39" t="s">
        <v>76</v>
      </c>
      <c r="B2231" s="39" t="s">
        <v>29</v>
      </c>
      <c r="C2231" s="39" t="s">
        <v>63</v>
      </c>
      <c r="D2231" s="39" t="s">
        <v>2378</v>
      </c>
      <c r="E2231" s="39" t="s">
        <v>127</v>
      </c>
      <c r="F2231" s="48">
        <v>1</v>
      </c>
      <c r="G2231" s="41">
        <v>9903</v>
      </c>
      <c r="H2231" s="42">
        <v>3.3569491525423727</v>
      </c>
      <c r="I2231" s="42">
        <v>2950</v>
      </c>
      <c r="J2231" s="42" t="s">
        <v>4170</v>
      </c>
      <c r="K2231" s="42" t="s">
        <v>4170</v>
      </c>
      <c r="L2231" s="42">
        <v>50</v>
      </c>
      <c r="M2231" s="39" t="s">
        <v>102</v>
      </c>
      <c r="N2231" s="39" t="str">
        <f t="shared" si="34"/>
        <v>sim</v>
      </c>
      <c r="O2231" s="49">
        <v>31.24</v>
      </c>
      <c r="P2231" s="49">
        <v>31.24</v>
      </c>
      <c r="Q2231" s="39">
        <v>6</v>
      </c>
      <c r="R2231" s="39">
        <v>100</v>
      </c>
      <c r="S2231" s="39">
        <v>19.2</v>
      </c>
    </row>
    <row r="2232" spans="1:19" x14ac:dyDescent="0.25">
      <c r="A2232" s="39" t="s">
        <v>76</v>
      </c>
      <c r="B2232" s="39" t="s">
        <v>29</v>
      </c>
      <c r="C2232" s="39" t="s">
        <v>63</v>
      </c>
      <c r="D2232" s="39" t="s">
        <v>2379</v>
      </c>
      <c r="E2232" s="39" t="s">
        <v>127</v>
      </c>
      <c r="F2232" s="48">
        <v>3</v>
      </c>
      <c r="G2232" s="41">
        <v>139673</v>
      </c>
      <c r="H2232" s="42">
        <v>2.5037285340407989</v>
      </c>
      <c r="I2232" s="42">
        <v>55786</v>
      </c>
      <c r="J2232" s="42" t="s">
        <v>4169</v>
      </c>
      <c r="K2232" s="42" t="s">
        <v>4170</v>
      </c>
      <c r="L2232" s="42">
        <v>2100</v>
      </c>
      <c r="M2232" s="39" t="s">
        <v>103</v>
      </c>
      <c r="N2232" s="39" t="str">
        <f t="shared" si="34"/>
        <v>sim</v>
      </c>
      <c r="O2232" s="49">
        <v>782</v>
      </c>
      <c r="P2232" s="49">
        <v>782</v>
      </c>
      <c r="Q2232" s="39">
        <v>200</v>
      </c>
      <c r="R2232" s="39">
        <v>100</v>
      </c>
      <c r="S2232" s="39">
        <v>25.6</v>
      </c>
    </row>
    <row r="2233" spans="1:19" x14ac:dyDescent="0.25">
      <c r="A2233" s="39" t="s">
        <v>76</v>
      </c>
      <c r="B2233" s="39" t="s">
        <v>29</v>
      </c>
      <c r="C2233" s="39" t="s">
        <v>63</v>
      </c>
      <c r="D2233" s="39" t="s">
        <v>2380</v>
      </c>
      <c r="E2233" s="39" t="s">
        <v>127</v>
      </c>
      <c r="F2233" s="48">
        <v>1</v>
      </c>
      <c r="G2233" s="41">
        <v>3474</v>
      </c>
      <c r="H2233" s="42">
        <v>2.117001828153565</v>
      </c>
      <c r="I2233" s="42">
        <v>1641</v>
      </c>
      <c r="J2233" s="42" t="s">
        <v>4170</v>
      </c>
      <c r="K2233" s="42" t="s">
        <v>4170</v>
      </c>
      <c r="L2233" s="42">
        <v>646</v>
      </c>
      <c r="M2233" s="39" t="s">
        <v>106</v>
      </c>
      <c r="N2233" s="39" t="str">
        <f t="shared" si="34"/>
        <v>sim</v>
      </c>
      <c r="O2233" s="49">
        <v>53</v>
      </c>
      <c r="P2233" s="49">
        <v>53</v>
      </c>
      <c r="Q2233" s="39">
        <v>53</v>
      </c>
      <c r="R2233" s="39">
        <v>100</v>
      </c>
      <c r="S2233" s="39">
        <v>100</v>
      </c>
    </row>
    <row r="2234" spans="1:19" x14ac:dyDescent="0.25">
      <c r="A2234" s="39" t="s">
        <v>76</v>
      </c>
      <c r="B2234" s="39" t="s">
        <v>29</v>
      </c>
      <c r="C2234" s="39" t="s">
        <v>63</v>
      </c>
      <c r="D2234" s="39" t="s">
        <v>1169</v>
      </c>
      <c r="E2234" s="39" t="s">
        <v>127</v>
      </c>
      <c r="F2234" s="48">
        <v>1</v>
      </c>
      <c r="G2234" s="41">
        <v>21045</v>
      </c>
      <c r="H2234" s="42">
        <v>2.3430193720774883</v>
      </c>
      <c r="I2234" s="42">
        <v>8982</v>
      </c>
      <c r="J2234" s="42" t="s">
        <v>4169</v>
      </c>
      <c r="K2234" s="42" t="s">
        <v>4170</v>
      </c>
      <c r="L2234" s="42">
        <v>45</v>
      </c>
      <c r="M2234" s="39" t="s">
        <v>102</v>
      </c>
      <c r="N2234" s="39" t="str">
        <f t="shared" si="34"/>
        <v>sim</v>
      </c>
      <c r="O2234" s="49">
        <v>121</v>
      </c>
      <c r="P2234" s="49">
        <v>115</v>
      </c>
      <c r="Q2234" s="39">
        <v>81.5</v>
      </c>
      <c r="R2234" s="39">
        <v>95</v>
      </c>
      <c r="S2234" s="39">
        <v>67.400000000000006</v>
      </c>
    </row>
    <row r="2235" spans="1:19" x14ac:dyDescent="0.25">
      <c r="A2235" s="39" t="s">
        <v>76</v>
      </c>
      <c r="B2235" s="39" t="s">
        <v>29</v>
      </c>
      <c r="C2235" s="39" t="s">
        <v>63</v>
      </c>
      <c r="D2235" s="39" t="s">
        <v>2381</v>
      </c>
      <c r="E2235" s="39" t="s">
        <v>127</v>
      </c>
      <c r="F2235" s="48">
        <v>1</v>
      </c>
      <c r="G2235" s="41">
        <v>7580</v>
      </c>
      <c r="H2235" s="42">
        <v>2.0778508771929824</v>
      </c>
      <c r="I2235" s="42">
        <v>3648</v>
      </c>
      <c r="J2235" s="42" t="s">
        <v>4170</v>
      </c>
      <c r="K2235" s="42" t="s">
        <v>4170</v>
      </c>
      <c r="L2235" s="42">
        <v>14</v>
      </c>
      <c r="M2235" s="39" t="s">
        <v>102</v>
      </c>
      <c r="N2235" s="39" t="str">
        <f t="shared" si="34"/>
        <v>sim</v>
      </c>
      <c r="O2235" s="49">
        <v>16.36</v>
      </c>
      <c r="P2235" s="49">
        <v>15.36</v>
      </c>
      <c r="Q2235" s="39">
        <v>11.36</v>
      </c>
      <c r="R2235" s="39">
        <v>93.9</v>
      </c>
      <c r="S2235" s="39">
        <v>69.400000000000006</v>
      </c>
    </row>
    <row r="2236" spans="1:19" x14ac:dyDescent="0.25">
      <c r="A2236" s="39" t="s">
        <v>76</v>
      </c>
      <c r="B2236" s="39" t="s">
        <v>29</v>
      </c>
      <c r="C2236" s="39" t="s">
        <v>63</v>
      </c>
      <c r="D2236" s="39" t="s">
        <v>2382</v>
      </c>
      <c r="E2236" s="39" t="s">
        <v>127</v>
      </c>
      <c r="F2236" s="48">
        <v>1</v>
      </c>
      <c r="G2236" s="41">
        <v>1956</v>
      </c>
      <c r="H2236" s="42">
        <v>2.1733333333333333</v>
      </c>
      <c r="I2236" s="42">
        <v>900</v>
      </c>
      <c r="J2236" s="42" t="s">
        <v>4170</v>
      </c>
      <c r="K2236" s="42" t="s">
        <v>4170</v>
      </c>
      <c r="L2236" s="42">
        <v>0</v>
      </c>
      <c r="M2236" s="39" t="s">
        <v>102</v>
      </c>
      <c r="N2236" s="39" t="str">
        <f t="shared" si="34"/>
        <v>sim</v>
      </c>
      <c r="O2236" s="49">
        <v>24</v>
      </c>
      <c r="P2236" s="49">
        <v>24</v>
      </c>
      <c r="Q2236" s="39">
        <v>1</v>
      </c>
      <c r="R2236" s="39">
        <v>100</v>
      </c>
      <c r="S2236" s="39">
        <v>4.2</v>
      </c>
    </row>
    <row r="2237" spans="1:19" x14ac:dyDescent="0.25">
      <c r="A2237" s="39" t="s">
        <v>76</v>
      </c>
      <c r="B2237" s="39" t="s">
        <v>29</v>
      </c>
      <c r="C2237" s="39" t="s">
        <v>63</v>
      </c>
      <c r="D2237" s="39" t="s">
        <v>2383</v>
      </c>
      <c r="E2237" s="39" t="s">
        <v>127</v>
      </c>
      <c r="F2237" s="48">
        <v>1</v>
      </c>
      <c r="G2237" s="41">
        <v>1584</v>
      </c>
      <c r="H2237" s="42">
        <v>2.152173913043478</v>
      </c>
      <c r="I2237" s="42">
        <v>736</v>
      </c>
      <c r="J2237" s="42" t="s">
        <v>4169</v>
      </c>
      <c r="K2237" s="42" t="s">
        <v>4170</v>
      </c>
      <c r="L2237" s="42">
        <v>25</v>
      </c>
      <c r="M2237" s="39" t="s">
        <v>103</v>
      </c>
      <c r="N2237" s="39" t="str">
        <f t="shared" si="34"/>
        <v>sim</v>
      </c>
      <c r="O2237" s="49">
        <v>8.4</v>
      </c>
      <c r="P2237" s="49">
        <v>8.4</v>
      </c>
      <c r="Q2237" s="39">
        <v>4.7</v>
      </c>
      <c r="R2237" s="39">
        <v>100</v>
      </c>
      <c r="S2237" s="39">
        <v>56</v>
      </c>
    </row>
    <row r="2238" spans="1:19" x14ac:dyDescent="0.25">
      <c r="A2238" s="39" t="s">
        <v>76</v>
      </c>
      <c r="B2238" s="39" t="s">
        <v>29</v>
      </c>
      <c r="C2238" s="39" t="s">
        <v>63</v>
      </c>
      <c r="D2238" s="39" t="s">
        <v>2384</v>
      </c>
      <c r="E2238" s="39" t="s">
        <v>127</v>
      </c>
      <c r="F2238" s="48">
        <v>1</v>
      </c>
      <c r="G2238" s="41">
        <v>1703</v>
      </c>
      <c r="H2238" s="42">
        <v>2.4328571428571428</v>
      </c>
      <c r="I2238" s="42">
        <v>700</v>
      </c>
      <c r="J2238" s="42" t="s">
        <v>4170</v>
      </c>
      <c r="K2238" s="42" t="s">
        <v>4170</v>
      </c>
      <c r="L2238" s="42">
        <v>15</v>
      </c>
      <c r="M2238" s="39" t="s">
        <v>103</v>
      </c>
      <c r="N2238" s="39" t="str">
        <f t="shared" si="34"/>
        <v>sim</v>
      </c>
      <c r="O2238" s="49">
        <v>12.4</v>
      </c>
      <c r="P2238" s="49">
        <v>12.4</v>
      </c>
      <c r="Q2238" s="39">
        <v>6</v>
      </c>
      <c r="R2238" s="39">
        <v>100</v>
      </c>
      <c r="S2238" s="39">
        <v>48.4</v>
      </c>
    </row>
    <row r="2239" spans="1:19" x14ac:dyDescent="0.25">
      <c r="A2239" s="39" t="s">
        <v>76</v>
      </c>
      <c r="B2239" s="39" t="s">
        <v>29</v>
      </c>
      <c r="C2239" s="39" t="s">
        <v>63</v>
      </c>
      <c r="D2239" s="39" t="s">
        <v>2385</v>
      </c>
      <c r="E2239" s="39" t="s">
        <v>127</v>
      </c>
      <c r="F2239" s="48">
        <v>1</v>
      </c>
      <c r="G2239" s="41">
        <v>2046</v>
      </c>
      <c r="H2239" s="42">
        <v>2.3707995365005794</v>
      </c>
      <c r="I2239" s="42">
        <v>863</v>
      </c>
      <c r="J2239" s="42" t="s">
        <v>4170</v>
      </c>
      <c r="K2239" s="42" t="s">
        <v>4170</v>
      </c>
      <c r="L2239" s="42">
        <v>0</v>
      </c>
      <c r="M2239" s="39" t="s">
        <v>106</v>
      </c>
      <c r="N2239" s="39" t="str">
        <f t="shared" si="34"/>
        <v>sim</v>
      </c>
      <c r="O2239" s="49">
        <v>28</v>
      </c>
      <c r="P2239" s="49">
        <v>26</v>
      </c>
      <c r="Q2239" s="39">
        <v>14</v>
      </c>
      <c r="R2239" s="39">
        <v>92.9</v>
      </c>
      <c r="S2239" s="39">
        <v>50</v>
      </c>
    </row>
    <row r="2240" spans="1:19" x14ac:dyDescent="0.25">
      <c r="A2240" s="39" t="s">
        <v>76</v>
      </c>
      <c r="B2240" s="39" t="s">
        <v>29</v>
      </c>
      <c r="C2240" s="39" t="s">
        <v>63</v>
      </c>
      <c r="D2240" s="39" t="s">
        <v>2386</v>
      </c>
      <c r="E2240" s="39" t="s">
        <v>127</v>
      </c>
      <c r="F2240" s="48">
        <v>1</v>
      </c>
      <c r="G2240" s="41">
        <v>13893</v>
      </c>
      <c r="H2240" s="42">
        <v>2.7725004989024149</v>
      </c>
      <c r="I2240" s="42">
        <v>5011</v>
      </c>
      <c r="J2240" s="42" t="s">
        <v>4170</v>
      </c>
      <c r="K2240" s="42" t="s">
        <v>4170</v>
      </c>
      <c r="L2240" s="42">
        <v>0</v>
      </c>
      <c r="M2240" s="39" t="s">
        <v>103</v>
      </c>
      <c r="N2240" s="39" t="str">
        <f t="shared" si="34"/>
        <v>sim</v>
      </c>
      <c r="O2240" s="49">
        <v>150</v>
      </c>
      <c r="P2240" s="49">
        <v>90.7</v>
      </c>
      <c r="Q2240" s="39">
        <v>81.7</v>
      </c>
      <c r="R2240" s="39">
        <v>60.5</v>
      </c>
      <c r="S2240" s="39">
        <v>54.5</v>
      </c>
    </row>
    <row r="2241" spans="1:19" x14ac:dyDescent="0.25">
      <c r="A2241" s="39" t="s">
        <v>76</v>
      </c>
      <c r="B2241" s="39" t="s">
        <v>29</v>
      </c>
      <c r="C2241" s="39" t="s">
        <v>63</v>
      </c>
      <c r="D2241" s="39" t="s">
        <v>2387</v>
      </c>
      <c r="E2241" s="39" t="s">
        <v>174</v>
      </c>
      <c r="F2241" s="48">
        <v>1</v>
      </c>
      <c r="G2241" s="41">
        <v>10411</v>
      </c>
      <c r="H2241" s="42">
        <v>2.199661948024509</v>
      </c>
      <c r="I2241" s="42">
        <v>4733</v>
      </c>
      <c r="J2241" s="42" t="s">
        <v>4170</v>
      </c>
      <c r="K2241" s="42" t="s">
        <v>4170</v>
      </c>
      <c r="L2241" s="42">
        <v>0</v>
      </c>
      <c r="M2241" s="39" t="s">
        <v>103</v>
      </c>
      <c r="N2241" s="39" t="str">
        <f t="shared" si="34"/>
        <v>sim</v>
      </c>
      <c r="O2241" s="49">
        <v>1.93</v>
      </c>
      <c r="P2241" s="49">
        <v>0.02</v>
      </c>
      <c r="Q2241" s="39">
        <v>0.01</v>
      </c>
      <c r="R2241" s="39">
        <v>1</v>
      </c>
      <c r="S2241" s="39">
        <v>0.5</v>
      </c>
    </row>
    <row r="2242" spans="1:19" x14ac:dyDescent="0.25">
      <c r="A2242" s="39" t="s">
        <v>76</v>
      </c>
      <c r="B2242" s="39" t="s">
        <v>29</v>
      </c>
      <c r="C2242" s="39" t="s">
        <v>63</v>
      </c>
      <c r="D2242" s="39" t="s">
        <v>2388</v>
      </c>
      <c r="E2242" s="39" t="s">
        <v>127</v>
      </c>
      <c r="F2242" s="48">
        <v>1</v>
      </c>
      <c r="G2242" s="41">
        <v>3001</v>
      </c>
      <c r="H2242" s="42">
        <v>2.5008333333333335</v>
      </c>
      <c r="I2242" s="42">
        <v>1200</v>
      </c>
      <c r="J2242" s="42" t="s">
        <v>4170</v>
      </c>
      <c r="K2242" s="42" t="s">
        <v>4170</v>
      </c>
      <c r="L2242" s="42">
        <v>0</v>
      </c>
      <c r="M2242" s="39" t="s">
        <v>103</v>
      </c>
      <c r="N2242" s="39" t="str">
        <f t="shared" si="34"/>
        <v>sim</v>
      </c>
      <c r="O2242" s="49">
        <v>456</v>
      </c>
      <c r="P2242" s="49">
        <v>456</v>
      </c>
      <c r="Q2242" s="39">
        <v>0</v>
      </c>
      <c r="R2242" s="39">
        <v>100</v>
      </c>
      <c r="S2242" s="39"/>
    </row>
    <row r="2243" spans="1:19" x14ac:dyDescent="0.25">
      <c r="A2243" s="39" t="s">
        <v>76</v>
      </c>
      <c r="B2243" s="39" t="s">
        <v>29</v>
      </c>
      <c r="C2243" s="39" t="s">
        <v>63</v>
      </c>
      <c r="D2243" s="39" t="s">
        <v>2389</v>
      </c>
      <c r="E2243" s="39" t="s">
        <v>127</v>
      </c>
      <c r="F2243" s="48">
        <v>1</v>
      </c>
      <c r="G2243" s="41">
        <v>15414</v>
      </c>
      <c r="H2243" s="42">
        <v>2.5022727272727274</v>
      </c>
      <c r="I2243" s="42">
        <v>6160</v>
      </c>
      <c r="J2243" s="42" t="s">
        <v>4170</v>
      </c>
      <c r="K2243" s="42" t="s">
        <v>4170</v>
      </c>
      <c r="L2243" s="42">
        <v>725</v>
      </c>
      <c r="M2243" s="39" t="s">
        <v>103</v>
      </c>
      <c r="N2243" s="39" t="str">
        <f t="shared" ref="N2243:N2306" si="35">IF(M2243&lt;&gt;"Não existe", "sim")</f>
        <v>sim</v>
      </c>
      <c r="O2243" s="49">
        <v>57.57</v>
      </c>
      <c r="P2243" s="49">
        <v>48.9</v>
      </c>
      <c r="Q2243" s="39">
        <v>0</v>
      </c>
      <c r="R2243" s="39">
        <v>84.9</v>
      </c>
      <c r="S2243" s="39"/>
    </row>
    <row r="2244" spans="1:19" x14ac:dyDescent="0.25">
      <c r="A2244" s="39" t="s">
        <v>76</v>
      </c>
      <c r="B2244" s="39" t="s">
        <v>29</v>
      </c>
      <c r="C2244" s="39" t="s">
        <v>63</v>
      </c>
      <c r="D2244" s="39" t="s">
        <v>2390</v>
      </c>
      <c r="E2244" s="39" t="s">
        <v>127</v>
      </c>
      <c r="F2244" s="48">
        <v>1</v>
      </c>
      <c r="G2244" s="41">
        <v>9268</v>
      </c>
      <c r="H2244" s="42">
        <v>2.1374538745387452</v>
      </c>
      <c r="I2244" s="42">
        <v>4336</v>
      </c>
      <c r="J2244" s="42" t="s">
        <v>4170</v>
      </c>
      <c r="K2244" s="42" t="s">
        <v>4170</v>
      </c>
      <c r="L2244" s="42">
        <v>520</v>
      </c>
      <c r="M2244" s="39" t="s">
        <v>106</v>
      </c>
      <c r="N2244" s="39" t="str">
        <f t="shared" si="35"/>
        <v>sim</v>
      </c>
      <c r="O2244" s="49">
        <v>34.5</v>
      </c>
      <c r="P2244" s="49">
        <v>17.5</v>
      </c>
      <c r="Q2244" s="39">
        <v>6</v>
      </c>
      <c r="R2244" s="39">
        <v>50.7</v>
      </c>
      <c r="S2244" s="39">
        <v>17.399999999999999</v>
      </c>
    </row>
    <row r="2245" spans="1:19" x14ac:dyDescent="0.25">
      <c r="A2245" s="39" t="s">
        <v>76</v>
      </c>
      <c r="B2245" s="39" t="s">
        <v>29</v>
      </c>
      <c r="C2245" s="39" t="s">
        <v>63</v>
      </c>
      <c r="D2245" s="39" t="s">
        <v>2391</v>
      </c>
      <c r="E2245" s="39" t="s">
        <v>127</v>
      </c>
      <c r="F2245" s="48">
        <v>1</v>
      </c>
      <c r="G2245" s="41">
        <v>3999</v>
      </c>
      <c r="H2245" s="42">
        <v>2.8564285714285713</v>
      </c>
      <c r="I2245" s="42">
        <v>1400</v>
      </c>
      <c r="J2245" s="42" t="s">
        <v>4170</v>
      </c>
      <c r="K2245" s="42" t="s">
        <v>4170</v>
      </c>
      <c r="L2245" s="42">
        <v>50</v>
      </c>
      <c r="M2245" s="39" t="s">
        <v>106</v>
      </c>
      <c r="N2245" s="39" t="str">
        <f t="shared" si="35"/>
        <v>sim</v>
      </c>
      <c r="O2245" s="49">
        <v>25</v>
      </c>
      <c r="P2245" s="49">
        <v>16</v>
      </c>
      <c r="Q2245" s="39">
        <v>15</v>
      </c>
      <c r="R2245" s="39">
        <v>64</v>
      </c>
      <c r="S2245" s="39">
        <v>60</v>
      </c>
    </row>
    <row r="2246" spans="1:19" x14ac:dyDescent="0.25">
      <c r="A2246" s="39" t="s">
        <v>76</v>
      </c>
      <c r="B2246" s="39" t="s">
        <v>29</v>
      </c>
      <c r="C2246" s="39" t="s">
        <v>63</v>
      </c>
      <c r="D2246" s="39" t="s">
        <v>2392</v>
      </c>
      <c r="E2246" s="39" t="s">
        <v>127</v>
      </c>
      <c r="F2246" s="48">
        <v>1</v>
      </c>
      <c r="G2246" s="41">
        <v>9280</v>
      </c>
      <c r="H2246" s="42">
        <v>2.3199999999999998</v>
      </c>
      <c r="I2246" s="42">
        <v>4000</v>
      </c>
      <c r="J2246" s="42" t="s">
        <v>4170</v>
      </c>
      <c r="K2246" s="42" t="s">
        <v>4170</v>
      </c>
      <c r="L2246" s="42">
        <v>0</v>
      </c>
      <c r="M2246" s="39" t="s">
        <v>106</v>
      </c>
      <c r="N2246" s="39" t="str">
        <f t="shared" si="35"/>
        <v>sim</v>
      </c>
      <c r="O2246" s="49">
        <v>120</v>
      </c>
      <c r="P2246" s="49">
        <v>100</v>
      </c>
      <c r="Q2246" s="39">
        <v>20</v>
      </c>
      <c r="R2246" s="39">
        <v>83.3</v>
      </c>
      <c r="S2246" s="39">
        <v>16.7</v>
      </c>
    </row>
    <row r="2247" spans="1:19" x14ac:dyDescent="0.25">
      <c r="A2247" s="39" t="s">
        <v>76</v>
      </c>
      <c r="B2247" s="39" t="s">
        <v>29</v>
      </c>
      <c r="C2247" s="39" t="s">
        <v>63</v>
      </c>
      <c r="D2247" s="39" t="s">
        <v>2393</v>
      </c>
      <c r="E2247" s="39" t="s">
        <v>127</v>
      </c>
      <c r="F2247" s="48">
        <v>1</v>
      </c>
      <c r="G2247" s="41">
        <v>13063</v>
      </c>
      <c r="H2247" s="42">
        <v>2.2773709902370989</v>
      </c>
      <c r="I2247" s="42">
        <v>5736</v>
      </c>
      <c r="J2247" s="42" t="s">
        <v>4170</v>
      </c>
      <c r="K2247" s="42" t="s">
        <v>4170</v>
      </c>
      <c r="L2247" s="42">
        <v>500</v>
      </c>
      <c r="M2247" s="39" t="s">
        <v>102</v>
      </c>
      <c r="N2247" s="39" t="str">
        <f t="shared" si="35"/>
        <v>sim</v>
      </c>
      <c r="O2247" s="49">
        <v>25</v>
      </c>
      <c r="P2247" s="49">
        <v>25</v>
      </c>
      <c r="Q2247" s="39">
        <v>10</v>
      </c>
      <c r="R2247" s="39">
        <v>100</v>
      </c>
      <c r="S2247" s="39">
        <v>40</v>
      </c>
    </row>
    <row r="2248" spans="1:19" x14ac:dyDescent="0.25">
      <c r="A2248" s="39" t="s">
        <v>76</v>
      </c>
      <c r="B2248" s="39" t="s">
        <v>29</v>
      </c>
      <c r="C2248" s="39" t="s">
        <v>63</v>
      </c>
      <c r="D2248" s="39" t="s">
        <v>2394</v>
      </c>
      <c r="E2248" s="39" t="s">
        <v>127</v>
      </c>
      <c r="F2248" s="48">
        <v>1</v>
      </c>
      <c r="G2248" s="41">
        <v>3091</v>
      </c>
      <c r="H2248" s="42">
        <v>13.209401709401709</v>
      </c>
      <c r="I2248" s="42">
        <v>234</v>
      </c>
      <c r="J2248" s="42" t="s">
        <v>4170</v>
      </c>
      <c r="K2248" s="42" t="s">
        <v>4170</v>
      </c>
      <c r="L2248" s="42">
        <v>100</v>
      </c>
      <c r="M2248" s="39" t="s">
        <v>104</v>
      </c>
      <c r="N2248" s="39" t="b">
        <f t="shared" si="35"/>
        <v>0</v>
      </c>
      <c r="O2248" s="49">
        <v>5</v>
      </c>
      <c r="P2248" s="49">
        <v>5</v>
      </c>
      <c r="Q2248" s="39">
        <v>0.02</v>
      </c>
      <c r="R2248" s="39">
        <v>100</v>
      </c>
      <c r="S2248" s="39">
        <v>0.4</v>
      </c>
    </row>
    <row r="2249" spans="1:19" x14ac:dyDescent="0.25">
      <c r="A2249" s="39" t="s">
        <v>76</v>
      </c>
      <c r="B2249" s="39" t="s">
        <v>29</v>
      </c>
      <c r="C2249" s="39" t="s">
        <v>63</v>
      </c>
      <c r="D2249" s="39" t="s">
        <v>2395</v>
      </c>
      <c r="E2249" s="39" t="s">
        <v>127</v>
      </c>
      <c r="F2249" s="48">
        <v>1</v>
      </c>
      <c r="G2249" s="41">
        <v>4505</v>
      </c>
      <c r="H2249" s="42">
        <v>2.2524999999999999</v>
      </c>
      <c r="I2249" s="42">
        <v>2000</v>
      </c>
      <c r="J2249" s="42" t="s">
        <v>4170</v>
      </c>
      <c r="K2249" s="42" t="s">
        <v>4170</v>
      </c>
      <c r="L2249" s="42">
        <v>30</v>
      </c>
      <c r="M2249" s="39" t="s">
        <v>104</v>
      </c>
      <c r="N2249" s="39" t="b">
        <f t="shared" si="35"/>
        <v>0</v>
      </c>
      <c r="O2249" s="49">
        <v>41.1</v>
      </c>
      <c r="P2249" s="49">
        <v>14.76</v>
      </c>
      <c r="Q2249" s="39">
        <v>0</v>
      </c>
      <c r="R2249" s="39">
        <v>35.9</v>
      </c>
      <c r="S2249" s="39"/>
    </row>
    <row r="2250" spans="1:19" x14ac:dyDescent="0.25">
      <c r="A2250" s="39" t="s">
        <v>76</v>
      </c>
      <c r="B2250" s="39" t="s">
        <v>29</v>
      </c>
      <c r="C2250" s="39" t="s">
        <v>63</v>
      </c>
      <c r="D2250" s="39" t="s">
        <v>2396</v>
      </c>
      <c r="E2250" s="39" t="s">
        <v>127</v>
      </c>
      <c r="F2250" s="48">
        <v>1</v>
      </c>
      <c r="G2250" s="41">
        <v>4555</v>
      </c>
      <c r="H2250" s="42">
        <v>3.4507575757575757</v>
      </c>
      <c r="I2250" s="42">
        <v>1320</v>
      </c>
      <c r="J2250" s="42" t="s">
        <v>4170</v>
      </c>
      <c r="K2250" s="42" t="s">
        <v>4170</v>
      </c>
      <c r="L2250" s="42">
        <v>1</v>
      </c>
      <c r="M2250" s="39" t="s">
        <v>103</v>
      </c>
      <c r="N2250" s="39" t="str">
        <f t="shared" si="35"/>
        <v>sim</v>
      </c>
      <c r="O2250" s="49">
        <v>18</v>
      </c>
      <c r="P2250" s="49">
        <v>9.5</v>
      </c>
      <c r="Q2250" s="39">
        <v>1</v>
      </c>
      <c r="R2250" s="39">
        <v>52.8</v>
      </c>
      <c r="S2250" s="39">
        <v>5.6</v>
      </c>
    </row>
    <row r="2251" spans="1:19" x14ac:dyDescent="0.25">
      <c r="A2251" s="39" t="s">
        <v>76</v>
      </c>
      <c r="B2251" s="39" t="s">
        <v>29</v>
      </c>
      <c r="C2251" s="39" t="s">
        <v>63</v>
      </c>
      <c r="D2251" s="39" t="s">
        <v>2397</v>
      </c>
      <c r="E2251" s="39" t="s">
        <v>174</v>
      </c>
      <c r="F2251" s="48">
        <v>4</v>
      </c>
      <c r="G2251" s="41">
        <v>335727</v>
      </c>
      <c r="H2251" s="42">
        <v>3.8838861188556355</v>
      </c>
      <c r="I2251" s="42">
        <v>86441</v>
      </c>
      <c r="J2251" s="42" t="s">
        <v>4169</v>
      </c>
      <c r="K2251" s="42" t="s">
        <v>4169</v>
      </c>
      <c r="L2251" s="42">
        <v>2400</v>
      </c>
      <c r="M2251" s="39" t="s">
        <v>102</v>
      </c>
      <c r="N2251" s="39" t="str">
        <f t="shared" si="35"/>
        <v>sim</v>
      </c>
      <c r="O2251" s="49">
        <v>1062</v>
      </c>
      <c r="P2251" s="49">
        <v>880.23</v>
      </c>
      <c r="Q2251" s="39">
        <v>55.74</v>
      </c>
      <c r="R2251" s="39">
        <v>82.9</v>
      </c>
      <c r="S2251" s="39">
        <v>5.2</v>
      </c>
    </row>
    <row r="2252" spans="1:19" x14ac:dyDescent="0.25">
      <c r="A2252" s="39" t="s">
        <v>76</v>
      </c>
      <c r="B2252" s="39" t="s">
        <v>29</v>
      </c>
      <c r="C2252" s="39" t="s">
        <v>63</v>
      </c>
      <c r="D2252" s="39" t="s">
        <v>2398</v>
      </c>
      <c r="E2252" s="39" t="s">
        <v>127</v>
      </c>
      <c r="F2252" s="48">
        <v>1</v>
      </c>
      <c r="G2252" s="41">
        <v>3748</v>
      </c>
      <c r="H2252" s="42">
        <v>2.3424999999999998</v>
      </c>
      <c r="I2252" s="42">
        <v>1600</v>
      </c>
      <c r="J2252" s="42" t="s">
        <v>4170</v>
      </c>
      <c r="K2252" s="42" t="s">
        <v>4170</v>
      </c>
      <c r="L2252" s="42">
        <v>5</v>
      </c>
      <c r="M2252" s="39" t="s">
        <v>103</v>
      </c>
      <c r="N2252" s="39" t="str">
        <f t="shared" si="35"/>
        <v>sim</v>
      </c>
      <c r="O2252" s="49">
        <v>25.8</v>
      </c>
      <c r="P2252" s="49">
        <v>24.2</v>
      </c>
      <c r="Q2252" s="39">
        <v>0</v>
      </c>
      <c r="R2252" s="39">
        <v>93.8</v>
      </c>
      <c r="S2252" s="39"/>
    </row>
    <row r="2253" spans="1:19" x14ac:dyDescent="0.25">
      <c r="A2253" s="39" t="s">
        <v>76</v>
      </c>
      <c r="B2253" s="39" t="s">
        <v>29</v>
      </c>
      <c r="C2253" s="39" t="s">
        <v>63</v>
      </c>
      <c r="D2253" s="39" t="s">
        <v>2399</v>
      </c>
      <c r="E2253" s="39" t="s">
        <v>127</v>
      </c>
      <c r="F2253" s="48">
        <v>1</v>
      </c>
      <c r="G2253" s="41">
        <v>10753</v>
      </c>
      <c r="H2253" s="42">
        <v>3.840357142857143</v>
      </c>
      <c r="I2253" s="42">
        <v>2800</v>
      </c>
      <c r="J2253" s="42" t="s">
        <v>4170</v>
      </c>
      <c r="K2253" s="42" t="s">
        <v>4170</v>
      </c>
      <c r="L2253" s="42">
        <v>1500</v>
      </c>
      <c r="M2253" s="39" t="s">
        <v>105</v>
      </c>
      <c r="N2253" s="39" t="str">
        <f t="shared" si="35"/>
        <v>sim</v>
      </c>
      <c r="O2253" s="49">
        <v>50</v>
      </c>
      <c r="P2253" s="49">
        <v>40</v>
      </c>
      <c r="Q2253" s="39">
        <v>20</v>
      </c>
      <c r="R2253" s="39">
        <v>80</v>
      </c>
      <c r="S2253" s="39">
        <v>40</v>
      </c>
    </row>
    <row r="2254" spans="1:19" x14ac:dyDescent="0.25">
      <c r="A2254" s="39" t="s">
        <v>76</v>
      </c>
      <c r="B2254" s="39" t="s">
        <v>29</v>
      </c>
      <c r="C2254" s="39" t="s">
        <v>63</v>
      </c>
      <c r="D2254" s="39" t="s">
        <v>2400</v>
      </c>
      <c r="E2254" s="39" t="s">
        <v>127</v>
      </c>
      <c r="F2254" s="48">
        <v>1</v>
      </c>
      <c r="G2254" s="41">
        <v>2686</v>
      </c>
      <c r="H2254" s="42">
        <v>3.0522727272727272</v>
      </c>
      <c r="I2254" s="42">
        <v>880</v>
      </c>
      <c r="J2254" s="42" t="s">
        <v>4170</v>
      </c>
      <c r="K2254" s="42" t="s">
        <v>4170</v>
      </c>
      <c r="L2254" s="42">
        <v>35</v>
      </c>
      <c r="M2254" s="39" t="s">
        <v>103</v>
      </c>
      <c r="N2254" s="39" t="str">
        <f t="shared" si="35"/>
        <v>sim</v>
      </c>
      <c r="O2254" s="49">
        <v>22</v>
      </c>
      <c r="P2254" s="49">
        <v>8</v>
      </c>
      <c r="Q2254" s="39">
        <v>5</v>
      </c>
      <c r="R2254" s="39">
        <v>36.4</v>
      </c>
      <c r="S2254" s="39">
        <v>22.7</v>
      </c>
    </row>
    <row r="2255" spans="1:19" x14ac:dyDescent="0.25">
      <c r="A2255" s="39" t="s">
        <v>76</v>
      </c>
      <c r="B2255" s="39" t="s">
        <v>29</v>
      </c>
      <c r="C2255" s="39" t="s">
        <v>63</v>
      </c>
      <c r="D2255" s="39" t="s">
        <v>2401</v>
      </c>
      <c r="E2255" s="39" t="s">
        <v>127</v>
      </c>
      <c r="F2255" s="48">
        <v>1</v>
      </c>
      <c r="G2255" s="41">
        <v>1757</v>
      </c>
      <c r="H2255" s="42">
        <v>2.2818181818181817</v>
      </c>
      <c r="I2255" s="42">
        <v>770</v>
      </c>
      <c r="J2255" s="42" t="s">
        <v>4169</v>
      </c>
      <c r="K2255" s="42" t="s">
        <v>4169</v>
      </c>
      <c r="L2255" s="42">
        <v>20</v>
      </c>
      <c r="M2255" s="39" t="s">
        <v>102</v>
      </c>
      <c r="N2255" s="39" t="str">
        <f t="shared" si="35"/>
        <v>sim</v>
      </c>
      <c r="O2255" s="49">
        <v>10.5</v>
      </c>
      <c r="P2255" s="49">
        <v>10.5</v>
      </c>
      <c r="Q2255" s="39">
        <v>5.6</v>
      </c>
      <c r="R2255" s="39">
        <v>100</v>
      </c>
      <c r="S2255" s="39">
        <v>53.3</v>
      </c>
    </row>
    <row r="2256" spans="1:19" x14ac:dyDescent="0.25">
      <c r="A2256" s="39" t="s">
        <v>76</v>
      </c>
      <c r="B2256" s="39" t="s">
        <v>29</v>
      </c>
      <c r="C2256" s="39" t="s">
        <v>63</v>
      </c>
      <c r="D2256" s="39" t="s">
        <v>2402</v>
      </c>
      <c r="E2256" s="39" t="s">
        <v>127</v>
      </c>
      <c r="F2256" s="48">
        <v>1</v>
      </c>
      <c r="G2256" s="41">
        <v>2139</v>
      </c>
      <c r="H2256" s="42">
        <v>2.5164705882352942</v>
      </c>
      <c r="I2256" s="42">
        <v>850</v>
      </c>
      <c r="J2256" s="42" t="s">
        <v>4170</v>
      </c>
      <c r="K2256" s="42" t="s">
        <v>4170</v>
      </c>
      <c r="L2256" s="42">
        <v>30</v>
      </c>
      <c r="M2256" s="39" t="s">
        <v>102</v>
      </c>
      <c r="N2256" s="39" t="str">
        <f t="shared" si="35"/>
        <v>sim</v>
      </c>
      <c r="O2256" s="49">
        <v>25</v>
      </c>
      <c r="P2256" s="49">
        <v>25</v>
      </c>
      <c r="Q2256" s="39">
        <v>5</v>
      </c>
      <c r="R2256" s="39">
        <v>100</v>
      </c>
      <c r="S2256" s="39">
        <v>20</v>
      </c>
    </row>
    <row r="2257" spans="1:19" x14ac:dyDescent="0.25">
      <c r="A2257" s="39" t="s">
        <v>76</v>
      </c>
      <c r="B2257" s="39" t="s">
        <v>29</v>
      </c>
      <c r="C2257" s="39" t="s">
        <v>63</v>
      </c>
      <c r="D2257" s="39" t="s">
        <v>2403</v>
      </c>
      <c r="E2257" s="39" t="s">
        <v>174</v>
      </c>
      <c r="F2257" s="48">
        <v>1</v>
      </c>
      <c r="G2257" s="41">
        <v>3131</v>
      </c>
      <c r="H2257" s="42">
        <v>3.1309999999999998</v>
      </c>
      <c r="I2257" s="42">
        <v>1000</v>
      </c>
      <c r="J2257" s="42" t="s">
        <v>4170</v>
      </c>
      <c r="K2257" s="42" t="s">
        <v>4170</v>
      </c>
      <c r="L2257" s="42">
        <v>0</v>
      </c>
      <c r="M2257" s="39" t="s">
        <v>102</v>
      </c>
      <c r="N2257" s="39" t="str">
        <f t="shared" si="35"/>
        <v>sim</v>
      </c>
      <c r="O2257" s="49">
        <v>180</v>
      </c>
      <c r="P2257" s="49">
        <v>150</v>
      </c>
      <c r="Q2257" s="39">
        <v>9</v>
      </c>
      <c r="R2257" s="39">
        <v>83.3</v>
      </c>
      <c r="S2257" s="39">
        <v>5</v>
      </c>
    </row>
    <row r="2258" spans="1:19" x14ac:dyDescent="0.25">
      <c r="A2258" s="39" t="s">
        <v>76</v>
      </c>
      <c r="B2258" s="39" t="s">
        <v>29</v>
      </c>
      <c r="C2258" s="39" t="s">
        <v>63</v>
      </c>
      <c r="D2258" s="39" t="s">
        <v>2404</v>
      </c>
      <c r="E2258" s="39" t="s">
        <v>127</v>
      </c>
      <c r="F2258" s="48">
        <v>2</v>
      </c>
      <c r="G2258" s="41">
        <v>12474</v>
      </c>
      <c r="H2258" s="42">
        <v>4.1332007952286283</v>
      </c>
      <c r="I2258" s="42">
        <v>3018</v>
      </c>
      <c r="J2258" s="42" t="s">
        <v>4170</v>
      </c>
      <c r="K2258" s="42" t="s">
        <v>4170</v>
      </c>
      <c r="L2258" s="42">
        <v>10</v>
      </c>
      <c r="M2258" s="39" t="s">
        <v>102</v>
      </c>
      <c r="N2258" s="39" t="str">
        <f t="shared" si="35"/>
        <v>sim</v>
      </c>
      <c r="O2258" s="49">
        <v>29.5</v>
      </c>
      <c r="P2258" s="49">
        <v>16</v>
      </c>
      <c r="Q2258" s="39">
        <v>4</v>
      </c>
      <c r="R2258" s="39">
        <v>54.2</v>
      </c>
      <c r="S2258" s="39">
        <v>13.6</v>
      </c>
    </row>
    <row r="2259" spans="1:19" x14ac:dyDescent="0.25">
      <c r="A2259" s="39" t="s">
        <v>76</v>
      </c>
      <c r="B2259" s="39" t="s">
        <v>29</v>
      </c>
      <c r="C2259" s="39" t="s">
        <v>63</v>
      </c>
      <c r="D2259" s="39" t="s">
        <v>2405</v>
      </c>
      <c r="E2259" s="39" t="s">
        <v>127</v>
      </c>
      <c r="F2259" s="48">
        <v>1</v>
      </c>
      <c r="G2259" s="41">
        <v>11418</v>
      </c>
      <c r="H2259" s="42">
        <v>2.926941809792361</v>
      </c>
      <c r="I2259" s="42">
        <v>3901</v>
      </c>
      <c r="J2259" s="42" t="s">
        <v>4170</v>
      </c>
      <c r="K2259" s="42" t="s">
        <v>4169</v>
      </c>
      <c r="L2259" s="42">
        <v>850</v>
      </c>
      <c r="M2259" s="39" t="s">
        <v>103</v>
      </c>
      <c r="N2259" s="39" t="str">
        <f t="shared" si="35"/>
        <v>sim</v>
      </c>
      <c r="O2259" s="49">
        <v>59.3</v>
      </c>
      <c r="P2259" s="49">
        <v>57.93</v>
      </c>
      <c r="Q2259" s="39">
        <v>20</v>
      </c>
      <c r="R2259" s="39">
        <v>97.7</v>
      </c>
      <c r="S2259" s="39">
        <v>33.700000000000003</v>
      </c>
    </row>
    <row r="2260" spans="1:19" x14ac:dyDescent="0.25">
      <c r="A2260" s="39" t="s">
        <v>76</v>
      </c>
      <c r="B2260" s="39" t="s">
        <v>29</v>
      </c>
      <c r="C2260" s="39" t="s">
        <v>63</v>
      </c>
      <c r="D2260" s="39" t="s">
        <v>2406</v>
      </c>
      <c r="E2260" s="39" t="s">
        <v>127</v>
      </c>
      <c r="F2260" s="48">
        <v>1</v>
      </c>
      <c r="G2260" s="41">
        <v>15171</v>
      </c>
      <c r="H2260" s="42">
        <v>2.0556910569105691</v>
      </c>
      <c r="I2260" s="42">
        <v>7380</v>
      </c>
      <c r="J2260" s="42" t="s">
        <v>4170</v>
      </c>
      <c r="K2260" s="42" t="s">
        <v>4170</v>
      </c>
      <c r="L2260" s="42">
        <v>30</v>
      </c>
      <c r="M2260" s="39" t="s">
        <v>103</v>
      </c>
      <c r="N2260" s="39" t="str">
        <f t="shared" si="35"/>
        <v>sim</v>
      </c>
      <c r="O2260" s="49">
        <v>58</v>
      </c>
      <c r="P2260" s="49">
        <v>58</v>
      </c>
      <c r="Q2260" s="39">
        <v>55</v>
      </c>
      <c r="R2260" s="39">
        <v>100</v>
      </c>
      <c r="S2260" s="39">
        <v>94.8</v>
      </c>
    </row>
    <row r="2261" spans="1:19" x14ac:dyDescent="0.25">
      <c r="A2261" s="39" t="s">
        <v>76</v>
      </c>
      <c r="B2261" s="39" t="s">
        <v>29</v>
      </c>
      <c r="C2261" s="39" t="s">
        <v>63</v>
      </c>
      <c r="D2261" s="39" t="s">
        <v>2407</v>
      </c>
      <c r="E2261" s="39" t="s">
        <v>127</v>
      </c>
      <c r="F2261" s="48">
        <v>1</v>
      </c>
      <c r="G2261" s="41">
        <v>4613</v>
      </c>
      <c r="H2261" s="42">
        <v>3.3187050359712229</v>
      </c>
      <c r="I2261" s="42">
        <v>1390</v>
      </c>
      <c r="J2261" s="42" t="s">
        <v>4170</v>
      </c>
      <c r="K2261" s="42" t="s">
        <v>4170</v>
      </c>
      <c r="L2261" s="42">
        <v>100</v>
      </c>
      <c r="M2261" s="39" t="s">
        <v>102</v>
      </c>
      <c r="N2261" s="39" t="str">
        <f t="shared" si="35"/>
        <v>sim</v>
      </c>
      <c r="O2261" s="49">
        <v>16</v>
      </c>
      <c r="P2261" s="49">
        <v>15</v>
      </c>
      <c r="Q2261" s="39">
        <v>5</v>
      </c>
      <c r="R2261" s="39">
        <v>93.8</v>
      </c>
      <c r="S2261" s="39">
        <v>31.3</v>
      </c>
    </row>
    <row r="2262" spans="1:19" x14ac:dyDescent="0.25">
      <c r="A2262" s="39" t="s">
        <v>76</v>
      </c>
      <c r="B2262" s="39" t="s">
        <v>29</v>
      </c>
      <c r="C2262" s="39" t="s">
        <v>63</v>
      </c>
      <c r="D2262" s="39" t="s">
        <v>2408</v>
      </c>
      <c r="E2262" s="39" t="s">
        <v>127</v>
      </c>
      <c r="F2262" s="48">
        <v>1</v>
      </c>
      <c r="G2262" s="41">
        <v>5117</v>
      </c>
      <c r="H2262" s="42">
        <v>2.3259090909090907</v>
      </c>
      <c r="I2262" s="42">
        <v>2200</v>
      </c>
      <c r="J2262" s="42" t="s">
        <v>4170</v>
      </c>
      <c r="K2262" s="42" t="s">
        <v>4170</v>
      </c>
      <c r="L2262" s="42">
        <v>4</v>
      </c>
      <c r="M2262" s="39" t="s">
        <v>103</v>
      </c>
      <c r="N2262" s="39" t="str">
        <f t="shared" si="35"/>
        <v>sim</v>
      </c>
      <c r="O2262" s="49">
        <v>34.71</v>
      </c>
      <c r="P2262" s="49">
        <v>18</v>
      </c>
      <c r="Q2262" s="39">
        <v>8</v>
      </c>
      <c r="R2262" s="39">
        <v>51.9</v>
      </c>
      <c r="S2262" s="39">
        <v>23</v>
      </c>
    </row>
    <row r="2263" spans="1:19" x14ac:dyDescent="0.25">
      <c r="A2263" s="39" t="s">
        <v>76</v>
      </c>
      <c r="B2263" s="39" t="s">
        <v>29</v>
      </c>
      <c r="C2263" s="39" t="s">
        <v>63</v>
      </c>
      <c r="D2263" s="39" t="s">
        <v>2409</v>
      </c>
      <c r="E2263" s="39" t="s">
        <v>127</v>
      </c>
      <c r="F2263" s="48">
        <v>1</v>
      </c>
      <c r="G2263" s="41">
        <v>3156</v>
      </c>
      <c r="H2263" s="42">
        <v>2.095617529880478</v>
      </c>
      <c r="I2263" s="42">
        <v>1506</v>
      </c>
      <c r="J2263" s="42" t="s">
        <v>4169</v>
      </c>
      <c r="K2263" s="42" t="s">
        <v>4169</v>
      </c>
      <c r="L2263" s="42">
        <v>0</v>
      </c>
      <c r="M2263" s="39" t="s">
        <v>103</v>
      </c>
      <c r="N2263" s="39" t="str">
        <f t="shared" si="35"/>
        <v>sim</v>
      </c>
      <c r="O2263" s="49">
        <v>3000</v>
      </c>
      <c r="P2263" s="49">
        <v>3000</v>
      </c>
      <c r="Q2263" s="39">
        <v>0.01</v>
      </c>
      <c r="R2263" s="39">
        <v>100</v>
      </c>
      <c r="S2263" s="39">
        <v>0</v>
      </c>
    </row>
    <row r="2264" spans="1:19" x14ac:dyDescent="0.25">
      <c r="A2264" s="39" t="s">
        <v>76</v>
      </c>
      <c r="B2264" s="39" t="s">
        <v>29</v>
      </c>
      <c r="C2264" s="39" t="s">
        <v>63</v>
      </c>
      <c r="D2264" s="39" t="s">
        <v>2410</v>
      </c>
      <c r="E2264" s="39" t="s">
        <v>127</v>
      </c>
      <c r="F2264" s="48">
        <v>1</v>
      </c>
      <c r="G2264" s="41">
        <v>6654</v>
      </c>
      <c r="H2264" s="42">
        <v>2.6457256461232603</v>
      </c>
      <c r="I2264" s="42">
        <v>2515</v>
      </c>
      <c r="J2264" s="42" t="s">
        <v>4170</v>
      </c>
      <c r="K2264" s="42" t="s">
        <v>4170</v>
      </c>
      <c r="L2264" s="42">
        <v>0</v>
      </c>
      <c r="M2264" s="39" t="s">
        <v>106</v>
      </c>
      <c r="N2264" s="39" t="str">
        <f t="shared" si="35"/>
        <v>sim</v>
      </c>
      <c r="O2264" s="49">
        <v>31.03</v>
      </c>
      <c r="P2264" s="49">
        <v>26.86</v>
      </c>
      <c r="Q2264" s="39">
        <v>22.17</v>
      </c>
      <c r="R2264" s="39">
        <v>86.6</v>
      </c>
      <c r="S2264" s="39">
        <v>71.400000000000006</v>
      </c>
    </row>
    <row r="2265" spans="1:19" x14ac:dyDescent="0.25">
      <c r="A2265" s="39" t="s">
        <v>76</v>
      </c>
      <c r="B2265" s="39" t="s">
        <v>29</v>
      </c>
      <c r="C2265" s="39" t="s">
        <v>63</v>
      </c>
      <c r="D2265" s="39" t="s">
        <v>2411</v>
      </c>
      <c r="E2265" s="39" t="s">
        <v>127</v>
      </c>
      <c r="F2265" s="48">
        <v>1</v>
      </c>
      <c r="G2265" s="41">
        <v>2499</v>
      </c>
      <c r="H2265" s="42">
        <v>2.0153225806451611</v>
      </c>
      <c r="I2265" s="42">
        <v>1240</v>
      </c>
      <c r="J2265" s="42" t="s">
        <v>4169</v>
      </c>
      <c r="K2265" s="42" t="s">
        <v>4170</v>
      </c>
      <c r="L2265" s="42">
        <v>12</v>
      </c>
      <c r="M2265" s="39" t="s">
        <v>102</v>
      </c>
      <c r="N2265" s="39" t="str">
        <f t="shared" si="35"/>
        <v>sim</v>
      </c>
      <c r="O2265" s="49">
        <v>9.5</v>
      </c>
      <c r="P2265" s="49">
        <v>8.6999999999999993</v>
      </c>
      <c r="Q2265" s="39">
        <v>3.2</v>
      </c>
      <c r="R2265" s="39">
        <v>91.6</v>
      </c>
      <c r="S2265" s="39">
        <v>33.700000000000003</v>
      </c>
    </row>
    <row r="2266" spans="1:19" x14ac:dyDescent="0.25">
      <c r="A2266" s="39" t="s">
        <v>76</v>
      </c>
      <c r="B2266" s="39" t="s">
        <v>29</v>
      </c>
      <c r="C2266" s="39" t="s">
        <v>63</v>
      </c>
      <c r="D2266" s="39" t="s">
        <v>2412</v>
      </c>
      <c r="E2266" s="39" t="s">
        <v>127</v>
      </c>
      <c r="F2266" s="48">
        <v>1</v>
      </c>
      <c r="G2266" s="41">
        <v>1877</v>
      </c>
      <c r="H2266" s="42">
        <v>2.0074866310160426</v>
      </c>
      <c r="I2266" s="42">
        <v>935</v>
      </c>
      <c r="J2266" s="42" t="s">
        <v>4169</v>
      </c>
      <c r="K2266" s="42" t="s">
        <v>4170</v>
      </c>
      <c r="L2266" s="42">
        <v>6</v>
      </c>
      <c r="M2266" s="39" t="s">
        <v>105</v>
      </c>
      <c r="N2266" s="39" t="str">
        <f t="shared" si="35"/>
        <v>sim</v>
      </c>
      <c r="O2266" s="49">
        <v>16</v>
      </c>
      <c r="P2266" s="49">
        <v>12</v>
      </c>
      <c r="Q2266" s="39">
        <v>0</v>
      </c>
      <c r="R2266" s="39">
        <v>75</v>
      </c>
      <c r="S2266" s="39"/>
    </row>
    <row r="2267" spans="1:19" x14ac:dyDescent="0.25">
      <c r="A2267" s="39" t="s">
        <v>76</v>
      </c>
      <c r="B2267" s="39" t="s">
        <v>29</v>
      </c>
      <c r="C2267" s="39" t="s">
        <v>63</v>
      </c>
      <c r="D2267" s="39" t="s">
        <v>2413</v>
      </c>
      <c r="E2267" s="39" t="s">
        <v>174</v>
      </c>
      <c r="F2267" s="48">
        <v>3</v>
      </c>
      <c r="G2267" s="41">
        <v>133666</v>
      </c>
      <c r="H2267" s="42">
        <v>3.6962088322318394</v>
      </c>
      <c r="I2267" s="42">
        <v>36163</v>
      </c>
      <c r="J2267" s="42" t="s">
        <v>4170</v>
      </c>
      <c r="K2267" s="42" t="s">
        <v>4170</v>
      </c>
      <c r="L2267" s="42">
        <v>10370</v>
      </c>
      <c r="M2267" s="39" t="s">
        <v>102</v>
      </c>
      <c r="N2267" s="39" t="str">
        <f t="shared" si="35"/>
        <v>sim</v>
      </c>
      <c r="O2267" s="49">
        <v>442.37</v>
      </c>
      <c r="P2267" s="49">
        <v>344.28</v>
      </c>
      <c r="Q2267" s="39">
        <v>342.09</v>
      </c>
      <c r="R2267" s="39">
        <v>77.8</v>
      </c>
      <c r="S2267" s="39">
        <v>77.3</v>
      </c>
    </row>
    <row r="2268" spans="1:19" x14ac:dyDescent="0.25">
      <c r="A2268" s="39" t="s">
        <v>76</v>
      </c>
      <c r="B2268" s="39" t="s">
        <v>29</v>
      </c>
      <c r="C2268" s="39" t="s">
        <v>63</v>
      </c>
      <c r="D2268" s="39" t="s">
        <v>2414</v>
      </c>
      <c r="E2268" s="39" t="s">
        <v>127</v>
      </c>
      <c r="F2268" s="48">
        <v>1</v>
      </c>
      <c r="G2268" s="41">
        <v>9950</v>
      </c>
      <c r="H2268" s="42">
        <v>2.1237993596584843</v>
      </c>
      <c r="I2268" s="42">
        <v>4685</v>
      </c>
      <c r="J2268" s="42" t="s">
        <v>4170</v>
      </c>
      <c r="K2268" s="42" t="s">
        <v>4170</v>
      </c>
      <c r="L2268" s="42">
        <v>180</v>
      </c>
      <c r="M2268" s="39" t="s">
        <v>102</v>
      </c>
      <c r="N2268" s="39" t="str">
        <f t="shared" si="35"/>
        <v>sim</v>
      </c>
      <c r="O2268" s="49">
        <v>38.5</v>
      </c>
      <c r="P2268" s="49">
        <v>28.87</v>
      </c>
      <c r="Q2268" s="39">
        <v>23.1</v>
      </c>
      <c r="R2268" s="39">
        <v>75</v>
      </c>
      <c r="S2268" s="39">
        <v>60</v>
      </c>
    </row>
    <row r="2269" spans="1:19" x14ac:dyDescent="0.25">
      <c r="A2269" s="39" t="s">
        <v>76</v>
      </c>
      <c r="B2269" s="39" t="s">
        <v>29</v>
      </c>
      <c r="C2269" s="39" t="s">
        <v>63</v>
      </c>
      <c r="D2269" s="39" t="s">
        <v>2415</v>
      </c>
      <c r="E2269" s="39" t="s">
        <v>127</v>
      </c>
      <c r="F2269" s="48">
        <v>1</v>
      </c>
      <c r="G2269" s="41">
        <v>21274</v>
      </c>
      <c r="H2269" s="42">
        <v>2.3378021978021977</v>
      </c>
      <c r="I2269" s="42">
        <v>9100</v>
      </c>
      <c r="J2269" s="42" t="s">
        <v>4170</v>
      </c>
      <c r="K2269" s="42" t="s">
        <v>4169</v>
      </c>
      <c r="L2269" s="42">
        <v>0</v>
      </c>
      <c r="M2269" s="39" t="s">
        <v>102</v>
      </c>
      <c r="N2269" s="39" t="str">
        <f t="shared" si="35"/>
        <v>sim</v>
      </c>
      <c r="O2269" s="49">
        <v>400</v>
      </c>
      <c r="P2269" s="49">
        <v>400</v>
      </c>
      <c r="Q2269" s="39">
        <v>100</v>
      </c>
      <c r="R2269" s="39">
        <v>100</v>
      </c>
      <c r="S2269" s="39">
        <v>25</v>
      </c>
    </row>
    <row r="2270" spans="1:19" x14ac:dyDescent="0.25">
      <c r="A2270" s="39" t="s">
        <v>76</v>
      </c>
      <c r="B2270" s="39" t="s">
        <v>29</v>
      </c>
      <c r="C2270" s="39" t="s">
        <v>63</v>
      </c>
      <c r="D2270" s="39" t="s">
        <v>2416</v>
      </c>
      <c r="E2270" s="39" t="s">
        <v>127</v>
      </c>
      <c r="F2270" s="48">
        <v>2</v>
      </c>
      <c r="G2270" s="41">
        <v>32692</v>
      </c>
      <c r="H2270" s="42">
        <v>2.0957753702160393</v>
      </c>
      <c r="I2270" s="42">
        <v>15599</v>
      </c>
      <c r="J2270" s="42" t="s">
        <v>4169</v>
      </c>
      <c r="K2270" s="42" t="s">
        <v>4170</v>
      </c>
      <c r="L2270" s="42">
        <v>900</v>
      </c>
      <c r="M2270" s="39" t="s">
        <v>103</v>
      </c>
      <c r="N2270" s="39" t="str">
        <f t="shared" si="35"/>
        <v>sim</v>
      </c>
      <c r="O2270" s="49">
        <v>282.5</v>
      </c>
      <c r="P2270" s="49">
        <v>169.5</v>
      </c>
      <c r="Q2270" s="39">
        <v>3.5</v>
      </c>
      <c r="R2270" s="39">
        <v>60</v>
      </c>
      <c r="S2270" s="39">
        <v>1.2</v>
      </c>
    </row>
    <row r="2271" spans="1:19" x14ac:dyDescent="0.25">
      <c r="A2271" s="39" t="s">
        <v>76</v>
      </c>
      <c r="B2271" s="39" t="s">
        <v>29</v>
      </c>
      <c r="C2271" s="39" t="s">
        <v>63</v>
      </c>
      <c r="D2271" s="39" t="s">
        <v>833</v>
      </c>
      <c r="E2271" s="39" t="s">
        <v>174</v>
      </c>
      <c r="F2271" s="48">
        <v>2</v>
      </c>
      <c r="G2271" s="41">
        <v>28110</v>
      </c>
      <c r="H2271" s="42">
        <v>3.0488069414316703</v>
      </c>
      <c r="I2271" s="42">
        <v>9220</v>
      </c>
      <c r="J2271" s="42" t="s">
        <v>4170</v>
      </c>
      <c r="K2271" s="42" t="s">
        <v>4170</v>
      </c>
      <c r="L2271" s="42">
        <v>150</v>
      </c>
      <c r="M2271" s="39" t="s">
        <v>102</v>
      </c>
      <c r="N2271" s="39" t="str">
        <f t="shared" si="35"/>
        <v>sim</v>
      </c>
      <c r="O2271" s="49">
        <v>125.64</v>
      </c>
      <c r="P2271" s="49">
        <v>105.36</v>
      </c>
      <c r="Q2271" s="39">
        <v>43.11</v>
      </c>
      <c r="R2271" s="39">
        <v>83.9</v>
      </c>
      <c r="S2271" s="39">
        <v>34.299999999999997</v>
      </c>
    </row>
    <row r="2272" spans="1:19" x14ac:dyDescent="0.25">
      <c r="A2272" s="39" t="s">
        <v>76</v>
      </c>
      <c r="B2272" s="39" t="s">
        <v>29</v>
      </c>
      <c r="C2272" s="39" t="s">
        <v>63</v>
      </c>
      <c r="D2272" s="39" t="s">
        <v>2417</v>
      </c>
      <c r="E2272" s="39" t="s">
        <v>127</v>
      </c>
      <c r="F2272" s="48">
        <v>1</v>
      </c>
      <c r="G2272" s="41">
        <v>8664</v>
      </c>
      <c r="H2272" s="42">
        <v>3.5421095666394113</v>
      </c>
      <c r="I2272" s="42">
        <v>2446</v>
      </c>
      <c r="J2272" s="42" t="s">
        <v>4169</v>
      </c>
      <c r="K2272" s="42" t="s">
        <v>4170</v>
      </c>
      <c r="L2272" s="42">
        <v>90</v>
      </c>
      <c r="M2272" s="39" t="s">
        <v>103</v>
      </c>
      <c r="N2272" s="39" t="str">
        <f t="shared" si="35"/>
        <v>sim</v>
      </c>
      <c r="O2272" s="49">
        <v>17.5</v>
      </c>
      <c r="P2272" s="49">
        <v>17</v>
      </c>
      <c r="Q2272" s="39">
        <v>10</v>
      </c>
      <c r="R2272" s="39">
        <v>97.1</v>
      </c>
      <c r="S2272" s="39">
        <v>57.1</v>
      </c>
    </row>
    <row r="2273" spans="1:19" x14ac:dyDescent="0.25">
      <c r="A2273" s="39" t="s">
        <v>76</v>
      </c>
      <c r="B2273" s="39" t="s">
        <v>29</v>
      </c>
      <c r="C2273" s="39" t="s">
        <v>63</v>
      </c>
      <c r="D2273" s="39" t="s">
        <v>2418</v>
      </c>
      <c r="E2273" s="39" t="s">
        <v>127</v>
      </c>
      <c r="F2273" s="48">
        <v>1</v>
      </c>
      <c r="G2273" s="41">
        <v>1637</v>
      </c>
      <c r="H2273" s="42">
        <v>3.9733009708737863</v>
      </c>
      <c r="I2273" s="42">
        <v>412</v>
      </c>
      <c r="J2273" s="42" t="s">
        <v>4170</v>
      </c>
      <c r="K2273" s="42" t="s">
        <v>4170</v>
      </c>
      <c r="L2273" s="42">
        <v>110</v>
      </c>
      <c r="M2273" s="39" t="s">
        <v>102</v>
      </c>
      <c r="N2273" s="39" t="str">
        <f t="shared" si="35"/>
        <v>sim</v>
      </c>
      <c r="O2273" s="49">
        <v>9.5</v>
      </c>
      <c r="P2273" s="49">
        <v>8</v>
      </c>
      <c r="Q2273" s="39">
        <v>7.5</v>
      </c>
      <c r="R2273" s="39">
        <v>84.2</v>
      </c>
      <c r="S2273" s="39">
        <v>78.900000000000006</v>
      </c>
    </row>
    <row r="2274" spans="1:19" x14ac:dyDescent="0.25">
      <c r="A2274" s="39" t="s">
        <v>76</v>
      </c>
      <c r="B2274" s="39" t="s">
        <v>29</v>
      </c>
      <c r="C2274" s="39" t="s">
        <v>63</v>
      </c>
      <c r="D2274" s="39" t="s">
        <v>2419</v>
      </c>
      <c r="E2274" s="39" t="s">
        <v>127</v>
      </c>
      <c r="F2274" s="48">
        <v>1</v>
      </c>
      <c r="G2274" s="41">
        <v>12316</v>
      </c>
      <c r="H2274" s="42">
        <v>2.6115351993214588</v>
      </c>
      <c r="I2274" s="42">
        <v>4716</v>
      </c>
      <c r="J2274" s="42" t="s">
        <v>4170</v>
      </c>
      <c r="K2274" s="42" t="s">
        <v>4170</v>
      </c>
      <c r="L2274" s="42">
        <v>25</v>
      </c>
      <c r="M2274" s="39" t="s">
        <v>103</v>
      </c>
      <c r="N2274" s="39" t="str">
        <f t="shared" si="35"/>
        <v>sim</v>
      </c>
      <c r="O2274" s="49">
        <v>65</v>
      </c>
      <c r="P2274" s="49">
        <v>64</v>
      </c>
      <c r="Q2274" s="39">
        <v>9.6</v>
      </c>
      <c r="R2274" s="39">
        <v>98.5</v>
      </c>
      <c r="S2274" s="39">
        <v>14.8</v>
      </c>
    </row>
    <row r="2275" spans="1:19" x14ac:dyDescent="0.25">
      <c r="A2275" s="39" t="s">
        <v>76</v>
      </c>
      <c r="B2275" s="39" t="s">
        <v>29</v>
      </c>
      <c r="C2275" s="39" t="s">
        <v>63</v>
      </c>
      <c r="D2275" s="39" t="s">
        <v>837</v>
      </c>
      <c r="E2275" s="39" t="s">
        <v>174</v>
      </c>
      <c r="F2275" s="48">
        <v>3</v>
      </c>
      <c r="G2275" s="41">
        <v>219831</v>
      </c>
      <c r="H2275" s="42">
        <v>3.0532083333333335</v>
      </c>
      <c r="I2275" s="42">
        <v>72000</v>
      </c>
      <c r="J2275" s="42" t="s">
        <v>4169</v>
      </c>
      <c r="K2275" s="42" t="s">
        <v>4169</v>
      </c>
      <c r="L2275" s="42">
        <v>1200</v>
      </c>
      <c r="M2275" s="39" t="s">
        <v>102</v>
      </c>
      <c r="N2275" s="39" t="str">
        <f t="shared" si="35"/>
        <v>sim</v>
      </c>
      <c r="O2275" s="49">
        <v>1520</v>
      </c>
      <c r="P2275" s="49">
        <v>1220</v>
      </c>
      <c r="Q2275" s="39">
        <v>1000</v>
      </c>
      <c r="R2275" s="39">
        <v>80.3</v>
      </c>
      <c r="S2275" s="39">
        <v>65.8</v>
      </c>
    </row>
    <row r="2276" spans="1:19" x14ac:dyDescent="0.25">
      <c r="A2276" s="39" t="s">
        <v>76</v>
      </c>
      <c r="B2276" s="39" t="s">
        <v>29</v>
      </c>
      <c r="C2276" s="39" t="s">
        <v>63</v>
      </c>
      <c r="D2276" s="39" t="s">
        <v>2420</v>
      </c>
      <c r="E2276" s="39" t="s">
        <v>127</v>
      </c>
      <c r="F2276" s="48">
        <v>1</v>
      </c>
      <c r="G2276" s="41">
        <v>3695</v>
      </c>
      <c r="H2276" s="42">
        <v>2.0027100271002709</v>
      </c>
      <c r="I2276" s="42">
        <v>1845</v>
      </c>
      <c r="J2276" s="42" t="s">
        <v>4170</v>
      </c>
      <c r="K2276" s="42" t="s">
        <v>4170</v>
      </c>
      <c r="L2276" s="42">
        <v>100</v>
      </c>
      <c r="M2276" s="39" t="s">
        <v>105</v>
      </c>
      <c r="N2276" s="39" t="str">
        <f t="shared" si="35"/>
        <v>sim</v>
      </c>
      <c r="O2276" s="49">
        <v>14</v>
      </c>
      <c r="P2276" s="49">
        <v>10</v>
      </c>
      <c r="Q2276" s="39">
        <v>0</v>
      </c>
      <c r="R2276" s="39">
        <v>71.400000000000006</v>
      </c>
      <c r="S2276" s="39"/>
    </row>
    <row r="2277" spans="1:19" x14ac:dyDescent="0.25">
      <c r="A2277" s="39" t="s">
        <v>76</v>
      </c>
      <c r="B2277" s="39" t="s">
        <v>29</v>
      </c>
      <c r="C2277" s="39" t="s">
        <v>63</v>
      </c>
      <c r="D2277" s="39" t="s">
        <v>2421</v>
      </c>
      <c r="E2277" s="39" t="s">
        <v>127</v>
      </c>
      <c r="F2277" s="48">
        <v>1</v>
      </c>
      <c r="G2277" s="41">
        <v>10883</v>
      </c>
      <c r="H2277" s="42">
        <v>3.7168715846994536</v>
      </c>
      <c r="I2277" s="42">
        <v>2928</v>
      </c>
      <c r="J2277" s="42" t="s">
        <v>4170</v>
      </c>
      <c r="K2277" s="42" t="s">
        <v>4170</v>
      </c>
      <c r="L2277" s="42">
        <v>0</v>
      </c>
      <c r="M2277" s="39" t="s">
        <v>106</v>
      </c>
      <c r="N2277" s="39" t="str">
        <f t="shared" si="35"/>
        <v>sim</v>
      </c>
      <c r="O2277" s="49">
        <v>65</v>
      </c>
      <c r="P2277" s="49">
        <v>55</v>
      </c>
      <c r="Q2277" s="39">
        <v>40.770000000000003</v>
      </c>
      <c r="R2277" s="39">
        <v>84.6</v>
      </c>
      <c r="S2277" s="39">
        <v>62.7</v>
      </c>
    </row>
    <row r="2278" spans="1:19" x14ac:dyDescent="0.25">
      <c r="A2278" s="39" t="s">
        <v>76</v>
      </c>
      <c r="B2278" s="39" t="s">
        <v>29</v>
      </c>
      <c r="C2278" s="39" t="s">
        <v>63</v>
      </c>
      <c r="D2278" s="39" t="s">
        <v>2422</v>
      </c>
      <c r="E2278" s="39" t="s">
        <v>127</v>
      </c>
      <c r="F2278" s="48">
        <v>1</v>
      </c>
      <c r="G2278" s="41">
        <v>3656</v>
      </c>
      <c r="H2278" s="42">
        <v>2.1710213776722092</v>
      </c>
      <c r="I2278" s="42">
        <v>1684</v>
      </c>
      <c r="J2278" s="42" t="s">
        <v>4170</v>
      </c>
      <c r="K2278" s="42" t="s">
        <v>4170</v>
      </c>
      <c r="L2278" s="42">
        <v>100</v>
      </c>
      <c r="M2278" s="39" t="s">
        <v>106</v>
      </c>
      <c r="N2278" s="39" t="str">
        <f t="shared" si="35"/>
        <v>sim</v>
      </c>
      <c r="O2278" s="49">
        <v>49.5</v>
      </c>
      <c r="P2278" s="49">
        <v>49.5</v>
      </c>
      <c r="Q2278" s="39">
        <v>28</v>
      </c>
      <c r="R2278" s="39">
        <v>100</v>
      </c>
      <c r="S2278" s="39">
        <v>56.6</v>
      </c>
    </row>
    <row r="2279" spans="1:19" x14ac:dyDescent="0.25">
      <c r="A2279" s="39" t="s">
        <v>76</v>
      </c>
      <c r="B2279" s="39" t="s">
        <v>29</v>
      </c>
      <c r="C2279" s="39" t="s">
        <v>63</v>
      </c>
      <c r="D2279" s="39" t="s">
        <v>2423</v>
      </c>
      <c r="E2279" s="39" t="s">
        <v>127</v>
      </c>
      <c r="F2279" s="48">
        <v>1</v>
      </c>
      <c r="G2279" s="41">
        <v>5300</v>
      </c>
      <c r="H2279" s="42">
        <v>3.4799737360472753</v>
      </c>
      <c r="I2279" s="42">
        <v>1523</v>
      </c>
      <c r="J2279" s="42" t="s">
        <v>4170</v>
      </c>
      <c r="K2279" s="42" t="s">
        <v>4170</v>
      </c>
      <c r="L2279" s="42">
        <v>50</v>
      </c>
      <c r="M2279" s="39" t="s">
        <v>102</v>
      </c>
      <c r="N2279" s="39" t="str">
        <f t="shared" si="35"/>
        <v>sim</v>
      </c>
      <c r="O2279" s="49">
        <v>15</v>
      </c>
      <c r="P2279" s="49">
        <v>13</v>
      </c>
      <c r="Q2279" s="39">
        <v>12</v>
      </c>
      <c r="R2279" s="39">
        <v>86.7</v>
      </c>
      <c r="S2279" s="39">
        <v>80</v>
      </c>
    </row>
    <row r="2280" spans="1:19" x14ac:dyDescent="0.25">
      <c r="A2280" s="39" t="s">
        <v>76</v>
      </c>
      <c r="B2280" s="39" t="s">
        <v>29</v>
      </c>
      <c r="C2280" s="39" t="s">
        <v>63</v>
      </c>
      <c r="D2280" s="39" t="s">
        <v>2424</v>
      </c>
      <c r="E2280" s="39" t="s">
        <v>127</v>
      </c>
      <c r="F2280" s="48">
        <v>2</v>
      </c>
      <c r="G2280" s="41">
        <v>37615</v>
      </c>
      <c r="H2280" s="42">
        <v>3.7630052020808322</v>
      </c>
      <c r="I2280" s="42">
        <v>9996</v>
      </c>
      <c r="J2280" s="42" t="s">
        <v>4170</v>
      </c>
      <c r="K2280" s="42" t="s">
        <v>4170</v>
      </c>
      <c r="L2280" s="42">
        <v>4008</v>
      </c>
      <c r="M2280" s="39" t="s">
        <v>103</v>
      </c>
      <c r="N2280" s="39" t="str">
        <f t="shared" si="35"/>
        <v>sim</v>
      </c>
      <c r="O2280" s="49">
        <v>121.7</v>
      </c>
      <c r="P2280" s="49">
        <v>97.36</v>
      </c>
      <c r="Q2280" s="39">
        <v>24.34</v>
      </c>
      <c r="R2280" s="39">
        <v>80</v>
      </c>
      <c r="S2280" s="39">
        <v>20</v>
      </c>
    </row>
    <row r="2281" spans="1:19" x14ac:dyDescent="0.25">
      <c r="A2281" s="39" t="s">
        <v>76</v>
      </c>
      <c r="B2281" s="39" t="s">
        <v>29</v>
      </c>
      <c r="C2281" s="39" t="s">
        <v>63</v>
      </c>
      <c r="D2281" s="39" t="s">
        <v>2425</v>
      </c>
      <c r="E2281" s="39" t="s">
        <v>127</v>
      </c>
      <c r="F2281" s="48">
        <v>1</v>
      </c>
      <c r="G2281" s="41">
        <v>2054</v>
      </c>
      <c r="H2281" s="42">
        <v>2.2521929824561404</v>
      </c>
      <c r="I2281" s="42">
        <v>912</v>
      </c>
      <c r="J2281" s="42" t="s">
        <v>4170</v>
      </c>
      <c r="K2281" s="42" t="s">
        <v>4170</v>
      </c>
      <c r="L2281" s="42">
        <v>10</v>
      </c>
      <c r="M2281" s="39" t="s">
        <v>106</v>
      </c>
      <c r="N2281" s="39" t="str">
        <f t="shared" si="35"/>
        <v>sim</v>
      </c>
      <c r="O2281" s="49">
        <v>14.9</v>
      </c>
      <c r="P2281" s="49">
        <v>13</v>
      </c>
      <c r="Q2281" s="39">
        <v>9</v>
      </c>
      <c r="R2281" s="39">
        <v>87.2</v>
      </c>
      <c r="S2281" s="39">
        <v>60.4</v>
      </c>
    </row>
    <row r="2282" spans="1:19" x14ac:dyDescent="0.25">
      <c r="A2282" s="39" t="s">
        <v>76</v>
      </c>
      <c r="B2282" s="39" t="s">
        <v>29</v>
      </c>
      <c r="C2282" s="39" t="s">
        <v>63</v>
      </c>
      <c r="D2282" s="39" t="s">
        <v>2426</v>
      </c>
      <c r="E2282" s="39" t="s">
        <v>127</v>
      </c>
      <c r="F2282" s="48">
        <v>1</v>
      </c>
      <c r="G2282" s="41">
        <v>16353</v>
      </c>
      <c r="H2282" s="42">
        <v>3.2804413239719157</v>
      </c>
      <c r="I2282" s="42">
        <v>4985</v>
      </c>
      <c r="J2282" s="42" t="s">
        <v>4169</v>
      </c>
      <c r="K2282" s="42" t="s">
        <v>4170</v>
      </c>
      <c r="L2282" s="42">
        <v>6</v>
      </c>
      <c r="M2282" s="39" t="s">
        <v>102</v>
      </c>
      <c r="N2282" s="39" t="str">
        <f t="shared" si="35"/>
        <v>sim</v>
      </c>
      <c r="O2282" s="49">
        <v>90.5</v>
      </c>
      <c r="P2282" s="49">
        <v>83.1</v>
      </c>
      <c r="Q2282" s="39">
        <v>37</v>
      </c>
      <c r="R2282" s="39">
        <v>91.8</v>
      </c>
      <c r="S2282" s="39">
        <v>40.9</v>
      </c>
    </row>
    <row r="2283" spans="1:19" x14ac:dyDescent="0.25">
      <c r="A2283" s="39" t="s">
        <v>76</v>
      </c>
      <c r="B2283" s="39" t="s">
        <v>29</v>
      </c>
      <c r="C2283" s="39" t="s">
        <v>63</v>
      </c>
      <c r="D2283" s="39" t="s">
        <v>2427</v>
      </c>
      <c r="E2283" s="39" t="s">
        <v>127</v>
      </c>
      <c r="F2283" s="48">
        <v>1</v>
      </c>
      <c r="G2283" s="41">
        <v>5163</v>
      </c>
      <c r="H2283" s="42">
        <v>2.5815000000000001</v>
      </c>
      <c r="I2283" s="42">
        <v>2000</v>
      </c>
      <c r="J2283" s="42" t="s">
        <v>4170</v>
      </c>
      <c r="K2283" s="42" t="s">
        <v>4170</v>
      </c>
      <c r="L2283" s="42">
        <v>15</v>
      </c>
      <c r="M2283" s="39" t="s">
        <v>102</v>
      </c>
      <c r="N2283" s="39" t="str">
        <f t="shared" si="35"/>
        <v>sim</v>
      </c>
      <c r="O2283" s="49">
        <v>60.35</v>
      </c>
      <c r="P2283" s="49">
        <v>60.35</v>
      </c>
      <c r="Q2283" s="39">
        <v>35.049999999999997</v>
      </c>
      <c r="R2283" s="39">
        <v>100</v>
      </c>
      <c r="S2283" s="39">
        <v>58.1</v>
      </c>
    </row>
    <row r="2284" spans="1:19" x14ac:dyDescent="0.25">
      <c r="A2284" s="39" t="s">
        <v>76</v>
      </c>
      <c r="B2284" s="39" t="s">
        <v>29</v>
      </c>
      <c r="C2284" s="39" t="s">
        <v>63</v>
      </c>
      <c r="D2284" s="39" t="s">
        <v>2428</v>
      </c>
      <c r="E2284" s="39" t="s">
        <v>127</v>
      </c>
      <c r="F2284" s="48">
        <v>1</v>
      </c>
      <c r="G2284" s="41">
        <v>3134</v>
      </c>
      <c r="H2284" s="42">
        <v>3.1339999999999999</v>
      </c>
      <c r="I2284" s="42">
        <v>1000</v>
      </c>
      <c r="J2284" s="42" t="s">
        <v>4170</v>
      </c>
      <c r="K2284" s="42" t="s">
        <v>4170</v>
      </c>
      <c r="L2284" s="42">
        <v>413</v>
      </c>
      <c r="M2284" s="39" t="s">
        <v>103</v>
      </c>
      <c r="N2284" s="39" t="str">
        <f t="shared" si="35"/>
        <v>sim</v>
      </c>
      <c r="O2284" s="49">
        <v>9</v>
      </c>
      <c r="P2284" s="49">
        <v>8</v>
      </c>
      <c r="Q2284" s="39">
        <v>5</v>
      </c>
      <c r="R2284" s="39">
        <v>88.9</v>
      </c>
      <c r="S2284" s="39">
        <v>55.6</v>
      </c>
    </row>
    <row r="2285" spans="1:19" x14ac:dyDescent="0.25">
      <c r="A2285" s="39" t="s">
        <v>76</v>
      </c>
      <c r="B2285" s="39" t="s">
        <v>29</v>
      </c>
      <c r="C2285" s="39" t="s">
        <v>63</v>
      </c>
      <c r="D2285" s="39" t="s">
        <v>2429</v>
      </c>
      <c r="E2285" s="39" t="s">
        <v>127</v>
      </c>
      <c r="F2285" s="48">
        <v>1</v>
      </c>
      <c r="G2285" s="41">
        <v>3156</v>
      </c>
      <c r="H2285" s="42">
        <v>2.1040000000000001</v>
      </c>
      <c r="I2285" s="42">
        <v>1500</v>
      </c>
      <c r="J2285" s="42" t="s">
        <v>4169</v>
      </c>
      <c r="K2285" s="42" t="s">
        <v>4170</v>
      </c>
      <c r="L2285" s="42">
        <v>30</v>
      </c>
      <c r="M2285" s="39" t="s">
        <v>105</v>
      </c>
      <c r="N2285" s="39" t="str">
        <f t="shared" si="35"/>
        <v>sim</v>
      </c>
      <c r="O2285" s="49">
        <v>50</v>
      </c>
      <c r="P2285" s="49">
        <v>50</v>
      </c>
      <c r="Q2285" s="39">
        <v>11</v>
      </c>
      <c r="R2285" s="39">
        <v>100</v>
      </c>
      <c r="S2285" s="39">
        <v>22</v>
      </c>
    </row>
    <row r="2286" spans="1:19" x14ac:dyDescent="0.25">
      <c r="A2286" s="39" t="s">
        <v>76</v>
      </c>
      <c r="B2286" s="39" t="s">
        <v>29</v>
      </c>
      <c r="C2286" s="39" t="s">
        <v>63</v>
      </c>
      <c r="D2286" s="39" t="s">
        <v>2430</v>
      </c>
      <c r="E2286" s="39" t="s">
        <v>127</v>
      </c>
      <c r="F2286" s="48">
        <v>1</v>
      </c>
      <c r="G2286" s="41">
        <v>1831</v>
      </c>
      <c r="H2286" s="42">
        <v>2.1541176470588237</v>
      </c>
      <c r="I2286" s="42">
        <v>850</v>
      </c>
      <c r="J2286" s="42" t="s">
        <v>4170</v>
      </c>
      <c r="K2286" s="42" t="s">
        <v>4170</v>
      </c>
      <c r="L2286" s="42">
        <v>0</v>
      </c>
      <c r="M2286" s="39" t="s">
        <v>102</v>
      </c>
      <c r="N2286" s="39" t="str">
        <f t="shared" si="35"/>
        <v>sim</v>
      </c>
      <c r="O2286" s="49">
        <v>13.5</v>
      </c>
      <c r="P2286" s="49">
        <v>12.5</v>
      </c>
      <c r="Q2286" s="39">
        <v>2</v>
      </c>
      <c r="R2286" s="39">
        <v>92.6</v>
      </c>
      <c r="S2286" s="39">
        <v>14.8</v>
      </c>
    </row>
    <row r="2287" spans="1:19" x14ac:dyDescent="0.25">
      <c r="A2287" s="39" t="s">
        <v>76</v>
      </c>
      <c r="B2287" s="39" t="s">
        <v>29</v>
      </c>
      <c r="C2287" s="39" t="s">
        <v>63</v>
      </c>
      <c r="D2287" s="39" t="s">
        <v>2431</v>
      </c>
      <c r="E2287" s="39" t="s">
        <v>127</v>
      </c>
      <c r="F2287" s="48">
        <v>1</v>
      </c>
      <c r="G2287" s="41">
        <v>4183</v>
      </c>
      <c r="H2287" s="42">
        <v>4.1829999999999998</v>
      </c>
      <c r="I2287" s="42">
        <v>1000</v>
      </c>
      <c r="J2287" s="42" t="s">
        <v>4169</v>
      </c>
      <c r="K2287" s="42" t="s">
        <v>4169</v>
      </c>
      <c r="L2287" s="42">
        <v>200</v>
      </c>
      <c r="M2287" s="39" t="s">
        <v>102</v>
      </c>
      <c r="N2287" s="39" t="str">
        <f t="shared" si="35"/>
        <v>sim</v>
      </c>
      <c r="O2287" s="49">
        <v>31.75</v>
      </c>
      <c r="P2287" s="49">
        <v>28</v>
      </c>
      <c r="Q2287" s="39">
        <v>20</v>
      </c>
      <c r="R2287" s="39">
        <v>88.2</v>
      </c>
      <c r="S2287" s="39">
        <v>63</v>
      </c>
    </row>
    <row r="2288" spans="1:19" x14ac:dyDescent="0.25">
      <c r="A2288" s="39" t="s">
        <v>76</v>
      </c>
      <c r="B2288" s="39" t="s">
        <v>29</v>
      </c>
      <c r="C2288" s="39" t="s">
        <v>63</v>
      </c>
      <c r="D2288" s="39" t="s">
        <v>2432</v>
      </c>
      <c r="E2288" s="39" t="s">
        <v>173</v>
      </c>
      <c r="F2288" s="48">
        <v>2</v>
      </c>
      <c r="G2288" s="41">
        <v>32756</v>
      </c>
      <c r="H2288" s="42">
        <v>2.04725</v>
      </c>
      <c r="I2288" s="42">
        <v>16000</v>
      </c>
      <c r="J2288" s="42" t="s">
        <v>4169</v>
      </c>
      <c r="K2288" s="42" t="s">
        <v>4170</v>
      </c>
      <c r="L2288" s="42">
        <v>200</v>
      </c>
      <c r="M2288" s="39" t="s">
        <v>103</v>
      </c>
      <c r="N2288" s="39" t="str">
        <f t="shared" si="35"/>
        <v>sim</v>
      </c>
      <c r="O2288" s="49">
        <v>245.66</v>
      </c>
      <c r="P2288" s="49">
        <v>245.66</v>
      </c>
      <c r="Q2288" s="39">
        <v>72.599999999999994</v>
      </c>
      <c r="R2288" s="39">
        <v>100</v>
      </c>
      <c r="S2288" s="39">
        <v>29.6</v>
      </c>
    </row>
    <row r="2289" spans="1:19" x14ac:dyDescent="0.25">
      <c r="A2289" s="39" t="s">
        <v>76</v>
      </c>
      <c r="B2289" s="39" t="s">
        <v>29</v>
      </c>
      <c r="C2289" s="39" t="s">
        <v>63</v>
      </c>
      <c r="D2289" s="39" t="s">
        <v>2433</v>
      </c>
      <c r="E2289" s="39" t="s">
        <v>127</v>
      </c>
      <c r="F2289" s="48">
        <v>1</v>
      </c>
      <c r="G2289" s="41">
        <v>2444</v>
      </c>
      <c r="H2289" s="42">
        <v>2.444</v>
      </c>
      <c r="I2289" s="42">
        <v>1000</v>
      </c>
      <c r="J2289" s="42" t="s">
        <v>4170</v>
      </c>
      <c r="K2289" s="42" t="s">
        <v>4170</v>
      </c>
      <c r="L2289" s="42">
        <v>0</v>
      </c>
      <c r="M2289" s="39" t="s">
        <v>104</v>
      </c>
      <c r="N2289" s="39" t="b">
        <f t="shared" si="35"/>
        <v>0</v>
      </c>
      <c r="O2289" s="49">
        <v>670.32</v>
      </c>
      <c r="P2289" s="49">
        <v>288.7</v>
      </c>
      <c r="Q2289" s="39">
        <v>0</v>
      </c>
      <c r="R2289" s="39">
        <v>43.1</v>
      </c>
      <c r="S2289" s="39"/>
    </row>
    <row r="2290" spans="1:19" x14ac:dyDescent="0.25">
      <c r="A2290" s="39" t="s">
        <v>76</v>
      </c>
      <c r="B2290" s="39" t="s">
        <v>29</v>
      </c>
      <c r="C2290" s="39" t="s">
        <v>63</v>
      </c>
      <c r="D2290" s="39" t="s">
        <v>2434</v>
      </c>
      <c r="E2290" s="39" t="s">
        <v>127</v>
      </c>
      <c r="F2290" s="48">
        <v>1</v>
      </c>
      <c r="G2290" s="41">
        <v>2258</v>
      </c>
      <c r="H2290" s="42">
        <v>2.7536585365853656</v>
      </c>
      <c r="I2290" s="42">
        <v>820</v>
      </c>
      <c r="J2290" s="42" t="s">
        <v>4170</v>
      </c>
      <c r="K2290" s="42" t="s">
        <v>4170</v>
      </c>
      <c r="L2290" s="42">
        <v>300</v>
      </c>
      <c r="M2290" s="39" t="s">
        <v>102</v>
      </c>
      <c r="N2290" s="39" t="str">
        <f t="shared" si="35"/>
        <v>sim</v>
      </c>
      <c r="O2290" s="49">
        <v>14</v>
      </c>
      <c r="P2290" s="49">
        <v>10</v>
      </c>
      <c r="Q2290" s="39">
        <v>5</v>
      </c>
      <c r="R2290" s="39">
        <v>71.400000000000006</v>
      </c>
      <c r="S2290" s="39">
        <v>35.700000000000003</v>
      </c>
    </row>
    <row r="2291" spans="1:19" x14ac:dyDescent="0.25">
      <c r="A2291" s="39" t="s">
        <v>76</v>
      </c>
      <c r="B2291" s="39" t="s">
        <v>29</v>
      </c>
      <c r="C2291" s="39" t="s">
        <v>63</v>
      </c>
      <c r="D2291" s="39" t="s">
        <v>2435</v>
      </c>
      <c r="E2291" s="39" t="s">
        <v>127</v>
      </c>
      <c r="F2291" s="48">
        <v>1</v>
      </c>
      <c r="G2291" s="41">
        <v>16297</v>
      </c>
      <c r="H2291" s="42">
        <v>2.578639240506329</v>
      </c>
      <c r="I2291" s="42">
        <v>6320</v>
      </c>
      <c r="J2291" s="42" t="s">
        <v>4169</v>
      </c>
      <c r="K2291" s="42" t="s">
        <v>4170</v>
      </c>
      <c r="L2291" s="42">
        <v>0</v>
      </c>
      <c r="M2291" s="39" t="s">
        <v>103</v>
      </c>
      <c r="N2291" s="39" t="str">
        <f t="shared" si="35"/>
        <v>sim</v>
      </c>
      <c r="O2291" s="49">
        <v>44</v>
      </c>
      <c r="P2291" s="49">
        <v>43</v>
      </c>
      <c r="Q2291" s="39">
        <v>40</v>
      </c>
      <c r="R2291" s="39">
        <v>97.7</v>
      </c>
      <c r="S2291" s="39">
        <v>90.9</v>
      </c>
    </row>
    <row r="2292" spans="1:19" x14ac:dyDescent="0.25">
      <c r="A2292" s="39" t="s">
        <v>76</v>
      </c>
      <c r="B2292" s="39" t="s">
        <v>29</v>
      </c>
      <c r="C2292" s="39" t="s">
        <v>63</v>
      </c>
      <c r="D2292" s="39" t="s">
        <v>2436</v>
      </c>
      <c r="E2292" s="39" t="s">
        <v>127</v>
      </c>
      <c r="F2292" s="48">
        <v>1</v>
      </c>
      <c r="G2292" s="41">
        <v>1130</v>
      </c>
      <c r="H2292" s="42">
        <v>2.0545454545454547</v>
      </c>
      <c r="I2292" s="42">
        <v>550</v>
      </c>
      <c r="J2292" s="42" t="s">
        <v>4170</v>
      </c>
      <c r="K2292" s="42" t="s">
        <v>4170</v>
      </c>
      <c r="L2292" s="42">
        <v>15</v>
      </c>
      <c r="M2292" s="39" t="s">
        <v>102</v>
      </c>
      <c r="N2292" s="39" t="str">
        <f t="shared" si="35"/>
        <v>sim</v>
      </c>
      <c r="O2292" s="49">
        <v>15.3</v>
      </c>
      <c r="P2292" s="49">
        <v>9.84</v>
      </c>
      <c r="Q2292" s="39">
        <v>3.02</v>
      </c>
      <c r="R2292" s="39">
        <v>64.3</v>
      </c>
      <c r="S2292" s="39">
        <v>19.7</v>
      </c>
    </row>
    <row r="2293" spans="1:19" x14ac:dyDescent="0.25">
      <c r="A2293" s="39" t="s">
        <v>76</v>
      </c>
      <c r="B2293" s="39" t="s">
        <v>29</v>
      </c>
      <c r="C2293" s="39" t="s">
        <v>63</v>
      </c>
      <c r="D2293" s="39" t="s">
        <v>2437</v>
      </c>
      <c r="E2293" s="39" t="s">
        <v>127</v>
      </c>
      <c r="F2293" s="48">
        <v>1</v>
      </c>
      <c r="G2293" s="41">
        <v>6266</v>
      </c>
      <c r="H2293" s="42">
        <v>2.237857142857143</v>
      </c>
      <c r="I2293" s="42">
        <v>2800</v>
      </c>
      <c r="J2293" s="42" t="s">
        <v>4170</v>
      </c>
      <c r="K2293" s="42" t="s">
        <v>4170</v>
      </c>
      <c r="L2293" s="42">
        <v>40</v>
      </c>
      <c r="M2293" s="39" t="s">
        <v>103</v>
      </c>
      <c r="N2293" s="39" t="str">
        <f t="shared" si="35"/>
        <v>sim</v>
      </c>
      <c r="O2293" s="49">
        <v>6</v>
      </c>
      <c r="P2293" s="49">
        <v>5.2</v>
      </c>
      <c r="Q2293" s="39">
        <v>1</v>
      </c>
      <c r="R2293" s="39">
        <v>86.7</v>
      </c>
      <c r="S2293" s="39">
        <v>16.7</v>
      </c>
    </row>
    <row r="2294" spans="1:19" x14ac:dyDescent="0.25">
      <c r="A2294" s="39" t="s">
        <v>76</v>
      </c>
      <c r="B2294" s="39" t="s">
        <v>29</v>
      </c>
      <c r="C2294" s="39" t="s">
        <v>63</v>
      </c>
      <c r="D2294" s="39" t="s">
        <v>2438</v>
      </c>
      <c r="E2294" s="39" t="s">
        <v>127</v>
      </c>
      <c r="F2294" s="48">
        <v>1</v>
      </c>
      <c r="G2294" s="41">
        <v>24288</v>
      </c>
      <c r="H2294" s="42">
        <v>2.2750093668040465</v>
      </c>
      <c r="I2294" s="42">
        <v>10676</v>
      </c>
      <c r="J2294" s="42" t="s">
        <v>4170</v>
      </c>
      <c r="K2294" s="42" t="s">
        <v>4170</v>
      </c>
      <c r="L2294" s="42">
        <v>0</v>
      </c>
      <c r="M2294" s="39" t="s">
        <v>102</v>
      </c>
      <c r="N2294" s="39" t="str">
        <f t="shared" si="35"/>
        <v>sim</v>
      </c>
      <c r="O2294" s="49">
        <v>133.29</v>
      </c>
      <c r="P2294" s="49">
        <v>133.09</v>
      </c>
      <c r="Q2294" s="39">
        <v>2.54</v>
      </c>
      <c r="R2294" s="39">
        <v>99.8</v>
      </c>
      <c r="S2294" s="39">
        <v>1.9</v>
      </c>
    </row>
    <row r="2295" spans="1:19" x14ac:dyDescent="0.25">
      <c r="A2295" s="39" t="s">
        <v>76</v>
      </c>
      <c r="B2295" s="39" t="s">
        <v>29</v>
      </c>
      <c r="C2295" s="39" t="s">
        <v>63</v>
      </c>
      <c r="D2295" s="39" t="s">
        <v>2439</v>
      </c>
      <c r="E2295" s="39" t="s">
        <v>127</v>
      </c>
      <c r="F2295" s="48">
        <v>1</v>
      </c>
      <c r="G2295" s="41">
        <v>1668</v>
      </c>
      <c r="H2295" s="42">
        <v>2.78</v>
      </c>
      <c r="I2295" s="42">
        <v>600</v>
      </c>
      <c r="J2295" s="42" t="s">
        <v>4169</v>
      </c>
      <c r="K2295" s="42" t="s">
        <v>4170</v>
      </c>
      <c r="L2295" s="42">
        <v>0</v>
      </c>
      <c r="M2295" s="39" t="s">
        <v>102</v>
      </c>
      <c r="N2295" s="39" t="str">
        <f t="shared" si="35"/>
        <v>sim</v>
      </c>
      <c r="O2295" s="49">
        <v>20.5</v>
      </c>
      <c r="P2295" s="49">
        <v>10.65</v>
      </c>
      <c r="Q2295" s="39">
        <v>5</v>
      </c>
      <c r="R2295" s="39">
        <v>52</v>
      </c>
      <c r="S2295" s="39">
        <v>24.4</v>
      </c>
    </row>
    <row r="2296" spans="1:19" x14ac:dyDescent="0.25">
      <c r="A2296" s="39" t="s">
        <v>76</v>
      </c>
      <c r="B2296" s="39" t="s">
        <v>29</v>
      </c>
      <c r="C2296" s="39" t="s">
        <v>63</v>
      </c>
      <c r="D2296" s="39" t="s">
        <v>2440</v>
      </c>
      <c r="E2296" s="39" t="s">
        <v>127</v>
      </c>
      <c r="F2296" s="48">
        <v>1</v>
      </c>
      <c r="G2296" s="41">
        <v>2129</v>
      </c>
      <c r="H2296" s="42">
        <v>1.7465135356849877</v>
      </c>
      <c r="I2296" s="42">
        <v>1219</v>
      </c>
      <c r="J2296" s="42" t="s">
        <v>4170</v>
      </c>
      <c r="K2296" s="42" t="s">
        <v>4170</v>
      </c>
      <c r="L2296" s="42">
        <v>25</v>
      </c>
      <c r="M2296" s="39" t="s">
        <v>104</v>
      </c>
      <c r="N2296" s="39" t="b">
        <f t="shared" si="35"/>
        <v>0</v>
      </c>
      <c r="O2296" s="49">
        <v>16.38</v>
      </c>
      <c r="P2296" s="49">
        <v>8.14</v>
      </c>
      <c r="Q2296" s="39">
        <v>0</v>
      </c>
      <c r="R2296" s="39">
        <v>49.7</v>
      </c>
      <c r="S2296" s="39"/>
    </row>
    <row r="2297" spans="1:19" x14ac:dyDescent="0.25">
      <c r="A2297" s="39" t="s">
        <v>76</v>
      </c>
      <c r="B2297" s="39" t="s">
        <v>29</v>
      </c>
      <c r="C2297" s="39" t="s">
        <v>63</v>
      </c>
      <c r="D2297" s="39" t="s">
        <v>2441</v>
      </c>
      <c r="E2297" s="39" t="s">
        <v>127</v>
      </c>
      <c r="F2297" s="48">
        <v>2</v>
      </c>
      <c r="G2297" s="41">
        <v>41442</v>
      </c>
      <c r="H2297" s="42">
        <v>3.3153600000000001</v>
      </c>
      <c r="I2297" s="42">
        <v>12500</v>
      </c>
      <c r="J2297" s="42" t="s">
        <v>4169</v>
      </c>
      <c r="K2297" s="42" t="s">
        <v>4170</v>
      </c>
      <c r="L2297" s="42">
        <v>200</v>
      </c>
      <c r="M2297" s="39" t="s">
        <v>103</v>
      </c>
      <c r="N2297" s="39" t="str">
        <f t="shared" si="35"/>
        <v>sim</v>
      </c>
      <c r="O2297" s="49">
        <v>70</v>
      </c>
      <c r="P2297" s="49">
        <v>50</v>
      </c>
      <c r="Q2297" s="39">
        <v>10</v>
      </c>
      <c r="R2297" s="39">
        <v>71.400000000000006</v>
      </c>
      <c r="S2297" s="39">
        <v>14.3</v>
      </c>
    </row>
    <row r="2298" spans="1:19" x14ac:dyDescent="0.25">
      <c r="A2298" s="39" t="s">
        <v>76</v>
      </c>
      <c r="B2298" s="39" t="s">
        <v>29</v>
      </c>
      <c r="C2298" s="39" t="s">
        <v>63</v>
      </c>
      <c r="D2298" s="39" t="s">
        <v>2442</v>
      </c>
      <c r="E2298" s="39" t="s">
        <v>127</v>
      </c>
      <c r="F2298" s="48">
        <v>1</v>
      </c>
      <c r="G2298" s="41">
        <v>4953</v>
      </c>
      <c r="H2298" s="42">
        <v>4.6594543744120411</v>
      </c>
      <c r="I2298" s="42">
        <v>1063</v>
      </c>
      <c r="J2298" s="42" t="s">
        <v>4170</v>
      </c>
      <c r="K2298" s="42" t="s">
        <v>4170</v>
      </c>
      <c r="L2298" s="42">
        <v>1</v>
      </c>
      <c r="M2298" s="39" t="s">
        <v>102</v>
      </c>
      <c r="N2298" s="39" t="str">
        <f t="shared" si="35"/>
        <v>sim</v>
      </c>
      <c r="O2298" s="49">
        <v>22</v>
      </c>
      <c r="P2298" s="49">
        <v>21</v>
      </c>
      <c r="Q2298" s="39">
        <v>10</v>
      </c>
      <c r="R2298" s="39">
        <v>95.5</v>
      </c>
      <c r="S2298" s="39">
        <v>45.5</v>
      </c>
    </row>
    <row r="2299" spans="1:19" x14ac:dyDescent="0.25">
      <c r="A2299" s="39" t="s">
        <v>76</v>
      </c>
      <c r="B2299" s="39" t="s">
        <v>29</v>
      </c>
      <c r="C2299" s="39" t="s">
        <v>63</v>
      </c>
      <c r="D2299" s="39" t="s">
        <v>2443</v>
      </c>
      <c r="E2299" s="39" t="s">
        <v>127</v>
      </c>
      <c r="F2299" s="48">
        <v>1</v>
      </c>
      <c r="G2299" s="41">
        <v>10487</v>
      </c>
      <c r="H2299" s="42">
        <v>2.0159554017685504</v>
      </c>
      <c r="I2299" s="42">
        <v>5202</v>
      </c>
      <c r="J2299" s="42" t="s">
        <v>4170</v>
      </c>
      <c r="K2299" s="42" t="s">
        <v>4170</v>
      </c>
      <c r="L2299" s="42">
        <v>30</v>
      </c>
      <c r="M2299" s="39" t="s">
        <v>102</v>
      </c>
      <c r="N2299" s="39" t="str">
        <f t="shared" si="35"/>
        <v>sim</v>
      </c>
      <c r="O2299" s="49">
        <v>55</v>
      </c>
      <c r="P2299" s="49">
        <v>21</v>
      </c>
      <c r="Q2299" s="39">
        <v>1</v>
      </c>
      <c r="R2299" s="39">
        <v>38.200000000000003</v>
      </c>
      <c r="S2299" s="39">
        <v>1.8</v>
      </c>
    </row>
    <row r="2300" spans="1:19" x14ac:dyDescent="0.25">
      <c r="A2300" s="39" t="s">
        <v>76</v>
      </c>
      <c r="B2300" s="39" t="s">
        <v>29</v>
      </c>
      <c r="C2300" s="39" t="s">
        <v>63</v>
      </c>
      <c r="D2300" s="39" t="s">
        <v>2444</v>
      </c>
      <c r="E2300" s="39" t="s">
        <v>127</v>
      </c>
      <c r="F2300" s="48">
        <v>1</v>
      </c>
      <c r="G2300" s="41">
        <v>2077</v>
      </c>
      <c r="H2300" s="42">
        <v>2.6974025974025975</v>
      </c>
      <c r="I2300" s="42">
        <v>770</v>
      </c>
      <c r="J2300" s="42" t="s">
        <v>4169</v>
      </c>
      <c r="K2300" s="42" t="s">
        <v>4169</v>
      </c>
      <c r="L2300" s="42">
        <v>0</v>
      </c>
      <c r="M2300" s="39" t="s">
        <v>102</v>
      </c>
      <c r="N2300" s="39" t="str">
        <f t="shared" si="35"/>
        <v>sim</v>
      </c>
      <c r="O2300" s="49">
        <v>5</v>
      </c>
      <c r="P2300" s="49">
        <v>5</v>
      </c>
      <c r="Q2300" s="39">
        <v>4</v>
      </c>
      <c r="R2300" s="39">
        <v>100</v>
      </c>
      <c r="S2300" s="39">
        <v>80</v>
      </c>
    </row>
    <row r="2301" spans="1:19" x14ac:dyDescent="0.25">
      <c r="A2301" s="39" t="s">
        <v>76</v>
      </c>
      <c r="B2301" s="39" t="s">
        <v>29</v>
      </c>
      <c r="C2301" s="39" t="s">
        <v>63</v>
      </c>
      <c r="D2301" s="39" t="s">
        <v>1549</v>
      </c>
      <c r="E2301" s="39" t="s">
        <v>127</v>
      </c>
      <c r="F2301" s="48">
        <v>2</v>
      </c>
      <c r="G2301" s="41">
        <v>35887</v>
      </c>
      <c r="H2301" s="42">
        <v>2.7605384615384616</v>
      </c>
      <c r="I2301" s="42">
        <v>13000</v>
      </c>
      <c r="J2301" s="42" t="s">
        <v>4170</v>
      </c>
      <c r="K2301" s="42" t="s">
        <v>4170</v>
      </c>
      <c r="L2301" s="42">
        <v>200</v>
      </c>
      <c r="M2301" s="39" t="s">
        <v>102</v>
      </c>
      <c r="N2301" s="39" t="str">
        <f t="shared" si="35"/>
        <v>sim</v>
      </c>
      <c r="O2301" s="49">
        <v>194</v>
      </c>
      <c r="P2301" s="49">
        <v>9</v>
      </c>
      <c r="Q2301" s="39">
        <v>4</v>
      </c>
      <c r="R2301" s="39">
        <v>4.5999999999999996</v>
      </c>
      <c r="S2301" s="39">
        <v>2.1</v>
      </c>
    </row>
    <row r="2302" spans="1:19" x14ac:dyDescent="0.25">
      <c r="A2302" s="39" t="s">
        <v>76</v>
      </c>
      <c r="B2302" s="39" t="s">
        <v>29</v>
      </c>
      <c r="C2302" s="39" t="s">
        <v>63</v>
      </c>
      <c r="D2302" s="39" t="s">
        <v>2445</v>
      </c>
      <c r="E2302" s="39" t="s">
        <v>127</v>
      </c>
      <c r="F2302" s="48">
        <v>1</v>
      </c>
      <c r="G2302" s="41">
        <v>4678</v>
      </c>
      <c r="H2302" s="42">
        <v>2.339</v>
      </c>
      <c r="I2302" s="42">
        <v>2000</v>
      </c>
      <c r="J2302" s="42" t="s">
        <v>4170</v>
      </c>
      <c r="K2302" s="42" t="s">
        <v>4170</v>
      </c>
      <c r="L2302" s="42">
        <v>30</v>
      </c>
      <c r="M2302" s="39" t="s">
        <v>102</v>
      </c>
      <c r="N2302" s="39" t="str">
        <f t="shared" si="35"/>
        <v>sim</v>
      </c>
      <c r="O2302" s="49">
        <v>5</v>
      </c>
      <c r="P2302" s="49">
        <v>2</v>
      </c>
      <c r="Q2302" s="39">
        <v>0.05</v>
      </c>
      <c r="R2302" s="39">
        <v>40</v>
      </c>
      <c r="S2302" s="39">
        <v>1</v>
      </c>
    </row>
    <row r="2303" spans="1:19" x14ac:dyDescent="0.25">
      <c r="A2303" s="39" t="s">
        <v>76</v>
      </c>
      <c r="B2303" s="39" t="s">
        <v>29</v>
      </c>
      <c r="C2303" s="39" t="s">
        <v>63</v>
      </c>
      <c r="D2303" s="39" t="s">
        <v>2446</v>
      </c>
      <c r="E2303" s="39" t="s">
        <v>127</v>
      </c>
      <c r="F2303" s="48">
        <v>1</v>
      </c>
      <c r="G2303" s="41">
        <v>4706</v>
      </c>
      <c r="H2303" s="42">
        <v>2.1008928571428571</v>
      </c>
      <c r="I2303" s="42">
        <v>2240</v>
      </c>
      <c r="J2303" s="42" t="s">
        <v>4170</v>
      </c>
      <c r="K2303" s="42" t="s">
        <v>4170</v>
      </c>
      <c r="L2303" s="42">
        <v>0</v>
      </c>
      <c r="M2303" s="39" t="s">
        <v>102</v>
      </c>
      <c r="N2303" s="39" t="str">
        <f t="shared" si="35"/>
        <v>sim</v>
      </c>
      <c r="O2303" s="49">
        <v>42.5</v>
      </c>
      <c r="P2303" s="49">
        <v>33.200000000000003</v>
      </c>
      <c r="Q2303" s="39">
        <v>3.2</v>
      </c>
      <c r="R2303" s="39">
        <v>78.099999999999994</v>
      </c>
      <c r="S2303" s="39">
        <v>7.5</v>
      </c>
    </row>
    <row r="2304" spans="1:19" x14ac:dyDescent="0.25">
      <c r="A2304" s="39" t="s">
        <v>76</v>
      </c>
      <c r="B2304" s="39" t="s">
        <v>29</v>
      </c>
      <c r="C2304" s="39" t="s">
        <v>63</v>
      </c>
      <c r="D2304" s="39" t="s">
        <v>2447</v>
      </c>
      <c r="E2304" s="39" t="s">
        <v>127</v>
      </c>
      <c r="F2304" s="48">
        <v>1</v>
      </c>
      <c r="G2304" s="41">
        <v>2903</v>
      </c>
      <c r="H2304" s="42">
        <v>2.0089965397923875</v>
      </c>
      <c r="I2304" s="42">
        <v>1445</v>
      </c>
      <c r="J2304" s="42" t="s">
        <v>4169</v>
      </c>
      <c r="K2304" s="42" t="s">
        <v>4169</v>
      </c>
      <c r="L2304" s="42">
        <v>60</v>
      </c>
      <c r="M2304" s="39" t="s">
        <v>103</v>
      </c>
      <c r="N2304" s="39" t="str">
        <f t="shared" si="35"/>
        <v>sim</v>
      </c>
      <c r="O2304" s="49">
        <v>9.32</v>
      </c>
      <c r="P2304" s="49">
        <v>9</v>
      </c>
      <c r="Q2304" s="39">
        <v>0.56000000000000005</v>
      </c>
      <c r="R2304" s="39">
        <v>96.6</v>
      </c>
      <c r="S2304" s="39">
        <v>6</v>
      </c>
    </row>
    <row r="2305" spans="1:19" x14ac:dyDescent="0.25">
      <c r="A2305" s="39" t="s">
        <v>76</v>
      </c>
      <c r="B2305" s="39" t="s">
        <v>29</v>
      </c>
      <c r="C2305" s="39" t="s">
        <v>63</v>
      </c>
      <c r="D2305" s="39" t="s">
        <v>2448</v>
      </c>
      <c r="E2305" s="39" t="s">
        <v>127</v>
      </c>
      <c r="F2305" s="48">
        <v>1</v>
      </c>
      <c r="G2305" s="41">
        <v>8899</v>
      </c>
      <c r="H2305" s="42">
        <v>2.5809164733178656</v>
      </c>
      <c r="I2305" s="42">
        <v>3448</v>
      </c>
      <c r="J2305" s="42" t="s">
        <v>4170</v>
      </c>
      <c r="K2305" s="42" t="s">
        <v>4170</v>
      </c>
      <c r="L2305" s="42">
        <v>0</v>
      </c>
      <c r="M2305" s="39" t="s">
        <v>102</v>
      </c>
      <c r="N2305" s="39" t="str">
        <f t="shared" si="35"/>
        <v>sim</v>
      </c>
      <c r="O2305" s="49">
        <v>53.8</v>
      </c>
      <c r="P2305" s="49">
        <v>52.2</v>
      </c>
      <c r="Q2305" s="39">
        <v>45.73</v>
      </c>
      <c r="R2305" s="39">
        <v>97</v>
      </c>
      <c r="S2305" s="39">
        <v>85</v>
      </c>
    </row>
    <row r="2306" spans="1:19" x14ac:dyDescent="0.25">
      <c r="A2306" s="39" t="s">
        <v>76</v>
      </c>
      <c r="B2306" s="39" t="s">
        <v>29</v>
      </c>
      <c r="C2306" s="39" t="s">
        <v>63</v>
      </c>
      <c r="D2306" s="39" t="s">
        <v>2449</v>
      </c>
      <c r="E2306" s="39" t="s">
        <v>127</v>
      </c>
      <c r="F2306" s="48">
        <v>1</v>
      </c>
      <c r="G2306" s="41">
        <v>939</v>
      </c>
      <c r="H2306" s="42">
        <v>2.8541033434650456</v>
      </c>
      <c r="I2306" s="42">
        <v>329</v>
      </c>
      <c r="J2306" s="42" t="s">
        <v>4170</v>
      </c>
      <c r="K2306" s="42" t="s">
        <v>4170</v>
      </c>
      <c r="L2306" s="42">
        <v>40</v>
      </c>
      <c r="M2306" s="39" t="s">
        <v>102</v>
      </c>
      <c r="N2306" s="39" t="str">
        <f t="shared" si="35"/>
        <v>sim</v>
      </c>
      <c r="O2306" s="49">
        <v>16</v>
      </c>
      <c r="P2306" s="49">
        <v>16</v>
      </c>
      <c r="Q2306" s="39">
        <v>15</v>
      </c>
      <c r="R2306" s="39">
        <v>100</v>
      </c>
      <c r="S2306" s="39">
        <v>93.8</v>
      </c>
    </row>
    <row r="2307" spans="1:19" x14ac:dyDescent="0.25">
      <c r="A2307" s="39" t="s">
        <v>76</v>
      </c>
      <c r="B2307" s="39" t="s">
        <v>29</v>
      </c>
      <c r="C2307" s="39" t="s">
        <v>63</v>
      </c>
      <c r="D2307" s="39" t="s">
        <v>2450</v>
      </c>
      <c r="E2307" s="39" t="s">
        <v>127</v>
      </c>
      <c r="F2307" s="48">
        <v>1</v>
      </c>
      <c r="G2307" s="41">
        <v>2841</v>
      </c>
      <c r="H2307" s="42">
        <v>3.4731051344743276</v>
      </c>
      <c r="I2307" s="42">
        <v>818</v>
      </c>
      <c r="J2307" s="42" t="s">
        <v>4170</v>
      </c>
      <c r="K2307" s="42" t="s">
        <v>4170</v>
      </c>
      <c r="L2307" s="42">
        <v>52</v>
      </c>
      <c r="M2307" s="39" t="s">
        <v>103</v>
      </c>
      <c r="N2307" s="39" t="str">
        <f t="shared" ref="N2307:N2370" si="36">IF(M2307&lt;&gt;"Não existe", "sim")</f>
        <v>sim</v>
      </c>
      <c r="O2307" s="49">
        <v>8</v>
      </c>
      <c r="P2307" s="49">
        <v>7.05</v>
      </c>
      <c r="Q2307" s="39">
        <v>3</v>
      </c>
      <c r="R2307" s="39">
        <v>88.1</v>
      </c>
      <c r="S2307" s="39">
        <v>37.5</v>
      </c>
    </row>
    <row r="2308" spans="1:19" x14ac:dyDescent="0.25">
      <c r="A2308" s="39" t="s">
        <v>76</v>
      </c>
      <c r="B2308" s="39" t="s">
        <v>29</v>
      </c>
      <c r="C2308" s="39" t="s">
        <v>63</v>
      </c>
      <c r="D2308" s="39" t="s">
        <v>2451</v>
      </c>
      <c r="E2308" s="39" t="s">
        <v>127</v>
      </c>
      <c r="F2308" s="48">
        <v>1</v>
      </c>
      <c r="G2308" s="41">
        <v>5629</v>
      </c>
      <c r="H2308" s="42">
        <v>2.3444398167430238</v>
      </c>
      <c r="I2308" s="42">
        <v>2401</v>
      </c>
      <c r="J2308" s="42" t="s">
        <v>4170</v>
      </c>
      <c r="K2308" s="42" t="s">
        <v>4170</v>
      </c>
      <c r="L2308" s="42">
        <v>0</v>
      </c>
      <c r="M2308" s="39" t="s">
        <v>102</v>
      </c>
      <c r="N2308" s="39" t="str">
        <f t="shared" si="36"/>
        <v>sim</v>
      </c>
      <c r="O2308" s="49">
        <v>55.01</v>
      </c>
      <c r="P2308" s="49">
        <v>52.31</v>
      </c>
      <c r="Q2308" s="39">
        <v>0.69</v>
      </c>
      <c r="R2308" s="39">
        <v>95.1</v>
      </c>
      <c r="S2308" s="39">
        <v>1.3</v>
      </c>
    </row>
    <row r="2309" spans="1:19" x14ac:dyDescent="0.25">
      <c r="A2309" s="39" t="s">
        <v>76</v>
      </c>
      <c r="B2309" s="39" t="s">
        <v>29</v>
      </c>
      <c r="C2309" s="39" t="s">
        <v>63</v>
      </c>
      <c r="D2309" s="39" t="s">
        <v>2452</v>
      </c>
      <c r="E2309" s="39" t="s">
        <v>127</v>
      </c>
      <c r="F2309" s="48">
        <v>1</v>
      </c>
      <c r="G2309" s="41">
        <v>9643</v>
      </c>
      <c r="H2309" s="42">
        <v>3.8804828973843057</v>
      </c>
      <c r="I2309" s="42">
        <v>2485</v>
      </c>
      <c r="J2309" s="42" t="s">
        <v>4170</v>
      </c>
      <c r="K2309" s="42" t="s">
        <v>4170</v>
      </c>
      <c r="L2309" s="42">
        <v>0</v>
      </c>
      <c r="M2309" s="39" t="s">
        <v>103</v>
      </c>
      <c r="N2309" s="39" t="str">
        <f t="shared" si="36"/>
        <v>sim</v>
      </c>
      <c r="O2309" s="49">
        <v>78</v>
      </c>
      <c r="P2309" s="49">
        <v>69</v>
      </c>
      <c r="Q2309" s="39">
        <v>4</v>
      </c>
      <c r="R2309" s="39">
        <v>88.5</v>
      </c>
      <c r="S2309" s="39">
        <v>5.0999999999999996</v>
      </c>
    </row>
    <row r="2310" spans="1:19" x14ac:dyDescent="0.25">
      <c r="A2310" s="39" t="s">
        <v>76</v>
      </c>
      <c r="B2310" s="39" t="s">
        <v>29</v>
      </c>
      <c r="C2310" s="39" t="s">
        <v>63</v>
      </c>
      <c r="D2310" s="39" t="s">
        <v>2453</v>
      </c>
      <c r="E2310" s="39" t="s">
        <v>127</v>
      </c>
      <c r="F2310" s="48">
        <v>1</v>
      </c>
      <c r="G2310" s="41">
        <v>2029</v>
      </c>
      <c r="H2310" s="42">
        <v>2.1357894736842105</v>
      </c>
      <c r="I2310" s="42">
        <v>950</v>
      </c>
      <c r="J2310" s="42" t="s">
        <v>4170</v>
      </c>
      <c r="K2310" s="42" t="s">
        <v>4170</v>
      </c>
      <c r="L2310" s="42">
        <v>12</v>
      </c>
      <c r="M2310" s="39" t="s">
        <v>102</v>
      </c>
      <c r="N2310" s="39" t="str">
        <f t="shared" si="36"/>
        <v>sim</v>
      </c>
      <c r="O2310" s="49">
        <v>22</v>
      </c>
      <c r="P2310" s="49">
        <v>16</v>
      </c>
      <c r="Q2310" s="39">
        <v>10</v>
      </c>
      <c r="R2310" s="39">
        <v>72.7</v>
      </c>
      <c r="S2310" s="39">
        <v>45.5</v>
      </c>
    </row>
    <row r="2311" spans="1:19" x14ac:dyDescent="0.25">
      <c r="A2311" s="39" t="s">
        <v>76</v>
      </c>
      <c r="B2311" s="39" t="s">
        <v>29</v>
      </c>
      <c r="C2311" s="39" t="s">
        <v>63</v>
      </c>
      <c r="D2311" s="39" t="s">
        <v>2454</v>
      </c>
      <c r="E2311" s="39" t="s">
        <v>127</v>
      </c>
      <c r="F2311" s="48">
        <v>2</v>
      </c>
      <c r="G2311" s="41">
        <v>33805</v>
      </c>
      <c r="H2311" s="42">
        <v>4.225625</v>
      </c>
      <c r="I2311" s="42">
        <v>8000</v>
      </c>
      <c r="J2311" s="42" t="s">
        <v>4169</v>
      </c>
      <c r="K2311" s="42" t="s">
        <v>4170</v>
      </c>
      <c r="L2311" s="42">
        <v>200</v>
      </c>
      <c r="M2311" s="39" t="s">
        <v>103</v>
      </c>
      <c r="N2311" s="39" t="str">
        <f t="shared" si="36"/>
        <v>sim</v>
      </c>
      <c r="O2311" s="49">
        <v>100</v>
      </c>
      <c r="P2311" s="49">
        <v>50</v>
      </c>
      <c r="Q2311" s="39">
        <v>40</v>
      </c>
      <c r="R2311" s="39">
        <v>50</v>
      </c>
      <c r="S2311" s="39">
        <v>40</v>
      </c>
    </row>
    <row r="2312" spans="1:19" x14ac:dyDescent="0.25">
      <c r="A2312" s="39" t="s">
        <v>76</v>
      </c>
      <c r="B2312" s="39" t="s">
        <v>29</v>
      </c>
      <c r="C2312" s="39" t="s">
        <v>63</v>
      </c>
      <c r="D2312" s="39" t="s">
        <v>2455</v>
      </c>
      <c r="E2312" s="39" t="s">
        <v>127</v>
      </c>
      <c r="F2312" s="48">
        <v>1</v>
      </c>
      <c r="G2312" s="41">
        <v>2579</v>
      </c>
      <c r="H2312" s="42">
        <v>2.5790000000000002</v>
      </c>
      <c r="I2312" s="42">
        <v>1000</v>
      </c>
      <c r="J2312" s="42" t="s">
        <v>4170</v>
      </c>
      <c r="K2312" s="42" t="s">
        <v>4170</v>
      </c>
      <c r="L2312" s="42">
        <v>0</v>
      </c>
      <c r="M2312" s="39" t="s">
        <v>104</v>
      </c>
      <c r="N2312" s="39" t="b">
        <f t="shared" si="36"/>
        <v>0</v>
      </c>
      <c r="O2312" s="49">
        <v>56</v>
      </c>
      <c r="P2312" s="49">
        <v>14</v>
      </c>
      <c r="Q2312" s="39">
        <v>0</v>
      </c>
      <c r="R2312" s="39">
        <v>25</v>
      </c>
      <c r="S2312" s="39"/>
    </row>
    <row r="2313" spans="1:19" x14ac:dyDescent="0.25">
      <c r="A2313" s="39" t="s">
        <v>76</v>
      </c>
      <c r="B2313" s="39" t="s">
        <v>29</v>
      </c>
      <c r="C2313" s="39" t="s">
        <v>63</v>
      </c>
      <c r="D2313" s="39" t="s">
        <v>2456</v>
      </c>
      <c r="E2313" s="39" t="s">
        <v>127</v>
      </c>
      <c r="F2313" s="48">
        <v>1</v>
      </c>
      <c r="G2313" s="41">
        <v>1762</v>
      </c>
      <c r="H2313" s="42">
        <v>2.0252873563218392</v>
      </c>
      <c r="I2313" s="42">
        <v>870</v>
      </c>
      <c r="J2313" s="42" t="s">
        <v>4170</v>
      </c>
      <c r="K2313" s="42" t="s">
        <v>4170</v>
      </c>
      <c r="L2313" s="42">
        <v>100</v>
      </c>
      <c r="M2313" s="39" t="s">
        <v>103</v>
      </c>
      <c r="N2313" s="39" t="str">
        <f t="shared" si="36"/>
        <v>sim</v>
      </c>
      <c r="O2313" s="49">
        <v>120.54</v>
      </c>
      <c r="P2313" s="49">
        <v>120.54</v>
      </c>
      <c r="Q2313" s="39">
        <v>10</v>
      </c>
      <c r="R2313" s="39">
        <v>100</v>
      </c>
      <c r="S2313" s="39">
        <v>8.3000000000000007</v>
      </c>
    </row>
    <row r="2314" spans="1:19" x14ac:dyDescent="0.25">
      <c r="A2314" s="39" t="s">
        <v>76</v>
      </c>
      <c r="B2314" s="39" t="s">
        <v>29</v>
      </c>
      <c r="C2314" s="39" t="s">
        <v>63</v>
      </c>
      <c r="D2314" s="39" t="s">
        <v>2457</v>
      </c>
      <c r="E2314" s="39" t="s">
        <v>127</v>
      </c>
      <c r="F2314" s="48">
        <v>1</v>
      </c>
      <c r="G2314" s="41">
        <v>2740</v>
      </c>
      <c r="H2314" s="42">
        <v>2.2495894909688015</v>
      </c>
      <c r="I2314" s="42">
        <v>1218</v>
      </c>
      <c r="J2314" s="42" t="s">
        <v>4170</v>
      </c>
      <c r="K2314" s="42" t="s">
        <v>4170</v>
      </c>
      <c r="L2314" s="42">
        <v>100</v>
      </c>
      <c r="M2314" s="39" t="s">
        <v>104</v>
      </c>
      <c r="N2314" s="39" t="b">
        <f t="shared" si="36"/>
        <v>0</v>
      </c>
      <c r="O2314" s="49">
        <v>8</v>
      </c>
      <c r="P2314" s="49">
        <v>4</v>
      </c>
      <c r="Q2314" s="39">
        <v>0</v>
      </c>
      <c r="R2314" s="39">
        <v>50</v>
      </c>
      <c r="S2314" s="39"/>
    </row>
    <row r="2315" spans="1:19" x14ac:dyDescent="0.25">
      <c r="A2315" s="39" t="s">
        <v>76</v>
      </c>
      <c r="B2315" s="39" t="s">
        <v>29</v>
      </c>
      <c r="C2315" s="39" t="s">
        <v>63</v>
      </c>
      <c r="D2315" s="39" t="s">
        <v>2458</v>
      </c>
      <c r="E2315" s="39" t="s">
        <v>173</v>
      </c>
      <c r="F2315" s="48">
        <v>1</v>
      </c>
      <c r="G2315" s="41">
        <v>5980</v>
      </c>
      <c r="H2315" s="42">
        <v>5.98</v>
      </c>
      <c r="I2315" s="42">
        <v>1000</v>
      </c>
      <c r="J2315" s="42" t="s">
        <v>4170</v>
      </c>
      <c r="K2315" s="42" t="s">
        <v>4170</v>
      </c>
      <c r="L2315" s="42">
        <v>500</v>
      </c>
      <c r="M2315" s="39" t="s">
        <v>106</v>
      </c>
      <c r="N2315" s="39" t="str">
        <f t="shared" si="36"/>
        <v>sim</v>
      </c>
      <c r="O2315" s="49">
        <v>30</v>
      </c>
      <c r="P2315" s="49">
        <v>20</v>
      </c>
      <c r="Q2315" s="39">
        <v>10</v>
      </c>
      <c r="R2315" s="39">
        <v>66.7</v>
      </c>
      <c r="S2315" s="39">
        <v>33.299999999999997</v>
      </c>
    </row>
    <row r="2316" spans="1:19" x14ac:dyDescent="0.25">
      <c r="A2316" s="39" t="s">
        <v>76</v>
      </c>
      <c r="B2316" s="39" t="s">
        <v>29</v>
      </c>
      <c r="C2316" s="39" t="s">
        <v>63</v>
      </c>
      <c r="D2316" s="39" t="s">
        <v>2459</v>
      </c>
      <c r="E2316" s="39" t="s">
        <v>127</v>
      </c>
      <c r="F2316" s="48">
        <v>1</v>
      </c>
      <c r="G2316" s="41">
        <v>2105</v>
      </c>
      <c r="H2316" s="42">
        <v>2.3678290213723283</v>
      </c>
      <c r="I2316" s="42">
        <v>889</v>
      </c>
      <c r="J2316" s="42" t="s">
        <v>4170</v>
      </c>
      <c r="K2316" s="42" t="s">
        <v>4170</v>
      </c>
      <c r="L2316" s="42">
        <v>0</v>
      </c>
      <c r="M2316" s="39" t="s">
        <v>104</v>
      </c>
      <c r="N2316" s="39" t="b">
        <f t="shared" si="36"/>
        <v>0</v>
      </c>
      <c r="O2316" s="49">
        <v>17.829999999999998</v>
      </c>
      <c r="P2316" s="49">
        <v>6.8</v>
      </c>
      <c r="Q2316" s="39">
        <v>0</v>
      </c>
      <c r="R2316" s="39">
        <v>38.1</v>
      </c>
      <c r="S2316" s="39"/>
    </row>
    <row r="2317" spans="1:19" x14ac:dyDescent="0.25">
      <c r="A2317" s="39" t="s">
        <v>76</v>
      </c>
      <c r="B2317" s="39" t="s">
        <v>29</v>
      </c>
      <c r="C2317" s="39" t="s">
        <v>63</v>
      </c>
      <c r="D2317" s="39" t="s">
        <v>2460</v>
      </c>
      <c r="E2317" s="39" t="s">
        <v>127</v>
      </c>
      <c r="F2317" s="48">
        <v>1</v>
      </c>
      <c r="G2317" s="41">
        <v>10247</v>
      </c>
      <c r="H2317" s="42">
        <v>2.56175</v>
      </c>
      <c r="I2317" s="42">
        <v>4000</v>
      </c>
      <c r="J2317" s="42" t="s">
        <v>4170</v>
      </c>
      <c r="K2317" s="42" t="s">
        <v>4170</v>
      </c>
      <c r="L2317" s="42">
        <v>200</v>
      </c>
      <c r="M2317" s="39" t="s">
        <v>103</v>
      </c>
      <c r="N2317" s="39" t="str">
        <f t="shared" si="36"/>
        <v>sim</v>
      </c>
      <c r="O2317" s="49">
        <v>10</v>
      </c>
      <c r="P2317" s="49">
        <v>6.66</v>
      </c>
      <c r="Q2317" s="39">
        <v>5</v>
      </c>
      <c r="R2317" s="39">
        <v>66.599999999999994</v>
      </c>
      <c r="S2317" s="39">
        <v>50</v>
      </c>
    </row>
    <row r="2318" spans="1:19" x14ac:dyDescent="0.25">
      <c r="A2318" s="39" t="s">
        <v>76</v>
      </c>
      <c r="B2318" s="39" t="s">
        <v>29</v>
      </c>
      <c r="C2318" s="39" t="s">
        <v>63</v>
      </c>
      <c r="D2318" s="39" t="s">
        <v>2461</v>
      </c>
      <c r="E2318" s="39" t="s">
        <v>127</v>
      </c>
      <c r="F2318" s="48">
        <v>1</v>
      </c>
      <c r="G2318" s="41">
        <v>25157</v>
      </c>
      <c r="H2318" s="42">
        <v>2.7155656303972364</v>
      </c>
      <c r="I2318" s="42">
        <v>9264</v>
      </c>
      <c r="J2318" s="42" t="s">
        <v>4169</v>
      </c>
      <c r="K2318" s="42" t="s">
        <v>4170</v>
      </c>
      <c r="L2318" s="42">
        <v>0</v>
      </c>
      <c r="M2318" s="39" t="s">
        <v>102</v>
      </c>
      <c r="N2318" s="39" t="str">
        <f t="shared" si="36"/>
        <v>sim</v>
      </c>
      <c r="O2318" s="49">
        <v>103</v>
      </c>
      <c r="P2318" s="49">
        <v>103</v>
      </c>
      <c r="Q2318" s="39">
        <v>92</v>
      </c>
      <c r="R2318" s="39">
        <v>100</v>
      </c>
      <c r="S2318" s="39">
        <v>89.3</v>
      </c>
    </row>
    <row r="2319" spans="1:19" x14ac:dyDescent="0.25">
      <c r="A2319" s="39" t="s">
        <v>76</v>
      </c>
      <c r="B2319" s="39" t="s">
        <v>29</v>
      </c>
      <c r="C2319" s="39" t="s">
        <v>63</v>
      </c>
      <c r="D2319" s="39" t="s">
        <v>2462</v>
      </c>
      <c r="E2319" s="39" t="s">
        <v>174</v>
      </c>
      <c r="F2319" s="48">
        <v>2</v>
      </c>
      <c r="G2319" s="41">
        <v>23414</v>
      </c>
      <c r="H2319" s="42">
        <v>3.4381791483113071</v>
      </c>
      <c r="I2319" s="42">
        <v>6810</v>
      </c>
      <c r="J2319" s="42" t="s">
        <v>4169</v>
      </c>
      <c r="K2319" s="42" t="s">
        <v>4170</v>
      </c>
      <c r="L2319" s="42">
        <v>96</v>
      </c>
      <c r="M2319" s="39" t="s">
        <v>102</v>
      </c>
      <c r="N2319" s="39" t="str">
        <f t="shared" si="36"/>
        <v>sim</v>
      </c>
      <c r="O2319" s="49">
        <v>344.84</v>
      </c>
      <c r="P2319" s="49">
        <v>144.71</v>
      </c>
      <c r="Q2319" s="39">
        <v>0</v>
      </c>
      <c r="R2319" s="39">
        <v>42</v>
      </c>
      <c r="S2319" s="39"/>
    </row>
    <row r="2320" spans="1:19" x14ac:dyDescent="0.25">
      <c r="A2320" s="39" t="s">
        <v>76</v>
      </c>
      <c r="B2320" s="39" t="s">
        <v>29</v>
      </c>
      <c r="C2320" s="39" t="s">
        <v>63</v>
      </c>
      <c r="D2320" s="39" t="s">
        <v>2463</v>
      </c>
      <c r="E2320" s="39" t="s">
        <v>174</v>
      </c>
      <c r="F2320" s="48">
        <v>1</v>
      </c>
      <c r="G2320" s="41">
        <v>13897</v>
      </c>
      <c r="H2320" s="42">
        <v>2.3150091620856239</v>
      </c>
      <c r="I2320" s="42">
        <v>6003</v>
      </c>
      <c r="J2320" s="42" t="s">
        <v>4169</v>
      </c>
      <c r="K2320" s="42" t="s">
        <v>4170</v>
      </c>
      <c r="L2320" s="42">
        <v>20</v>
      </c>
      <c r="M2320" s="39" t="s">
        <v>102</v>
      </c>
      <c r="N2320" s="39" t="str">
        <f t="shared" si="36"/>
        <v>sim</v>
      </c>
      <c r="O2320" s="49">
        <v>140</v>
      </c>
      <c r="P2320" s="49">
        <v>120</v>
      </c>
      <c r="Q2320" s="39">
        <v>5.5</v>
      </c>
      <c r="R2320" s="39">
        <v>85.7</v>
      </c>
      <c r="S2320" s="39">
        <v>3.9</v>
      </c>
    </row>
    <row r="2321" spans="1:19" x14ac:dyDescent="0.25">
      <c r="A2321" s="39" t="s">
        <v>76</v>
      </c>
      <c r="B2321" s="39" t="s">
        <v>29</v>
      </c>
      <c r="C2321" s="39" t="s">
        <v>63</v>
      </c>
      <c r="D2321" s="39" t="s">
        <v>2464</v>
      </c>
      <c r="E2321" s="39" t="s">
        <v>127</v>
      </c>
      <c r="F2321" s="48">
        <v>1</v>
      </c>
      <c r="G2321" s="41">
        <v>3093</v>
      </c>
      <c r="H2321" s="42">
        <v>3.6777645659928657</v>
      </c>
      <c r="I2321" s="42">
        <v>841</v>
      </c>
      <c r="J2321" s="42" t="s">
        <v>4170</v>
      </c>
      <c r="K2321" s="42" t="s">
        <v>4170</v>
      </c>
      <c r="L2321" s="42">
        <v>0</v>
      </c>
      <c r="M2321" s="39" t="s">
        <v>102</v>
      </c>
      <c r="N2321" s="39" t="str">
        <f t="shared" si="36"/>
        <v>sim</v>
      </c>
      <c r="O2321" s="49">
        <v>13.2</v>
      </c>
      <c r="P2321" s="49">
        <v>13</v>
      </c>
      <c r="Q2321" s="39">
        <v>12</v>
      </c>
      <c r="R2321" s="39">
        <v>98.5</v>
      </c>
      <c r="S2321" s="39">
        <v>90.9</v>
      </c>
    </row>
    <row r="2322" spans="1:19" x14ac:dyDescent="0.25">
      <c r="A2322" s="39" t="s">
        <v>76</v>
      </c>
      <c r="B2322" s="39" t="s">
        <v>29</v>
      </c>
      <c r="C2322" s="39" t="s">
        <v>63</v>
      </c>
      <c r="D2322" s="39" t="s">
        <v>2465</v>
      </c>
      <c r="E2322" s="39" t="s">
        <v>174</v>
      </c>
      <c r="F2322" s="48">
        <v>1</v>
      </c>
      <c r="G2322" s="41">
        <v>2870</v>
      </c>
      <c r="H2322" s="42">
        <v>2.0069930069930071</v>
      </c>
      <c r="I2322" s="42">
        <v>1430</v>
      </c>
      <c r="J2322" s="42" t="s">
        <v>4170</v>
      </c>
      <c r="K2322" s="42" t="s">
        <v>4170</v>
      </c>
      <c r="L2322" s="42">
        <v>0</v>
      </c>
      <c r="M2322" s="39" t="s">
        <v>104</v>
      </c>
      <c r="N2322" s="39" t="b">
        <f t="shared" si="36"/>
        <v>0</v>
      </c>
      <c r="O2322" s="49">
        <v>205</v>
      </c>
      <c r="P2322" s="49">
        <v>205</v>
      </c>
      <c r="Q2322" s="39">
        <v>0</v>
      </c>
      <c r="R2322" s="39">
        <v>100</v>
      </c>
      <c r="S2322" s="39"/>
    </row>
    <row r="2323" spans="1:19" x14ac:dyDescent="0.25">
      <c r="A2323" s="39" t="s">
        <v>76</v>
      </c>
      <c r="B2323" s="39" t="s">
        <v>29</v>
      </c>
      <c r="C2323" s="39" t="s">
        <v>63</v>
      </c>
      <c r="D2323" s="39" t="s">
        <v>2466</v>
      </c>
      <c r="E2323" s="39" t="s">
        <v>127</v>
      </c>
      <c r="F2323" s="48">
        <v>1</v>
      </c>
      <c r="G2323" s="41">
        <v>3056</v>
      </c>
      <c r="H2323" s="42">
        <v>2.2738095238095237</v>
      </c>
      <c r="I2323" s="42">
        <v>1344</v>
      </c>
      <c r="J2323" s="42" t="s">
        <v>4170</v>
      </c>
      <c r="K2323" s="42" t="s">
        <v>4170</v>
      </c>
      <c r="L2323" s="42">
        <v>78</v>
      </c>
      <c r="M2323" s="39" t="s">
        <v>103</v>
      </c>
      <c r="N2323" s="39" t="str">
        <f t="shared" si="36"/>
        <v>sim</v>
      </c>
      <c r="O2323" s="49">
        <v>16</v>
      </c>
      <c r="P2323" s="49">
        <v>14.5</v>
      </c>
      <c r="Q2323" s="39">
        <v>0</v>
      </c>
      <c r="R2323" s="39">
        <v>90.6</v>
      </c>
      <c r="S2323" s="39"/>
    </row>
    <row r="2324" spans="1:19" x14ac:dyDescent="0.25">
      <c r="A2324" s="39" t="s">
        <v>76</v>
      </c>
      <c r="B2324" s="39" t="s">
        <v>29</v>
      </c>
      <c r="C2324" s="39" t="s">
        <v>63</v>
      </c>
      <c r="D2324" s="39" t="s">
        <v>1408</v>
      </c>
      <c r="E2324" s="39" t="s">
        <v>127</v>
      </c>
      <c r="F2324" s="48">
        <v>1</v>
      </c>
      <c r="G2324" s="41">
        <v>2741</v>
      </c>
      <c r="H2324" s="42">
        <v>2.5239410681399632</v>
      </c>
      <c r="I2324" s="42">
        <v>1086</v>
      </c>
      <c r="J2324" s="42" t="s">
        <v>4170</v>
      </c>
      <c r="K2324" s="42" t="s">
        <v>4170</v>
      </c>
      <c r="L2324" s="42">
        <v>30</v>
      </c>
      <c r="M2324" s="39" t="s">
        <v>102</v>
      </c>
      <c r="N2324" s="39" t="str">
        <f t="shared" si="36"/>
        <v>sim</v>
      </c>
      <c r="O2324" s="49">
        <v>13.97</v>
      </c>
      <c r="P2324" s="49">
        <v>11.93</v>
      </c>
      <c r="Q2324" s="39">
        <v>3.03</v>
      </c>
      <c r="R2324" s="39">
        <v>85.4</v>
      </c>
      <c r="S2324" s="39">
        <v>21.7</v>
      </c>
    </row>
    <row r="2325" spans="1:19" x14ac:dyDescent="0.25">
      <c r="A2325" s="39" t="s">
        <v>76</v>
      </c>
      <c r="B2325" s="39" t="s">
        <v>29</v>
      </c>
      <c r="C2325" s="39" t="s">
        <v>63</v>
      </c>
      <c r="D2325" s="39" t="s">
        <v>2467</v>
      </c>
      <c r="E2325" s="39" t="s">
        <v>173</v>
      </c>
      <c r="F2325" s="48">
        <v>1</v>
      </c>
      <c r="G2325" s="41">
        <v>3526</v>
      </c>
      <c r="H2325" s="42">
        <v>2.0114090131203652</v>
      </c>
      <c r="I2325" s="42">
        <v>1753</v>
      </c>
      <c r="J2325" s="42" t="s">
        <v>4170</v>
      </c>
      <c r="K2325" s="42" t="s">
        <v>4170</v>
      </c>
      <c r="L2325" s="42">
        <v>4</v>
      </c>
      <c r="M2325" s="39" t="s">
        <v>103</v>
      </c>
      <c r="N2325" s="39" t="str">
        <f t="shared" si="36"/>
        <v>sim</v>
      </c>
      <c r="O2325" s="49">
        <v>12.62</v>
      </c>
      <c r="P2325" s="49">
        <v>12.6</v>
      </c>
      <c r="Q2325" s="39">
        <v>0</v>
      </c>
      <c r="R2325" s="39">
        <v>99.8</v>
      </c>
      <c r="S2325" s="39"/>
    </row>
    <row r="2326" spans="1:19" x14ac:dyDescent="0.25">
      <c r="A2326" s="39" t="s">
        <v>76</v>
      </c>
      <c r="B2326" s="39" t="s">
        <v>29</v>
      </c>
      <c r="C2326" s="39" t="s">
        <v>63</v>
      </c>
      <c r="D2326" s="39" t="s">
        <v>2468</v>
      </c>
      <c r="E2326" s="39" t="s">
        <v>127</v>
      </c>
      <c r="F2326" s="48">
        <v>1</v>
      </c>
      <c r="G2326" s="41">
        <v>1969</v>
      </c>
      <c r="H2326" s="42">
        <v>4.5790697674418608</v>
      </c>
      <c r="I2326" s="42">
        <v>430</v>
      </c>
      <c r="J2326" s="42" t="s">
        <v>4170</v>
      </c>
      <c r="K2326" s="42" t="s">
        <v>4170</v>
      </c>
      <c r="L2326" s="42">
        <v>55</v>
      </c>
      <c r="M2326" s="39" t="s">
        <v>102</v>
      </c>
      <c r="N2326" s="39" t="str">
        <f t="shared" si="36"/>
        <v>sim</v>
      </c>
      <c r="O2326" s="49">
        <v>10</v>
      </c>
      <c r="P2326" s="49">
        <v>10</v>
      </c>
      <c r="Q2326" s="39">
        <v>5</v>
      </c>
      <c r="R2326" s="39">
        <v>100</v>
      </c>
      <c r="S2326" s="39">
        <v>50</v>
      </c>
    </row>
    <row r="2327" spans="1:19" x14ac:dyDescent="0.25">
      <c r="A2327" s="39" t="s">
        <v>76</v>
      </c>
      <c r="B2327" s="39" t="s">
        <v>29</v>
      </c>
      <c r="C2327" s="39" t="s">
        <v>63</v>
      </c>
      <c r="D2327" s="39" t="s">
        <v>2469</v>
      </c>
      <c r="E2327" s="39" t="s">
        <v>127</v>
      </c>
      <c r="F2327" s="48">
        <v>1</v>
      </c>
      <c r="G2327" s="41">
        <v>1569</v>
      </c>
      <c r="H2327" s="42">
        <v>2.1060402684563759</v>
      </c>
      <c r="I2327" s="42">
        <v>745</v>
      </c>
      <c r="J2327" s="42" t="s">
        <v>4170</v>
      </c>
      <c r="K2327" s="42" t="s">
        <v>4170</v>
      </c>
      <c r="L2327" s="42">
        <v>10</v>
      </c>
      <c r="M2327" s="39" t="s">
        <v>103</v>
      </c>
      <c r="N2327" s="39" t="str">
        <f t="shared" si="36"/>
        <v>sim</v>
      </c>
      <c r="O2327" s="49">
        <v>11.25</v>
      </c>
      <c r="P2327" s="49">
        <v>10.89</v>
      </c>
      <c r="Q2327" s="39">
        <v>0</v>
      </c>
      <c r="R2327" s="39">
        <v>96.8</v>
      </c>
      <c r="S2327" s="39"/>
    </row>
    <row r="2328" spans="1:19" x14ac:dyDescent="0.25">
      <c r="A2328" s="39" t="s">
        <v>76</v>
      </c>
      <c r="B2328" s="39" t="s">
        <v>29</v>
      </c>
      <c r="C2328" s="39" t="s">
        <v>63</v>
      </c>
      <c r="D2328" s="39" t="s">
        <v>2470</v>
      </c>
      <c r="E2328" s="39" t="s">
        <v>127</v>
      </c>
      <c r="F2328" s="48">
        <v>2</v>
      </c>
      <c r="G2328" s="41">
        <v>46202</v>
      </c>
      <c r="H2328" s="42">
        <v>2.4639752546530853</v>
      </c>
      <c r="I2328" s="42">
        <v>18751</v>
      </c>
      <c r="J2328" s="42" t="s">
        <v>4169</v>
      </c>
      <c r="K2328" s="42" t="s">
        <v>4170</v>
      </c>
      <c r="L2328" s="42">
        <v>1000</v>
      </c>
      <c r="M2328" s="39" t="s">
        <v>102</v>
      </c>
      <c r="N2328" s="39" t="str">
        <f t="shared" si="36"/>
        <v>sim</v>
      </c>
      <c r="O2328" s="49">
        <v>235.13</v>
      </c>
      <c r="P2328" s="49">
        <v>151.75</v>
      </c>
      <c r="Q2328" s="39">
        <v>123.01</v>
      </c>
      <c r="R2328" s="39">
        <v>64.5</v>
      </c>
      <c r="S2328" s="39">
        <v>52.3</v>
      </c>
    </row>
    <row r="2329" spans="1:19" x14ac:dyDescent="0.25">
      <c r="A2329" s="39" t="s">
        <v>76</v>
      </c>
      <c r="B2329" s="39" t="s">
        <v>29</v>
      </c>
      <c r="C2329" s="39" t="s">
        <v>63</v>
      </c>
      <c r="D2329" s="39" t="s">
        <v>2471</v>
      </c>
      <c r="E2329" s="39" t="s">
        <v>127</v>
      </c>
      <c r="F2329" s="48">
        <v>1</v>
      </c>
      <c r="G2329" s="41">
        <v>2544</v>
      </c>
      <c r="H2329" s="42">
        <v>2.544</v>
      </c>
      <c r="I2329" s="42">
        <v>1000</v>
      </c>
      <c r="J2329" s="42" t="s">
        <v>4169</v>
      </c>
      <c r="K2329" s="42" t="s">
        <v>4170</v>
      </c>
      <c r="L2329" s="42">
        <v>0</v>
      </c>
      <c r="M2329" s="39" t="s">
        <v>102</v>
      </c>
      <c r="N2329" s="39" t="str">
        <f t="shared" si="36"/>
        <v>sim</v>
      </c>
      <c r="O2329" s="49">
        <v>33.950000000000003</v>
      </c>
      <c r="P2329" s="49">
        <v>31.83</v>
      </c>
      <c r="Q2329" s="39">
        <v>6.71</v>
      </c>
      <c r="R2329" s="39">
        <v>93.8</v>
      </c>
      <c r="S2329" s="39">
        <v>19.8</v>
      </c>
    </row>
    <row r="2330" spans="1:19" x14ac:dyDescent="0.25">
      <c r="A2330" s="39" t="s">
        <v>76</v>
      </c>
      <c r="B2330" s="39" t="s">
        <v>29</v>
      </c>
      <c r="C2330" s="39" t="s">
        <v>63</v>
      </c>
      <c r="D2330" s="39" t="s">
        <v>2472</v>
      </c>
      <c r="E2330" s="39" t="s">
        <v>127</v>
      </c>
      <c r="F2330" s="48">
        <v>1</v>
      </c>
      <c r="G2330" s="41">
        <v>2150</v>
      </c>
      <c r="H2330" s="42">
        <v>2.0093457943925235</v>
      </c>
      <c r="I2330" s="42">
        <v>1070</v>
      </c>
      <c r="J2330" s="42" t="s">
        <v>4170</v>
      </c>
      <c r="K2330" s="42" t="s">
        <v>4170</v>
      </c>
      <c r="L2330" s="42">
        <v>150</v>
      </c>
      <c r="M2330" s="39" t="s">
        <v>106</v>
      </c>
      <c r="N2330" s="39" t="str">
        <f t="shared" si="36"/>
        <v>sim</v>
      </c>
      <c r="O2330" s="49">
        <v>16.71</v>
      </c>
      <c r="P2330" s="49">
        <v>12.86</v>
      </c>
      <c r="Q2330" s="39">
        <v>12.8</v>
      </c>
      <c r="R2330" s="39">
        <v>77</v>
      </c>
      <c r="S2330" s="39">
        <v>76.599999999999994</v>
      </c>
    </row>
    <row r="2331" spans="1:19" x14ac:dyDescent="0.25">
      <c r="A2331" s="39" t="s">
        <v>76</v>
      </c>
      <c r="B2331" s="39" t="s">
        <v>29</v>
      </c>
      <c r="C2331" s="39" t="s">
        <v>63</v>
      </c>
      <c r="D2331" s="39" t="s">
        <v>2473</v>
      </c>
      <c r="E2331" s="39" t="s">
        <v>127</v>
      </c>
      <c r="F2331" s="48">
        <v>1</v>
      </c>
      <c r="G2331" s="41">
        <v>7887</v>
      </c>
      <c r="H2331" s="42">
        <v>3.5053333333333332</v>
      </c>
      <c r="I2331" s="42">
        <v>2250</v>
      </c>
      <c r="J2331" s="42" t="s">
        <v>4170</v>
      </c>
      <c r="K2331" s="42" t="s">
        <v>4170</v>
      </c>
      <c r="L2331" s="42">
        <v>0</v>
      </c>
      <c r="M2331" s="39" t="s">
        <v>104</v>
      </c>
      <c r="N2331" s="39" t="b">
        <f t="shared" si="36"/>
        <v>0</v>
      </c>
      <c r="O2331" s="49">
        <v>47.06</v>
      </c>
      <c r="P2331" s="49">
        <v>23.43</v>
      </c>
      <c r="Q2331" s="39">
        <v>0</v>
      </c>
      <c r="R2331" s="39">
        <v>49.8</v>
      </c>
      <c r="S2331" s="39"/>
    </row>
    <row r="2332" spans="1:19" x14ac:dyDescent="0.25">
      <c r="A2332" s="39" t="s">
        <v>76</v>
      </c>
      <c r="B2332" s="39" t="s">
        <v>29</v>
      </c>
      <c r="C2332" s="39" t="s">
        <v>63</v>
      </c>
      <c r="D2332" s="39" t="s">
        <v>2474</v>
      </c>
      <c r="E2332" s="39" t="s">
        <v>127</v>
      </c>
      <c r="F2332" s="48">
        <v>1</v>
      </c>
      <c r="G2332" s="41">
        <v>4468</v>
      </c>
      <c r="H2332" s="42">
        <v>2.5546026300743283</v>
      </c>
      <c r="I2332" s="42">
        <v>1749</v>
      </c>
      <c r="J2332" s="42" t="s">
        <v>4170</v>
      </c>
      <c r="K2332" s="42" t="s">
        <v>4170</v>
      </c>
      <c r="L2332" s="42">
        <v>12</v>
      </c>
      <c r="M2332" s="39" t="s">
        <v>102</v>
      </c>
      <c r="N2332" s="39" t="str">
        <f t="shared" si="36"/>
        <v>sim</v>
      </c>
      <c r="O2332" s="49">
        <v>14</v>
      </c>
      <c r="P2332" s="49">
        <v>14</v>
      </c>
      <c r="Q2332" s="39">
        <v>12.8</v>
      </c>
      <c r="R2332" s="39">
        <v>100</v>
      </c>
      <c r="S2332" s="39">
        <v>91.4</v>
      </c>
    </row>
    <row r="2333" spans="1:19" x14ac:dyDescent="0.25">
      <c r="A2333" s="39" t="s">
        <v>76</v>
      </c>
      <c r="B2333" s="39" t="s">
        <v>29</v>
      </c>
      <c r="C2333" s="39" t="s">
        <v>63</v>
      </c>
      <c r="D2333" s="39" t="s">
        <v>2475</v>
      </c>
      <c r="E2333" s="39" t="s">
        <v>127</v>
      </c>
      <c r="F2333" s="48">
        <v>1</v>
      </c>
      <c r="G2333" s="41">
        <v>3242</v>
      </c>
      <c r="H2333" s="42">
        <v>2.1613333333333333</v>
      </c>
      <c r="I2333" s="42">
        <v>1500</v>
      </c>
      <c r="J2333" s="42" t="s">
        <v>4170</v>
      </c>
      <c r="K2333" s="42" t="s">
        <v>4170</v>
      </c>
      <c r="L2333" s="42">
        <v>3</v>
      </c>
      <c r="M2333" s="39" t="s">
        <v>103</v>
      </c>
      <c r="N2333" s="39" t="str">
        <f t="shared" si="36"/>
        <v>sim</v>
      </c>
      <c r="O2333" s="49">
        <v>120</v>
      </c>
      <c r="P2333" s="49">
        <v>110</v>
      </c>
      <c r="Q2333" s="39">
        <v>70</v>
      </c>
      <c r="R2333" s="39">
        <v>91.7</v>
      </c>
      <c r="S2333" s="39">
        <v>58.3</v>
      </c>
    </row>
    <row r="2334" spans="1:19" x14ac:dyDescent="0.25">
      <c r="A2334" s="39" t="s">
        <v>76</v>
      </c>
      <c r="B2334" s="39" t="s">
        <v>29</v>
      </c>
      <c r="C2334" s="39" t="s">
        <v>63</v>
      </c>
      <c r="D2334" s="39" t="s">
        <v>2476</v>
      </c>
      <c r="E2334" s="39" t="s">
        <v>127</v>
      </c>
      <c r="F2334" s="48">
        <v>1</v>
      </c>
      <c r="G2334" s="41">
        <v>1732</v>
      </c>
      <c r="H2334" s="42">
        <v>2.8866666666666667</v>
      </c>
      <c r="I2334" s="42">
        <v>600</v>
      </c>
      <c r="J2334" s="42" t="s">
        <v>4170</v>
      </c>
      <c r="K2334" s="42" t="s">
        <v>4170</v>
      </c>
      <c r="L2334" s="42">
        <v>50</v>
      </c>
      <c r="M2334" s="39" t="s">
        <v>103</v>
      </c>
      <c r="N2334" s="39" t="str">
        <f t="shared" si="36"/>
        <v>sim</v>
      </c>
      <c r="O2334" s="49">
        <v>18</v>
      </c>
      <c r="P2334" s="49">
        <v>14</v>
      </c>
      <c r="Q2334" s="39">
        <v>0</v>
      </c>
      <c r="R2334" s="39">
        <v>77.8</v>
      </c>
      <c r="S2334" s="39"/>
    </row>
    <row r="2335" spans="1:19" x14ac:dyDescent="0.25">
      <c r="A2335" s="39" t="s">
        <v>76</v>
      </c>
      <c r="B2335" s="39" t="s">
        <v>29</v>
      </c>
      <c r="C2335" s="39" t="s">
        <v>63</v>
      </c>
      <c r="D2335" s="39" t="s">
        <v>2477</v>
      </c>
      <c r="E2335" s="39" t="s">
        <v>127</v>
      </c>
      <c r="F2335" s="48">
        <v>1</v>
      </c>
      <c r="G2335" s="41">
        <v>3041</v>
      </c>
      <c r="H2335" s="42">
        <v>2.5341666666666667</v>
      </c>
      <c r="I2335" s="42">
        <v>1200</v>
      </c>
      <c r="J2335" s="42" t="s">
        <v>4169</v>
      </c>
      <c r="K2335" s="42" t="s">
        <v>4170</v>
      </c>
      <c r="L2335" s="42">
        <v>100</v>
      </c>
      <c r="M2335" s="39" t="s">
        <v>103</v>
      </c>
      <c r="N2335" s="39" t="str">
        <f t="shared" si="36"/>
        <v>sim</v>
      </c>
      <c r="O2335" s="49">
        <v>20</v>
      </c>
      <c r="P2335" s="49">
        <v>6</v>
      </c>
      <c r="Q2335" s="39">
        <v>3</v>
      </c>
      <c r="R2335" s="39">
        <v>30</v>
      </c>
      <c r="S2335" s="39">
        <v>15</v>
      </c>
    </row>
    <row r="2336" spans="1:19" x14ac:dyDescent="0.25">
      <c r="A2336" s="39" t="s">
        <v>76</v>
      </c>
      <c r="B2336" s="39" t="s">
        <v>29</v>
      </c>
      <c r="C2336" s="39" t="s">
        <v>63</v>
      </c>
      <c r="D2336" s="39" t="s">
        <v>2478</v>
      </c>
      <c r="E2336" s="39" t="s">
        <v>127</v>
      </c>
      <c r="F2336" s="48">
        <v>1</v>
      </c>
      <c r="G2336" s="41">
        <v>3839</v>
      </c>
      <c r="H2336" s="42">
        <v>2.100109409190372</v>
      </c>
      <c r="I2336" s="42">
        <v>1828</v>
      </c>
      <c r="J2336" s="42" t="s">
        <v>4170</v>
      </c>
      <c r="K2336" s="42" t="s">
        <v>4170</v>
      </c>
      <c r="L2336" s="42">
        <v>0</v>
      </c>
      <c r="M2336" s="39" t="s">
        <v>102</v>
      </c>
      <c r="N2336" s="39" t="str">
        <f t="shared" si="36"/>
        <v>sim</v>
      </c>
      <c r="O2336" s="49">
        <v>53</v>
      </c>
      <c r="P2336" s="49">
        <v>46</v>
      </c>
      <c r="Q2336" s="39">
        <v>3</v>
      </c>
      <c r="R2336" s="39">
        <v>86.8</v>
      </c>
      <c r="S2336" s="39">
        <v>5.7</v>
      </c>
    </row>
    <row r="2337" spans="1:19" x14ac:dyDescent="0.25">
      <c r="A2337" s="39" t="s">
        <v>76</v>
      </c>
      <c r="B2337" s="39" t="s">
        <v>29</v>
      </c>
      <c r="C2337" s="39" t="s">
        <v>63</v>
      </c>
      <c r="D2337" s="39" t="s">
        <v>2479</v>
      </c>
      <c r="E2337" s="39" t="s">
        <v>127</v>
      </c>
      <c r="F2337" s="48">
        <v>2</v>
      </c>
      <c r="G2337" s="41">
        <v>65918</v>
      </c>
      <c r="H2337" s="42">
        <v>2.3192597283794245</v>
      </c>
      <c r="I2337" s="42">
        <v>28422</v>
      </c>
      <c r="J2337" s="42" t="s">
        <v>4169</v>
      </c>
      <c r="K2337" s="42" t="s">
        <v>4170</v>
      </c>
      <c r="L2337" s="42">
        <v>400</v>
      </c>
      <c r="M2337" s="39" t="s">
        <v>103</v>
      </c>
      <c r="N2337" s="39" t="str">
        <f t="shared" si="36"/>
        <v>sim</v>
      </c>
      <c r="O2337" s="49">
        <v>428</v>
      </c>
      <c r="P2337" s="49">
        <v>342</v>
      </c>
      <c r="Q2337" s="39">
        <v>100</v>
      </c>
      <c r="R2337" s="39">
        <v>79.900000000000006</v>
      </c>
      <c r="S2337" s="39">
        <v>23.4</v>
      </c>
    </row>
    <row r="2338" spans="1:19" x14ac:dyDescent="0.25">
      <c r="A2338" s="39" t="s">
        <v>76</v>
      </c>
      <c r="B2338" s="39" t="s">
        <v>29</v>
      </c>
      <c r="C2338" s="39" t="s">
        <v>63</v>
      </c>
      <c r="D2338" s="39" t="s">
        <v>2480</v>
      </c>
      <c r="E2338" s="39" t="s">
        <v>127</v>
      </c>
      <c r="F2338" s="48">
        <v>1</v>
      </c>
      <c r="G2338" s="41">
        <v>1409</v>
      </c>
      <c r="H2338" s="42">
        <v>2.0099857346647645</v>
      </c>
      <c r="I2338" s="42">
        <v>701</v>
      </c>
      <c r="J2338" s="42" t="s">
        <v>4170</v>
      </c>
      <c r="K2338" s="42" t="s">
        <v>4170</v>
      </c>
      <c r="L2338" s="42">
        <v>150</v>
      </c>
      <c r="M2338" s="39" t="s">
        <v>102</v>
      </c>
      <c r="N2338" s="39" t="str">
        <f t="shared" si="36"/>
        <v>sim</v>
      </c>
      <c r="O2338" s="49">
        <v>12</v>
      </c>
      <c r="P2338" s="49">
        <v>12</v>
      </c>
      <c r="Q2338" s="39">
        <v>8</v>
      </c>
      <c r="R2338" s="39">
        <v>100</v>
      </c>
      <c r="S2338" s="39">
        <v>66.7</v>
      </c>
    </row>
    <row r="2339" spans="1:19" x14ac:dyDescent="0.25">
      <c r="A2339" s="39" t="s">
        <v>76</v>
      </c>
      <c r="B2339" s="39" t="s">
        <v>29</v>
      </c>
      <c r="C2339" s="39" t="s">
        <v>63</v>
      </c>
      <c r="D2339" s="39" t="s">
        <v>2481</v>
      </c>
      <c r="E2339" s="39" t="s">
        <v>127</v>
      </c>
      <c r="F2339" s="48">
        <v>1</v>
      </c>
      <c r="G2339" s="41">
        <v>4126</v>
      </c>
      <c r="H2339" s="42">
        <v>3.9864734299516909</v>
      </c>
      <c r="I2339" s="42">
        <v>1035</v>
      </c>
      <c r="J2339" s="42" t="s">
        <v>4170</v>
      </c>
      <c r="K2339" s="42" t="s">
        <v>4170</v>
      </c>
      <c r="L2339" s="42">
        <v>5</v>
      </c>
      <c r="M2339" s="39" t="s">
        <v>103</v>
      </c>
      <c r="N2339" s="39" t="str">
        <f t="shared" si="36"/>
        <v>sim</v>
      </c>
      <c r="O2339" s="49">
        <v>12.53</v>
      </c>
      <c r="P2339" s="49">
        <v>10</v>
      </c>
      <c r="Q2339" s="39">
        <v>0</v>
      </c>
      <c r="R2339" s="39">
        <v>79.8</v>
      </c>
      <c r="S2339" s="39"/>
    </row>
    <row r="2340" spans="1:19" x14ac:dyDescent="0.25">
      <c r="A2340" s="39" t="s">
        <v>76</v>
      </c>
      <c r="B2340" s="39" t="s">
        <v>29</v>
      </c>
      <c r="C2340" s="39" t="s">
        <v>63</v>
      </c>
      <c r="D2340" s="39" t="s">
        <v>2482</v>
      </c>
      <c r="E2340" s="39" t="s">
        <v>127</v>
      </c>
      <c r="F2340" s="48">
        <v>1</v>
      </c>
      <c r="G2340" s="41">
        <v>8791</v>
      </c>
      <c r="H2340" s="42">
        <v>2.0139747995418098</v>
      </c>
      <c r="I2340" s="42">
        <v>4365</v>
      </c>
      <c r="J2340" s="42" t="s">
        <v>4170</v>
      </c>
      <c r="K2340" s="42" t="s">
        <v>4170</v>
      </c>
      <c r="L2340" s="42">
        <v>0</v>
      </c>
      <c r="M2340" s="39" t="s">
        <v>105</v>
      </c>
      <c r="N2340" s="39" t="str">
        <f t="shared" si="36"/>
        <v>sim</v>
      </c>
      <c r="O2340" s="49">
        <v>21.14</v>
      </c>
      <c r="P2340" s="49">
        <v>19.07</v>
      </c>
      <c r="Q2340" s="39">
        <v>18.14</v>
      </c>
      <c r="R2340" s="39">
        <v>90.2</v>
      </c>
      <c r="S2340" s="39">
        <v>85.8</v>
      </c>
    </row>
    <row r="2341" spans="1:19" x14ac:dyDescent="0.25">
      <c r="A2341" s="39" t="s">
        <v>76</v>
      </c>
      <c r="B2341" s="39" t="s">
        <v>29</v>
      </c>
      <c r="C2341" s="39" t="s">
        <v>63</v>
      </c>
      <c r="D2341" s="39" t="s">
        <v>2483</v>
      </c>
      <c r="E2341" s="39" t="s">
        <v>127</v>
      </c>
      <c r="F2341" s="48">
        <v>1</v>
      </c>
      <c r="G2341" s="41">
        <v>5450</v>
      </c>
      <c r="H2341" s="42">
        <v>2.5526932084309135</v>
      </c>
      <c r="I2341" s="42">
        <v>2135</v>
      </c>
      <c r="J2341" s="42" t="s">
        <v>4170</v>
      </c>
      <c r="K2341" s="42" t="s">
        <v>4170</v>
      </c>
      <c r="L2341" s="42">
        <v>0</v>
      </c>
      <c r="M2341" s="39" t="s">
        <v>102</v>
      </c>
      <c r="N2341" s="39" t="str">
        <f t="shared" si="36"/>
        <v>sim</v>
      </c>
      <c r="O2341" s="49">
        <v>40</v>
      </c>
      <c r="P2341" s="49">
        <v>38</v>
      </c>
      <c r="Q2341" s="39">
        <v>2</v>
      </c>
      <c r="R2341" s="39">
        <v>95</v>
      </c>
      <c r="S2341" s="39">
        <v>5</v>
      </c>
    </row>
    <row r="2342" spans="1:19" x14ac:dyDescent="0.25">
      <c r="A2342" s="39" t="s">
        <v>76</v>
      </c>
      <c r="B2342" s="39" t="s">
        <v>29</v>
      </c>
      <c r="C2342" s="39" t="s">
        <v>63</v>
      </c>
      <c r="D2342" s="39" t="s">
        <v>2484</v>
      </c>
      <c r="E2342" s="39" t="s">
        <v>127</v>
      </c>
      <c r="F2342" s="48">
        <v>1</v>
      </c>
      <c r="G2342" s="41">
        <v>6624</v>
      </c>
      <c r="H2342" s="42">
        <v>2.751973410884919</v>
      </c>
      <c r="I2342" s="42">
        <v>2407</v>
      </c>
      <c r="J2342" s="42" t="s">
        <v>4169</v>
      </c>
      <c r="K2342" s="42" t="s">
        <v>4170</v>
      </c>
      <c r="L2342" s="42">
        <v>0</v>
      </c>
      <c r="M2342" s="39" t="s">
        <v>102</v>
      </c>
      <c r="N2342" s="39" t="str">
        <f t="shared" si="36"/>
        <v>sim</v>
      </c>
      <c r="O2342" s="49">
        <v>34</v>
      </c>
      <c r="P2342" s="49">
        <v>33</v>
      </c>
      <c r="Q2342" s="39">
        <v>10.65</v>
      </c>
      <c r="R2342" s="39">
        <v>97.1</v>
      </c>
      <c r="S2342" s="39">
        <v>31.3</v>
      </c>
    </row>
    <row r="2343" spans="1:19" x14ac:dyDescent="0.25">
      <c r="A2343" s="39" t="s">
        <v>76</v>
      </c>
      <c r="B2343" s="39" t="s">
        <v>29</v>
      </c>
      <c r="C2343" s="39" t="s">
        <v>63</v>
      </c>
      <c r="D2343" s="39" t="s">
        <v>2485</v>
      </c>
      <c r="E2343" s="39" t="s">
        <v>127</v>
      </c>
      <c r="F2343" s="48">
        <v>1</v>
      </c>
      <c r="G2343" s="41">
        <v>4236</v>
      </c>
      <c r="H2343" s="42">
        <v>2.9213793103448276</v>
      </c>
      <c r="I2343" s="42">
        <v>1450</v>
      </c>
      <c r="J2343" s="42" t="s">
        <v>4170</v>
      </c>
      <c r="K2343" s="42" t="s">
        <v>4170</v>
      </c>
      <c r="L2343" s="42">
        <v>0</v>
      </c>
      <c r="M2343" s="39" t="s">
        <v>106</v>
      </c>
      <c r="N2343" s="39" t="str">
        <f t="shared" si="36"/>
        <v>sim</v>
      </c>
      <c r="O2343" s="49">
        <v>17</v>
      </c>
      <c r="P2343" s="49">
        <v>15.5</v>
      </c>
      <c r="Q2343" s="39">
        <v>0.35</v>
      </c>
      <c r="R2343" s="39">
        <v>91.2</v>
      </c>
      <c r="S2343" s="39">
        <v>2.1</v>
      </c>
    </row>
    <row r="2344" spans="1:19" x14ac:dyDescent="0.25">
      <c r="A2344" s="39" t="s">
        <v>76</v>
      </c>
      <c r="B2344" s="39" t="s">
        <v>29</v>
      </c>
      <c r="C2344" s="39" t="s">
        <v>63</v>
      </c>
      <c r="D2344" s="39" t="s">
        <v>2486</v>
      </c>
      <c r="E2344" s="39" t="s">
        <v>127</v>
      </c>
      <c r="F2344" s="48">
        <v>1</v>
      </c>
      <c r="G2344" s="41">
        <v>2271</v>
      </c>
      <c r="H2344" s="42">
        <v>2.2709999999999999</v>
      </c>
      <c r="I2344" s="42">
        <v>1000</v>
      </c>
      <c r="J2344" s="42" t="s">
        <v>4170</v>
      </c>
      <c r="K2344" s="42" t="s">
        <v>4170</v>
      </c>
      <c r="L2344" s="42">
        <v>50</v>
      </c>
      <c r="M2344" s="39" t="s">
        <v>102</v>
      </c>
      <c r="N2344" s="39" t="str">
        <f t="shared" si="36"/>
        <v>sim</v>
      </c>
      <c r="O2344" s="49">
        <v>19</v>
      </c>
      <c r="P2344" s="49">
        <v>12.85</v>
      </c>
      <c r="Q2344" s="39">
        <v>3</v>
      </c>
      <c r="R2344" s="39">
        <v>67.599999999999994</v>
      </c>
      <c r="S2344" s="39">
        <v>15.8</v>
      </c>
    </row>
    <row r="2345" spans="1:19" x14ac:dyDescent="0.25">
      <c r="A2345" s="39" t="s">
        <v>76</v>
      </c>
      <c r="B2345" s="39" t="s">
        <v>29</v>
      </c>
      <c r="C2345" s="39" t="s">
        <v>63</v>
      </c>
      <c r="D2345" s="39" t="s">
        <v>2487</v>
      </c>
      <c r="E2345" s="39" t="s">
        <v>174</v>
      </c>
      <c r="F2345" s="48">
        <v>2</v>
      </c>
      <c r="G2345" s="41">
        <v>33048</v>
      </c>
      <c r="H2345" s="42">
        <v>3.0043636363636366</v>
      </c>
      <c r="I2345" s="42">
        <v>11000</v>
      </c>
      <c r="J2345" s="42" t="s">
        <v>4169</v>
      </c>
      <c r="K2345" s="42" t="s">
        <v>4169</v>
      </c>
      <c r="L2345" s="42">
        <v>1070</v>
      </c>
      <c r="M2345" s="39" t="s">
        <v>105</v>
      </c>
      <c r="N2345" s="39" t="str">
        <f t="shared" si="36"/>
        <v>sim</v>
      </c>
      <c r="O2345" s="49">
        <v>150</v>
      </c>
      <c r="P2345" s="49">
        <v>150</v>
      </c>
      <c r="Q2345" s="39">
        <v>10</v>
      </c>
      <c r="R2345" s="39">
        <v>100</v>
      </c>
      <c r="S2345" s="39">
        <v>6.7</v>
      </c>
    </row>
    <row r="2346" spans="1:19" x14ac:dyDescent="0.25">
      <c r="A2346" s="39" t="s">
        <v>76</v>
      </c>
      <c r="B2346" s="39" t="s">
        <v>29</v>
      </c>
      <c r="C2346" s="39" t="s">
        <v>63</v>
      </c>
      <c r="D2346" s="39" t="s">
        <v>2488</v>
      </c>
      <c r="E2346" s="39" t="s">
        <v>127</v>
      </c>
      <c r="F2346" s="48">
        <v>1</v>
      </c>
      <c r="G2346" s="41">
        <v>3185</v>
      </c>
      <c r="H2346" s="42">
        <v>3.1850000000000001</v>
      </c>
      <c r="I2346" s="42">
        <v>1000</v>
      </c>
      <c r="J2346" s="42" t="s">
        <v>4170</v>
      </c>
      <c r="K2346" s="42" t="s">
        <v>4170</v>
      </c>
      <c r="L2346" s="42">
        <v>30</v>
      </c>
      <c r="M2346" s="39" t="s">
        <v>102</v>
      </c>
      <c r="N2346" s="39" t="str">
        <f t="shared" si="36"/>
        <v>sim</v>
      </c>
      <c r="O2346" s="49">
        <v>19.5</v>
      </c>
      <c r="P2346" s="49">
        <v>13</v>
      </c>
      <c r="Q2346" s="39">
        <v>0.5</v>
      </c>
      <c r="R2346" s="39">
        <v>66.7</v>
      </c>
      <c r="S2346" s="39">
        <v>2.6</v>
      </c>
    </row>
    <row r="2347" spans="1:19" x14ac:dyDescent="0.25">
      <c r="A2347" s="39" t="s">
        <v>76</v>
      </c>
      <c r="B2347" s="39" t="s">
        <v>29</v>
      </c>
      <c r="C2347" s="39" t="s">
        <v>63</v>
      </c>
      <c r="D2347" s="39" t="s">
        <v>2489</v>
      </c>
      <c r="E2347" s="39" t="s">
        <v>127</v>
      </c>
      <c r="F2347" s="48">
        <v>1</v>
      </c>
      <c r="G2347" s="41">
        <v>1523</v>
      </c>
      <c r="H2347" s="42">
        <v>2.2496307237813884</v>
      </c>
      <c r="I2347" s="42">
        <v>677</v>
      </c>
      <c r="J2347" s="42" t="s">
        <v>4170</v>
      </c>
      <c r="K2347" s="42" t="s">
        <v>4170</v>
      </c>
      <c r="L2347" s="42">
        <v>0</v>
      </c>
      <c r="M2347" s="39" t="s">
        <v>103</v>
      </c>
      <c r="N2347" s="39" t="str">
        <f t="shared" si="36"/>
        <v>sim</v>
      </c>
      <c r="O2347" s="49">
        <v>11</v>
      </c>
      <c r="P2347" s="49">
        <v>8</v>
      </c>
      <c r="Q2347" s="39">
        <v>0</v>
      </c>
      <c r="R2347" s="39">
        <v>72.7</v>
      </c>
      <c r="S2347" s="39"/>
    </row>
    <row r="2348" spans="1:19" x14ac:dyDescent="0.25">
      <c r="A2348" s="39" t="s">
        <v>76</v>
      </c>
      <c r="B2348" s="39" t="s">
        <v>29</v>
      </c>
      <c r="C2348" s="39" t="s">
        <v>63</v>
      </c>
      <c r="D2348" s="39" t="s">
        <v>2490</v>
      </c>
      <c r="E2348" s="39" t="s">
        <v>127</v>
      </c>
      <c r="F2348" s="48">
        <v>1</v>
      </c>
      <c r="G2348" s="41">
        <v>534</v>
      </c>
      <c r="H2348" s="42">
        <v>2.0150943396226415</v>
      </c>
      <c r="I2348" s="42">
        <v>265</v>
      </c>
      <c r="J2348" s="42" t="s">
        <v>4170</v>
      </c>
      <c r="K2348" s="42" t="s">
        <v>4170</v>
      </c>
      <c r="L2348" s="42">
        <v>2</v>
      </c>
      <c r="M2348" s="39" t="s">
        <v>102</v>
      </c>
      <c r="N2348" s="39" t="str">
        <f t="shared" si="36"/>
        <v>sim</v>
      </c>
      <c r="O2348" s="49">
        <v>6.8</v>
      </c>
      <c r="P2348" s="49">
        <v>6.8</v>
      </c>
      <c r="Q2348" s="39">
        <v>0.9</v>
      </c>
      <c r="R2348" s="39">
        <v>100</v>
      </c>
      <c r="S2348" s="39">
        <v>13.2</v>
      </c>
    </row>
    <row r="2349" spans="1:19" x14ac:dyDescent="0.25">
      <c r="A2349" s="39" t="s">
        <v>76</v>
      </c>
      <c r="B2349" s="39" t="s">
        <v>29</v>
      </c>
      <c r="C2349" s="39" t="s">
        <v>63</v>
      </c>
      <c r="D2349" s="39" t="s">
        <v>2491</v>
      </c>
      <c r="E2349" s="39" t="s">
        <v>127</v>
      </c>
      <c r="F2349" s="48">
        <v>1</v>
      </c>
      <c r="G2349" s="41">
        <v>1618</v>
      </c>
      <c r="H2349" s="42">
        <v>2.1718120805369128</v>
      </c>
      <c r="I2349" s="42">
        <v>745</v>
      </c>
      <c r="J2349" s="42" t="s">
        <v>4170</v>
      </c>
      <c r="K2349" s="42" t="s">
        <v>4170</v>
      </c>
      <c r="L2349" s="42">
        <v>45</v>
      </c>
      <c r="M2349" s="39" t="s">
        <v>103</v>
      </c>
      <c r="N2349" s="39" t="str">
        <f t="shared" si="36"/>
        <v>sim</v>
      </c>
      <c r="O2349" s="49">
        <v>15</v>
      </c>
      <c r="P2349" s="49">
        <v>12.22</v>
      </c>
      <c r="Q2349" s="39">
        <v>1</v>
      </c>
      <c r="R2349" s="39">
        <v>81.5</v>
      </c>
      <c r="S2349" s="39">
        <v>6.7</v>
      </c>
    </row>
    <row r="2350" spans="1:19" x14ac:dyDescent="0.25">
      <c r="A2350" s="39" t="s">
        <v>76</v>
      </c>
      <c r="B2350" s="39" t="s">
        <v>29</v>
      </c>
      <c r="C2350" s="39" t="s">
        <v>63</v>
      </c>
      <c r="D2350" s="39" t="s">
        <v>2492</v>
      </c>
      <c r="E2350" s="39" t="s">
        <v>127</v>
      </c>
      <c r="F2350" s="48">
        <v>1</v>
      </c>
      <c r="G2350" s="41">
        <v>3315</v>
      </c>
      <c r="H2350" s="42">
        <v>2.6372315035799523</v>
      </c>
      <c r="I2350" s="42">
        <v>1257</v>
      </c>
      <c r="J2350" s="42" t="s">
        <v>4170</v>
      </c>
      <c r="K2350" s="42" t="s">
        <v>4170</v>
      </c>
      <c r="L2350" s="42">
        <v>17</v>
      </c>
      <c r="M2350" s="39" t="s">
        <v>102</v>
      </c>
      <c r="N2350" s="39" t="str">
        <f t="shared" si="36"/>
        <v>sim</v>
      </c>
      <c r="O2350" s="49">
        <v>15</v>
      </c>
      <c r="P2350" s="49">
        <v>12.5</v>
      </c>
      <c r="Q2350" s="39">
        <v>3</v>
      </c>
      <c r="R2350" s="39">
        <v>83.3</v>
      </c>
      <c r="S2350" s="39">
        <v>20</v>
      </c>
    </row>
    <row r="2351" spans="1:19" x14ac:dyDescent="0.25">
      <c r="A2351" s="39" t="s">
        <v>76</v>
      </c>
      <c r="B2351" s="39" t="s">
        <v>29</v>
      </c>
      <c r="C2351" s="39" t="s">
        <v>63</v>
      </c>
      <c r="D2351" s="39" t="s">
        <v>2493</v>
      </c>
      <c r="E2351" s="39" t="s">
        <v>127</v>
      </c>
      <c r="F2351" s="48">
        <v>1</v>
      </c>
      <c r="G2351" s="41">
        <v>3521</v>
      </c>
      <c r="H2351" s="42">
        <v>2.2512787723785168</v>
      </c>
      <c r="I2351" s="42">
        <v>1564</v>
      </c>
      <c r="J2351" s="42" t="s">
        <v>4170</v>
      </c>
      <c r="K2351" s="42" t="s">
        <v>4170</v>
      </c>
      <c r="L2351" s="42">
        <v>137</v>
      </c>
      <c r="M2351" s="39" t="s">
        <v>105</v>
      </c>
      <c r="N2351" s="39" t="str">
        <f t="shared" si="36"/>
        <v>sim</v>
      </c>
      <c r="O2351" s="49">
        <v>17</v>
      </c>
      <c r="P2351" s="49">
        <v>12</v>
      </c>
      <c r="Q2351" s="39">
        <v>10</v>
      </c>
      <c r="R2351" s="39">
        <v>70.599999999999994</v>
      </c>
      <c r="S2351" s="39">
        <v>58.8</v>
      </c>
    </row>
    <row r="2352" spans="1:19" x14ac:dyDescent="0.25">
      <c r="A2352" s="39" t="s">
        <v>76</v>
      </c>
      <c r="B2352" s="39" t="s">
        <v>29</v>
      </c>
      <c r="C2352" s="39" t="s">
        <v>63</v>
      </c>
      <c r="D2352" s="39" t="s">
        <v>2494</v>
      </c>
      <c r="E2352" s="39" t="s">
        <v>127</v>
      </c>
      <c r="F2352" s="48">
        <v>1</v>
      </c>
      <c r="G2352" s="41">
        <v>1537</v>
      </c>
      <c r="H2352" s="42">
        <v>2.5155482815057284</v>
      </c>
      <c r="I2352" s="42">
        <v>611</v>
      </c>
      <c r="J2352" s="42" t="s">
        <v>4170</v>
      </c>
      <c r="K2352" s="42" t="s">
        <v>4170</v>
      </c>
      <c r="L2352" s="42">
        <v>15</v>
      </c>
      <c r="M2352" s="39" t="s">
        <v>103</v>
      </c>
      <c r="N2352" s="39" t="str">
        <f t="shared" si="36"/>
        <v>sim</v>
      </c>
      <c r="O2352" s="49">
        <v>11.55</v>
      </c>
      <c r="P2352" s="49">
        <v>10.64</v>
      </c>
      <c r="Q2352" s="39">
        <v>7.54</v>
      </c>
      <c r="R2352" s="39">
        <v>92.1</v>
      </c>
      <c r="S2352" s="39">
        <v>65.3</v>
      </c>
    </row>
    <row r="2353" spans="1:19" x14ac:dyDescent="0.25">
      <c r="A2353" s="39" t="s">
        <v>76</v>
      </c>
      <c r="B2353" s="39" t="s">
        <v>29</v>
      </c>
      <c r="C2353" s="39" t="s">
        <v>63</v>
      </c>
      <c r="D2353" s="39" t="s">
        <v>2495</v>
      </c>
      <c r="E2353" s="39" t="s">
        <v>127</v>
      </c>
      <c r="F2353" s="48">
        <v>1</v>
      </c>
      <c r="G2353" s="41">
        <v>1739</v>
      </c>
      <c r="H2353" s="42">
        <v>2.4119278779472952</v>
      </c>
      <c r="I2353" s="42">
        <v>721</v>
      </c>
      <c r="J2353" s="42" t="s">
        <v>4170</v>
      </c>
      <c r="K2353" s="42" t="s">
        <v>4170</v>
      </c>
      <c r="L2353" s="42">
        <v>0</v>
      </c>
      <c r="M2353" s="39" t="s">
        <v>102</v>
      </c>
      <c r="N2353" s="39" t="str">
        <f t="shared" si="36"/>
        <v>sim</v>
      </c>
      <c r="O2353" s="49">
        <v>150</v>
      </c>
      <c r="P2353" s="49">
        <v>150</v>
      </c>
      <c r="Q2353" s="39">
        <v>70</v>
      </c>
      <c r="R2353" s="39">
        <v>100</v>
      </c>
      <c r="S2353" s="39">
        <v>46.7</v>
      </c>
    </row>
    <row r="2354" spans="1:19" x14ac:dyDescent="0.25">
      <c r="A2354" s="39" t="s">
        <v>76</v>
      </c>
      <c r="B2354" s="39" t="s">
        <v>29</v>
      </c>
      <c r="C2354" s="39" t="s">
        <v>63</v>
      </c>
      <c r="D2354" s="39" t="s">
        <v>2496</v>
      </c>
      <c r="E2354" s="39" t="s">
        <v>127</v>
      </c>
      <c r="F2354" s="48">
        <v>1</v>
      </c>
      <c r="G2354" s="41">
        <v>8578</v>
      </c>
      <c r="H2354" s="42">
        <v>2.2573684210526315</v>
      </c>
      <c r="I2354" s="42">
        <v>3800</v>
      </c>
      <c r="J2354" s="42" t="s">
        <v>4170</v>
      </c>
      <c r="K2354" s="42" t="s">
        <v>4170</v>
      </c>
      <c r="L2354" s="42">
        <v>0</v>
      </c>
      <c r="M2354" s="39" t="s">
        <v>103</v>
      </c>
      <c r="N2354" s="39" t="str">
        <f t="shared" si="36"/>
        <v>sim</v>
      </c>
      <c r="O2354" s="49">
        <v>45.3</v>
      </c>
      <c r="P2354" s="49">
        <v>43.2</v>
      </c>
      <c r="Q2354" s="39">
        <v>4.5</v>
      </c>
      <c r="R2354" s="39">
        <v>95.4</v>
      </c>
      <c r="S2354" s="39">
        <v>9.9</v>
      </c>
    </row>
    <row r="2355" spans="1:19" x14ac:dyDescent="0.25">
      <c r="A2355" s="39" t="s">
        <v>76</v>
      </c>
      <c r="B2355" s="39" t="s">
        <v>29</v>
      </c>
      <c r="C2355" s="39" t="s">
        <v>63</v>
      </c>
      <c r="D2355" s="39" t="s">
        <v>2497</v>
      </c>
      <c r="E2355" s="39" t="s">
        <v>127</v>
      </c>
      <c r="F2355" s="48">
        <v>1</v>
      </c>
      <c r="G2355" s="41">
        <v>6686</v>
      </c>
      <c r="H2355" s="42">
        <v>3.247207382224381</v>
      </c>
      <c r="I2355" s="42">
        <v>2059</v>
      </c>
      <c r="J2355" s="42" t="s">
        <v>4170</v>
      </c>
      <c r="K2355" s="42" t="s">
        <v>4170</v>
      </c>
      <c r="L2355" s="42">
        <v>0</v>
      </c>
      <c r="M2355" s="39" t="s">
        <v>102</v>
      </c>
      <c r="N2355" s="39" t="str">
        <f t="shared" si="36"/>
        <v>sim</v>
      </c>
      <c r="O2355" s="49">
        <v>60</v>
      </c>
      <c r="P2355" s="49">
        <v>52</v>
      </c>
      <c r="Q2355" s="39">
        <v>30</v>
      </c>
      <c r="R2355" s="39">
        <v>86.7</v>
      </c>
      <c r="S2355" s="39">
        <v>50</v>
      </c>
    </row>
    <row r="2356" spans="1:19" x14ac:dyDescent="0.25">
      <c r="A2356" s="39" t="s">
        <v>76</v>
      </c>
      <c r="B2356" s="39" t="s">
        <v>29</v>
      </c>
      <c r="C2356" s="39" t="s">
        <v>63</v>
      </c>
      <c r="D2356" s="39" t="s">
        <v>2498</v>
      </c>
      <c r="E2356" s="39" t="s">
        <v>127</v>
      </c>
      <c r="F2356" s="48">
        <v>1</v>
      </c>
      <c r="G2356" s="41">
        <v>1878</v>
      </c>
      <c r="H2356" s="42">
        <v>2.0751381215469613</v>
      </c>
      <c r="I2356" s="42">
        <v>905</v>
      </c>
      <c r="J2356" s="42" t="s">
        <v>4170</v>
      </c>
      <c r="K2356" s="42" t="s">
        <v>4170</v>
      </c>
      <c r="L2356" s="42">
        <v>23</v>
      </c>
      <c r="M2356" s="39" t="s">
        <v>104</v>
      </c>
      <c r="N2356" s="39" t="b">
        <f t="shared" si="36"/>
        <v>0</v>
      </c>
      <c r="O2356" s="49">
        <v>15.67</v>
      </c>
      <c r="P2356" s="49">
        <v>3.44</v>
      </c>
      <c r="Q2356" s="39">
        <v>0</v>
      </c>
      <c r="R2356" s="39">
        <v>22</v>
      </c>
      <c r="S2356" s="39"/>
    </row>
    <row r="2357" spans="1:19" x14ac:dyDescent="0.25">
      <c r="A2357" s="39" t="s">
        <v>76</v>
      </c>
      <c r="B2357" s="39" t="s">
        <v>29</v>
      </c>
      <c r="C2357" s="39" t="s">
        <v>63</v>
      </c>
      <c r="D2357" s="39" t="s">
        <v>2499</v>
      </c>
      <c r="E2357" s="39" t="s">
        <v>127</v>
      </c>
      <c r="F2357" s="48">
        <v>1</v>
      </c>
      <c r="G2357" s="41">
        <v>12960</v>
      </c>
      <c r="H2357" s="42">
        <v>2.4761176920137564</v>
      </c>
      <c r="I2357" s="42">
        <v>5234</v>
      </c>
      <c r="J2357" s="42" t="s">
        <v>4170</v>
      </c>
      <c r="K2357" s="42" t="s">
        <v>4170</v>
      </c>
      <c r="L2357" s="42">
        <v>15</v>
      </c>
      <c r="M2357" s="39" t="s">
        <v>102</v>
      </c>
      <c r="N2357" s="39" t="str">
        <f t="shared" si="36"/>
        <v>sim</v>
      </c>
      <c r="O2357" s="49">
        <v>94.5</v>
      </c>
      <c r="P2357" s="49">
        <v>72.099999999999994</v>
      </c>
      <c r="Q2357" s="39">
        <v>9.82</v>
      </c>
      <c r="R2357" s="39">
        <v>76.3</v>
      </c>
      <c r="S2357" s="39">
        <v>10.4</v>
      </c>
    </row>
    <row r="2358" spans="1:19" x14ac:dyDescent="0.25">
      <c r="A2358" s="39" t="s">
        <v>76</v>
      </c>
      <c r="B2358" s="39" t="s">
        <v>29</v>
      </c>
      <c r="C2358" s="39" t="s">
        <v>63</v>
      </c>
      <c r="D2358" s="39" t="s">
        <v>2500</v>
      </c>
      <c r="E2358" s="39" t="s">
        <v>174</v>
      </c>
      <c r="F2358" s="48">
        <v>3</v>
      </c>
      <c r="G2358" s="41">
        <v>235967</v>
      </c>
      <c r="H2358" s="42">
        <v>3.0659000844539728</v>
      </c>
      <c r="I2358" s="42">
        <v>76965</v>
      </c>
      <c r="J2358" s="42" t="s">
        <v>4169</v>
      </c>
      <c r="K2358" s="42" t="s">
        <v>4169</v>
      </c>
      <c r="L2358" s="42">
        <v>300</v>
      </c>
      <c r="M2358" s="39" t="s">
        <v>102</v>
      </c>
      <c r="N2358" s="39" t="str">
        <f t="shared" si="36"/>
        <v>sim</v>
      </c>
      <c r="O2358" s="49">
        <v>1123</v>
      </c>
      <c r="P2358" s="49">
        <v>768</v>
      </c>
      <c r="Q2358" s="39">
        <v>16.5</v>
      </c>
      <c r="R2358" s="39">
        <v>68.400000000000006</v>
      </c>
      <c r="S2358" s="39">
        <v>1.5</v>
      </c>
    </row>
    <row r="2359" spans="1:19" x14ac:dyDescent="0.25">
      <c r="A2359" s="39" t="s">
        <v>76</v>
      </c>
      <c r="B2359" s="39" t="s">
        <v>29</v>
      </c>
      <c r="C2359" s="39" t="s">
        <v>63</v>
      </c>
      <c r="D2359" s="39" t="s">
        <v>2501</v>
      </c>
      <c r="E2359" s="39" t="s">
        <v>127</v>
      </c>
      <c r="F2359" s="48">
        <v>1</v>
      </c>
      <c r="G2359" s="41">
        <v>3186</v>
      </c>
      <c r="H2359" s="42">
        <v>2.6549999999999998</v>
      </c>
      <c r="I2359" s="42">
        <v>1200</v>
      </c>
      <c r="J2359" s="42" t="s">
        <v>4170</v>
      </c>
      <c r="K2359" s="42" t="s">
        <v>4170</v>
      </c>
      <c r="L2359" s="42">
        <v>200</v>
      </c>
      <c r="M2359" s="39" t="s">
        <v>103</v>
      </c>
      <c r="N2359" s="39" t="str">
        <f t="shared" si="36"/>
        <v>sim</v>
      </c>
      <c r="O2359" s="49">
        <v>25</v>
      </c>
      <c r="P2359" s="49">
        <v>18</v>
      </c>
      <c r="Q2359" s="39">
        <v>2</v>
      </c>
      <c r="R2359" s="39">
        <v>72</v>
      </c>
      <c r="S2359" s="39">
        <v>8</v>
      </c>
    </row>
    <row r="2360" spans="1:19" x14ac:dyDescent="0.25">
      <c r="A2360" s="39" t="s">
        <v>76</v>
      </c>
      <c r="B2360" s="39" t="s">
        <v>29</v>
      </c>
      <c r="C2360" s="39" t="s">
        <v>63</v>
      </c>
      <c r="D2360" s="39" t="s">
        <v>2502</v>
      </c>
      <c r="E2360" s="39" t="s">
        <v>127</v>
      </c>
      <c r="F2360" s="48">
        <v>1</v>
      </c>
      <c r="G2360" s="41">
        <v>1476</v>
      </c>
      <c r="H2360" s="42">
        <v>2.1055634807417976</v>
      </c>
      <c r="I2360" s="42">
        <v>701</v>
      </c>
      <c r="J2360" s="42" t="s">
        <v>4170</v>
      </c>
      <c r="K2360" s="42" t="s">
        <v>4170</v>
      </c>
      <c r="L2360" s="42">
        <v>80</v>
      </c>
      <c r="M2360" s="39" t="s">
        <v>105</v>
      </c>
      <c r="N2360" s="39" t="str">
        <f t="shared" si="36"/>
        <v>sim</v>
      </c>
      <c r="O2360" s="49">
        <v>17</v>
      </c>
      <c r="P2360" s="49">
        <v>14</v>
      </c>
      <c r="Q2360" s="39">
        <v>11</v>
      </c>
      <c r="R2360" s="39">
        <v>82.4</v>
      </c>
      <c r="S2360" s="39">
        <v>64.7</v>
      </c>
    </row>
    <row r="2361" spans="1:19" x14ac:dyDescent="0.25">
      <c r="A2361" s="39" t="s">
        <v>76</v>
      </c>
      <c r="B2361" s="39" t="s">
        <v>29</v>
      </c>
      <c r="C2361" s="39" t="s">
        <v>63</v>
      </c>
      <c r="D2361" s="39" t="s">
        <v>2503</v>
      </c>
      <c r="E2361" s="39" t="s">
        <v>127</v>
      </c>
      <c r="F2361" s="48">
        <v>1</v>
      </c>
      <c r="G2361" s="41">
        <v>3779</v>
      </c>
      <c r="H2361" s="42">
        <v>2.0317204301075269</v>
      </c>
      <c r="I2361" s="42">
        <v>1860</v>
      </c>
      <c r="J2361" s="42" t="s">
        <v>4170</v>
      </c>
      <c r="K2361" s="42" t="s">
        <v>4170</v>
      </c>
      <c r="L2361" s="42">
        <v>20</v>
      </c>
      <c r="M2361" s="39" t="s">
        <v>103</v>
      </c>
      <c r="N2361" s="39" t="str">
        <f t="shared" si="36"/>
        <v>sim</v>
      </c>
      <c r="O2361" s="49">
        <v>21.05</v>
      </c>
      <c r="P2361" s="49">
        <v>21</v>
      </c>
      <c r="Q2361" s="39">
        <v>21</v>
      </c>
      <c r="R2361" s="39">
        <v>99.8</v>
      </c>
      <c r="S2361" s="39">
        <v>99.8</v>
      </c>
    </row>
    <row r="2362" spans="1:19" x14ac:dyDescent="0.25">
      <c r="A2362" s="39" t="s">
        <v>76</v>
      </c>
      <c r="B2362" s="39" t="s">
        <v>29</v>
      </c>
      <c r="C2362" s="39" t="s">
        <v>63</v>
      </c>
      <c r="D2362" s="39" t="s">
        <v>2504</v>
      </c>
      <c r="E2362" s="39" t="s">
        <v>127</v>
      </c>
      <c r="F2362" s="48">
        <v>1</v>
      </c>
      <c r="G2362" s="41">
        <v>1544</v>
      </c>
      <c r="H2362" s="42">
        <v>5.1466666666666665</v>
      </c>
      <c r="I2362" s="42">
        <v>300</v>
      </c>
      <c r="J2362" s="42" t="s">
        <v>4170</v>
      </c>
      <c r="K2362" s="42" t="s">
        <v>4170</v>
      </c>
      <c r="L2362" s="42">
        <v>50</v>
      </c>
      <c r="M2362" s="39" t="s">
        <v>104</v>
      </c>
      <c r="N2362" s="39" t="b">
        <f t="shared" si="36"/>
        <v>0</v>
      </c>
      <c r="O2362" s="49">
        <v>20</v>
      </c>
      <c r="P2362" s="49">
        <v>15</v>
      </c>
      <c r="Q2362" s="39">
        <v>0</v>
      </c>
      <c r="R2362" s="39">
        <v>75</v>
      </c>
      <c r="S2362" s="39"/>
    </row>
    <row r="2363" spans="1:19" x14ac:dyDescent="0.25">
      <c r="A2363" s="39" t="s">
        <v>76</v>
      </c>
      <c r="B2363" s="39" t="s">
        <v>29</v>
      </c>
      <c r="C2363" s="39" t="s">
        <v>63</v>
      </c>
      <c r="D2363" s="39" t="s">
        <v>2505</v>
      </c>
      <c r="E2363" s="39" t="s">
        <v>127</v>
      </c>
      <c r="F2363" s="48">
        <v>1</v>
      </c>
      <c r="G2363" s="41">
        <v>7654</v>
      </c>
      <c r="H2363" s="42">
        <v>2.5513333333333335</v>
      </c>
      <c r="I2363" s="42">
        <v>3000</v>
      </c>
      <c r="J2363" s="42" t="s">
        <v>4170</v>
      </c>
      <c r="K2363" s="42" t="s">
        <v>4170</v>
      </c>
      <c r="L2363" s="42">
        <v>15</v>
      </c>
      <c r="M2363" s="39" t="s">
        <v>103</v>
      </c>
      <c r="N2363" s="39" t="str">
        <f t="shared" si="36"/>
        <v>sim</v>
      </c>
      <c r="O2363" s="49">
        <v>15</v>
      </c>
      <c r="P2363" s="49">
        <v>12</v>
      </c>
      <c r="Q2363" s="39">
        <v>10</v>
      </c>
      <c r="R2363" s="39">
        <v>80</v>
      </c>
      <c r="S2363" s="39">
        <v>66.7</v>
      </c>
    </row>
    <row r="2364" spans="1:19" x14ac:dyDescent="0.25">
      <c r="A2364" s="39" t="s">
        <v>76</v>
      </c>
      <c r="B2364" s="39" t="s">
        <v>29</v>
      </c>
      <c r="C2364" s="39" t="s">
        <v>63</v>
      </c>
      <c r="D2364" s="39" t="s">
        <v>2506</v>
      </c>
      <c r="E2364" s="39" t="s">
        <v>173</v>
      </c>
      <c r="F2364" s="48">
        <v>1</v>
      </c>
      <c r="G2364" s="41">
        <v>3905</v>
      </c>
      <c r="H2364" s="42">
        <v>2.0005122950819674</v>
      </c>
      <c r="I2364" s="42">
        <v>1952</v>
      </c>
      <c r="J2364" s="42" t="s">
        <v>4170</v>
      </c>
      <c r="K2364" s="42" t="s">
        <v>4170</v>
      </c>
      <c r="L2364" s="42">
        <v>15</v>
      </c>
      <c r="M2364" s="39" t="s">
        <v>103</v>
      </c>
      <c r="N2364" s="39" t="str">
        <f t="shared" si="36"/>
        <v>sim</v>
      </c>
      <c r="O2364" s="49">
        <v>21.25</v>
      </c>
      <c r="P2364" s="49">
        <v>21</v>
      </c>
      <c r="Q2364" s="39">
        <v>12</v>
      </c>
      <c r="R2364" s="39">
        <v>98.8</v>
      </c>
      <c r="S2364" s="39">
        <v>56.5</v>
      </c>
    </row>
    <row r="2365" spans="1:19" x14ac:dyDescent="0.25">
      <c r="A2365" s="39" t="s">
        <v>76</v>
      </c>
      <c r="B2365" s="39" t="s">
        <v>29</v>
      </c>
      <c r="C2365" s="39" t="s">
        <v>63</v>
      </c>
      <c r="D2365" s="39" t="s">
        <v>2507</v>
      </c>
      <c r="E2365" s="39" t="s">
        <v>127</v>
      </c>
      <c r="F2365" s="48">
        <v>1</v>
      </c>
      <c r="G2365" s="41">
        <v>4101</v>
      </c>
      <c r="H2365" s="42">
        <v>2.3514908256880735</v>
      </c>
      <c r="I2365" s="42">
        <v>1744</v>
      </c>
      <c r="J2365" s="42" t="s">
        <v>4170</v>
      </c>
      <c r="K2365" s="42" t="s">
        <v>4170</v>
      </c>
      <c r="L2365" s="42">
        <v>150</v>
      </c>
      <c r="M2365" s="39" t="s">
        <v>106</v>
      </c>
      <c r="N2365" s="39" t="str">
        <f t="shared" si="36"/>
        <v>sim</v>
      </c>
      <c r="O2365" s="49">
        <v>28</v>
      </c>
      <c r="P2365" s="49">
        <v>23.72</v>
      </c>
      <c r="Q2365" s="39">
        <v>20</v>
      </c>
      <c r="R2365" s="39">
        <v>84.7</v>
      </c>
      <c r="S2365" s="39">
        <v>71.400000000000006</v>
      </c>
    </row>
    <row r="2366" spans="1:19" x14ac:dyDescent="0.25">
      <c r="A2366" s="39" t="s">
        <v>76</v>
      </c>
      <c r="B2366" s="39" t="s">
        <v>29</v>
      </c>
      <c r="C2366" s="39" t="s">
        <v>63</v>
      </c>
      <c r="D2366" s="39" t="s">
        <v>2508</v>
      </c>
      <c r="E2366" s="39" t="s">
        <v>127</v>
      </c>
      <c r="F2366" s="48">
        <v>2</v>
      </c>
      <c r="G2366" s="41">
        <v>27881</v>
      </c>
      <c r="H2366" s="42">
        <v>2.6382475397426193</v>
      </c>
      <c r="I2366" s="42">
        <v>10568</v>
      </c>
      <c r="J2366" s="42" t="s">
        <v>4170</v>
      </c>
      <c r="K2366" s="42" t="s">
        <v>4170</v>
      </c>
      <c r="L2366" s="42">
        <v>0</v>
      </c>
      <c r="M2366" s="39" t="s">
        <v>102</v>
      </c>
      <c r="N2366" s="39" t="str">
        <f t="shared" si="36"/>
        <v>sim</v>
      </c>
      <c r="O2366" s="49">
        <v>119.91</v>
      </c>
      <c r="P2366" s="49">
        <v>102.91</v>
      </c>
      <c r="Q2366" s="39">
        <v>1.82</v>
      </c>
      <c r="R2366" s="39">
        <v>85.8</v>
      </c>
      <c r="S2366" s="39">
        <v>1.5</v>
      </c>
    </row>
    <row r="2367" spans="1:19" x14ac:dyDescent="0.25">
      <c r="A2367" s="39" t="s">
        <v>76</v>
      </c>
      <c r="B2367" s="39" t="s">
        <v>29</v>
      </c>
      <c r="C2367" s="39" t="s">
        <v>63</v>
      </c>
      <c r="D2367" s="39" t="s">
        <v>2509</v>
      </c>
      <c r="E2367" s="39" t="s">
        <v>127</v>
      </c>
      <c r="F2367" s="48">
        <v>1</v>
      </c>
      <c r="G2367" s="41">
        <v>1389</v>
      </c>
      <c r="H2367" s="42">
        <v>3</v>
      </c>
      <c r="I2367" s="42">
        <v>463</v>
      </c>
      <c r="J2367" s="42" t="s">
        <v>4169</v>
      </c>
      <c r="K2367" s="42" t="s">
        <v>4170</v>
      </c>
      <c r="L2367" s="42">
        <v>200</v>
      </c>
      <c r="M2367" s="39" t="s">
        <v>103</v>
      </c>
      <c r="N2367" s="39" t="str">
        <f t="shared" si="36"/>
        <v>sim</v>
      </c>
      <c r="O2367" s="49">
        <v>10.5</v>
      </c>
      <c r="P2367" s="49">
        <v>10</v>
      </c>
      <c r="Q2367" s="39">
        <v>0.6</v>
      </c>
      <c r="R2367" s="39">
        <v>95.2</v>
      </c>
      <c r="S2367" s="39">
        <v>5.7</v>
      </c>
    </row>
    <row r="2368" spans="1:19" x14ac:dyDescent="0.25">
      <c r="A2368" s="39" t="s">
        <v>76</v>
      </c>
      <c r="B2368" s="39" t="s">
        <v>29</v>
      </c>
      <c r="C2368" s="39" t="s">
        <v>63</v>
      </c>
      <c r="D2368" s="39" t="s">
        <v>2510</v>
      </c>
      <c r="E2368" s="39" t="s">
        <v>127</v>
      </c>
      <c r="F2368" s="48">
        <v>1</v>
      </c>
      <c r="G2368" s="41">
        <v>1084</v>
      </c>
      <c r="H2368" s="42">
        <v>3.097142857142857</v>
      </c>
      <c r="I2368" s="42">
        <v>350</v>
      </c>
      <c r="J2368" s="42" t="s">
        <v>4170</v>
      </c>
      <c r="K2368" s="42" t="s">
        <v>4170</v>
      </c>
      <c r="L2368" s="42">
        <v>17</v>
      </c>
      <c r="M2368" s="39" t="s">
        <v>102</v>
      </c>
      <c r="N2368" s="39" t="str">
        <f t="shared" si="36"/>
        <v>sim</v>
      </c>
      <c r="O2368" s="49">
        <v>15</v>
      </c>
      <c r="P2368" s="49">
        <v>15</v>
      </c>
      <c r="Q2368" s="39">
        <v>12</v>
      </c>
      <c r="R2368" s="39">
        <v>100</v>
      </c>
      <c r="S2368" s="39">
        <v>80</v>
      </c>
    </row>
    <row r="2369" spans="1:19" x14ac:dyDescent="0.25">
      <c r="A2369" s="39" t="s">
        <v>76</v>
      </c>
      <c r="B2369" s="39" t="s">
        <v>29</v>
      </c>
      <c r="C2369" s="39" t="s">
        <v>63</v>
      </c>
      <c r="D2369" s="39" t="s">
        <v>2511</v>
      </c>
      <c r="E2369" s="39" t="s">
        <v>127</v>
      </c>
      <c r="F2369" s="48">
        <v>1</v>
      </c>
      <c r="G2369" s="41">
        <v>8024</v>
      </c>
      <c r="H2369" s="42">
        <v>2.0009975062344139</v>
      </c>
      <c r="I2369" s="42">
        <v>4010</v>
      </c>
      <c r="J2369" s="42" t="s">
        <v>4170</v>
      </c>
      <c r="K2369" s="42" t="s">
        <v>4170</v>
      </c>
      <c r="L2369" s="42">
        <v>50</v>
      </c>
      <c r="M2369" s="39" t="s">
        <v>102</v>
      </c>
      <c r="N2369" s="39" t="str">
        <f t="shared" si="36"/>
        <v>sim</v>
      </c>
      <c r="O2369" s="49">
        <v>116.45</v>
      </c>
      <c r="P2369" s="49">
        <v>28.36</v>
      </c>
      <c r="Q2369" s="39">
        <v>15.86</v>
      </c>
      <c r="R2369" s="39">
        <v>24.4</v>
      </c>
      <c r="S2369" s="39">
        <v>13.6</v>
      </c>
    </row>
    <row r="2370" spans="1:19" x14ac:dyDescent="0.25">
      <c r="A2370" s="39" t="s">
        <v>76</v>
      </c>
      <c r="B2370" s="39" t="s">
        <v>29</v>
      </c>
      <c r="C2370" s="39" t="s">
        <v>63</v>
      </c>
      <c r="D2370" s="39" t="s">
        <v>2512</v>
      </c>
      <c r="E2370" s="39" t="s">
        <v>127</v>
      </c>
      <c r="F2370" s="48">
        <v>1</v>
      </c>
      <c r="G2370" s="41">
        <v>7834</v>
      </c>
      <c r="H2370" s="42">
        <v>2.6113333333333335</v>
      </c>
      <c r="I2370" s="42">
        <v>3000</v>
      </c>
      <c r="J2370" s="42" t="s">
        <v>4170</v>
      </c>
      <c r="K2370" s="42" t="s">
        <v>4170</v>
      </c>
      <c r="L2370" s="42">
        <v>500</v>
      </c>
      <c r="M2370" s="39" t="s">
        <v>103</v>
      </c>
      <c r="N2370" s="39" t="str">
        <f t="shared" si="36"/>
        <v>sim</v>
      </c>
      <c r="O2370" s="49">
        <v>100</v>
      </c>
      <c r="P2370" s="49">
        <v>85</v>
      </c>
      <c r="Q2370" s="39">
        <v>10</v>
      </c>
      <c r="R2370" s="39">
        <v>85</v>
      </c>
      <c r="S2370" s="39">
        <v>10</v>
      </c>
    </row>
    <row r="2371" spans="1:19" x14ac:dyDescent="0.25">
      <c r="A2371" s="39" t="s">
        <v>76</v>
      </c>
      <c r="B2371" s="39" t="s">
        <v>29</v>
      </c>
      <c r="C2371" s="39" t="s">
        <v>63</v>
      </c>
      <c r="D2371" s="39" t="s">
        <v>2513</v>
      </c>
      <c r="E2371" s="39" t="s">
        <v>127</v>
      </c>
      <c r="F2371" s="48">
        <v>3</v>
      </c>
      <c r="G2371" s="41">
        <v>115134</v>
      </c>
      <c r="H2371" s="42">
        <v>2.7698414607741717</v>
      </c>
      <c r="I2371" s="42">
        <v>41567</v>
      </c>
      <c r="J2371" s="42" t="s">
        <v>4170</v>
      </c>
      <c r="K2371" s="42" t="s">
        <v>4170</v>
      </c>
      <c r="L2371" s="42">
        <v>1500</v>
      </c>
      <c r="M2371" s="39" t="s">
        <v>102</v>
      </c>
      <c r="N2371" s="39" t="str">
        <f t="shared" ref="N2371:N2434" si="37">IF(M2371&lt;&gt;"Não existe", "sim")</f>
        <v>sim</v>
      </c>
      <c r="O2371" s="49">
        <v>291.5</v>
      </c>
      <c r="P2371" s="49">
        <v>3.2</v>
      </c>
      <c r="Q2371" s="39">
        <v>1.58</v>
      </c>
      <c r="R2371" s="39">
        <v>1.1000000000000001</v>
      </c>
      <c r="S2371" s="39">
        <v>0.5</v>
      </c>
    </row>
    <row r="2372" spans="1:19" x14ac:dyDescent="0.25">
      <c r="A2372" s="39" t="s">
        <v>76</v>
      </c>
      <c r="B2372" s="39" t="s">
        <v>29</v>
      </c>
      <c r="C2372" s="39" t="s">
        <v>63</v>
      </c>
      <c r="D2372" s="39" t="s">
        <v>2514</v>
      </c>
      <c r="E2372" s="39" t="s">
        <v>173</v>
      </c>
      <c r="F2372" s="48">
        <v>2</v>
      </c>
      <c r="G2372" s="41">
        <v>90435</v>
      </c>
      <c r="H2372" s="42">
        <v>3.316403241776376</v>
      </c>
      <c r="I2372" s="42">
        <v>27269</v>
      </c>
      <c r="J2372" s="42" t="s">
        <v>4169</v>
      </c>
      <c r="K2372" s="42" t="s">
        <v>4170</v>
      </c>
      <c r="L2372" s="42">
        <v>120</v>
      </c>
      <c r="M2372" s="39" t="s">
        <v>105</v>
      </c>
      <c r="N2372" s="39" t="str">
        <f t="shared" si="37"/>
        <v>sim</v>
      </c>
      <c r="O2372" s="49">
        <v>232</v>
      </c>
      <c r="P2372" s="49">
        <v>175</v>
      </c>
      <c r="Q2372" s="39">
        <v>0</v>
      </c>
      <c r="R2372" s="39">
        <v>75.400000000000006</v>
      </c>
      <c r="S2372" s="39"/>
    </row>
    <row r="2373" spans="1:19" x14ac:dyDescent="0.25">
      <c r="A2373" s="39" t="s">
        <v>76</v>
      </c>
      <c r="B2373" s="39" t="s">
        <v>29</v>
      </c>
      <c r="C2373" s="39" t="s">
        <v>63</v>
      </c>
      <c r="D2373" s="39" t="s">
        <v>2515</v>
      </c>
      <c r="E2373" s="39" t="s">
        <v>127</v>
      </c>
      <c r="F2373" s="48">
        <v>1</v>
      </c>
      <c r="G2373" s="41">
        <v>4479</v>
      </c>
      <c r="H2373" s="42">
        <v>2.0920130780009343</v>
      </c>
      <c r="I2373" s="42">
        <v>2141</v>
      </c>
      <c r="J2373" s="42" t="s">
        <v>4170</v>
      </c>
      <c r="K2373" s="42" t="s">
        <v>4170</v>
      </c>
      <c r="L2373" s="42">
        <v>0</v>
      </c>
      <c r="M2373" s="39" t="s">
        <v>102</v>
      </c>
      <c r="N2373" s="39" t="str">
        <f t="shared" si="37"/>
        <v>sim</v>
      </c>
      <c r="O2373" s="49">
        <v>30.54</v>
      </c>
      <c r="P2373" s="49">
        <v>28.81</v>
      </c>
      <c r="Q2373" s="39">
        <v>7.33</v>
      </c>
      <c r="R2373" s="39">
        <v>94.3</v>
      </c>
      <c r="S2373" s="39">
        <v>24</v>
      </c>
    </row>
    <row r="2374" spans="1:19" x14ac:dyDescent="0.25">
      <c r="A2374" s="39" t="s">
        <v>76</v>
      </c>
      <c r="B2374" s="39" t="s">
        <v>29</v>
      </c>
      <c r="C2374" s="39" t="s">
        <v>63</v>
      </c>
      <c r="D2374" s="39" t="s">
        <v>44</v>
      </c>
      <c r="E2374" s="39" t="s">
        <v>127</v>
      </c>
      <c r="F2374" s="48">
        <v>1</v>
      </c>
      <c r="G2374" s="41">
        <v>13637</v>
      </c>
      <c r="H2374" s="42">
        <v>2.3512068965517243</v>
      </c>
      <c r="I2374" s="42">
        <v>5800</v>
      </c>
      <c r="J2374" s="42" t="s">
        <v>4170</v>
      </c>
      <c r="K2374" s="42" t="s">
        <v>4170</v>
      </c>
      <c r="L2374" s="42">
        <v>100</v>
      </c>
      <c r="M2374" s="39" t="s">
        <v>103</v>
      </c>
      <c r="N2374" s="39" t="str">
        <f t="shared" si="37"/>
        <v>sim</v>
      </c>
      <c r="O2374" s="49">
        <v>55</v>
      </c>
      <c r="P2374" s="49">
        <v>45</v>
      </c>
      <c r="Q2374" s="39">
        <v>4</v>
      </c>
      <c r="R2374" s="39">
        <v>81.8</v>
      </c>
      <c r="S2374" s="39">
        <v>7.3</v>
      </c>
    </row>
    <row r="2375" spans="1:19" x14ac:dyDescent="0.25">
      <c r="A2375" s="39" t="s">
        <v>76</v>
      </c>
      <c r="B2375" s="39" t="s">
        <v>29</v>
      </c>
      <c r="C2375" s="39" t="s">
        <v>63</v>
      </c>
      <c r="D2375" s="39" t="s">
        <v>2516</v>
      </c>
      <c r="E2375" s="39" t="s">
        <v>127</v>
      </c>
      <c r="F2375" s="48">
        <v>1</v>
      </c>
      <c r="G2375" s="41">
        <v>1059</v>
      </c>
      <c r="H2375" s="42">
        <v>1.0817160367722165</v>
      </c>
      <c r="I2375" s="42">
        <v>979</v>
      </c>
      <c r="J2375" s="42" t="s">
        <v>4170</v>
      </c>
      <c r="K2375" s="42" t="s">
        <v>4170</v>
      </c>
      <c r="L2375" s="42">
        <v>5</v>
      </c>
      <c r="M2375" s="39" t="s">
        <v>102</v>
      </c>
      <c r="N2375" s="39" t="str">
        <f t="shared" si="37"/>
        <v>sim</v>
      </c>
      <c r="O2375" s="49">
        <v>16.5</v>
      </c>
      <c r="P2375" s="49">
        <v>14.5</v>
      </c>
      <c r="Q2375" s="39">
        <v>2</v>
      </c>
      <c r="R2375" s="39">
        <v>87.9</v>
      </c>
      <c r="S2375" s="39">
        <v>12.1</v>
      </c>
    </row>
    <row r="2376" spans="1:19" x14ac:dyDescent="0.25">
      <c r="A2376" s="39" t="s">
        <v>76</v>
      </c>
      <c r="B2376" s="39" t="s">
        <v>29</v>
      </c>
      <c r="C2376" s="39" t="s">
        <v>63</v>
      </c>
      <c r="D2376" s="39" t="s">
        <v>2517</v>
      </c>
      <c r="E2376" s="39" t="s">
        <v>127</v>
      </c>
      <c r="F2376" s="48">
        <v>2</v>
      </c>
      <c r="G2376" s="41">
        <v>72400</v>
      </c>
      <c r="H2376" s="42">
        <v>3.2556884611925532</v>
      </c>
      <c r="I2376" s="42">
        <v>22238</v>
      </c>
      <c r="J2376" s="42" t="s">
        <v>4169</v>
      </c>
      <c r="K2376" s="42" t="s">
        <v>4170</v>
      </c>
      <c r="L2376" s="42">
        <v>1500</v>
      </c>
      <c r="M2376" s="39" t="s">
        <v>106</v>
      </c>
      <c r="N2376" s="39" t="str">
        <f t="shared" si="37"/>
        <v>sim</v>
      </c>
      <c r="O2376" s="49">
        <v>287</v>
      </c>
      <c r="P2376" s="49">
        <v>100</v>
      </c>
      <c r="Q2376" s="39">
        <v>25.4</v>
      </c>
      <c r="R2376" s="39">
        <v>34.799999999999997</v>
      </c>
      <c r="S2376" s="39">
        <v>8.9</v>
      </c>
    </row>
    <row r="2377" spans="1:19" x14ac:dyDescent="0.25">
      <c r="A2377" s="39" t="s">
        <v>76</v>
      </c>
      <c r="B2377" s="39" t="s">
        <v>29</v>
      </c>
      <c r="C2377" s="39" t="s">
        <v>63</v>
      </c>
      <c r="D2377" s="39" t="s">
        <v>2518</v>
      </c>
      <c r="E2377" s="39" t="s">
        <v>127</v>
      </c>
      <c r="F2377" s="48">
        <v>2</v>
      </c>
      <c r="G2377" s="41">
        <v>31008</v>
      </c>
      <c r="H2377" s="42">
        <v>2.3546207001290909</v>
      </c>
      <c r="I2377" s="42">
        <v>13169</v>
      </c>
      <c r="J2377" s="42" t="s">
        <v>4169</v>
      </c>
      <c r="K2377" s="42" t="s">
        <v>4170</v>
      </c>
      <c r="L2377" s="42">
        <v>8</v>
      </c>
      <c r="M2377" s="39" t="s">
        <v>102</v>
      </c>
      <c r="N2377" s="39" t="str">
        <f t="shared" si="37"/>
        <v>sim</v>
      </c>
      <c r="O2377" s="49">
        <v>75</v>
      </c>
      <c r="P2377" s="49">
        <v>60</v>
      </c>
      <c r="Q2377" s="39">
        <v>5.75</v>
      </c>
      <c r="R2377" s="39">
        <v>80</v>
      </c>
      <c r="S2377" s="39">
        <v>7.7</v>
      </c>
    </row>
    <row r="2378" spans="1:19" x14ac:dyDescent="0.25">
      <c r="A2378" s="39" t="s">
        <v>76</v>
      </c>
      <c r="B2378" s="39" t="s">
        <v>29</v>
      </c>
      <c r="C2378" s="39" t="s">
        <v>63</v>
      </c>
      <c r="D2378" s="39" t="s">
        <v>2519</v>
      </c>
      <c r="E2378" s="39" t="s">
        <v>127</v>
      </c>
      <c r="F2378" s="48">
        <v>2</v>
      </c>
      <c r="G2378" s="41">
        <v>48927</v>
      </c>
      <c r="H2378" s="42">
        <v>2.2792788595919129</v>
      </c>
      <c r="I2378" s="42">
        <v>21466</v>
      </c>
      <c r="J2378" s="42" t="s">
        <v>4170</v>
      </c>
      <c r="K2378" s="42" t="s">
        <v>4170</v>
      </c>
      <c r="L2378" s="42">
        <v>203</v>
      </c>
      <c r="M2378" s="39" t="s">
        <v>106</v>
      </c>
      <c r="N2378" s="39" t="str">
        <f t="shared" si="37"/>
        <v>sim</v>
      </c>
      <c r="O2378" s="49">
        <v>400.02</v>
      </c>
      <c r="P2378" s="49">
        <v>400.02</v>
      </c>
      <c r="Q2378" s="39">
        <v>214.5</v>
      </c>
      <c r="R2378" s="39">
        <v>100</v>
      </c>
      <c r="S2378" s="39">
        <v>53.6</v>
      </c>
    </row>
    <row r="2379" spans="1:19" x14ac:dyDescent="0.25">
      <c r="A2379" s="39" t="s">
        <v>76</v>
      </c>
      <c r="B2379" s="39" t="s">
        <v>29</v>
      </c>
      <c r="C2379" s="39" t="s">
        <v>63</v>
      </c>
      <c r="D2379" s="39" t="s">
        <v>2520</v>
      </c>
      <c r="E2379" s="39" t="s">
        <v>127</v>
      </c>
      <c r="F2379" s="48">
        <v>1</v>
      </c>
      <c r="G2379" s="41">
        <v>4647</v>
      </c>
      <c r="H2379" s="42">
        <v>3.6219797349961027</v>
      </c>
      <c r="I2379" s="42">
        <v>1283</v>
      </c>
      <c r="J2379" s="42" t="s">
        <v>4170</v>
      </c>
      <c r="K2379" s="42" t="s">
        <v>4170</v>
      </c>
      <c r="L2379" s="42">
        <v>54</v>
      </c>
      <c r="M2379" s="39" t="s">
        <v>106</v>
      </c>
      <c r="N2379" s="39" t="str">
        <f t="shared" si="37"/>
        <v>sim</v>
      </c>
      <c r="O2379" s="49">
        <v>35</v>
      </c>
      <c r="P2379" s="49">
        <v>28</v>
      </c>
      <c r="Q2379" s="39">
        <v>4</v>
      </c>
      <c r="R2379" s="39">
        <v>80</v>
      </c>
      <c r="S2379" s="39">
        <v>11.4</v>
      </c>
    </row>
    <row r="2380" spans="1:19" x14ac:dyDescent="0.25">
      <c r="A2380" s="39" t="s">
        <v>76</v>
      </c>
      <c r="B2380" s="39" t="s">
        <v>29</v>
      </c>
      <c r="C2380" s="39" t="s">
        <v>63</v>
      </c>
      <c r="D2380" s="39" t="s">
        <v>2521</v>
      </c>
      <c r="E2380" s="39" t="s">
        <v>127</v>
      </c>
      <c r="F2380" s="48">
        <v>1</v>
      </c>
      <c r="G2380" s="41">
        <v>14408</v>
      </c>
      <c r="H2380" s="42">
        <v>2.9302420174903396</v>
      </c>
      <c r="I2380" s="42">
        <v>4917</v>
      </c>
      <c r="J2380" s="42" t="s">
        <v>4170</v>
      </c>
      <c r="K2380" s="42" t="s">
        <v>4170</v>
      </c>
      <c r="L2380" s="42">
        <v>0</v>
      </c>
      <c r="M2380" s="39" t="s">
        <v>102</v>
      </c>
      <c r="N2380" s="39" t="str">
        <f t="shared" si="37"/>
        <v>sim</v>
      </c>
      <c r="O2380" s="49">
        <v>118.49</v>
      </c>
      <c r="P2380" s="49">
        <v>66.44</v>
      </c>
      <c r="Q2380" s="39">
        <v>12.58</v>
      </c>
      <c r="R2380" s="39">
        <v>56.1</v>
      </c>
      <c r="S2380" s="39">
        <v>10.6</v>
      </c>
    </row>
    <row r="2381" spans="1:19" x14ac:dyDescent="0.25">
      <c r="A2381" s="39" t="s">
        <v>76</v>
      </c>
      <c r="B2381" s="39" t="s">
        <v>29</v>
      </c>
      <c r="C2381" s="39" t="s">
        <v>63</v>
      </c>
      <c r="D2381" s="39" t="s">
        <v>2522</v>
      </c>
      <c r="E2381" s="39" t="s">
        <v>127</v>
      </c>
      <c r="F2381" s="48">
        <v>1</v>
      </c>
      <c r="G2381" s="41">
        <v>3167</v>
      </c>
      <c r="H2381" s="42">
        <v>2.8076241134751774</v>
      </c>
      <c r="I2381" s="42">
        <v>1128</v>
      </c>
      <c r="J2381" s="42" t="s">
        <v>4169</v>
      </c>
      <c r="K2381" s="42" t="s">
        <v>4170</v>
      </c>
      <c r="L2381" s="42">
        <v>90</v>
      </c>
      <c r="M2381" s="39" t="s">
        <v>103</v>
      </c>
      <c r="N2381" s="39" t="str">
        <f t="shared" si="37"/>
        <v>sim</v>
      </c>
      <c r="O2381" s="49">
        <v>21</v>
      </c>
      <c r="P2381" s="49">
        <v>16</v>
      </c>
      <c r="Q2381" s="39">
        <v>3</v>
      </c>
      <c r="R2381" s="39">
        <v>76.2</v>
      </c>
      <c r="S2381" s="39">
        <v>14.3</v>
      </c>
    </row>
    <row r="2382" spans="1:19" x14ac:dyDescent="0.25">
      <c r="A2382" s="39" t="s">
        <v>76</v>
      </c>
      <c r="B2382" s="39" t="s">
        <v>29</v>
      </c>
      <c r="C2382" s="39" t="s">
        <v>63</v>
      </c>
      <c r="D2382" s="39" t="s">
        <v>2523</v>
      </c>
      <c r="E2382" s="39" t="s">
        <v>127</v>
      </c>
      <c r="F2382" s="48">
        <v>3</v>
      </c>
      <c r="G2382" s="41">
        <v>112330</v>
      </c>
      <c r="H2382" s="42">
        <v>3.1964600762620226</v>
      </c>
      <c r="I2382" s="42">
        <v>35142</v>
      </c>
      <c r="J2382" s="42" t="s">
        <v>4169</v>
      </c>
      <c r="K2382" s="42" t="s">
        <v>4169</v>
      </c>
      <c r="L2382" s="42">
        <v>4000</v>
      </c>
      <c r="M2382" s="39" t="s">
        <v>103</v>
      </c>
      <c r="N2382" s="39" t="str">
        <f t="shared" si="37"/>
        <v>sim</v>
      </c>
      <c r="O2382" s="49">
        <v>320</v>
      </c>
      <c r="P2382" s="49">
        <v>295</v>
      </c>
      <c r="Q2382" s="39">
        <v>234</v>
      </c>
      <c r="R2382" s="39">
        <v>92.2</v>
      </c>
      <c r="S2382" s="39">
        <v>73.099999999999994</v>
      </c>
    </row>
    <row r="2383" spans="1:19" x14ac:dyDescent="0.25">
      <c r="A2383" s="39" t="s">
        <v>76</v>
      </c>
      <c r="B2383" s="39" t="s">
        <v>29</v>
      </c>
      <c r="C2383" s="39" t="s">
        <v>63</v>
      </c>
      <c r="D2383" s="39" t="s">
        <v>2524</v>
      </c>
      <c r="E2383" s="39" t="s">
        <v>127</v>
      </c>
      <c r="F2383" s="48">
        <v>1</v>
      </c>
      <c r="G2383" s="41">
        <v>6110</v>
      </c>
      <c r="H2383" s="42">
        <v>3.0009823182711197</v>
      </c>
      <c r="I2383" s="42">
        <v>2036</v>
      </c>
      <c r="J2383" s="42" t="s">
        <v>4170</v>
      </c>
      <c r="K2383" s="42" t="s">
        <v>4170</v>
      </c>
      <c r="L2383" s="42">
        <v>0</v>
      </c>
      <c r="M2383" s="39" t="s">
        <v>104</v>
      </c>
      <c r="N2383" s="39" t="b">
        <f t="shared" si="37"/>
        <v>0</v>
      </c>
      <c r="O2383" s="49">
        <v>26.42</v>
      </c>
      <c r="P2383" s="49">
        <v>21.7</v>
      </c>
      <c r="Q2383" s="39">
        <v>0</v>
      </c>
      <c r="R2383" s="39">
        <v>82.1</v>
      </c>
      <c r="S2383" s="39"/>
    </row>
    <row r="2384" spans="1:19" x14ac:dyDescent="0.25">
      <c r="A2384" s="39" t="s">
        <v>76</v>
      </c>
      <c r="B2384" s="39" t="s">
        <v>29</v>
      </c>
      <c r="C2384" s="39" t="s">
        <v>63</v>
      </c>
      <c r="D2384" s="39" t="s">
        <v>2525</v>
      </c>
      <c r="E2384" s="39" t="s">
        <v>127</v>
      </c>
      <c r="F2384" s="48">
        <v>1</v>
      </c>
      <c r="G2384" s="41">
        <v>6676</v>
      </c>
      <c r="H2384" s="42">
        <v>4.5569965870307163</v>
      </c>
      <c r="I2384" s="42">
        <v>1465</v>
      </c>
      <c r="J2384" s="42" t="s">
        <v>4169</v>
      </c>
      <c r="K2384" s="42" t="s">
        <v>4169</v>
      </c>
      <c r="L2384" s="42">
        <v>200</v>
      </c>
      <c r="M2384" s="39" t="s">
        <v>106</v>
      </c>
      <c r="N2384" s="39" t="str">
        <f t="shared" si="37"/>
        <v>sim</v>
      </c>
      <c r="O2384" s="49">
        <v>9</v>
      </c>
      <c r="P2384" s="49">
        <v>7</v>
      </c>
      <c r="Q2384" s="39">
        <v>5</v>
      </c>
      <c r="R2384" s="39">
        <v>77.8</v>
      </c>
      <c r="S2384" s="39">
        <v>55.6</v>
      </c>
    </row>
    <row r="2385" spans="1:19" x14ac:dyDescent="0.25">
      <c r="A2385" s="39" t="s">
        <v>76</v>
      </c>
      <c r="B2385" s="39" t="s">
        <v>29</v>
      </c>
      <c r="C2385" s="39" t="s">
        <v>63</v>
      </c>
      <c r="D2385" s="39" t="s">
        <v>2526</v>
      </c>
      <c r="E2385" s="39" t="s">
        <v>127</v>
      </c>
      <c r="F2385" s="48">
        <v>4</v>
      </c>
      <c r="G2385" s="41">
        <v>329562</v>
      </c>
      <c r="H2385" s="42">
        <v>2.0563694903409373</v>
      </c>
      <c r="I2385" s="42">
        <v>160264</v>
      </c>
      <c r="J2385" s="42" t="s">
        <v>4170</v>
      </c>
      <c r="K2385" s="42" t="s">
        <v>4170</v>
      </c>
      <c r="L2385" s="42">
        <v>328</v>
      </c>
      <c r="M2385" s="39" t="s">
        <v>102</v>
      </c>
      <c r="N2385" s="39" t="str">
        <f t="shared" si="37"/>
        <v>sim</v>
      </c>
      <c r="O2385" s="49">
        <v>1928</v>
      </c>
      <c r="P2385" s="49">
        <v>1878</v>
      </c>
      <c r="Q2385" s="39">
        <v>1104.8900000000001</v>
      </c>
      <c r="R2385" s="39">
        <v>97.4</v>
      </c>
      <c r="S2385" s="39">
        <v>57.3</v>
      </c>
    </row>
    <row r="2386" spans="1:19" x14ac:dyDescent="0.25">
      <c r="A2386" s="39" t="s">
        <v>76</v>
      </c>
      <c r="B2386" s="39" t="s">
        <v>29</v>
      </c>
      <c r="C2386" s="39" t="s">
        <v>63</v>
      </c>
      <c r="D2386" s="39" t="s">
        <v>2527</v>
      </c>
      <c r="E2386" s="39" t="s">
        <v>127</v>
      </c>
      <c r="F2386" s="48">
        <v>4</v>
      </c>
      <c r="G2386" s="41">
        <v>679714</v>
      </c>
      <c r="H2386" s="42">
        <v>3.1019463776383343</v>
      </c>
      <c r="I2386" s="42">
        <v>219125</v>
      </c>
      <c r="J2386" s="42" t="s">
        <v>4169</v>
      </c>
      <c r="K2386" s="42" t="s">
        <v>4170</v>
      </c>
      <c r="L2386" s="42">
        <v>30</v>
      </c>
      <c r="M2386" s="39" t="s">
        <v>102</v>
      </c>
      <c r="N2386" s="39" t="str">
        <f t="shared" si="37"/>
        <v>sim</v>
      </c>
      <c r="O2386" s="49">
        <v>3900</v>
      </c>
      <c r="P2386" s="49">
        <v>3820</v>
      </c>
      <c r="Q2386" s="39">
        <v>1830</v>
      </c>
      <c r="R2386" s="39">
        <v>97.9</v>
      </c>
      <c r="S2386" s="39">
        <v>46.9</v>
      </c>
    </row>
    <row r="2387" spans="1:19" x14ac:dyDescent="0.25">
      <c r="A2387" s="39" t="s">
        <v>76</v>
      </c>
      <c r="B2387" s="39" t="s">
        <v>29</v>
      </c>
      <c r="C2387" s="39" t="s">
        <v>63</v>
      </c>
      <c r="D2387" s="39" t="s">
        <v>2528</v>
      </c>
      <c r="E2387" s="39" t="s">
        <v>127</v>
      </c>
      <c r="F2387" s="48">
        <v>1</v>
      </c>
      <c r="G2387" s="41">
        <v>1495</v>
      </c>
      <c r="H2387" s="42">
        <v>3.1016597510373445</v>
      </c>
      <c r="I2387" s="42">
        <v>482</v>
      </c>
      <c r="J2387" s="42" t="s">
        <v>4169</v>
      </c>
      <c r="K2387" s="42" t="s">
        <v>4170</v>
      </c>
      <c r="L2387" s="42">
        <v>50</v>
      </c>
      <c r="M2387" s="39" t="s">
        <v>103</v>
      </c>
      <c r="N2387" s="39" t="str">
        <f t="shared" si="37"/>
        <v>sim</v>
      </c>
      <c r="O2387" s="49">
        <v>100</v>
      </c>
      <c r="P2387" s="49">
        <v>70</v>
      </c>
      <c r="Q2387" s="39">
        <v>50</v>
      </c>
      <c r="R2387" s="39">
        <v>70</v>
      </c>
      <c r="S2387" s="39">
        <v>50</v>
      </c>
    </row>
    <row r="2388" spans="1:19" x14ac:dyDescent="0.25">
      <c r="A2388" s="39" t="s">
        <v>76</v>
      </c>
      <c r="B2388" s="39" t="s">
        <v>29</v>
      </c>
      <c r="C2388" s="39" t="s">
        <v>63</v>
      </c>
      <c r="D2388" s="39" t="s">
        <v>2529</v>
      </c>
      <c r="E2388" s="39" t="s">
        <v>125</v>
      </c>
      <c r="F2388" s="48">
        <v>2</v>
      </c>
      <c r="G2388" s="41">
        <v>68247</v>
      </c>
      <c r="H2388" s="42">
        <v>2.7812780177683591</v>
      </c>
      <c r="I2388" s="42">
        <v>24538</v>
      </c>
      <c r="J2388" s="42" t="s">
        <v>4169</v>
      </c>
      <c r="K2388" s="42" t="s">
        <v>4170</v>
      </c>
      <c r="L2388" s="42">
        <v>0</v>
      </c>
      <c r="M2388" s="39" t="s">
        <v>106</v>
      </c>
      <c r="N2388" s="39" t="str">
        <f t="shared" si="37"/>
        <v>sim</v>
      </c>
      <c r="O2388" s="49">
        <v>368.03</v>
      </c>
      <c r="P2388" s="49">
        <v>282.8</v>
      </c>
      <c r="Q2388" s="39">
        <v>50</v>
      </c>
      <c r="R2388" s="39">
        <v>76.8</v>
      </c>
      <c r="S2388" s="39">
        <v>13.6</v>
      </c>
    </row>
    <row r="2389" spans="1:19" x14ac:dyDescent="0.25">
      <c r="A2389" s="39" t="s">
        <v>76</v>
      </c>
      <c r="B2389" s="39" t="s">
        <v>29</v>
      </c>
      <c r="C2389" s="39" t="s">
        <v>63</v>
      </c>
      <c r="D2389" s="39" t="s">
        <v>2530</v>
      </c>
      <c r="E2389" s="39" t="s">
        <v>127</v>
      </c>
      <c r="F2389" s="48">
        <v>1</v>
      </c>
      <c r="G2389" s="41">
        <v>2643</v>
      </c>
      <c r="H2389" s="42">
        <v>2.0362095531587059</v>
      </c>
      <c r="I2389" s="42">
        <v>1298</v>
      </c>
      <c r="J2389" s="42" t="s">
        <v>4170</v>
      </c>
      <c r="K2389" s="42" t="s">
        <v>4170</v>
      </c>
      <c r="L2389" s="42">
        <v>0</v>
      </c>
      <c r="M2389" s="39" t="s">
        <v>103</v>
      </c>
      <c r="N2389" s="39" t="str">
        <f t="shared" si="37"/>
        <v>sim</v>
      </c>
      <c r="O2389" s="49">
        <v>16.2</v>
      </c>
      <c r="P2389" s="49">
        <v>14.63</v>
      </c>
      <c r="Q2389" s="39">
        <v>2.2999999999999998</v>
      </c>
      <c r="R2389" s="39">
        <v>90.3</v>
      </c>
      <c r="S2389" s="39">
        <v>14.2</v>
      </c>
    </row>
    <row r="2390" spans="1:19" x14ac:dyDescent="0.25">
      <c r="A2390" s="39" t="s">
        <v>76</v>
      </c>
      <c r="B2390" s="39" t="s">
        <v>29</v>
      </c>
      <c r="C2390" s="39" t="s">
        <v>63</v>
      </c>
      <c r="D2390" s="39" t="s">
        <v>2531</v>
      </c>
      <c r="E2390" s="39" t="s">
        <v>127</v>
      </c>
      <c r="F2390" s="48">
        <v>1</v>
      </c>
      <c r="G2390" s="41">
        <v>1832</v>
      </c>
      <c r="H2390" s="42">
        <v>2.1552941176470588</v>
      </c>
      <c r="I2390" s="42">
        <v>850</v>
      </c>
      <c r="J2390" s="42" t="s">
        <v>4170</v>
      </c>
      <c r="K2390" s="42" t="s">
        <v>4170</v>
      </c>
      <c r="L2390" s="42">
        <v>0</v>
      </c>
      <c r="M2390" s="39" t="s">
        <v>104</v>
      </c>
      <c r="N2390" s="39" t="b">
        <f t="shared" si="37"/>
        <v>0</v>
      </c>
      <c r="O2390" s="49">
        <v>80</v>
      </c>
      <c r="P2390" s="49">
        <v>25</v>
      </c>
      <c r="Q2390" s="39">
        <v>0</v>
      </c>
      <c r="R2390" s="39">
        <v>31.3</v>
      </c>
      <c r="S2390" s="39"/>
    </row>
    <row r="2391" spans="1:19" x14ac:dyDescent="0.25">
      <c r="A2391" s="39" t="s">
        <v>76</v>
      </c>
      <c r="B2391" s="39" t="s">
        <v>29</v>
      </c>
      <c r="C2391" s="39" t="s">
        <v>63</v>
      </c>
      <c r="D2391" s="39" t="s">
        <v>2532</v>
      </c>
      <c r="E2391" s="39" t="s">
        <v>127</v>
      </c>
      <c r="F2391" s="48">
        <v>1</v>
      </c>
      <c r="G2391" s="41">
        <v>7782</v>
      </c>
      <c r="H2391" s="42">
        <v>3.5372727272727271</v>
      </c>
      <c r="I2391" s="42">
        <v>2200</v>
      </c>
      <c r="J2391" s="42" t="s">
        <v>4169</v>
      </c>
      <c r="K2391" s="42" t="s">
        <v>4169</v>
      </c>
      <c r="L2391" s="42">
        <v>0</v>
      </c>
      <c r="M2391" s="39" t="s">
        <v>104</v>
      </c>
      <c r="N2391" s="39" t="b">
        <f t="shared" si="37"/>
        <v>0</v>
      </c>
      <c r="O2391" s="49">
        <v>30</v>
      </c>
      <c r="P2391" s="49">
        <v>14</v>
      </c>
      <c r="Q2391" s="39">
        <v>0</v>
      </c>
      <c r="R2391" s="39">
        <v>46.7</v>
      </c>
      <c r="S2391" s="39"/>
    </row>
    <row r="2392" spans="1:19" x14ac:dyDescent="0.25">
      <c r="A2392" s="39" t="s">
        <v>76</v>
      </c>
      <c r="B2392" s="39" t="s">
        <v>29</v>
      </c>
      <c r="C2392" s="39" t="s">
        <v>63</v>
      </c>
      <c r="D2392" s="39" t="s">
        <v>2533</v>
      </c>
      <c r="E2392" s="39" t="s">
        <v>173</v>
      </c>
      <c r="F2392" s="48">
        <v>1</v>
      </c>
      <c r="G2392" s="41">
        <v>4778</v>
      </c>
      <c r="H2392" s="42">
        <v>3.8719611021069693</v>
      </c>
      <c r="I2392" s="42">
        <v>1234</v>
      </c>
      <c r="J2392" s="42" t="s">
        <v>4170</v>
      </c>
      <c r="K2392" s="42" t="s">
        <v>4170</v>
      </c>
      <c r="L2392" s="42">
        <v>200</v>
      </c>
      <c r="M2392" s="39" t="s">
        <v>106</v>
      </c>
      <c r="N2392" s="39" t="str">
        <f t="shared" si="37"/>
        <v>sim</v>
      </c>
      <c r="O2392" s="49">
        <v>20</v>
      </c>
      <c r="P2392" s="49">
        <v>10</v>
      </c>
      <c r="Q2392" s="39">
        <v>8</v>
      </c>
      <c r="R2392" s="39">
        <v>50</v>
      </c>
      <c r="S2392" s="39">
        <v>40</v>
      </c>
    </row>
    <row r="2393" spans="1:19" x14ac:dyDescent="0.25">
      <c r="A2393" s="39" t="s">
        <v>76</v>
      </c>
      <c r="B2393" s="39" t="s">
        <v>29</v>
      </c>
      <c r="C2393" s="39" t="s">
        <v>63</v>
      </c>
      <c r="D2393" s="39" t="s">
        <v>2534</v>
      </c>
      <c r="E2393" s="39" t="s">
        <v>127</v>
      </c>
      <c r="F2393" s="48">
        <v>1</v>
      </c>
      <c r="G2393" s="41">
        <v>2571</v>
      </c>
      <c r="H2393" s="42">
        <v>2.6261491317671095</v>
      </c>
      <c r="I2393" s="42">
        <v>979</v>
      </c>
      <c r="J2393" s="42" t="s">
        <v>4169</v>
      </c>
      <c r="K2393" s="42" t="s">
        <v>4170</v>
      </c>
      <c r="L2393" s="42">
        <v>0</v>
      </c>
      <c r="M2393" s="39" t="s">
        <v>103</v>
      </c>
      <c r="N2393" s="39" t="str">
        <f t="shared" si="37"/>
        <v>sim</v>
      </c>
      <c r="O2393" s="49">
        <v>30</v>
      </c>
      <c r="P2393" s="49">
        <v>20</v>
      </c>
      <c r="Q2393" s="39">
        <v>2.1</v>
      </c>
      <c r="R2393" s="39">
        <v>66.7</v>
      </c>
      <c r="S2393" s="39">
        <v>7</v>
      </c>
    </row>
    <row r="2394" spans="1:19" x14ac:dyDescent="0.25">
      <c r="A2394" s="39" t="s">
        <v>76</v>
      </c>
      <c r="B2394" s="39" t="s">
        <v>29</v>
      </c>
      <c r="C2394" s="39" t="s">
        <v>63</v>
      </c>
      <c r="D2394" s="39" t="s">
        <v>2535</v>
      </c>
      <c r="E2394" s="39" t="s">
        <v>127</v>
      </c>
      <c r="F2394" s="48">
        <v>3</v>
      </c>
      <c r="G2394" s="41">
        <v>132140</v>
      </c>
      <c r="H2394" s="42">
        <v>3.7754285714285714</v>
      </c>
      <c r="I2394" s="42">
        <v>35000</v>
      </c>
      <c r="J2394" s="42" t="s">
        <v>4169</v>
      </c>
      <c r="K2394" s="42" t="s">
        <v>4169</v>
      </c>
      <c r="L2394" s="42">
        <v>0</v>
      </c>
      <c r="M2394" s="39" t="s">
        <v>102</v>
      </c>
      <c r="N2394" s="39" t="str">
        <f t="shared" si="37"/>
        <v>sim</v>
      </c>
      <c r="O2394" s="49">
        <v>605.38</v>
      </c>
      <c r="P2394" s="49">
        <v>605.38</v>
      </c>
      <c r="Q2394" s="39">
        <v>301.18</v>
      </c>
      <c r="R2394" s="39">
        <v>100</v>
      </c>
      <c r="S2394" s="39">
        <v>49.8</v>
      </c>
    </row>
    <row r="2395" spans="1:19" x14ac:dyDescent="0.25">
      <c r="A2395" s="39" t="s">
        <v>76</v>
      </c>
      <c r="B2395" s="39" t="s">
        <v>29</v>
      </c>
      <c r="C2395" s="39" t="s">
        <v>63</v>
      </c>
      <c r="D2395" s="39" t="s">
        <v>2536</v>
      </c>
      <c r="E2395" s="39" t="s">
        <v>127</v>
      </c>
      <c r="F2395" s="48">
        <v>2</v>
      </c>
      <c r="G2395" s="41">
        <v>34806</v>
      </c>
      <c r="H2395" s="42">
        <v>2.9005000000000001</v>
      </c>
      <c r="I2395" s="42">
        <v>12000</v>
      </c>
      <c r="J2395" s="42" t="s">
        <v>4169</v>
      </c>
      <c r="K2395" s="42" t="s">
        <v>4170</v>
      </c>
      <c r="L2395" s="42">
        <v>0</v>
      </c>
      <c r="M2395" s="39" t="s">
        <v>106</v>
      </c>
      <c r="N2395" s="39" t="str">
        <f t="shared" si="37"/>
        <v>sim</v>
      </c>
      <c r="O2395" s="49">
        <v>140</v>
      </c>
      <c r="P2395" s="49">
        <v>140</v>
      </c>
      <c r="Q2395" s="39">
        <v>20</v>
      </c>
      <c r="R2395" s="39">
        <v>100</v>
      </c>
      <c r="S2395" s="39">
        <v>14.3</v>
      </c>
    </row>
    <row r="2396" spans="1:19" x14ac:dyDescent="0.25">
      <c r="A2396" s="39" t="s">
        <v>76</v>
      </c>
      <c r="B2396" s="39" t="s">
        <v>29</v>
      </c>
      <c r="C2396" s="39" t="s">
        <v>63</v>
      </c>
      <c r="D2396" s="39" t="s">
        <v>2537</v>
      </c>
      <c r="E2396" s="39" t="s">
        <v>127</v>
      </c>
      <c r="F2396" s="48">
        <v>1</v>
      </c>
      <c r="G2396" s="41">
        <v>8992</v>
      </c>
      <c r="H2396" s="42">
        <v>2.569142857142857</v>
      </c>
      <c r="I2396" s="42">
        <v>3500</v>
      </c>
      <c r="J2396" s="42" t="s">
        <v>4170</v>
      </c>
      <c r="K2396" s="42" t="s">
        <v>4170</v>
      </c>
      <c r="L2396" s="42">
        <v>0</v>
      </c>
      <c r="M2396" s="39" t="s">
        <v>106</v>
      </c>
      <c r="N2396" s="39" t="str">
        <f t="shared" si="37"/>
        <v>sim</v>
      </c>
      <c r="O2396" s="49">
        <v>5</v>
      </c>
      <c r="P2396" s="49">
        <v>5</v>
      </c>
      <c r="Q2396" s="39">
        <v>3</v>
      </c>
      <c r="R2396" s="39">
        <v>100</v>
      </c>
      <c r="S2396" s="39">
        <v>60</v>
      </c>
    </row>
    <row r="2397" spans="1:19" x14ac:dyDescent="0.25">
      <c r="A2397" s="39" t="s">
        <v>76</v>
      </c>
      <c r="B2397" s="39" t="s">
        <v>29</v>
      </c>
      <c r="C2397" s="39" t="s">
        <v>63</v>
      </c>
      <c r="D2397" s="39" t="s">
        <v>2538</v>
      </c>
      <c r="E2397" s="39" t="s">
        <v>127</v>
      </c>
      <c r="F2397" s="48">
        <v>1</v>
      </c>
      <c r="G2397" s="41">
        <v>16661</v>
      </c>
      <c r="H2397" s="42">
        <v>2.0073493975903616</v>
      </c>
      <c r="I2397" s="42">
        <v>8300</v>
      </c>
      <c r="J2397" s="42" t="s">
        <v>4170</v>
      </c>
      <c r="K2397" s="42" t="s">
        <v>4170</v>
      </c>
      <c r="L2397" s="42">
        <v>50</v>
      </c>
      <c r="M2397" s="39" t="s">
        <v>102</v>
      </c>
      <c r="N2397" s="39" t="str">
        <f t="shared" si="37"/>
        <v>sim</v>
      </c>
      <c r="O2397" s="49">
        <v>86.64</v>
      </c>
      <c r="P2397" s="49">
        <v>86.64</v>
      </c>
      <c r="Q2397" s="39">
        <v>13.5</v>
      </c>
      <c r="R2397" s="39">
        <v>100</v>
      </c>
      <c r="S2397" s="39">
        <v>15.6</v>
      </c>
    </row>
    <row r="2398" spans="1:19" x14ac:dyDescent="0.25">
      <c r="A2398" s="39" t="s">
        <v>76</v>
      </c>
      <c r="B2398" s="39" t="s">
        <v>29</v>
      </c>
      <c r="C2398" s="39" t="s">
        <v>63</v>
      </c>
      <c r="D2398" s="39" t="s">
        <v>2539</v>
      </c>
      <c r="E2398" s="39" t="s">
        <v>127</v>
      </c>
      <c r="F2398" s="48">
        <v>1</v>
      </c>
      <c r="G2398" s="41">
        <v>3890</v>
      </c>
      <c r="H2398" s="42">
        <v>2.0155440414507773</v>
      </c>
      <c r="I2398" s="42">
        <v>1930</v>
      </c>
      <c r="J2398" s="42" t="s">
        <v>4170</v>
      </c>
      <c r="K2398" s="42" t="s">
        <v>4170</v>
      </c>
      <c r="L2398" s="42">
        <v>0</v>
      </c>
      <c r="M2398" s="39" t="s">
        <v>106</v>
      </c>
      <c r="N2398" s="39" t="str">
        <f t="shared" si="37"/>
        <v>sim</v>
      </c>
      <c r="O2398" s="49">
        <v>25</v>
      </c>
      <c r="P2398" s="49">
        <v>3.3</v>
      </c>
      <c r="Q2398" s="39">
        <v>1.1000000000000001</v>
      </c>
      <c r="R2398" s="39">
        <v>13.2</v>
      </c>
      <c r="S2398" s="39">
        <v>4.4000000000000004</v>
      </c>
    </row>
    <row r="2399" spans="1:19" x14ac:dyDescent="0.25">
      <c r="A2399" s="39" t="s">
        <v>76</v>
      </c>
      <c r="B2399" s="39" t="s">
        <v>29</v>
      </c>
      <c r="C2399" s="39" t="s">
        <v>63</v>
      </c>
      <c r="D2399" s="39" t="s">
        <v>2540</v>
      </c>
      <c r="E2399" s="39" t="s">
        <v>127</v>
      </c>
      <c r="F2399" s="48">
        <v>1</v>
      </c>
      <c r="G2399" s="41">
        <v>2366</v>
      </c>
      <c r="H2399" s="42">
        <v>2.783529411764706</v>
      </c>
      <c r="I2399" s="42">
        <v>850</v>
      </c>
      <c r="J2399" s="42" t="s">
        <v>4170</v>
      </c>
      <c r="K2399" s="42" t="s">
        <v>4170</v>
      </c>
      <c r="L2399" s="42">
        <v>0</v>
      </c>
      <c r="M2399" s="39" t="s">
        <v>104</v>
      </c>
      <c r="N2399" s="39" t="b">
        <f t="shared" si="37"/>
        <v>0</v>
      </c>
      <c r="O2399" s="49">
        <v>14</v>
      </c>
      <c r="P2399" s="49">
        <v>4</v>
      </c>
      <c r="Q2399" s="39">
        <v>0</v>
      </c>
      <c r="R2399" s="39">
        <v>28.6</v>
      </c>
      <c r="S2399" s="39"/>
    </row>
    <row r="2400" spans="1:19" x14ac:dyDescent="0.25">
      <c r="A2400" s="39" t="s">
        <v>76</v>
      </c>
      <c r="B2400" s="39" t="s">
        <v>29</v>
      </c>
      <c r="C2400" s="39" t="s">
        <v>63</v>
      </c>
      <c r="D2400" s="39" t="s">
        <v>2541</v>
      </c>
      <c r="E2400" s="39" t="s">
        <v>127</v>
      </c>
      <c r="F2400" s="48">
        <v>1</v>
      </c>
      <c r="G2400" s="41">
        <v>1914</v>
      </c>
      <c r="H2400" s="42">
        <v>2.0041884816753925</v>
      </c>
      <c r="I2400" s="42">
        <v>955</v>
      </c>
      <c r="J2400" s="42" t="s">
        <v>4169</v>
      </c>
      <c r="K2400" s="42" t="s">
        <v>4170</v>
      </c>
      <c r="L2400" s="42">
        <v>0</v>
      </c>
      <c r="M2400" s="39" t="s">
        <v>102</v>
      </c>
      <c r="N2400" s="39" t="str">
        <f t="shared" si="37"/>
        <v>sim</v>
      </c>
      <c r="O2400" s="49">
        <v>11.7</v>
      </c>
      <c r="P2400" s="49">
        <v>10.6</v>
      </c>
      <c r="Q2400" s="39">
        <v>5</v>
      </c>
      <c r="R2400" s="39">
        <v>90.6</v>
      </c>
      <c r="S2400" s="39">
        <v>42.7</v>
      </c>
    </row>
    <row r="2401" spans="1:19" x14ac:dyDescent="0.25">
      <c r="A2401" s="39" t="s">
        <v>76</v>
      </c>
      <c r="B2401" s="39" t="s">
        <v>29</v>
      </c>
      <c r="C2401" s="39" t="s">
        <v>63</v>
      </c>
      <c r="D2401" s="39" t="s">
        <v>2542</v>
      </c>
      <c r="E2401" s="39" t="s">
        <v>174</v>
      </c>
      <c r="F2401" s="48">
        <v>3</v>
      </c>
      <c r="G2401" s="41">
        <v>129765</v>
      </c>
      <c r="H2401" s="42">
        <v>2.0255209552797941</v>
      </c>
      <c r="I2401" s="42">
        <v>64065</v>
      </c>
      <c r="J2401" s="42" t="s">
        <v>4169</v>
      </c>
      <c r="K2401" s="42" t="s">
        <v>4170</v>
      </c>
      <c r="L2401" s="42">
        <v>283</v>
      </c>
      <c r="M2401" s="39" t="s">
        <v>102</v>
      </c>
      <c r="N2401" s="39" t="str">
        <f t="shared" si="37"/>
        <v>sim</v>
      </c>
      <c r="O2401" s="49">
        <v>15.2</v>
      </c>
      <c r="P2401" s="49">
        <v>9.56</v>
      </c>
      <c r="Q2401" s="39">
        <v>8.52</v>
      </c>
      <c r="R2401" s="39">
        <v>62.9</v>
      </c>
      <c r="S2401" s="39">
        <v>56.1</v>
      </c>
    </row>
    <row r="2402" spans="1:19" x14ac:dyDescent="0.25">
      <c r="A2402" s="39" t="s">
        <v>76</v>
      </c>
      <c r="B2402" s="39" t="s">
        <v>29</v>
      </c>
      <c r="C2402" s="39" t="s">
        <v>63</v>
      </c>
      <c r="D2402" s="39" t="s">
        <v>2543</v>
      </c>
      <c r="E2402" s="39" t="s">
        <v>127</v>
      </c>
      <c r="F2402" s="48">
        <v>1</v>
      </c>
      <c r="G2402" s="41">
        <v>1782</v>
      </c>
      <c r="H2402" s="42">
        <v>2.5457142857142858</v>
      </c>
      <c r="I2402" s="42">
        <v>700</v>
      </c>
      <c r="J2402" s="42" t="s">
        <v>4170</v>
      </c>
      <c r="K2402" s="42" t="s">
        <v>4170</v>
      </c>
      <c r="L2402" s="42">
        <v>50</v>
      </c>
      <c r="M2402" s="39" t="s">
        <v>103</v>
      </c>
      <c r="N2402" s="39" t="str">
        <f t="shared" si="37"/>
        <v>sim</v>
      </c>
      <c r="O2402" s="49">
        <v>4.9000000000000004</v>
      </c>
      <c r="P2402" s="49">
        <v>3.9</v>
      </c>
      <c r="Q2402" s="39">
        <v>1.6</v>
      </c>
      <c r="R2402" s="39">
        <v>79.599999999999994</v>
      </c>
      <c r="S2402" s="39">
        <v>32.700000000000003</v>
      </c>
    </row>
    <row r="2403" spans="1:19" x14ac:dyDescent="0.25">
      <c r="A2403" s="39" t="s">
        <v>76</v>
      </c>
      <c r="B2403" s="39" t="s">
        <v>29</v>
      </c>
      <c r="C2403" s="39" t="s">
        <v>63</v>
      </c>
      <c r="D2403" s="39" t="s">
        <v>2544</v>
      </c>
      <c r="E2403" s="39" t="s">
        <v>127</v>
      </c>
      <c r="F2403" s="48">
        <v>1</v>
      </c>
      <c r="G2403" s="41">
        <v>6901</v>
      </c>
      <c r="H2403" s="42">
        <v>2.3003333333333331</v>
      </c>
      <c r="I2403" s="42">
        <v>3000</v>
      </c>
      <c r="J2403" s="42" t="s">
        <v>4170</v>
      </c>
      <c r="K2403" s="42" t="s">
        <v>4170</v>
      </c>
      <c r="L2403" s="42">
        <v>0</v>
      </c>
      <c r="M2403" s="39" t="s">
        <v>104</v>
      </c>
      <c r="N2403" s="39" t="b">
        <f t="shared" si="37"/>
        <v>0</v>
      </c>
      <c r="O2403" s="49">
        <v>30.7</v>
      </c>
      <c r="P2403" s="49">
        <v>20.7</v>
      </c>
      <c r="Q2403" s="39">
        <v>0</v>
      </c>
      <c r="R2403" s="39">
        <v>67.400000000000006</v>
      </c>
      <c r="S2403" s="39"/>
    </row>
    <row r="2404" spans="1:19" x14ac:dyDescent="0.25">
      <c r="A2404" s="39" t="s">
        <v>76</v>
      </c>
      <c r="B2404" s="39" t="s">
        <v>29</v>
      </c>
      <c r="C2404" s="39" t="s">
        <v>63</v>
      </c>
      <c r="D2404" s="39" t="s">
        <v>2545</v>
      </c>
      <c r="E2404" s="39" t="s">
        <v>127</v>
      </c>
      <c r="F2404" s="48">
        <v>1</v>
      </c>
      <c r="G2404" s="41">
        <v>6156</v>
      </c>
      <c r="H2404" s="42">
        <v>2.1985714285714284</v>
      </c>
      <c r="I2404" s="42">
        <v>2800</v>
      </c>
      <c r="J2404" s="42" t="s">
        <v>4170</v>
      </c>
      <c r="K2404" s="42" t="s">
        <v>4170</v>
      </c>
      <c r="L2404" s="42">
        <v>100</v>
      </c>
      <c r="M2404" s="39" t="s">
        <v>103</v>
      </c>
      <c r="N2404" s="39" t="str">
        <f t="shared" si="37"/>
        <v>sim</v>
      </c>
      <c r="O2404" s="49">
        <v>31.96</v>
      </c>
      <c r="P2404" s="49">
        <v>27.4</v>
      </c>
      <c r="Q2404" s="39">
        <v>7</v>
      </c>
      <c r="R2404" s="39">
        <v>85.7</v>
      </c>
      <c r="S2404" s="39">
        <v>21.9</v>
      </c>
    </row>
    <row r="2405" spans="1:19" x14ac:dyDescent="0.25">
      <c r="A2405" s="39" t="s">
        <v>76</v>
      </c>
      <c r="B2405" s="39" t="s">
        <v>29</v>
      </c>
      <c r="C2405" s="39" t="s">
        <v>63</v>
      </c>
      <c r="D2405" s="39" t="s">
        <v>2546</v>
      </c>
      <c r="E2405" s="39" t="s">
        <v>127</v>
      </c>
      <c r="F2405" s="48">
        <v>1</v>
      </c>
      <c r="G2405" s="41">
        <v>3211</v>
      </c>
      <c r="H2405" s="42">
        <v>2.1406666666666667</v>
      </c>
      <c r="I2405" s="42">
        <v>1500</v>
      </c>
      <c r="J2405" s="42" t="s">
        <v>4170</v>
      </c>
      <c r="K2405" s="42" t="s">
        <v>4170</v>
      </c>
      <c r="L2405" s="42">
        <v>0</v>
      </c>
      <c r="M2405" s="39" t="s">
        <v>103</v>
      </c>
      <c r="N2405" s="39" t="str">
        <f t="shared" si="37"/>
        <v>sim</v>
      </c>
      <c r="O2405" s="49">
        <v>19.7</v>
      </c>
      <c r="P2405" s="49">
        <v>19.7</v>
      </c>
      <c r="Q2405" s="39">
        <v>2</v>
      </c>
      <c r="R2405" s="39">
        <v>100</v>
      </c>
      <c r="S2405" s="39">
        <v>10.199999999999999</v>
      </c>
    </row>
    <row r="2406" spans="1:19" x14ac:dyDescent="0.25">
      <c r="A2406" s="39" t="s">
        <v>76</v>
      </c>
      <c r="B2406" s="39" t="s">
        <v>29</v>
      </c>
      <c r="C2406" s="39" t="s">
        <v>63</v>
      </c>
      <c r="D2406" s="39" t="s">
        <v>2547</v>
      </c>
      <c r="E2406" s="39" t="s">
        <v>127</v>
      </c>
      <c r="F2406" s="48">
        <v>2</v>
      </c>
      <c r="G2406" s="41">
        <v>35534</v>
      </c>
      <c r="H2406" s="42">
        <v>2.2331573655103067</v>
      </c>
      <c r="I2406" s="42">
        <v>15912</v>
      </c>
      <c r="J2406" s="42" t="s">
        <v>4170</v>
      </c>
      <c r="K2406" s="42" t="s">
        <v>4170</v>
      </c>
      <c r="L2406" s="42">
        <v>5440</v>
      </c>
      <c r="M2406" s="39" t="s">
        <v>103</v>
      </c>
      <c r="N2406" s="39" t="str">
        <f t="shared" si="37"/>
        <v>sim</v>
      </c>
      <c r="O2406" s="49">
        <v>207.6</v>
      </c>
      <c r="P2406" s="49">
        <v>200</v>
      </c>
      <c r="Q2406" s="39">
        <v>185</v>
      </c>
      <c r="R2406" s="39">
        <v>96.3</v>
      </c>
      <c r="S2406" s="39">
        <v>89.1</v>
      </c>
    </row>
    <row r="2407" spans="1:19" x14ac:dyDescent="0.25">
      <c r="A2407" s="39" t="s">
        <v>76</v>
      </c>
      <c r="B2407" s="39" t="s">
        <v>29</v>
      </c>
      <c r="C2407" s="39" t="s">
        <v>63</v>
      </c>
      <c r="D2407" s="39" t="s">
        <v>2548</v>
      </c>
      <c r="E2407" s="39" t="s">
        <v>127</v>
      </c>
      <c r="F2407" s="48">
        <v>1</v>
      </c>
      <c r="G2407" s="41">
        <v>3945</v>
      </c>
      <c r="H2407" s="42">
        <v>2.1953255425709517</v>
      </c>
      <c r="I2407" s="42">
        <v>1797</v>
      </c>
      <c r="J2407" s="42" t="s">
        <v>4170</v>
      </c>
      <c r="K2407" s="42" t="s">
        <v>4170</v>
      </c>
      <c r="L2407" s="42">
        <v>100</v>
      </c>
      <c r="M2407" s="39" t="s">
        <v>103</v>
      </c>
      <c r="N2407" s="39" t="str">
        <f t="shared" si="37"/>
        <v>sim</v>
      </c>
      <c r="O2407" s="49">
        <v>50</v>
      </c>
      <c r="P2407" s="49">
        <v>40</v>
      </c>
      <c r="Q2407" s="39">
        <v>30</v>
      </c>
      <c r="R2407" s="39">
        <v>80</v>
      </c>
      <c r="S2407" s="39">
        <v>60</v>
      </c>
    </row>
    <row r="2408" spans="1:19" x14ac:dyDescent="0.25">
      <c r="A2408" s="39" t="s">
        <v>76</v>
      </c>
      <c r="B2408" s="39" t="s">
        <v>36</v>
      </c>
      <c r="C2408" s="39" t="s">
        <v>70</v>
      </c>
      <c r="D2408" s="39" t="s">
        <v>2549</v>
      </c>
      <c r="E2408" s="39" t="s">
        <v>127</v>
      </c>
      <c r="F2408" s="48">
        <v>3</v>
      </c>
      <c r="G2408" s="41">
        <v>199446</v>
      </c>
      <c r="H2408" s="42">
        <v>3.6262909090909092</v>
      </c>
      <c r="I2408" s="42">
        <v>55000</v>
      </c>
      <c r="J2408" s="42" t="s">
        <v>4170</v>
      </c>
      <c r="K2408" s="42" t="s">
        <v>4170</v>
      </c>
      <c r="L2408" s="42">
        <v>5000</v>
      </c>
      <c r="M2408" s="39" t="s">
        <v>102</v>
      </c>
      <c r="N2408" s="39" t="str">
        <f t="shared" si="37"/>
        <v>sim</v>
      </c>
      <c r="O2408" s="49">
        <v>200</v>
      </c>
      <c r="P2408" s="49">
        <v>200</v>
      </c>
      <c r="Q2408" s="39">
        <v>150</v>
      </c>
      <c r="R2408" s="39">
        <v>100</v>
      </c>
      <c r="S2408" s="39">
        <v>75</v>
      </c>
    </row>
    <row r="2409" spans="1:19" x14ac:dyDescent="0.25">
      <c r="A2409" s="39" t="s">
        <v>76</v>
      </c>
      <c r="B2409" s="39" t="s">
        <v>36</v>
      </c>
      <c r="C2409" s="39" t="s">
        <v>70</v>
      </c>
      <c r="D2409" s="39" t="s">
        <v>2550</v>
      </c>
      <c r="E2409" s="39" t="s">
        <v>127</v>
      </c>
      <c r="F2409" s="48">
        <v>1</v>
      </c>
      <c r="G2409" s="41">
        <v>10345</v>
      </c>
      <c r="H2409" s="42">
        <v>2.7074064381052079</v>
      </c>
      <c r="I2409" s="42">
        <v>3821</v>
      </c>
      <c r="J2409" s="42" t="s">
        <v>4170</v>
      </c>
      <c r="K2409" s="42" t="s">
        <v>4170</v>
      </c>
      <c r="L2409" s="42">
        <v>2000</v>
      </c>
      <c r="M2409" s="39" t="s">
        <v>102</v>
      </c>
      <c r="N2409" s="39" t="str">
        <f t="shared" si="37"/>
        <v>sim</v>
      </c>
      <c r="O2409" s="49">
        <v>62</v>
      </c>
      <c r="P2409" s="49">
        <v>44</v>
      </c>
      <c r="Q2409" s="39">
        <v>23</v>
      </c>
      <c r="R2409" s="39">
        <v>71</v>
      </c>
      <c r="S2409" s="39">
        <v>37.1</v>
      </c>
    </row>
    <row r="2410" spans="1:19" x14ac:dyDescent="0.25">
      <c r="A2410" s="39" t="s">
        <v>76</v>
      </c>
      <c r="B2410" s="39" t="s">
        <v>36</v>
      </c>
      <c r="C2410" s="39" t="s">
        <v>70</v>
      </c>
      <c r="D2410" s="39" t="s">
        <v>2551</v>
      </c>
      <c r="E2410" s="39" t="s">
        <v>127</v>
      </c>
      <c r="F2410" s="48">
        <v>3</v>
      </c>
      <c r="G2410" s="41">
        <v>127672</v>
      </c>
      <c r="H2410" s="42">
        <v>2.9144200698518503</v>
      </c>
      <c r="I2410" s="42">
        <v>43807</v>
      </c>
      <c r="J2410" s="42" t="s">
        <v>4169</v>
      </c>
      <c r="K2410" s="42" t="s">
        <v>4169</v>
      </c>
      <c r="L2410" s="42">
        <v>0</v>
      </c>
      <c r="M2410" s="39" t="s">
        <v>102</v>
      </c>
      <c r="N2410" s="39" t="str">
        <f t="shared" si="37"/>
        <v>sim</v>
      </c>
      <c r="O2410" s="49">
        <v>0.01</v>
      </c>
      <c r="P2410" s="49">
        <v>0.01</v>
      </c>
      <c r="Q2410" s="39">
        <v>0</v>
      </c>
      <c r="R2410" s="39"/>
      <c r="S2410" s="39"/>
    </row>
    <row r="2411" spans="1:19" x14ac:dyDescent="0.25">
      <c r="A2411" s="39" t="s">
        <v>76</v>
      </c>
      <c r="B2411" s="39" t="s">
        <v>36</v>
      </c>
      <c r="C2411" s="39" t="s">
        <v>70</v>
      </c>
      <c r="D2411" s="39" t="s">
        <v>2552</v>
      </c>
      <c r="E2411" s="39" t="s">
        <v>127</v>
      </c>
      <c r="F2411" s="48">
        <v>1</v>
      </c>
      <c r="G2411" s="41">
        <v>11005</v>
      </c>
      <c r="H2411" s="42">
        <v>3.594056172436316</v>
      </c>
      <c r="I2411" s="42">
        <v>3062</v>
      </c>
      <c r="J2411" s="42" t="s">
        <v>4170</v>
      </c>
      <c r="K2411" s="42" t="s">
        <v>4170</v>
      </c>
      <c r="L2411" s="42">
        <v>500</v>
      </c>
      <c r="M2411" s="39" t="s">
        <v>104</v>
      </c>
      <c r="N2411" s="39" t="b">
        <f t="shared" si="37"/>
        <v>0</v>
      </c>
      <c r="O2411" s="49">
        <v>38</v>
      </c>
      <c r="P2411" s="49">
        <v>38</v>
      </c>
      <c r="Q2411" s="39">
        <v>5</v>
      </c>
      <c r="R2411" s="39">
        <v>100</v>
      </c>
      <c r="S2411" s="39">
        <v>13.2</v>
      </c>
    </row>
    <row r="2412" spans="1:19" x14ac:dyDescent="0.25">
      <c r="A2412" s="39" t="s">
        <v>76</v>
      </c>
      <c r="B2412" s="39" t="s">
        <v>36</v>
      </c>
      <c r="C2412" s="39" t="s">
        <v>70</v>
      </c>
      <c r="D2412" s="39" t="s">
        <v>2553</v>
      </c>
      <c r="E2412" s="39" t="s">
        <v>127</v>
      </c>
      <c r="F2412" s="48">
        <v>2</v>
      </c>
      <c r="G2412" s="41">
        <v>30593</v>
      </c>
      <c r="H2412" s="42">
        <v>3.411351471900089</v>
      </c>
      <c r="I2412" s="42">
        <v>8968</v>
      </c>
      <c r="J2412" s="42" t="s">
        <v>4170</v>
      </c>
      <c r="K2412" s="42" t="s">
        <v>4170</v>
      </c>
      <c r="L2412" s="42">
        <v>0</v>
      </c>
      <c r="M2412" s="39" t="s">
        <v>103</v>
      </c>
      <c r="N2412" s="39" t="str">
        <f t="shared" si="37"/>
        <v>sim</v>
      </c>
      <c r="O2412" s="49">
        <v>1000</v>
      </c>
      <c r="P2412" s="49">
        <v>800</v>
      </c>
      <c r="Q2412" s="39">
        <v>700</v>
      </c>
      <c r="R2412" s="39">
        <v>80</v>
      </c>
      <c r="S2412" s="39">
        <v>70</v>
      </c>
    </row>
    <row r="2413" spans="1:19" x14ac:dyDescent="0.25">
      <c r="A2413" s="39" t="s">
        <v>76</v>
      </c>
      <c r="B2413" s="39" t="s">
        <v>36</v>
      </c>
      <c r="C2413" s="39" t="s">
        <v>70</v>
      </c>
      <c r="D2413" s="39" t="s">
        <v>2554</v>
      </c>
      <c r="E2413" s="39" t="s">
        <v>127</v>
      </c>
      <c r="F2413" s="48">
        <v>3</v>
      </c>
      <c r="G2413" s="41">
        <v>97765</v>
      </c>
      <c r="H2413" s="42">
        <v>2.811682148917201</v>
      </c>
      <c r="I2413" s="42">
        <v>34771</v>
      </c>
      <c r="J2413" s="42" t="s">
        <v>4170</v>
      </c>
      <c r="K2413" s="42" t="s">
        <v>4170</v>
      </c>
      <c r="L2413" s="42">
        <v>1500</v>
      </c>
      <c r="M2413" s="39" t="s">
        <v>103</v>
      </c>
      <c r="N2413" s="39" t="str">
        <f t="shared" si="37"/>
        <v>sim</v>
      </c>
      <c r="O2413" s="49">
        <v>269.5</v>
      </c>
      <c r="P2413" s="49">
        <v>208.6</v>
      </c>
      <c r="Q2413" s="39">
        <v>170</v>
      </c>
      <c r="R2413" s="39">
        <v>77.400000000000006</v>
      </c>
      <c r="S2413" s="39">
        <v>63.1</v>
      </c>
    </row>
    <row r="2414" spans="1:19" x14ac:dyDescent="0.25">
      <c r="A2414" s="39" t="s">
        <v>76</v>
      </c>
      <c r="B2414" s="39" t="s">
        <v>36</v>
      </c>
      <c r="C2414" s="39" t="s">
        <v>70</v>
      </c>
      <c r="D2414" s="39" t="s">
        <v>2555</v>
      </c>
      <c r="E2414" s="39" t="s">
        <v>127</v>
      </c>
      <c r="F2414" s="48">
        <v>3</v>
      </c>
      <c r="G2414" s="41">
        <v>183149</v>
      </c>
      <c r="H2414" s="42">
        <v>3.2398549442773747</v>
      </c>
      <c r="I2414" s="42">
        <v>56530</v>
      </c>
      <c r="J2414" s="42" t="s">
        <v>4170</v>
      </c>
      <c r="K2414" s="42" t="s">
        <v>4170</v>
      </c>
      <c r="L2414" s="42">
        <v>2300</v>
      </c>
      <c r="M2414" s="39" t="s">
        <v>103</v>
      </c>
      <c r="N2414" s="39" t="str">
        <f t="shared" si="37"/>
        <v>sim</v>
      </c>
      <c r="O2414" s="49">
        <v>522.04999999999995</v>
      </c>
      <c r="P2414" s="49">
        <v>138.55000000000001</v>
      </c>
      <c r="Q2414" s="39">
        <v>130</v>
      </c>
      <c r="R2414" s="39">
        <v>26.5</v>
      </c>
      <c r="S2414" s="39">
        <v>24.9</v>
      </c>
    </row>
    <row r="2415" spans="1:19" x14ac:dyDescent="0.25">
      <c r="A2415" s="39" t="s">
        <v>76</v>
      </c>
      <c r="B2415" s="39" t="s">
        <v>36</v>
      </c>
      <c r="C2415" s="39" t="s">
        <v>70</v>
      </c>
      <c r="D2415" s="39" t="s">
        <v>2556</v>
      </c>
      <c r="E2415" s="39" t="s">
        <v>175</v>
      </c>
      <c r="F2415" s="48">
        <v>4</v>
      </c>
      <c r="G2415" s="41">
        <v>513118</v>
      </c>
      <c r="H2415" s="42">
        <v>3.4835840756028675</v>
      </c>
      <c r="I2415" s="42">
        <v>147296</v>
      </c>
      <c r="J2415" s="42" t="s">
        <v>4169</v>
      </c>
      <c r="K2415" s="42" t="s">
        <v>4169</v>
      </c>
      <c r="L2415" s="42">
        <v>50000</v>
      </c>
      <c r="M2415" s="39" t="s">
        <v>103</v>
      </c>
      <c r="N2415" s="39" t="str">
        <f t="shared" si="37"/>
        <v>sim</v>
      </c>
      <c r="O2415" s="49">
        <v>1237</v>
      </c>
      <c r="P2415" s="49">
        <v>742</v>
      </c>
      <c r="Q2415" s="39">
        <v>27.47</v>
      </c>
      <c r="R2415" s="39">
        <v>60</v>
      </c>
      <c r="S2415" s="39">
        <v>2.2000000000000002</v>
      </c>
    </row>
    <row r="2416" spans="1:19" x14ac:dyDescent="0.25">
      <c r="A2416" s="39" t="s">
        <v>76</v>
      </c>
      <c r="B2416" s="39" t="s">
        <v>36</v>
      </c>
      <c r="C2416" s="39" t="s">
        <v>70</v>
      </c>
      <c r="D2416" s="39" t="s">
        <v>1014</v>
      </c>
      <c r="E2416" s="39" t="s">
        <v>127</v>
      </c>
      <c r="F2416" s="48">
        <v>1</v>
      </c>
      <c r="G2416" s="41">
        <v>16642</v>
      </c>
      <c r="H2416" s="42">
        <v>2.0802499999999999</v>
      </c>
      <c r="I2416" s="42">
        <v>8000</v>
      </c>
      <c r="J2416" s="42" t="s">
        <v>4169</v>
      </c>
      <c r="K2416" s="42" t="s">
        <v>4170</v>
      </c>
      <c r="L2416" s="42">
        <v>450</v>
      </c>
      <c r="M2416" s="39" t="s">
        <v>103</v>
      </c>
      <c r="N2416" s="39" t="str">
        <f t="shared" si="37"/>
        <v>sim</v>
      </c>
      <c r="O2416" s="49">
        <v>200</v>
      </c>
      <c r="P2416" s="49">
        <v>180</v>
      </c>
      <c r="Q2416" s="39">
        <v>0</v>
      </c>
      <c r="R2416" s="39">
        <v>90</v>
      </c>
      <c r="S2416" s="39"/>
    </row>
    <row r="2417" spans="1:19" x14ac:dyDescent="0.25">
      <c r="A2417" s="39" t="s">
        <v>76</v>
      </c>
      <c r="B2417" s="39" t="s">
        <v>36</v>
      </c>
      <c r="C2417" s="39" t="s">
        <v>70</v>
      </c>
      <c r="D2417" s="39" t="s">
        <v>2557</v>
      </c>
      <c r="E2417" s="39" t="s">
        <v>127</v>
      </c>
      <c r="F2417" s="48">
        <v>2</v>
      </c>
      <c r="G2417" s="41">
        <v>31441</v>
      </c>
      <c r="H2417" s="42">
        <v>2.4185384615384615</v>
      </c>
      <c r="I2417" s="42">
        <v>13000</v>
      </c>
      <c r="J2417" s="42" t="s">
        <v>4170</v>
      </c>
      <c r="K2417" s="42" t="s">
        <v>4170</v>
      </c>
      <c r="L2417" s="42">
        <v>230</v>
      </c>
      <c r="M2417" s="39" t="s">
        <v>103</v>
      </c>
      <c r="N2417" s="39" t="str">
        <f t="shared" si="37"/>
        <v>sim</v>
      </c>
      <c r="O2417" s="49">
        <v>234</v>
      </c>
      <c r="P2417" s="49">
        <v>167</v>
      </c>
      <c r="Q2417" s="39">
        <v>80</v>
      </c>
      <c r="R2417" s="39">
        <v>71.400000000000006</v>
      </c>
      <c r="S2417" s="39">
        <v>34.200000000000003</v>
      </c>
    </row>
    <row r="2418" spans="1:19" x14ac:dyDescent="0.25">
      <c r="A2418" s="39" t="s">
        <v>76</v>
      </c>
      <c r="B2418" s="39" t="s">
        <v>36</v>
      </c>
      <c r="C2418" s="39" t="s">
        <v>70</v>
      </c>
      <c r="D2418" s="39" t="s">
        <v>2558</v>
      </c>
      <c r="E2418" s="39" t="s">
        <v>127</v>
      </c>
      <c r="F2418" s="48">
        <v>3</v>
      </c>
      <c r="G2418" s="41">
        <v>173793</v>
      </c>
      <c r="H2418" s="42">
        <v>2.6446875855981982</v>
      </c>
      <c r="I2418" s="42">
        <v>65714</v>
      </c>
      <c r="J2418" s="42" t="s">
        <v>4170</v>
      </c>
      <c r="K2418" s="42" t="s">
        <v>4170</v>
      </c>
      <c r="L2418" s="42">
        <v>3000</v>
      </c>
      <c r="M2418" s="39" t="s">
        <v>103</v>
      </c>
      <c r="N2418" s="39" t="str">
        <f t="shared" si="37"/>
        <v>sim</v>
      </c>
      <c r="O2418" s="49">
        <v>3826</v>
      </c>
      <c r="P2418" s="49">
        <v>1913</v>
      </c>
      <c r="Q2418" s="39">
        <v>86.98</v>
      </c>
      <c r="R2418" s="39">
        <v>50</v>
      </c>
      <c r="S2418" s="39">
        <v>2.2999999999999998</v>
      </c>
    </row>
    <row r="2419" spans="1:19" x14ac:dyDescent="0.25">
      <c r="A2419" s="39" t="s">
        <v>76</v>
      </c>
      <c r="B2419" s="39" t="s">
        <v>36</v>
      </c>
      <c r="C2419" s="39" t="s">
        <v>70</v>
      </c>
      <c r="D2419" s="39" t="s">
        <v>2559</v>
      </c>
      <c r="E2419" s="39" t="s">
        <v>175</v>
      </c>
      <c r="F2419" s="48">
        <v>2</v>
      </c>
      <c r="G2419" s="41">
        <v>51295</v>
      </c>
      <c r="H2419" s="42">
        <v>3.3059422531580305</v>
      </c>
      <c r="I2419" s="42">
        <v>15516</v>
      </c>
      <c r="J2419" s="42" t="s">
        <v>4169</v>
      </c>
      <c r="K2419" s="42" t="s">
        <v>4169</v>
      </c>
      <c r="L2419" s="42">
        <v>42</v>
      </c>
      <c r="M2419" s="39" t="s">
        <v>106</v>
      </c>
      <c r="N2419" s="39" t="str">
        <f t="shared" si="37"/>
        <v>sim</v>
      </c>
      <c r="O2419" s="49">
        <v>273.54000000000002</v>
      </c>
      <c r="P2419" s="49">
        <v>112.32</v>
      </c>
      <c r="Q2419" s="39">
        <v>50</v>
      </c>
      <c r="R2419" s="39">
        <v>41.1</v>
      </c>
      <c r="S2419" s="39">
        <v>18.3</v>
      </c>
    </row>
    <row r="2420" spans="1:19" x14ac:dyDescent="0.25">
      <c r="A2420" s="39" t="s">
        <v>76</v>
      </c>
      <c r="B2420" s="39" t="s">
        <v>36</v>
      </c>
      <c r="C2420" s="39" t="s">
        <v>70</v>
      </c>
      <c r="D2420" s="39" t="s">
        <v>2560</v>
      </c>
      <c r="E2420" s="39" t="s">
        <v>127</v>
      </c>
      <c r="F2420" s="48">
        <v>1</v>
      </c>
      <c r="G2420" s="41">
        <v>11815</v>
      </c>
      <c r="H2420" s="42">
        <v>2.312133072407045</v>
      </c>
      <c r="I2420" s="42">
        <v>5110</v>
      </c>
      <c r="J2420" s="42" t="s">
        <v>4170</v>
      </c>
      <c r="K2420" s="42" t="s">
        <v>4170</v>
      </c>
      <c r="L2420" s="42">
        <v>920</v>
      </c>
      <c r="M2420" s="39" t="s">
        <v>103</v>
      </c>
      <c r="N2420" s="39" t="str">
        <f t="shared" si="37"/>
        <v>sim</v>
      </c>
      <c r="O2420" s="49">
        <v>47.8</v>
      </c>
      <c r="P2420" s="49">
        <v>40</v>
      </c>
      <c r="Q2420" s="39">
        <v>25</v>
      </c>
      <c r="R2420" s="39">
        <v>83.7</v>
      </c>
      <c r="S2420" s="39">
        <v>52.3</v>
      </c>
    </row>
    <row r="2421" spans="1:19" x14ac:dyDescent="0.25">
      <c r="A2421" s="39" t="s">
        <v>76</v>
      </c>
      <c r="B2421" s="39" t="s">
        <v>36</v>
      </c>
      <c r="C2421" s="39" t="s">
        <v>70</v>
      </c>
      <c r="D2421" s="39" t="s">
        <v>2561</v>
      </c>
      <c r="E2421" s="39" t="s">
        <v>127</v>
      </c>
      <c r="F2421" s="48">
        <v>4</v>
      </c>
      <c r="G2421" s="41">
        <v>461558</v>
      </c>
      <c r="H2421" s="42">
        <v>4.3338779342723006</v>
      </c>
      <c r="I2421" s="42">
        <v>106500</v>
      </c>
      <c r="J2421" s="42" t="s">
        <v>4169</v>
      </c>
      <c r="K2421" s="42" t="s">
        <v>4169</v>
      </c>
      <c r="L2421" s="42">
        <v>5000</v>
      </c>
      <c r="M2421" s="39" t="s">
        <v>102</v>
      </c>
      <c r="N2421" s="39" t="str">
        <f t="shared" si="37"/>
        <v>sim</v>
      </c>
      <c r="O2421" s="49">
        <v>1693.16</v>
      </c>
      <c r="P2421" s="49">
        <v>1523.84</v>
      </c>
      <c r="Q2421" s="39">
        <v>1300</v>
      </c>
      <c r="R2421" s="39">
        <v>90</v>
      </c>
      <c r="S2421" s="39">
        <v>76.8</v>
      </c>
    </row>
    <row r="2422" spans="1:19" x14ac:dyDescent="0.25">
      <c r="A2422" s="39" t="s">
        <v>76</v>
      </c>
      <c r="B2422" s="39" t="s">
        <v>36</v>
      </c>
      <c r="C2422" s="39" t="s">
        <v>70</v>
      </c>
      <c r="D2422" s="39" t="s">
        <v>2562</v>
      </c>
      <c r="E2422" s="39" t="s">
        <v>127</v>
      </c>
      <c r="F2422" s="48">
        <v>1</v>
      </c>
      <c r="G2422" s="41">
        <v>13089</v>
      </c>
      <c r="H2422" s="42">
        <v>3.413037809647979</v>
      </c>
      <c r="I2422" s="42">
        <v>3835</v>
      </c>
      <c r="J2422" s="42" t="s">
        <v>4170</v>
      </c>
      <c r="K2422" s="42" t="s">
        <v>4170</v>
      </c>
      <c r="L2422" s="42">
        <v>120</v>
      </c>
      <c r="M2422" s="39" t="s">
        <v>102</v>
      </c>
      <c r="N2422" s="39" t="str">
        <f t="shared" si="37"/>
        <v>sim</v>
      </c>
      <c r="O2422" s="49">
        <v>81.78</v>
      </c>
      <c r="P2422" s="49">
        <v>44.05</v>
      </c>
      <c r="Q2422" s="39">
        <v>44</v>
      </c>
      <c r="R2422" s="39">
        <v>53.9</v>
      </c>
      <c r="S2422" s="39">
        <v>53.8</v>
      </c>
    </row>
    <row r="2423" spans="1:19" x14ac:dyDescent="0.25">
      <c r="A2423" s="39" t="s">
        <v>76</v>
      </c>
      <c r="B2423" s="39" t="s">
        <v>36</v>
      </c>
      <c r="C2423" s="39" t="s">
        <v>70</v>
      </c>
      <c r="D2423" s="39" t="s">
        <v>2563</v>
      </c>
      <c r="E2423" s="39" t="s">
        <v>127</v>
      </c>
      <c r="F2423" s="48">
        <v>1</v>
      </c>
      <c r="G2423" s="41">
        <v>8911</v>
      </c>
      <c r="H2423" s="42">
        <v>2.2277499999999999</v>
      </c>
      <c r="I2423" s="42">
        <v>4000</v>
      </c>
      <c r="J2423" s="42" t="s">
        <v>4169</v>
      </c>
      <c r="K2423" s="42" t="s">
        <v>4170</v>
      </c>
      <c r="L2423" s="42">
        <v>0</v>
      </c>
      <c r="M2423" s="39" t="s">
        <v>103</v>
      </c>
      <c r="N2423" s="39" t="str">
        <f t="shared" si="37"/>
        <v>sim</v>
      </c>
      <c r="O2423" s="49">
        <v>43.92</v>
      </c>
      <c r="P2423" s="49">
        <v>43.92</v>
      </c>
      <c r="Q2423" s="39">
        <v>0</v>
      </c>
      <c r="R2423" s="39">
        <v>100</v>
      </c>
      <c r="S2423" s="39"/>
    </row>
    <row r="2424" spans="1:19" x14ac:dyDescent="0.25">
      <c r="A2424" s="39" t="s">
        <v>76</v>
      </c>
      <c r="B2424" s="39" t="s">
        <v>36</v>
      </c>
      <c r="C2424" s="39" t="s">
        <v>70</v>
      </c>
      <c r="D2424" s="39" t="s">
        <v>2564</v>
      </c>
      <c r="E2424" s="39" t="s">
        <v>127</v>
      </c>
      <c r="F2424" s="48">
        <v>1</v>
      </c>
      <c r="G2424" s="41">
        <v>14703</v>
      </c>
      <c r="H2424" s="42">
        <v>2.1004285714285715</v>
      </c>
      <c r="I2424" s="42">
        <v>7000</v>
      </c>
      <c r="J2424" s="42" t="s">
        <v>4170</v>
      </c>
      <c r="K2424" s="42" t="s">
        <v>4170</v>
      </c>
      <c r="L2424" s="42">
        <v>252</v>
      </c>
      <c r="M2424" s="39" t="s">
        <v>106</v>
      </c>
      <c r="N2424" s="39" t="str">
        <f t="shared" si="37"/>
        <v>sim</v>
      </c>
      <c r="O2424" s="49">
        <v>549</v>
      </c>
      <c r="P2424" s="49">
        <v>496</v>
      </c>
      <c r="Q2424" s="39">
        <v>116.2</v>
      </c>
      <c r="R2424" s="39">
        <v>90.3</v>
      </c>
      <c r="S2424" s="39">
        <v>21.2</v>
      </c>
    </row>
    <row r="2425" spans="1:19" x14ac:dyDescent="0.25">
      <c r="A2425" s="39" t="s">
        <v>76</v>
      </c>
      <c r="B2425" s="39" t="s">
        <v>36</v>
      </c>
      <c r="C2425" s="39" t="s">
        <v>70</v>
      </c>
      <c r="D2425" s="39" t="s">
        <v>2565</v>
      </c>
      <c r="E2425" s="39" t="s">
        <v>127</v>
      </c>
      <c r="F2425" s="48">
        <v>2</v>
      </c>
      <c r="G2425" s="41">
        <v>36343</v>
      </c>
      <c r="H2425" s="42">
        <v>2.6412063953488372</v>
      </c>
      <c r="I2425" s="42">
        <v>13760</v>
      </c>
      <c r="J2425" s="42" t="s">
        <v>4169</v>
      </c>
      <c r="K2425" s="42" t="s">
        <v>4169</v>
      </c>
      <c r="L2425" s="42">
        <v>500</v>
      </c>
      <c r="M2425" s="39" t="s">
        <v>102</v>
      </c>
      <c r="N2425" s="39" t="str">
        <f t="shared" si="37"/>
        <v>sim</v>
      </c>
      <c r="O2425" s="49">
        <v>170</v>
      </c>
      <c r="P2425" s="49">
        <v>131</v>
      </c>
      <c r="Q2425" s="39">
        <v>125</v>
      </c>
      <c r="R2425" s="39">
        <v>77.099999999999994</v>
      </c>
      <c r="S2425" s="39">
        <v>73.5</v>
      </c>
    </row>
    <row r="2426" spans="1:19" x14ac:dyDescent="0.25">
      <c r="A2426" s="39" t="s">
        <v>76</v>
      </c>
      <c r="B2426" s="39" t="s">
        <v>36</v>
      </c>
      <c r="C2426" s="39" t="s">
        <v>70</v>
      </c>
      <c r="D2426" s="39" t="s">
        <v>2566</v>
      </c>
      <c r="E2426" s="39" t="s">
        <v>127</v>
      </c>
      <c r="F2426" s="48">
        <v>1</v>
      </c>
      <c r="G2426" s="41">
        <v>21428</v>
      </c>
      <c r="H2426" s="42">
        <v>2.5032710280373833</v>
      </c>
      <c r="I2426" s="42">
        <v>8560</v>
      </c>
      <c r="J2426" s="42" t="s">
        <v>4170</v>
      </c>
      <c r="K2426" s="42" t="s">
        <v>4170</v>
      </c>
      <c r="L2426" s="42">
        <v>82</v>
      </c>
      <c r="M2426" s="39" t="s">
        <v>106</v>
      </c>
      <c r="N2426" s="39" t="str">
        <f t="shared" si="37"/>
        <v>sim</v>
      </c>
      <c r="O2426" s="49">
        <v>160</v>
      </c>
      <c r="P2426" s="49">
        <v>130</v>
      </c>
      <c r="Q2426" s="39">
        <v>100</v>
      </c>
      <c r="R2426" s="39">
        <v>81.3</v>
      </c>
      <c r="S2426" s="39">
        <v>62.5</v>
      </c>
    </row>
    <row r="2427" spans="1:19" x14ac:dyDescent="0.25">
      <c r="A2427" s="39" t="s">
        <v>76</v>
      </c>
      <c r="B2427" s="39" t="s">
        <v>36</v>
      </c>
      <c r="C2427" s="39" t="s">
        <v>70</v>
      </c>
      <c r="D2427" s="39" t="s">
        <v>2567</v>
      </c>
      <c r="E2427" s="39" t="s">
        <v>127</v>
      </c>
      <c r="F2427" s="48">
        <v>1</v>
      </c>
      <c r="G2427" s="41">
        <v>8159</v>
      </c>
      <c r="H2427" s="42">
        <v>2.0150654482588295</v>
      </c>
      <c r="I2427" s="42">
        <v>4049</v>
      </c>
      <c r="J2427" s="42" t="s">
        <v>4170</v>
      </c>
      <c r="K2427" s="42" t="s">
        <v>4170</v>
      </c>
      <c r="L2427" s="42">
        <v>200</v>
      </c>
      <c r="M2427" s="39" t="s">
        <v>103</v>
      </c>
      <c r="N2427" s="39" t="str">
        <f t="shared" si="37"/>
        <v>sim</v>
      </c>
      <c r="O2427" s="49">
        <v>30</v>
      </c>
      <c r="P2427" s="49">
        <v>30</v>
      </c>
      <c r="Q2427" s="39">
        <v>27</v>
      </c>
      <c r="R2427" s="39">
        <v>100</v>
      </c>
      <c r="S2427" s="39">
        <v>90</v>
      </c>
    </row>
    <row r="2428" spans="1:19" x14ac:dyDescent="0.25">
      <c r="A2428" s="39" t="s">
        <v>76</v>
      </c>
      <c r="B2428" s="39" t="s">
        <v>36</v>
      </c>
      <c r="C2428" s="39" t="s">
        <v>70</v>
      </c>
      <c r="D2428" s="39" t="s">
        <v>2568</v>
      </c>
      <c r="E2428" s="39" t="s">
        <v>175</v>
      </c>
      <c r="F2428" s="48">
        <v>4</v>
      </c>
      <c r="G2428" s="41">
        <v>921477</v>
      </c>
      <c r="H2428" s="42">
        <v>4.1082345073562196</v>
      </c>
      <c r="I2428" s="42">
        <v>224300</v>
      </c>
      <c r="J2428" s="42" t="s">
        <v>4169</v>
      </c>
      <c r="K2428" s="42" t="s">
        <v>4169</v>
      </c>
      <c r="L2428" s="42">
        <v>31070</v>
      </c>
      <c r="M2428" s="39" t="s">
        <v>103</v>
      </c>
      <c r="N2428" s="39" t="str">
        <f t="shared" si="37"/>
        <v>sim</v>
      </c>
      <c r="O2428" s="49">
        <v>1355</v>
      </c>
      <c r="P2428" s="49">
        <v>1289</v>
      </c>
      <c r="Q2428" s="39">
        <v>1279</v>
      </c>
      <c r="R2428" s="39">
        <v>95.1</v>
      </c>
      <c r="S2428" s="39">
        <v>94.4</v>
      </c>
    </row>
    <row r="2429" spans="1:19" x14ac:dyDescent="0.25">
      <c r="A2429" s="39" t="s">
        <v>76</v>
      </c>
      <c r="B2429" s="39" t="s">
        <v>36</v>
      </c>
      <c r="C2429" s="39" t="s">
        <v>70</v>
      </c>
      <c r="D2429" s="39" t="s">
        <v>2569</v>
      </c>
      <c r="E2429" s="39" t="s">
        <v>127</v>
      </c>
      <c r="F2429" s="48">
        <v>1</v>
      </c>
      <c r="G2429" s="41">
        <v>10123</v>
      </c>
      <c r="H2429" s="42">
        <v>2.0327309236947793</v>
      </c>
      <c r="I2429" s="42">
        <v>4980</v>
      </c>
      <c r="J2429" s="42" t="s">
        <v>4170</v>
      </c>
      <c r="K2429" s="42" t="s">
        <v>4170</v>
      </c>
      <c r="L2429" s="42">
        <v>140</v>
      </c>
      <c r="M2429" s="39" t="s">
        <v>103</v>
      </c>
      <c r="N2429" s="39" t="str">
        <f t="shared" si="37"/>
        <v>sim</v>
      </c>
      <c r="O2429" s="49">
        <v>82</v>
      </c>
      <c r="P2429" s="49">
        <v>55</v>
      </c>
      <c r="Q2429" s="39">
        <v>16</v>
      </c>
      <c r="R2429" s="39">
        <v>67.099999999999994</v>
      </c>
      <c r="S2429" s="39">
        <v>19.5</v>
      </c>
    </row>
    <row r="2430" spans="1:19" x14ac:dyDescent="0.25">
      <c r="A2430" s="39" t="s">
        <v>76</v>
      </c>
      <c r="B2430" s="39" t="s">
        <v>36</v>
      </c>
      <c r="C2430" s="39" t="s">
        <v>70</v>
      </c>
      <c r="D2430" s="39" t="s">
        <v>2570</v>
      </c>
      <c r="E2430" s="39" t="s">
        <v>175</v>
      </c>
      <c r="F2430" s="48">
        <v>2</v>
      </c>
      <c r="G2430" s="41">
        <v>59317</v>
      </c>
      <c r="H2430" s="42">
        <v>2.7374128939960314</v>
      </c>
      <c r="I2430" s="42">
        <v>21669</v>
      </c>
      <c r="J2430" s="42" t="s">
        <v>4170</v>
      </c>
      <c r="K2430" s="42" t="s">
        <v>4170</v>
      </c>
      <c r="L2430" s="42">
        <v>600</v>
      </c>
      <c r="M2430" s="39" t="s">
        <v>102</v>
      </c>
      <c r="N2430" s="39" t="str">
        <f t="shared" si="37"/>
        <v>sim</v>
      </c>
      <c r="O2430" s="49">
        <v>350</v>
      </c>
      <c r="P2430" s="49">
        <v>260</v>
      </c>
      <c r="Q2430" s="39">
        <v>260</v>
      </c>
      <c r="R2430" s="39">
        <v>74.3</v>
      </c>
      <c r="S2430" s="39">
        <v>74.3</v>
      </c>
    </row>
    <row r="2431" spans="1:19" x14ac:dyDescent="0.25">
      <c r="A2431" s="39" t="s">
        <v>76</v>
      </c>
      <c r="B2431" s="39" t="s">
        <v>36</v>
      </c>
      <c r="C2431" s="39" t="s">
        <v>70</v>
      </c>
      <c r="D2431" s="39" t="s">
        <v>2571</v>
      </c>
      <c r="E2431" s="39" t="s">
        <v>127</v>
      </c>
      <c r="F2431" s="48">
        <v>1</v>
      </c>
      <c r="G2431" s="41">
        <v>28837</v>
      </c>
      <c r="H2431" s="42">
        <v>2.0307746478873239</v>
      </c>
      <c r="I2431" s="42">
        <v>14200</v>
      </c>
      <c r="J2431" s="42" t="s">
        <v>4169</v>
      </c>
      <c r="K2431" s="42" t="s">
        <v>4170</v>
      </c>
      <c r="L2431" s="42">
        <v>400</v>
      </c>
      <c r="M2431" s="39" t="s">
        <v>102</v>
      </c>
      <c r="N2431" s="39" t="str">
        <f t="shared" si="37"/>
        <v>sim</v>
      </c>
      <c r="O2431" s="49">
        <v>121.95</v>
      </c>
      <c r="P2431" s="49">
        <v>42.15</v>
      </c>
      <c r="Q2431" s="39">
        <v>60.97</v>
      </c>
      <c r="R2431" s="39">
        <v>34.6</v>
      </c>
      <c r="S2431" s="39">
        <v>50</v>
      </c>
    </row>
    <row r="2432" spans="1:19" x14ac:dyDescent="0.25">
      <c r="A2432" s="39" t="s">
        <v>76</v>
      </c>
      <c r="B2432" s="39" t="s">
        <v>36</v>
      </c>
      <c r="C2432" s="39" t="s">
        <v>70</v>
      </c>
      <c r="D2432" s="39" t="s">
        <v>2572</v>
      </c>
      <c r="E2432" s="39" t="s">
        <v>175</v>
      </c>
      <c r="F2432" s="48">
        <v>3</v>
      </c>
      <c r="G2432" s="41">
        <v>239655</v>
      </c>
      <c r="H2432" s="42">
        <v>2.4472071888083327</v>
      </c>
      <c r="I2432" s="42">
        <v>97930</v>
      </c>
      <c r="J2432" s="42" t="s">
        <v>4170</v>
      </c>
      <c r="K2432" s="42" t="s">
        <v>4170</v>
      </c>
      <c r="L2432" s="42">
        <v>200</v>
      </c>
      <c r="M2432" s="39" t="s">
        <v>106</v>
      </c>
      <c r="N2432" s="39" t="str">
        <f t="shared" si="37"/>
        <v>sim</v>
      </c>
      <c r="O2432" s="49">
        <v>533.01</v>
      </c>
      <c r="P2432" s="49">
        <v>450.91</v>
      </c>
      <c r="Q2432" s="39">
        <v>350</v>
      </c>
      <c r="R2432" s="39">
        <v>84.6</v>
      </c>
      <c r="S2432" s="39">
        <v>65.7</v>
      </c>
    </row>
    <row r="2433" spans="1:19" x14ac:dyDescent="0.25">
      <c r="A2433" s="39" t="s">
        <v>76</v>
      </c>
      <c r="B2433" s="39" t="s">
        <v>36</v>
      </c>
      <c r="C2433" s="39" t="s">
        <v>70</v>
      </c>
      <c r="D2433" s="39" t="s">
        <v>2573</v>
      </c>
      <c r="E2433" s="39" t="s">
        <v>175</v>
      </c>
      <c r="F2433" s="48">
        <v>3</v>
      </c>
      <c r="G2433" s="41">
        <v>128786</v>
      </c>
      <c r="H2433" s="42">
        <v>3.2278810967968319</v>
      </c>
      <c r="I2433" s="42">
        <v>39898</v>
      </c>
      <c r="J2433" s="42" t="s">
        <v>4170</v>
      </c>
      <c r="K2433" s="42" t="s">
        <v>4170</v>
      </c>
      <c r="L2433" s="42">
        <v>0</v>
      </c>
      <c r="M2433" s="39" t="s">
        <v>103</v>
      </c>
      <c r="N2433" s="39" t="str">
        <f t="shared" si="37"/>
        <v>sim</v>
      </c>
      <c r="O2433" s="49">
        <v>600</v>
      </c>
      <c r="P2433" s="49">
        <v>372</v>
      </c>
      <c r="Q2433" s="39">
        <v>372</v>
      </c>
      <c r="R2433" s="39">
        <v>62</v>
      </c>
      <c r="S2433" s="39">
        <v>62</v>
      </c>
    </row>
    <row r="2434" spans="1:19" x14ac:dyDescent="0.25">
      <c r="A2434" s="39" t="s">
        <v>76</v>
      </c>
      <c r="B2434" s="39" t="s">
        <v>36</v>
      </c>
      <c r="C2434" s="39" t="s">
        <v>70</v>
      </c>
      <c r="D2434" s="39" t="s">
        <v>2574</v>
      </c>
      <c r="E2434" s="39" t="s">
        <v>127</v>
      </c>
      <c r="F2434" s="48">
        <v>1</v>
      </c>
      <c r="G2434" s="41">
        <v>11142</v>
      </c>
      <c r="H2434" s="42">
        <v>2.3446969696969697</v>
      </c>
      <c r="I2434" s="42">
        <v>4752</v>
      </c>
      <c r="J2434" s="42" t="s">
        <v>4169</v>
      </c>
      <c r="K2434" s="42" t="s">
        <v>4170</v>
      </c>
      <c r="L2434" s="42">
        <v>350</v>
      </c>
      <c r="M2434" s="39" t="s">
        <v>103</v>
      </c>
      <c r="N2434" s="39" t="str">
        <f t="shared" si="37"/>
        <v>sim</v>
      </c>
      <c r="O2434" s="49">
        <v>93</v>
      </c>
      <c r="P2434" s="49">
        <v>75</v>
      </c>
      <c r="Q2434" s="39">
        <v>5</v>
      </c>
      <c r="R2434" s="39">
        <v>80.599999999999994</v>
      </c>
      <c r="S2434" s="39">
        <v>5.4</v>
      </c>
    </row>
    <row r="2435" spans="1:19" x14ac:dyDescent="0.25">
      <c r="A2435" s="39" t="s">
        <v>76</v>
      </c>
      <c r="B2435" s="39" t="s">
        <v>36</v>
      </c>
      <c r="C2435" s="39" t="s">
        <v>70</v>
      </c>
      <c r="D2435" s="39" t="s">
        <v>2575</v>
      </c>
      <c r="E2435" s="39" t="s">
        <v>127</v>
      </c>
      <c r="F2435" s="48">
        <v>1</v>
      </c>
      <c r="G2435" s="41">
        <v>17570</v>
      </c>
      <c r="H2435" s="42">
        <v>2.19625</v>
      </c>
      <c r="I2435" s="42">
        <v>8000</v>
      </c>
      <c r="J2435" s="42" t="s">
        <v>4170</v>
      </c>
      <c r="K2435" s="42" t="s">
        <v>4170</v>
      </c>
      <c r="L2435" s="42">
        <v>2000</v>
      </c>
      <c r="M2435" s="39" t="s">
        <v>106</v>
      </c>
      <c r="N2435" s="39" t="str">
        <f t="shared" ref="N2435:N2498" si="38">IF(M2435&lt;&gt;"Não existe", "sim")</f>
        <v>sim</v>
      </c>
      <c r="O2435" s="49">
        <v>100</v>
      </c>
      <c r="P2435" s="49">
        <v>40</v>
      </c>
      <c r="Q2435" s="39">
        <v>0.01</v>
      </c>
      <c r="R2435" s="39">
        <v>40</v>
      </c>
      <c r="S2435" s="39">
        <v>0</v>
      </c>
    </row>
    <row r="2436" spans="1:19" x14ac:dyDescent="0.25">
      <c r="A2436" s="39" t="s">
        <v>76</v>
      </c>
      <c r="B2436" s="39" t="s">
        <v>36</v>
      </c>
      <c r="C2436" s="39" t="s">
        <v>70</v>
      </c>
      <c r="D2436" s="39" t="s">
        <v>2576</v>
      </c>
      <c r="E2436" s="39" t="s">
        <v>127</v>
      </c>
      <c r="F2436" s="48">
        <v>1</v>
      </c>
      <c r="G2436" s="41">
        <v>5516</v>
      </c>
      <c r="H2436" s="42">
        <v>3.2833333333333332</v>
      </c>
      <c r="I2436" s="42">
        <v>1680</v>
      </c>
      <c r="J2436" s="42" t="s">
        <v>4170</v>
      </c>
      <c r="K2436" s="42" t="s">
        <v>4170</v>
      </c>
      <c r="L2436" s="42">
        <v>50</v>
      </c>
      <c r="M2436" s="39" t="s">
        <v>102</v>
      </c>
      <c r="N2436" s="39" t="str">
        <f t="shared" si="38"/>
        <v>sim</v>
      </c>
      <c r="O2436" s="49">
        <v>20</v>
      </c>
      <c r="P2436" s="49">
        <v>20</v>
      </c>
      <c r="Q2436" s="39">
        <v>0</v>
      </c>
      <c r="R2436" s="39">
        <v>100</v>
      </c>
      <c r="S2436" s="39"/>
    </row>
    <row r="2437" spans="1:19" x14ac:dyDescent="0.25">
      <c r="A2437" s="39" t="s">
        <v>76</v>
      </c>
      <c r="B2437" s="39" t="s">
        <v>36</v>
      </c>
      <c r="C2437" s="39" t="s">
        <v>70</v>
      </c>
      <c r="D2437" s="39" t="s">
        <v>2577</v>
      </c>
      <c r="E2437" s="39" t="s">
        <v>127</v>
      </c>
      <c r="F2437" s="48">
        <v>4</v>
      </c>
      <c r="G2437" s="41">
        <v>256607</v>
      </c>
      <c r="H2437" s="42">
        <v>2.009766604010025</v>
      </c>
      <c r="I2437" s="42">
        <v>127680</v>
      </c>
      <c r="J2437" s="42" t="s">
        <v>4169</v>
      </c>
      <c r="K2437" s="42" t="s">
        <v>4170</v>
      </c>
      <c r="L2437" s="42">
        <v>280</v>
      </c>
      <c r="M2437" s="39" t="s">
        <v>103</v>
      </c>
      <c r="N2437" s="39" t="str">
        <f t="shared" si="38"/>
        <v>sim</v>
      </c>
      <c r="O2437" s="49">
        <v>935.7</v>
      </c>
      <c r="P2437" s="49">
        <v>907.63</v>
      </c>
      <c r="Q2437" s="39">
        <v>149</v>
      </c>
      <c r="R2437" s="39">
        <v>97</v>
      </c>
      <c r="S2437" s="39">
        <v>15.9</v>
      </c>
    </row>
    <row r="2438" spans="1:19" x14ac:dyDescent="0.25">
      <c r="A2438" s="39" t="s">
        <v>76</v>
      </c>
      <c r="B2438" s="39" t="s">
        <v>36</v>
      </c>
      <c r="C2438" s="39" t="s">
        <v>70</v>
      </c>
      <c r="D2438" s="39" t="s">
        <v>2578</v>
      </c>
      <c r="E2438" s="39" t="s">
        <v>127</v>
      </c>
      <c r="F2438" s="48">
        <v>1</v>
      </c>
      <c r="G2438" s="41">
        <v>4902</v>
      </c>
      <c r="H2438" s="42">
        <v>5.1545741324921135</v>
      </c>
      <c r="I2438" s="42">
        <v>951</v>
      </c>
      <c r="J2438" s="42" t="s">
        <v>4170</v>
      </c>
      <c r="K2438" s="42" t="s">
        <v>4170</v>
      </c>
      <c r="L2438" s="42">
        <v>40</v>
      </c>
      <c r="M2438" s="39" t="s">
        <v>103</v>
      </c>
      <c r="N2438" s="39" t="str">
        <f t="shared" si="38"/>
        <v>sim</v>
      </c>
      <c r="O2438" s="49">
        <v>56.41</v>
      </c>
      <c r="P2438" s="49">
        <v>34.26</v>
      </c>
      <c r="Q2438" s="39">
        <v>20.2</v>
      </c>
      <c r="R2438" s="39">
        <v>60.7</v>
      </c>
      <c r="S2438" s="39">
        <v>35.799999999999997</v>
      </c>
    </row>
    <row r="2439" spans="1:19" x14ac:dyDescent="0.25">
      <c r="A2439" s="39" t="s">
        <v>76</v>
      </c>
      <c r="B2439" s="39" t="s">
        <v>36</v>
      </c>
      <c r="C2439" s="39" t="s">
        <v>70</v>
      </c>
      <c r="D2439" s="39" t="s">
        <v>2579</v>
      </c>
      <c r="E2439" s="39" t="s">
        <v>175</v>
      </c>
      <c r="F2439" s="48">
        <v>3</v>
      </c>
      <c r="G2439" s="41">
        <v>233331</v>
      </c>
      <c r="H2439" s="42">
        <v>3.4965907898877582</v>
      </c>
      <c r="I2439" s="42">
        <v>66731</v>
      </c>
      <c r="J2439" s="42" t="s">
        <v>4169</v>
      </c>
      <c r="K2439" s="42" t="s">
        <v>4170</v>
      </c>
      <c r="L2439" s="42">
        <v>0</v>
      </c>
      <c r="M2439" s="39" t="s">
        <v>106</v>
      </c>
      <c r="N2439" s="39" t="str">
        <f t="shared" si="38"/>
        <v>sim</v>
      </c>
      <c r="O2439" s="49">
        <v>763</v>
      </c>
      <c r="P2439" s="49">
        <v>505.05</v>
      </c>
      <c r="Q2439" s="39">
        <v>405.89</v>
      </c>
      <c r="R2439" s="39">
        <v>66.2</v>
      </c>
      <c r="S2439" s="39">
        <v>53.2</v>
      </c>
    </row>
    <row r="2440" spans="1:19" x14ac:dyDescent="0.25">
      <c r="A2440" s="39" t="s">
        <v>76</v>
      </c>
      <c r="B2440" s="39" t="s">
        <v>36</v>
      </c>
      <c r="C2440" s="39" t="s">
        <v>70</v>
      </c>
      <c r="D2440" s="39" t="s">
        <v>2580</v>
      </c>
      <c r="E2440" s="39" t="s">
        <v>127</v>
      </c>
      <c r="F2440" s="48">
        <v>2</v>
      </c>
      <c r="G2440" s="41">
        <v>39842</v>
      </c>
      <c r="H2440" s="42">
        <v>2</v>
      </c>
      <c r="I2440" s="42">
        <v>19921</v>
      </c>
      <c r="J2440" s="42" t="s">
        <v>4170</v>
      </c>
      <c r="K2440" s="42" t="s">
        <v>4170</v>
      </c>
      <c r="L2440" s="42">
        <v>210</v>
      </c>
      <c r="M2440" s="39" t="s">
        <v>102</v>
      </c>
      <c r="N2440" s="39" t="str">
        <f t="shared" si="38"/>
        <v>sim</v>
      </c>
      <c r="O2440" s="49">
        <v>294.58999999999997</v>
      </c>
      <c r="P2440" s="49">
        <v>265.14</v>
      </c>
      <c r="Q2440" s="39">
        <v>88.37</v>
      </c>
      <c r="R2440" s="39">
        <v>90</v>
      </c>
      <c r="S2440" s="39">
        <v>30</v>
      </c>
    </row>
    <row r="2441" spans="1:19" x14ac:dyDescent="0.25">
      <c r="A2441" s="39" t="s">
        <v>76</v>
      </c>
      <c r="B2441" s="39" t="s">
        <v>36</v>
      </c>
      <c r="C2441" s="39" t="s">
        <v>70</v>
      </c>
      <c r="D2441" s="39" t="s">
        <v>2581</v>
      </c>
      <c r="E2441" s="39" t="s">
        <v>175</v>
      </c>
      <c r="F2441" s="48">
        <v>3</v>
      </c>
      <c r="G2441" s="41">
        <v>161961</v>
      </c>
      <c r="H2441" s="42">
        <v>4.0363106215421425</v>
      </c>
      <c r="I2441" s="42">
        <v>40126</v>
      </c>
      <c r="J2441" s="42" t="s">
        <v>4169</v>
      </c>
      <c r="K2441" s="42" t="s">
        <v>4170</v>
      </c>
      <c r="L2441" s="42">
        <v>700</v>
      </c>
      <c r="M2441" s="39" t="s">
        <v>102</v>
      </c>
      <c r="N2441" s="39" t="str">
        <f t="shared" si="38"/>
        <v>sim</v>
      </c>
      <c r="O2441" s="49">
        <v>1950</v>
      </c>
      <c r="P2441" s="49">
        <v>950</v>
      </c>
      <c r="Q2441" s="39">
        <v>70</v>
      </c>
      <c r="R2441" s="39">
        <v>48.7</v>
      </c>
      <c r="S2441" s="39">
        <v>3.6</v>
      </c>
    </row>
    <row r="2442" spans="1:19" x14ac:dyDescent="0.25">
      <c r="A2442" s="39" t="s">
        <v>76</v>
      </c>
      <c r="B2442" s="39" t="s">
        <v>36</v>
      </c>
      <c r="C2442" s="39" t="s">
        <v>70</v>
      </c>
      <c r="D2442" s="39" t="s">
        <v>2582</v>
      </c>
      <c r="E2442" s="39" t="s">
        <v>127</v>
      </c>
      <c r="F2442" s="48">
        <v>1</v>
      </c>
      <c r="G2442" s="41">
        <v>18405</v>
      </c>
      <c r="H2442" s="42">
        <v>3.7446592065106814</v>
      </c>
      <c r="I2442" s="42">
        <v>4915</v>
      </c>
      <c r="J2442" s="42" t="s">
        <v>4169</v>
      </c>
      <c r="K2442" s="42" t="s">
        <v>4170</v>
      </c>
      <c r="L2442" s="42">
        <v>27</v>
      </c>
      <c r="M2442" s="39" t="s">
        <v>102</v>
      </c>
      <c r="N2442" s="39" t="str">
        <f t="shared" si="38"/>
        <v>sim</v>
      </c>
      <c r="O2442" s="49">
        <v>161</v>
      </c>
      <c r="P2442" s="49">
        <v>96.6</v>
      </c>
      <c r="Q2442" s="39">
        <v>57.8</v>
      </c>
      <c r="R2442" s="39">
        <v>60</v>
      </c>
      <c r="S2442" s="39">
        <v>35.9</v>
      </c>
    </row>
    <row r="2443" spans="1:19" x14ac:dyDescent="0.25">
      <c r="A2443" s="39" t="s">
        <v>76</v>
      </c>
      <c r="B2443" s="39" t="s">
        <v>36</v>
      </c>
      <c r="C2443" s="39" t="s">
        <v>70</v>
      </c>
      <c r="D2443" s="39" t="s">
        <v>2275</v>
      </c>
      <c r="E2443" s="39" t="s">
        <v>175</v>
      </c>
      <c r="F2443" s="48">
        <v>3</v>
      </c>
      <c r="G2443" s="41">
        <v>176569</v>
      </c>
      <c r="H2443" s="42">
        <v>2.9106059607015693</v>
      </c>
      <c r="I2443" s="42">
        <v>60664</v>
      </c>
      <c r="J2443" s="42" t="s">
        <v>4170</v>
      </c>
      <c r="K2443" s="42" t="s">
        <v>4170</v>
      </c>
      <c r="L2443" s="42">
        <v>180</v>
      </c>
      <c r="M2443" s="39" t="s">
        <v>106</v>
      </c>
      <c r="N2443" s="39" t="str">
        <f t="shared" si="38"/>
        <v>sim</v>
      </c>
      <c r="O2443" s="49">
        <v>251.33</v>
      </c>
      <c r="P2443" s="49">
        <v>227.5</v>
      </c>
      <c r="Q2443" s="39">
        <v>179</v>
      </c>
      <c r="R2443" s="39">
        <v>90.5</v>
      </c>
      <c r="S2443" s="39">
        <v>71.2</v>
      </c>
    </row>
    <row r="2444" spans="1:19" x14ac:dyDescent="0.25">
      <c r="A2444" s="39" t="s">
        <v>76</v>
      </c>
      <c r="B2444" s="39" t="s">
        <v>36</v>
      </c>
      <c r="C2444" s="39" t="s">
        <v>70</v>
      </c>
      <c r="D2444" s="39" t="s">
        <v>2583</v>
      </c>
      <c r="E2444" s="39" t="s">
        <v>127</v>
      </c>
      <c r="F2444" s="48">
        <v>1</v>
      </c>
      <c r="G2444" s="41">
        <v>25028</v>
      </c>
      <c r="H2444" s="42">
        <v>2.7485174610147154</v>
      </c>
      <c r="I2444" s="42">
        <v>9106</v>
      </c>
      <c r="J2444" s="42" t="s">
        <v>4170</v>
      </c>
      <c r="K2444" s="42" t="s">
        <v>4170</v>
      </c>
      <c r="L2444" s="42">
        <v>406</v>
      </c>
      <c r="M2444" s="39" t="s">
        <v>106</v>
      </c>
      <c r="N2444" s="39" t="str">
        <f t="shared" si="38"/>
        <v>sim</v>
      </c>
      <c r="O2444" s="49">
        <v>60.2</v>
      </c>
      <c r="P2444" s="49">
        <v>58</v>
      </c>
      <c r="Q2444" s="39">
        <v>0</v>
      </c>
      <c r="R2444" s="39">
        <v>96.3</v>
      </c>
      <c r="S2444" s="39"/>
    </row>
    <row r="2445" spans="1:19" x14ac:dyDescent="0.25">
      <c r="A2445" s="39" t="s">
        <v>76</v>
      </c>
      <c r="B2445" s="39" t="s">
        <v>36</v>
      </c>
      <c r="C2445" s="39" t="s">
        <v>70</v>
      </c>
      <c r="D2445" s="39" t="s">
        <v>1781</v>
      </c>
      <c r="E2445" s="39" t="s">
        <v>127</v>
      </c>
      <c r="F2445" s="48">
        <v>1</v>
      </c>
      <c r="G2445" s="41">
        <v>12229</v>
      </c>
      <c r="H2445" s="42">
        <v>2.3073584905660378</v>
      </c>
      <c r="I2445" s="42">
        <v>5300</v>
      </c>
      <c r="J2445" s="42" t="s">
        <v>4170</v>
      </c>
      <c r="K2445" s="42" t="s">
        <v>4170</v>
      </c>
      <c r="L2445" s="42">
        <v>2000</v>
      </c>
      <c r="M2445" s="39" t="s">
        <v>102</v>
      </c>
      <c r="N2445" s="39" t="str">
        <f t="shared" si="38"/>
        <v>sim</v>
      </c>
      <c r="O2445" s="49">
        <v>16</v>
      </c>
      <c r="P2445" s="49">
        <v>13</v>
      </c>
      <c r="Q2445" s="39">
        <v>3</v>
      </c>
      <c r="R2445" s="39">
        <v>81.3</v>
      </c>
      <c r="S2445" s="39">
        <v>18.8</v>
      </c>
    </row>
    <row r="2446" spans="1:19" x14ac:dyDescent="0.25">
      <c r="A2446" s="39" t="s">
        <v>76</v>
      </c>
      <c r="B2446" s="39" t="s">
        <v>36</v>
      </c>
      <c r="C2446" s="39" t="s">
        <v>70</v>
      </c>
      <c r="D2446" s="39" t="s">
        <v>2584</v>
      </c>
      <c r="E2446" s="39" t="s">
        <v>175</v>
      </c>
      <c r="F2446" s="48">
        <v>3</v>
      </c>
      <c r="G2446" s="41">
        <v>162693</v>
      </c>
      <c r="H2446" s="42">
        <v>2.9953603976801988</v>
      </c>
      <c r="I2446" s="42">
        <v>54315</v>
      </c>
      <c r="J2446" s="42" t="s">
        <v>4169</v>
      </c>
      <c r="K2446" s="42" t="s">
        <v>4169</v>
      </c>
      <c r="L2446" s="42">
        <v>4200</v>
      </c>
      <c r="M2446" s="39" t="s">
        <v>106</v>
      </c>
      <c r="N2446" s="39" t="str">
        <f t="shared" si="38"/>
        <v>sim</v>
      </c>
      <c r="O2446" s="49">
        <v>171.81</v>
      </c>
      <c r="P2446" s="49">
        <v>170</v>
      </c>
      <c r="Q2446" s="39">
        <v>6.2</v>
      </c>
      <c r="R2446" s="39">
        <v>98.9</v>
      </c>
      <c r="S2446" s="39">
        <v>3.6</v>
      </c>
    </row>
    <row r="2447" spans="1:19" x14ac:dyDescent="0.25">
      <c r="A2447" s="39" t="s">
        <v>76</v>
      </c>
      <c r="B2447" s="39" t="s">
        <v>36</v>
      </c>
      <c r="C2447" s="39" t="s">
        <v>70</v>
      </c>
      <c r="D2447" s="39" t="s">
        <v>2585</v>
      </c>
      <c r="E2447" s="39" t="s">
        <v>175</v>
      </c>
      <c r="F2447" s="48">
        <v>4</v>
      </c>
      <c r="G2447" s="41">
        <v>515317</v>
      </c>
      <c r="H2447" s="42">
        <v>2.7380913162914511</v>
      </c>
      <c r="I2447" s="42">
        <v>188203</v>
      </c>
      <c r="J2447" s="42" t="s">
        <v>4169</v>
      </c>
      <c r="K2447" s="42" t="s">
        <v>4169</v>
      </c>
      <c r="L2447" s="42">
        <v>8458</v>
      </c>
      <c r="M2447" s="39" t="s">
        <v>102</v>
      </c>
      <c r="N2447" s="39" t="str">
        <f t="shared" si="38"/>
        <v>sim</v>
      </c>
      <c r="O2447" s="49">
        <v>1742.47</v>
      </c>
      <c r="P2447" s="49">
        <v>1701.12</v>
      </c>
      <c r="Q2447" s="39">
        <v>1448.82</v>
      </c>
      <c r="R2447" s="39">
        <v>97.6</v>
      </c>
      <c r="S2447" s="39">
        <v>83.1</v>
      </c>
    </row>
    <row r="2448" spans="1:19" x14ac:dyDescent="0.25">
      <c r="A2448" s="39" t="s">
        <v>76</v>
      </c>
      <c r="B2448" s="39" t="s">
        <v>36</v>
      </c>
      <c r="C2448" s="39" t="s">
        <v>70</v>
      </c>
      <c r="D2448" s="39" t="s">
        <v>2586</v>
      </c>
      <c r="E2448" s="39" t="s">
        <v>127</v>
      </c>
      <c r="F2448" s="48">
        <v>3</v>
      </c>
      <c r="G2448" s="41">
        <v>167316</v>
      </c>
      <c r="H2448" s="42">
        <v>2.09145</v>
      </c>
      <c r="I2448" s="42">
        <v>80000</v>
      </c>
      <c r="J2448" s="42" t="s">
        <v>4169</v>
      </c>
      <c r="K2448" s="42" t="s">
        <v>4170</v>
      </c>
      <c r="L2448" s="42">
        <v>5000</v>
      </c>
      <c r="M2448" s="39" t="s">
        <v>103</v>
      </c>
      <c r="N2448" s="39" t="str">
        <f t="shared" si="38"/>
        <v>sim</v>
      </c>
      <c r="O2448" s="49">
        <v>700</v>
      </c>
      <c r="P2448" s="49">
        <v>700</v>
      </c>
      <c r="Q2448" s="39">
        <v>450</v>
      </c>
      <c r="R2448" s="39">
        <v>100</v>
      </c>
      <c r="S2448" s="39">
        <v>64.3</v>
      </c>
    </row>
    <row r="2449" spans="1:19" x14ac:dyDescent="0.25">
      <c r="A2449" s="39" t="s">
        <v>76</v>
      </c>
      <c r="B2449" s="39" t="s">
        <v>36</v>
      </c>
      <c r="C2449" s="39" t="s">
        <v>70</v>
      </c>
      <c r="D2449" s="39" t="s">
        <v>2587</v>
      </c>
      <c r="E2449" s="39" t="s">
        <v>175</v>
      </c>
      <c r="F2449" s="48">
        <v>4</v>
      </c>
      <c r="G2449" s="41">
        <v>814313</v>
      </c>
      <c r="H2449" s="42">
        <v>3.3758104634773236</v>
      </c>
      <c r="I2449" s="42">
        <v>241220</v>
      </c>
      <c r="J2449" s="42" t="s">
        <v>4169</v>
      </c>
      <c r="K2449" s="42" t="s">
        <v>4170</v>
      </c>
      <c r="L2449" s="42">
        <v>18682</v>
      </c>
      <c r="M2449" s="39" t="s">
        <v>103</v>
      </c>
      <c r="N2449" s="39" t="str">
        <f t="shared" si="38"/>
        <v>sim</v>
      </c>
      <c r="O2449" s="49">
        <v>1793.05</v>
      </c>
      <c r="P2449" s="49">
        <v>1477.85</v>
      </c>
      <c r="Q2449" s="39">
        <v>1413.24</v>
      </c>
      <c r="R2449" s="39">
        <v>82.4</v>
      </c>
      <c r="S2449" s="39">
        <v>78.8</v>
      </c>
    </row>
    <row r="2450" spans="1:19" x14ac:dyDescent="0.25">
      <c r="A2450" s="39" t="s">
        <v>76</v>
      </c>
      <c r="B2450" s="39" t="s">
        <v>36</v>
      </c>
      <c r="C2450" s="39" t="s">
        <v>70</v>
      </c>
      <c r="D2450" s="39" t="s">
        <v>2588</v>
      </c>
      <c r="E2450" s="39" t="s">
        <v>175</v>
      </c>
      <c r="F2450" s="48">
        <v>2</v>
      </c>
      <c r="G2450" s="41">
        <v>46644</v>
      </c>
      <c r="H2450" s="42">
        <v>2.7007121764808062</v>
      </c>
      <c r="I2450" s="42">
        <v>17271</v>
      </c>
      <c r="J2450" s="42" t="s">
        <v>4170</v>
      </c>
      <c r="K2450" s="42" t="s">
        <v>4170</v>
      </c>
      <c r="L2450" s="42">
        <v>0</v>
      </c>
      <c r="M2450" s="39" t="s">
        <v>103</v>
      </c>
      <c r="N2450" s="39" t="str">
        <f t="shared" si="38"/>
        <v>sim</v>
      </c>
      <c r="O2450" s="49">
        <v>125</v>
      </c>
      <c r="P2450" s="49">
        <v>86</v>
      </c>
      <c r="Q2450" s="39">
        <v>83</v>
      </c>
      <c r="R2450" s="39">
        <v>68.8</v>
      </c>
      <c r="S2450" s="39">
        <v>66.400000000000006</v>
      </c>
    </row>
    <row r="2451" spans="1:19" x14ac:dyDescent="0.25">
      <c r="A2451" s="39" t="s">
        <v>76</v>
      </c>
      <c r="B2451" s="39" t="s">
        <v>36</v>
      </c>
      <c r="C2451" s="39" t="s">
        <v>70</v>
      </c>
      <c r="D2451" s="39" t="s">
        <v>2589</v>
      </c>
      <c r="E2451" s="39" t="s">
        <v>127</v>
      </c>
      <c r="F2451" s="48">
        <v>2</v>
      </c>
      <c r="G2451" s="41">
        <v>39176</v>
      </c>
      <c r="H2451" s="42">
        <v>2.2386285714285714</v>
      </c>
      <c r="I2451" s="42">
        <v>17500</v>
      </c>
      <c r="J2451" s="42" t="s">
        <v>4170</v>
      </c>
      <c r="K2451" s="42" t="s">
        <v>4170</v>
      </c>
      <c r="L2451" s="42">
        <v>400</v>
      </c>
      <c r="M2451" s="39" t="s">
        <v>103</v>
      </c>
      <c r="N2451" s="39" t="str">
        <f t="shared" si="38"/>
        <v>sim</v>
      </c>
      <c r="O2451" s="49">
        <v>143.71</v>
      </c>
      <c r="P2451" s="49">
        <v>129.34</v>
      </c>
      <c r="Q2451" s="39">
        <v>95.33</v>
      </c>
      <c r="R2451" s="39">
        <v>90</v>
      </c>
      <c r="S2451" s="39">
        <v>66.3</v>
      </c>
    </row>
    <row r="2452" spans="1:19" x14ac:dyDescent="0.25">
      <c r="A2452" s="39" t="s">
        <v>76</v>
      </c>
      <c r="B2452" s="39" t="s">
        <v>36</v>
      </c>
      <c r="C2452" s="39" t="s">
        <v>70</v>
      </c>
      <c r="D2452" s="39" t="s">
        <v>2590</v>
      </c>
      <c r="E2452" s="39" t="s">
        <v>127</v>
      </c>
      <c r="F2452" s="48">
        <v>2</v>
      </c>
      <c r="G2452" s="41">
        <v>32224</v>
      </c>
      <c r="H2452" s="42">
        <v>3.2223999999999999</v>
      </c>
      <c r="I2452" s="42">
        <v>10000</v>
      </c>
      <c r="J2452" s="42" t="s">
        <v>4170</v>
      </c>
      <c r="K2452" s="42" t="s">
        <v>4170</v>
      </c>
      <c r="L2452" s="42">
        <v>1000</v>
      </c>
      <c r="M2452" s="39" t="s">
        <v>106</v>
      </c>
      <c r="N2452" s="39" t="str">
        <f t="shared" si="38"/>
        <v>sim</v>
      </c>
      <c r="O2452" s="49">
        <v>85</v>
      </c>
      <c r="P2452" s="49">
        <v>35</v>
      </c>
      <c r="Q2452" s="39">
        <v>0</v>
      </c>
      <c r="R2452" s="39">
        <v>41.2</v>
      </c>
      <c r="S2452" s="39"/>
    </row>
    <row r="2453" spans="1:19" x14ac:dyDescent="0.25">
      <c r="A2453" s="39" t="s">
        <v>76</v>
      </c>
      <c r="B2453" s="39" t="s">
        <v>36</v>
      </c>
      <c r="C2453" s="39" t="s">
        <v>70</v>
      </c>
      <c r="D2453" s="39" t="s">
        <v>2591</v>
      </c>
      <c r="E2453" s="39" t="s">
        <v>127</v>
      </c>
      <c r="F2453" s="48">
        <v>1</v>
      </c>
      <c r="G2453" s="41">
        <v>19642</v>
      </c>
      <c r="H2453" s="42">
        <v>2.1499562171628721</v>
      </c>
      <c r="I2453" s="42">
        <v>9136</v>
      </c>
      <c r="J2453" s="42" t="s">
        <v>4170</v>
      </c>
      <c r="K2453" s="42" t="s">
        <v>4169</v>
      </c>
      <c r="L2453" s="42">
        <v>117</v>
      </c>
      <c r="M2453" s="39" t="s">
        <v>103</v>
      </c>
      <c r="N2453" s="39" t="str">
        <f t="shared" si="38"/>
        <v>sim</v>
      </c>
      <c r="O2453" s="49">
        <v>500</v>
      </c>
      <c r="P2453" s="49">
        <v>207.52</v>
      </c>
      <c r="Q2453" s="39">
        <v>5</v>
      </c>
      <c r="R2453" s="39">
        <v>41.5</v>
      </c>
      <c r="S2453" s="39">
        <v>1</v>
      </c>
    </row>
    <row r="2454" spans="1:19" x14ac:dyDescent="0.25">
      <c r="A2454" s="39" t="s">
        <v>76</v>
      </c>
      <c r="B2454" s="39" t="s">
        <v>36</v>
      </c>
      <c r="C2454" s="39" t="s">
        <v>70</v>
      </c>
      <c r="D2454" s="39" t="s">
        <v>2592</v>
      </c>
      <c r="E2454" s="39" t="s">
        <v>175</v>
      </c>
      <c r="F2454" s="48">
        <v>4</v>
      </c>
      <c r="G2454" s="41">
        <v>291515</v>
      </c>
      <c r="H2454" s="42">
        <v>3.0845863269387452</v>
      </c>
      <c r="I2454" s="42">
        <v>94507</v>
      </c>
      <c r="J2454" s="42" t="s">
        <v>4170</v>
      </c>
      <c r="K2454" s="42" t="s">
        <v>4170</v>
      </c>
      <c r="L2454" s="42">
        <v>1000</v>
      </c>
      <c r="M2454" s="39" t="s">
        <v>103</v>
      </c>
      <c r="N2454" s="39" t="str">
        <f t="shared" si="38"/>
        <v>sim</v>
      </c>
      <c r="O2454" s="49">
        <v>601.5</v>
      </c>
      <c r="P2454" s="49">
        <v>501.5</v>
      </c>
      <c r="Q2454" s="39">
        <v>4.01</v>
      </c>
      <c r="R2454" s="39">
        <v>83.4</v>
      </c>
      <c r="S2454" s="39">
        <v>0.7</v>
      </c>
    </row>
    <row r="2455" spans="1:19" x14ac:dyDescent="0.25">
      <c r="A2455" s="39" t="s">
        <v>76</v>
      </c>
      <c r="B2455" s="39" t="s">
        <v>36</v>
      </c>
      <c r="C2455" s="39" t="s">
        <v>70</v>
      </c>
      <c r="D2455" s="39" t="s">
        <v>2593</v>
      </c>
      <c r="E2455" s="39" t="s">
        <v>127</v>
      </c>
      <c r="F2455" s="48">
        <v>1</v>
      </c>
      <c r="G2455" s="41">
        <v>22787</v>
      </c>
      <c r="H2455" s="42">
        <v>2.4768478260869564</v>
      </c>
      <c r="I2455" s="42">
        <v>9200</v>
      </c>
      <c r="J2455" s="42" t="s">
        <v>4170</v>
      </c>
      <c r="K2455" s="42" t="s">
        <v>4170</v>
      </c>
      <c r="L2455" s="42">
        <v>50</v>
      </c>
      <c r="M2455" s="39" t="s">
        <v>103</v>
      </c>
      <c r="N2455" s="39" t="str">
        <f t="shared" si="38"/>
        <v>sim</v>
      </c>
      <c r="O2455" s="49">
        <v>70</v>
      </c>
      <c r="P2455" s="49">
        <v>48.6</v>
      </c>
      <c r="Q2455" s="39">
        <v>48</v>
      </c>
      <c r="R2455" s="39">
        <v>69.400000000000006</v>
      </c>
      <c r="S2455" s="39">
        <v>68.599999999999994</v>
      </c>
    </row>
    <row r="2456" spans="1:19" x14ac:dyDescent="0.25">
      <c r="A2456" s="39" t="s">
        <v>76</v>
      </c>
      <c r="B2456" s="39" t="s">
        <v>36</v>
      </c>
      <c r="C2456" s="39" t="s">
        <v>70</v>
      </c>
      <c r="D2456" s="39" t="s">
        <v>2594</v>
      </c>
      <c r="E2456" s="39" t="s">
        <v>127</v>
      </c>
      <c r="F2456" s="48">
        <v>1</v>
      </c>
      <c r="G2456" s="41">
        <v>23394</v>
      </c>
      <c r="H2456" s="42">
        <v>3.4921630094043885</v>
      </c>
      <c r="I2456" s="42">
        <v>6699</v>
      </c>
      <c r="J2456" s="42" t="s">
        <v>4170</v>
      </c>
      <c r="K2456" s="42" t="s">
        <v>4170</v>
      </c>
      <c r="L2456" s="42">
        <v>0</v>
      </c>
      <c r="M2456" s="39" t="s">
        <v>103</v>
      </c>
      <c r="N2456" s="39" t="str">
        <f t="shared" si="38"/>
        <v>sim</v>
      </c>
      <c r="O2456" s="49">
        <v>380</v>
      </c>
      <c r="P2456" s="49">
        <v>320</v>
      </c>
      <c r="Q2456" s="39">
        <v>190</v>
      </c>
      <c r="R2456" s="39">
        <v>84.2</v>
      </c>
      <c r="S2456" s="39">
        <v>50</v>
      </c>
    </row>
    <row r="2457" spans="1:19" x14ac:dyDescent="0.25">
      <c r="A2457" s="39" t="s">
        <v>76</v>
      </c>
      <c r="B2457" s="39" t="s">
        <v>36</v>
      </c>
      <c r="C2457" s="39" t="s">
        <v>70</v>
      </c>
      <c r="D2457" s="39" t="s">
        <v>2595</v>
      </c>
      <c r="E2457" s="39" t="s">
        <v>127</v>
      </c>
      <c r="F2457" s="48">
        <v>1</v>
      </c>
      <c r="G2457" s="41">
        <v>14829</v>
      </c>
      <c r="H2457" s="42">
        <v>2.2519362186788157</v>
      </c>
      <c r="I2457" s="42">
        <v>6585</v>
      </c>
      <c r="J2457" s="42" t="s">
        <v>4170</v>
      </c>
      <c r="K2457" s="42" t="s">
        <v>4170</v>
      </c>
      <c r="L2457" s="42">
        <v>0</v>
      </c>
      <c r="M2457" s="39" t="s">
        <v>104</v>
      </c>
      <c r="N2457" s="39" t="b">
        <f t="shared" si="38"/>
        <v>0</v>
      </c>
      <c r="O2457" s="49">
        <v>382.4</v>
      </c>
      <c r="P2457" s="49">
        <v>360</v>
      </c>
      <c r="Q2457" s="39">
        <v>280</v>
      </c>
      <c r="R2457" s="39">
        <v>94.1</v>
      </c>
      <c r="S2457" s="39">
        <v>73.2</v>
      </c>
    </row>
    <row r="2458" spans="1:19" x14ac:dyDescent="0.25">
      <c r="A2458" s="39" t="s">
        <v>76</v>
      </c>
      <c r="B2458" s="39" t="s">
        <v>36</v>
      </c>
      <c r="C2458" s="39" t="s">
        <v>70</v>
      </c>
      <c r="D2458" s="39" t="s">
        <v>2596</v>
      </c>
      <c r="E2458" s="39" t="s">
        <v>127</v>
      </c>
      <c r="F2458" s="48">
        <v>1</v>
      </c>
      <c r="G2458" s="41">
        <v>19860</v>
      </c>
      <c r="H2458" s="42">
        <v>3.5642498205312276</v>
      </c>
      <c r="I2458" s="42">
        <v>5572</v>
      </c>
      <c r="J2458" s="42" t="s">
        <v>4169</v>
      </c>
      <c r="K2458" s="42" t="s">
        <v>4169</v>
      </c>
      <c r="L2458" s="42">
        <v>0</v>
      </c>
      <c r="M2458" s="39" t="s">
        <v>102</v>
      </c>
      <c r="N2458" s="39" t="str">
        <f t="shared" si="38"/>
        <v>sim</v>
      </c>
      <c r="O2458" s="49">
        <v>92</v>
      </c>
      <c r="P2458" s="49">
        <v>92</v>
      </c>
      <c r="Q2458" s="39">
        <v>82</v>
      </c>
      <c r="R2458" s="39">
        <v>100</v>
      </c>
      <c r="S2458" s="39">
        <v>89.1</v>
      </c>
    </row>
    <row r="2459" spans="1:19" x14ac:dyDescent="0.25">
      <c r="A2459" s="39" t="s">
        <v>76</v>
      </c>
      <c r="B2459" s="39" t="s">
        <v>36</v>
      </c>
      <c r="C2459" s="39" t="s">
        <v>70</v>
      </c>
      <c r="D2459" s="39" t="s">
        <v>2597</v>
      </c>
      <c r="E2459" s="39" t="s">
        <v>127</v>
      </c>
      <c r="F2459" s="48">
        <v>1</v>
      </c>
      <c r="G2459" s="41">
        <v>13573</v>
      </c>
      <c r="H2459" s="42">
        <v>3.3721739130434782</v>
      </c>
      <c r="I2459" s="42">
        <v>4025</v>
      </c>
      <c r="J2459" s="42" t="s">
        <v>4170</v>
      </c>
      <c r="K2459" s="42" t="s">
        <v>4170</v>
      </c>
      <c r="L2459" s="42">
        <v>62</v>
      </c>
      <c r="M2459" s="39" t="s">
        <v>103</v>
      </c>
      <c r="N2459" s="39" t="str">
        <f t="shared" si="38"/>
        <v>sim</v>
      </c>
      <c r="O2459" s="49">
        <v>44.91</v>
      </c>
      <c r="P2459" s="49">
        <v>42.11</v>
      </c>
      <c r="Q2459" s="39">
        <v>25.33</v>
      </c>
      <c r="R2459" s="39">
        <v>93.8</v>
      </c>
      <c r="S2459" s="39">
        <v>56.4</v>
      </c>
    </row>
    <row r="2460" spans="1:19" x14ac:dyDescent="0.25">
      <c r="A2460" s="39" t="s">
        <v>76</v>
      </c>
      <c r="B2460" s="39" t="s">
        <v>36</v>
      </c>
      <c r="C2460" s="39" t="s">
        <v>70</v>
      </c>
      <c r="D2460" s="39" t="s">
        <v>2598</v>
      </c>
      <c r="E2460" s="39" t="s">
        <v>175</v>
      </c>
      <c r="F2460" s="48">
        <v>3</v>
      </c>
      <c r="G2460" s="41">
        <v>151335</v>
      </c>
      <c r="H2460" s="42">
        <v>5.0445000000000002</v>
      </c>
      <c r="I2460" s="42">
        <v>30000</v>
      </c>
      <c r="J2460" s="42" t="s">
        <v>4169</v>
      </c>
      <c r="K2460" s="42" t="s">
        <v>4169</v>
      </c>
      <c r="L2460" s="42">
        <v>2000</v>
      </c>
      <c r="M2460" s="39" t="s">
        <v>103</v>
      </c>
      <c r="N2460" s="39" t="str">
        <f t="shared" si="38"/>
        <v>sim</v>
      </c>
      <c r="O2460" s="49">
        <v>80</v>
      </c>
      <c r="P2460" s="49">
        <v>60</v>
      </c>
      <c r="Q2460" s="39">
        <v>30</v>
      </c>
      <c r="R2460" s="39">
        <v>75</v>
      </c>
      <c r="S2460" s="39">
        <v>37.5</v>
      </c>
    </row>
    <row r="2461" spans="1:19" x14ac:dyDescent="0.25">
      <c r="A2461" s="39" t="s">
        <v>76</v>
      </c>
      <c r="B2461" s="39" t="s">
        <v>36</v>
      </c>
      <c r="C2461" s="39" t="s">
        <v>70</v>
      </c>
      <c r="D2461" s="39" t="s">
        <v>2599</v>
      </c>
      <c r="E2461" s="39" t="s">
        <v>127</v>
      </c>
      <c r="F2461" s="48">
        <v>1</v>
      </c>
      <c r="G2461" s="41">
        <v>16132</v>
      </c>
      <c r="H2461" s="42">
        <v>2.3111747851002864</v>
      </c>
      <c r="I2461" s="42">
        <v>6980</v>
      </c>
      <c r="J2461" s="42" t="s">
        <v>4170</v>
      </c>
      <c r="K2461" s="42" t="s">
        <v>4170</v>
      </c>
      <c r="L2461" s="42">
        <v>47</v>
      </c>
      <c r="M2461" s="39" t="s">
        <v>102</v>
      </c>
      <c r="N2461" s="39" t="str">
        <f t="shared" si="38"/>
        <v>sim</v>
      </c>
      <c r="O2461" s="49">
        <v>121.54</v>
      </c>
      <c r="P2461" s="49">
        <v>92.39</v>
      </c>
      <c r="Q2461" s="39">
        <v>1</v>
      </c>
      <c r="R2461" s="39">
        <v>76</v>
      </c>
      <c r="S2461" s="39">
        <v>0.8</v>
      </c>
    </row>
    <row r="2462" spans="1:19" x14ac:dyDescent="0.25">
      <c r="A2462" s="39" t="s">
        <v>76</v>
      </c>
      <c r="B2462" s="39" t="s">
        <v>36</v>
      </c>
      <c r="C2462" s="39" t="s">
        <v>70</v>
      </c>
      <c r="D2462" s="39" t="s">
        <v>2600</v>
      </c>
      <c r="E2462" s="39" t="s">
        <v>127</v>
      </c>
      <c r="F2462" s="48">
        <v>3</v>
      </c>
      <c r="G2462" s="41">
        <v>124095</v>
      </c>
      <c r="H2462" s="42">
        <v>3.0179479072934652</v>
      </c>
      <c r="I2462" s="42">
        <v>41119</v>
      </c>
      <c r="J2462" s="42" t="s">
        <v>4169</v>
      </c>
      <c r="K2462" s="42" t="s">
        <v>4170</v>
      </c>
      <c r="L2462" s="42">
        <v>500</v>
      </c>
      <c r="M2462" s="39" t="s">
        <v>103</v>
      </c>
      <c r="N2462" s="39" t="str">
        <f t="shared" si="38"/>
        <v>sim</v>
      </c>
      <c r="O2462" s="49">
        <v>328.27</v>
      </c>
      <c r="P2462" s="49">
        <v>327.27</v>
      </c>
      <c r="Q2462" s="39">
        <v>88.47</v>
      </c>
      <c r="R2462" s="39">
        <v>99.7</v>
      </c>
      <c r="S2462" s="39">
        <v>27</v>
      </c>
    </row>
    <row r="2463" spans="1:19" x14ac:dyDescent="0.25">
      <c r="A2463" s="39" t="s">
        <v>76</v>
      </c>
      <c r="B2463" s="39" t="s">
        <v>36</v>
      </c>
      <c r="C2463" s="39" t="s">
        <v>70</v>
      </c>
      <c r="D2463" s="39" t="s">
        <v>2601</v>
      </c>
      <c r="E2463" s="39" t="s">
        <v>175</v>
      </c>
      <c r="F2463" s="48">
        <v>2</v>
      </c>
      <c r="G2463" s="41">
        <v>44989</v>
      </c>
      <c r="H2463" s="42">
        <v>3.4875193798449611</v>
      </c>
      <c r="I2463" s="42">
        <v>12900</v>
      </c>
      <c r="J2463" s="42" t="s">
        <v>4170</v>
      </c>
      <c r="K2463" s="42" t="s">
        <v>4170</v>
      </c>
      <c r="L2463" s="42">
        <v>720</v>
      </c>
      <c r="M2463" s="39" t="s">
        <v>106</v>
      </c>
      <c r="N2463" s="39" t="str">
        <f t="shared" si="38"/>
        <v>sim</v>
      </c>
      <c r="O2463" s="49">
        <v>199</v>
      </c>
      <c r="P2463" s="49">
        <v>199</v>
      </c>
      <c r="Q2463" s="39">
        <v>68</v>
      </c>
      <c r="R2463" s="39">
        <v>100</v>
      </c>
      <c r="S2463" s="39">
        <v>34.200000000000003</v>
      </c>
    </row>
    <row r="2464" spans="1:19" x14ac:dyDescent="0.25">
      <c r="A2464" s="39" t="s">
        <v>76</v>
      </c>
      <c r="B2464" s="39" t="s">
        <v>36</v>
      </c>
      <c r="C2464" s="39" t="s">
        <v>70</v>
      </c>
      <c r="D2464" s="39" t="s">
        <v>2602</v>
      </c>
      <c r="E2464" s="39" t="s">
        <v>127</v>
      </c>
      <c r="F2464" s="48">
        <v>1</v>
      </c>
      <c r="G2464" s="41">
        <v>14701</v>
      </c>
      <c r="H2464" s="42">
        <v>2.6738814114223355</v>
      </c>
      <c r="I2464" s="42">
        <v>5498</v>
      </c>
      <c r="J2464" s="42" t="s">
        <v>4169</v>
      </c>
      <c r="K2464" s="42" t="s">
        <v>4170</v>
      </c>
      <c r="L2464" s="42">
        <v>380</v>
      </c>
      <c r="M2464" s="39" t="s">
        <v>103</v>
      </c>
      <c r="N2464" s="39" t="str">
        <f t="shared" si="38"/>
        <v>sim</v>
      </c>
      <c r="O2464" s="49">
        <v>25.9</v>
      </c>
      <c r="P2464" s="49">
        <v>22.9</v>
      </c>
      <c r="Q2464" s="39">
        <v>18</v>
      </c>
      <c r="R2464" s="39">
        <v>88.4</v>
      </c>
      <c r="S2464" s="39">
        <v>69.5</v>
      </c>
    </row>
    <row r="2465" spans="1:19" x14ac:dyDescent="0.25">
      <c r="A2465" s="39" t="s">
        <v>76</v>
      </c>
      <c r="B2465" s="39" t="s">
        <v>36</v>
      </c>
      <c r="C2465" s="39" t="s">
        <v>70</v>
      </c>
      <c r="D2465" s="39" t="s">
        <v>2603</v>
      </c>
      <c r="E2465" s="39" t="s">
        <v>127</v>
      </c>
      <c r="F2465" s="48">
        <v>3</v>
      </c>
      <c r="G2465" s="41">
        <v>146718</v>
      </c>
      <c r="H2465" s="42">
        <v>2.906170149549371</v>
      </c>
      <c r="I2465" s="42">
        <v>50485</v>
      </c>
      <c r="J2465" s="42" t="s">
        <v>4169</v>
      </c>
      <c r="K2465" s="42" t="s">
        <v>4169</v>
      </c>
      <c r="L2465" s="42">
        <v>250</v>
      </c>
      <c r="M2465" s="39" t="s">
        <v>103</v>
      </c>
      <c r="N2465" s="39" t="str">
        <f t="shared" si="38"/>
        <v>sim</v>
      </c>
      <c r="O2465" s="49">
        <v>575.21</v>
      </c>
      <c r="P2465" s="49">
        <v>340.51</v>
      </c>
      <c r="Q2465" s="39">
        <v>324.11</v>
      </c>
      <c r="R2465" s="39">
        <v>59.2</v>
      </c>
      <c r="S2465" s="39">
        <v>56.3</v>
      </c>
    </row>
    <row r="2466" spans="1:19" x14ac:dyDescent="0.25">
      <c r="A2466" s="39" t="s">
        <v>76</v>
      </c>
      <c r="B2466" s="39" t="s">
        <v>36</v>
      </c>
      <c r="C2466" s="39" t="s">
        <v>70</v>
      </c>
      <c r="D2466" s="39" t="s">
        <v>36</v>
      </c>
      <c r="E2466" s="39" t="s">
        <v>175</v>
      </c>
      <c r="F2466" s="48">
        <v>6</v>
      </c>
      <c r="G2466" s="41">
        <v>6747815</v>
      </c>
      <c r="H2466" s="42">
        <v>3.9798072913625551</v>
      </c>
      <c r="I2466" s="42">
        <v>1695513</v>
      </c>
      <c r="J2466" s="42" t="s">
        <v>4169</v>
      </c>
      <c r="K2466" s="42" t="s">
        <v>4169</v>
      </c>
      <c r="L2466" s="42">
        <v>326595</v>
      </c>
      <c r="M2466" s="39" t="s">
        <v>103</v>
      </c>
      <c r="N2466" s="39" t="str">
        <f t="shared" si="38"/>
        <v>sim</v>
      </c>
      <c r="O2466" s="49">
        <v>19877.38</v>
      </c>
      <c r="P2466" s="49">
        <v>14087.38</v>
      </c>
      <c r="Q2466" s="39">
        <v>9861</v>
      </c>
      <c r="R2466" s="39">
        <v>70.900000000000006</v>
      </c>
      <c r="S2466" s="39">
        <v>49.6</v>
      </c>
    </row>
    <row r="2467" spans="1:19" x14ac:dyDescent="0.25">
      <c r="A2467" s="39" t="s">
        <v>76</v>
      </c>
      <c r="B2467" s="39" t="s">
        <v>36</v>
      </c>
      <c r="C2467" s="39" t="s">
        <v>70</v>
      </c>
      <c r="D2467" s="39" t="s">
        <v>2604</v>
      </c>
      <c r="E2467" s="39" t="s">
        <v>127</v>
      </c>
      <c r="F2467" s="48">
        <v>1</v>
      </c>
      <c r="G2467" s="41">
        <v>5973</v>
      </c>
      <c r="H2467" s="42">
        <v>2.3250291942390033</v>
      </c>
      <c r="I2467" s="42">
        <v>2569</v>
      </c>
      <c r="J2467" s="42" t="s">
        <v>4170</v>
      </c>
      <c r="K2467" s="42" t="s">
        <v>4170</v>
      </c>
      <c r="L2467" s="42">
        <v>115</v>
      </c>
      <c r="M2467" s="39" t="s">
        <v>102</v>
      </c>
      <c r="N2467" s="39" t="str">
        <f t="shared" si="38"/>
        <v>sim</v>
      </c>
      <c r="O2467" s="49">
        <v>30</v>
      </c>
      <c r="P2467" s="49">
        <v>30</v>
      </c>
      <c r="Q2467" s="39">
        <v>28</v>
      </c>
      <c r="R2467" s="39">
        <v>100</v>
      </c>
      <c r="S2467" s="39">
        <v>93.3</v>
      </c>
    </row>
    <row r="2468" spans="1:19" x14ac:dyDescent="0.25">
      <c r="A2468" s="39" t="s">
        <v>76</v>
      </c>
      <c r="B2468" s="39" t="s">
        <v>36</v>
      </c>
      <c r="C2468" s="39" t="s">
        <v>70</v>
      </c>
      <c r="D2468" s="39" t="s">
        <v>2605</v>
      </c>
      <c r="E2468" s="39" t="s">
        <v>127</v>
      </c>
      <c r="F2468" s="48">
        <v>2</v>
      </c>
      <c r="G2468" s="41">
        <v>32636</v>
      </c>
      <c r="H2468" s="42">
        <v>2.6060848039607123</v>
      </c>
      <c r="I2468" s="42">
        <v>12523</v>
      </c>
      <c r="J2468" s="42" t="s">
        <v>4170</v>
      </c>
      <c r="K2468" s="42" t="s">
        <v>4170</v>
      </c>
      <c r="L2468" s="42">
        <v>6127</v>
      </c>
      <c r="M2468" s="39" t="s">
        <v>106</v>
      </c>
      <c r="N2468" s="39" t="str">
        <f t="shared" si="38"/>
        <v>sim</v>
      </c>
      <c r="O2468" s="49">
        <v>124.04</v>
      </c>
      <c r="P2468" s="49">
        <v>102.31</v>
      </c>
      <c r="Q2468" s="39">
        <v>80</v>
      </c>
      <c r="R2468" s="39">
        <v>82.5</v>
      </c>
      <c r="S2468" s="39">
        <v>64.5</v>
      </c>
    </row>
    <row r="2469" spans="1:19" x14ac:dyDescent="0.25">
      <c r="A2469" s="39" t="s">
        <v>76</v>
      </c>
      <c r="B2469" s="39" t="s">
        <v>36</v>
      </c>
      <c r="C2469" s="39" t="s">
        <v>70</v>
      </c>
      <c r="D2469" s="39" t="s">
        <v>2606</v>
      </c>
      <c r="E2469" s="39" t="s">
        <v>127</v>
      </c>
      <c r="F2469" s="48">
        <v>2</v>
      </c>
      <c r="G2469" s="41">
        <v>30602</v>
      </c>
      <c r="H2469" s="42">
        <v>2.4266116882087068</v>
      </c>
      <c r="I2469" s="42">
        <v>12611</v>
      </c>
      <c r="J2469" s="42" t="s">
        <v>4170</v>
      </c>
      <c r="K2469" s="42" t="s">
        <v>4170</v>
      </c>
      <c r="L2469" s="42">
        <v>1500</v>
      </c>
      <c r="M2469" s="39" t="s">
        <v>106</v>
      </c>
      <c r="N2469" s="39" t="str">
        <f t="shared" si="38"/>
        <v>sim</v>
      </c>
      <c r="O2469" s="49">
        <v>158</v>
      </c>
      <c r="P2469" s="49">
        <v>98</v>
      </c>
      <c r="Q2469" s="39">
        <v>61</v>
      </c>
      <c r="R2469" s="39">
        <v>62</v>
      </c>
      <c r="S2469" s="39">
        <v>38.6</v>
      </c>
    </row>
    <row r="2470" spans="1:19" x14ac:dyDescent="0.25">
      <c r="A2470" s="39" t="s">
        <v>76</v>
      </c>
      <c r="B2470" s="39" t="s">
        <v>36</v>
      </c>
      <c r="C2470" s="39" t="s">
        <v>70</v>
      </c>
      <c r="D2470" s="39" t="s">
        <v>2607</v>
      </c>
      <c r="E2470" s="39" t="s">
        <v>127</v>
      </c>
      <c r="F2470" s="48">
        <v>2</v>
      </c>
      <c r="G2470" s="41">
        <v>21529</v>
      </c>
      <c r="H2470" s="42">
        <v>4.6802173913043479</v>
      </c>
      <c r="I2470" s="42">
        <v>4600</v>
      </c>
      <c r="J2470" s="42" t="s">
        <v>4170</v>
      </c>
      <c r="K2470" s="42" t="s">
        <v>4170</v>
      </c>
      <c r="L2470" s="42">
        <v>80</v>
      </c>
      <c r="M2470" s="39" t="s">
        <v>104</v>
      </c>
      <c r="N2470" s="39" t="b">
        <f t="shared" si="38"/>
        <v>0</v>
      </c>
      <c r="O2470" s="49">
        <v>2000</v>
      </c>
      <c r="P2470" s="49">
        <v>1000</v>
      </c>
      <c r="Q2470" s="39">
        <v>300</v>
      </c>
      <c r="R2470" s="39">
        <v>50</v>
      </c>
      <c r="S2470" s="39">
        <v>15</v>
      </c>
    </row>
    <row r="2471" spans="1:19" x14ac:dyDescent="0.25">
      <c r="A2471" s="39" t="s">
        <v>76</v>
      </c>
      <c r="B2471" s="39" t="s">
        <v>36</v>
      </c>
      <c r="C2471" s="39" t="s">
        <v>70</v>
      </c>
      <c r="D2471" s="39" t="s">
        <v>2608</v>
      </c>
      <c r="E2471" s="39" t="s">
        <v>175</v>
      </c>
      <c r="F2471" s="48">
        <v>5</v>
      </c>
      <c r="G2471" s="41">
        <v>1090941</v>
      </c>
      <c r="H2471" s="42">
        <v>3.6253643006922127</v>
      </c>
      <c r="I2471" s="42">
        <v>300919</v>
      </c>
      <c r="J2471" s="42" t="s">
        <v>4170</v>
      </c>
      <c r="K2471" s="42" t="s">
        <v>4169</v>
      </c>
      <c r="L2471" s="42">
        <v>23250</v>
      </c>
      <c r="M2471" s="39" t="s">
        <v>106</v>
      </c>
      <c r="N2471" s="39" t="str">
        <f t="shared" si="38"/>
        <v>sim</v>
      </c>
      <c r="O2471" s="49">
        <v>2927.08</v>
      </c>
      <c r="P2471" s="49">
        <v>1317.08</v>
      </c>
      <c r="Q2471" s="39">
        <v>1090</v>
      </c>
      <c r="R2471" s="39">
        <v>45</v>
      </c>
      <c r="S2471" s="39">
        <v>37.200000000000003</v>
      </c>
    </row>
    <row r="2472" spans="1:19" x14ac:dyDescent="0.25">
      <c r="A2472" s="39" t="s">
        <v>76</v>
      </c>
      <c r="B2472" s="39" t="s">
        <v>36</v>
      </c>
      <c r="C2472" s="39" t="s">
        <v>70</v>
      </c>
      <c r="D2472" s="39" t="s">
        <v>2609</v>
      </c>
      <c r="E2472" s="39" t="s">
        <v>127</v>
      </c>
      <c r="F2472" s="48">
        <v>2</v>
      </c>
      <c r="G2472" s="41">
        <v>28577</v>
      </c>
      <c r="H2472" s="42">
        <v>2.0178647083745234</v>
      </c>
      <c r="I2472" s="42">
        <v>14162</v>
      </c>
      <c r="J2472" s="42" t="s">
        <v>4170</v>
      </c>
      <c r="K2472" s="42" t="s">
        <v>4170</v>
      </c>
      <c r="L2472" s="42">
        <v>500</v>
      </c>
      <c r="M2472" s="39" t="s">
        <v>102</v>
      </c>
      <c r="N2472" s="39" t="str">
        <f t="shared" si="38"/>
        <v>sim</v>
      </c>
      <c r="O2472" s="49">
        <v>621</v>
      </c>
      <c r="P2472" s="49">
        <v>204.91</v>
      </c>
      <c r="Q2472" s="39">
        <v>36</v>
      </c>
      <c r="R2472" s="39">
        <v>33</v>
      </c>
      <c r="S2472" s="39">
        <v>5.8</v>
      </c>
    </row>
    <row r="2473" spans="1:19" x14ac:dyDescent="0.25">
      <c r="A2473" s="39" t="s">
        <v>76</v>
      </c>
      <c r="B2473" s="39" t="s">
        <v>36</v>
      </c>
      <c r="C2473" s="39" t="s">
        <v>70</v>
      </c>
      <c r="D2473" s="39" t="s">
        <v>2610</v>
      </c>
      <c r="E2473" s="39" t="s">
        <v>175</v>
      </c>
      <c r="F2473" s="48">
        <v>4</v>
      </c>
      <c r="G2473" s="41">
        <v>472906</v>
      </c>
      <c r="H2473" s="42">
        <v>4.4794642518849699</v>
      </c>
      <c r="I2473" s="42">
        <v>105572</v>
      </c>
      <c r="J2473" s="42" t="s">
        <v>4170</v>
      </c>
      <c r="K2473" s="42" t="s">
        <v>4170</v>
      </c>
      <c r="L2473" s="42">
        <v>1500</v>
      </c>
      <c r="M2473" s="39" t="s">
        <v>103</v>
      </c>
      <c r="N2473" s="39" t="str">
        <f t="shared" si="38"/>
        <v>sim</v>
      </c>
      <c r="O2473" s="49">
        <v>607.94000000000005</v>
      </c>
      <c r="P2473" s="49">
        <v>507.54</v>
      </c>
      <c r="Q2473" s="39">
        <v>455.58</v>
      </c>
      <c r="R2473" s="39">
        <v>83.5</v>
      </c>
      <c r="S2473" s="39">
        <v>74.900000000000006</v>
      </c>
    </row>
    <row r="2474" spans="1:19" x14ac:dyDescent="0.25">
      <c r="A2474" s="39" t="s">
        <v>76</v>
      </c>
      <c r="B2474" s="39" t="s">
        <v>36</v>
      </c>
      <c r="C2474" s="39" t="s">
        <v>70</v>
      </c>
      <c r="D2474" s="39" t="s">
        <v>2611</v>
      </c>
      <c r="E2474" s="39" t="s">
        <v>127</v>
      </c>
      <c r="F2474" s="48">
        <v>1</v>
      </c>
      <c r="G2474" s="41">
        <v>3188</v>
      </c>
      <c r="H2474" s="42">
        <v>4.620289855072464</v>
      </c>
      <c r="I2474" s="42">
        <v>690</v>
      </c>
      <c r="J2474" s="42" t="s">
        <v>4170</v>
      </c>
      <c r="K2474" s="42" t="s">
        <v>4170</v>
      </c>
      <c r="L2474" s="42">
        <v>0</v>
      </c>
      <c r="M2474" s="39" t="s">
        <v>103</v>
      </c>
      <c r="N2474" s="39" t="str">
        <f t="shared" si="38"/>
        <v>sim</v>
      </c>
      <c r="O2474" s="49">
        <v>2</v>
      </c>
      <c r="P2474" s="49">
        <v>1.9</v>
      </c>
      <c r="Q2474" s="39">
        <v>0</v>
      </c>
      <c r="R2474" s="39">
        <v>95</v>
      </c>
      <c r="S2474" s="39"/>
    </row>
    <row r="2475" spans="1:19" x14ac:dyDescent="0.25">
      <c r="A2475" s="39" t="s">
        <v>76</v>
      </c>
      <c r="B2475" s="39" t="s">
        <v>36</v>
      </c>
      <c r="C2475" s="39" t="s">
        <v>70</v>
      </c>
      <c r="D2475" s="39" t="s">
        <v>2612</v>
      </c>
      <c r="E2475" s="39" t="s">
        <v>127</v>
      </c>
      <c r="F2475" s="48">
        <v>1</v>
      </c>
      <c r="G2475" s="41">
        <v>9748</v>
      </c>
      <c r="H2475" s="42">
        <v>4</v>
      </c>
      <c r="I2475" s="42">
        <v>2437</v>
      </c>
      <c r="J2475" s="42" t="s">
        <v>4170</v>
      </c>
      <c r="K2475" s="42" t="s">
        <v>4170</v>
      </c>
      <c r="L2475" s="42">
        <v>1000</v>
      </c>
      <c r="M2475" s="39" t="s">
        <v>106</v>
      </c>
      <c r="N2475" s="39" t="str">
        <f t="shared" si="38"/>
        <v>sim</v>
      </c>
      <c r="O2475" s="49">
        <v>55</v>
      </c>
      <c r="P2475" s="49">
        <v>10</v>
      </c>
      <c r="Q2475" s="39">
        <v>0.1</v>
      </c>
      <c r="R2475" s="39">
        <v>18.2</v>
      </c>
      <c r="S2475" s="39">
        <v>0.2</v>
      </c>
    </row>
    <row r="2476" spans="1:19" x14ac:dyDescent="0.25">
      <c r="A2476" s="39" t="s">
        <v>76</v>
      </c>
      <c r="B2476" s="39" t="s">
        <v>36</v>
      </c>
      <c r="C2476" s="39" t="s">
        <v>70</v>
      </c>
      <c r="D2476" s="39" t="s">
        <v>2613</v>
      </c>
      <c r="E2476" s="39" t="s">
        <v>127</v>
      </c>
      <c r="F2476" s="48">
        <v>3</v>
      </c>
      <c r="G2476" s="41">
        <v>99138</v>
      </c>
      <c r="H2476" s="42">
        <v>2.9250287670020358</v>
      </c>
      <c r="I2476" s="42">
        <v>33893</v>
      </c>
      <c r="J2476" s="42" t="s">
        <v>4170</v>
      </c>
      <c r="K2476" s="42" t="s">
        <v>4170</v>
      </c>
      <c r="L2476" s="42">
        <v>2500</v>
      </c>
      <c r="M2476" s="39" t="s">
        <v>103</v>
      </c>
      <c r="N2476" s="39" t="str">
        <f t="shared" si="38"/>
        <v>sim</v>
      </c>
      <c r="O2476" s="49">
        <v>417.5</v>
      </c>
      <c r="P2476" s="49">
        <v>75</v>
      </c>
      <c r="Q2476" s="39">
        <v>0</v>
      </c>
      <c r="R2476" s="39">
        <v>18</v>
      </c>
      <c r="S2476" s="39"/>
    </row>
    <row r="2477" spans="1:19" x14ac:dyDescent="0.25">
      <c r="A2477" s="39" t="s">
        <v>76</v>
      </c>
      <c r="B2477" s="39" t="s">
        <v>36</v>
      </c>
      <c r="C2477" s="39" t="s">
        <v>70</v>
      </c>
      <c r="D2477" s="39" t="s">
        <v>2614</v>
      </c>
      <c r="E2477" s="39" t="s">
        <v>127</v>
      </c>
      <c r="F2477" s="48">
        <v>1</v>
      </c>
      <c r="G2477" s="41">
        <v>4867</v>
      </c>
      <c r="H2477" s="42">
        <v>2.9804041641151255</v>
      </c>
      <c r="I2477" s="42">
        <v>1633</v>
      </c>
      <c r="J2477" s="42" t="s">
        <v>4170</v>
      </c>
      <c r="K2477" s="42" t="s">
        <v>4170</v>
      </c>
      <c r="L2477" s="42">
        <v>450</v>
      </c>
      <c r="M2477" s="39" t="s">
        <v>103</v>
      </c>
      <c r="N2477" s="39" t="str">
        <f t="shared" si="38"/>
        <v>sim</v>
      </c>
      <c r="O2477" s="49">
        <v>530</v>
      </c>
      <c r="P2477" s="49">
        <v>79</v>
      </c>
      <c r="Q2477" s="39">
        <v>39</v>
      </c>
      <c r="R2477" s="39">
        <v>14.9</v>
      </c>
      <c r="S2477" s="39">
        <v>7.4</v>
      </c>
    </row>
    <row r="2478" spans="1:19" x14ac:dyDescent="0.25">
      <c r="A2478" s="39" t="s">
        <v>76</v>
      </c>
      <c r="B2478" s="39" t="s">
        <v>36</v>
      </c>
      <c r="C2478" s="39" t="s">
        <v>70</v>
      </c>
      <c r="D2478" s="39" t="s">
        <v>2615</v>
      </c>
      <c r="E2478" s="39" t="s">
        <v>127</v>
      </c>
      <c r="F2478" s="48">
        <v>1</v>
      </c>
      <c r="G2478" s="41">
        <v>5720</v>
      </c>
      <c r="H2478" s="42">
        <v>2.7186311787072244</v>
      </c>
      <c r="I2478" s="42">
        <v>2104</v>
      </c>
      <c r="J2478" s="42" t="s">
        <v>4170</v>
      </c>
      <c r="K2478" s="42" t="s">
        <v>4170</v>
      </c>
      <c r="L2478" s="42">
        <v>50</v>
      </c>
      <c r="M2478" s="39" t="s">
        <v>103</v>
      </c>
      <c r="N2478" s="39" t="str">
        <f t="shared" si="38"/>
        <v>sim</v>
      </c>
      <c r="O2478" s="49">
        <v>35</v>
      </c>
      <c r="P2478" s="49">
        <v>28</v>
      </c>
      <c r="Q2478" s="39">
        <v>27</v>
      </c>
      <c r="R2478" s="39">
        <v>80</v>
      </c>
      <c r="S2478" s="39">
        <v>77.099999999999994</v>
      </c>
    </row>
    <row r="2479" spans="1:19" x14ac:dyDescent="0.25">
      <c r="A2479" s="39" t="s">
        <v>76</v>
      </c>
      <c r="B2479" s="39" t="s">
        <v>36</v>
      </c>
      <c r="C2479" s="39" t="s">
        <v>70</v>
      </c>
      <c r="D2479" s="39" t="s">
        <v>2616</v>
      </c>
      <c r="E2479" s="39" t="s">
        <v>175</v>
      </c>
      <c r="F2479" s="48">
        <v>2</v>
      </c>
      <c r="G2479" s="41">
        <v>30889</v>
      </c>
      <c r="H2479" s="42">
        <v>3.0695617609062902</v>
      </c>
      <c r="I2479" s="42">
        <v>10063</v>
      </c>
      <c r="J2479" s="42" t="s">
        <v>4169</v>
      </c>
      <c r="K2479" s="42" t="s">
        <v>4170</v>
      </c>
      <c r="L2479" s="42">
        <v>2430</v>
      </c>
      <c r="M2479" s="39" t="s">
        <v>106</v>
      </c>
      <c r="N2479" s="39" t="str">
        <f t="shared" si="38"/>
        <v>sim</v>
      </c>
      <c r="O2479" s="49">
        <v>150.72</v>
      </c>
      <c r="P2479" s="49">
        <v>51.84</v>
      </c>
      <c r="Q2479" s="39">
        <v>40.49</v>
      </c>
      <c r="R2479" s="39">
        <v>34.4</v>
      </c>
      <c r="S2479" s="39">
        <v>26.9</v>
      </c>
    </row>
    <row r="2480" spans="1:19" x14ac:dyDescent="0.25">
      <c r="A2480" s="39" t="s">
        <v>76</v>
      </c>
      <c r="B2480" s="39" t="s">
        <v>36</v>
      </c>
      <c r="C2480" s="39" t="s">
        <v>70</v>
      </c>
      <c r="D2480" s="39" t="s">
        <v>2617</v>
      </c>
      <c r="E2480" s="39" t="s">
        <v>127</v>
      </c>
      <c r="F2480" s="48">
        <v>3</v>
      </c>
      <c r="G2480" s="41">
        <v>164506</v>
      </c>
      <c r="H2480" s="42">
        <v>2.4192058823529412</v>
      </c>
      <c r="I2480" s="42">
        <v>68000</v>
      </c>
      <c r="J2480" s="42" t="s">
        <v>4169</v>
      </c>
      <c r="K2480" s="42" t="s">
        <v>4170</v>
      </c>
      <c r="L2480" s="42">
        <v>250</v>
      </c>
      <c r="M2480" s="39" t="s">
        <v>103</v>
      </c>
      <c r="N2480" s="39" t="str">
        <f t="shared" si="38"/>
        <v>sim</v>
      </c>
      <c r="O2480" s="49">
        <v>180</v>
      </c>
      <c r="P2480" s="49">
        <v>180</v>
      </c>
      <c r="Q2480" s="39">
        <v>0</v>
      </c>
      <c r="R2480" s="39">
        <v>100</v>
      </c>
      <c r="S2480" s="39"/>
    </row>
    <row r="2481" spans="1:19" x14ac:dyDescent="0.25">
      <c r="A2481" s="39" t="s">
        <v>76</v>
      </c>
      <c r="B2481" s="39" t="s">
        <v>36</v>
      </c>
      <c r="C2481" s="39" t="s">
        <v>70</v>
      </c>
      <c r="D2481" s="39" t="s">
        <v>2618</v>
      </c>
      <c r="E2481" s="39" t="s">
        <v>127</v>
      </c>
      <c r="F2481" s="48">
        <v>2</v>
      </c>
      <c r="G2481" s="41">
        <v>66577</v>
      </c>
      <c r="H2481" s="42">
        <v>3.5591254143055706</v>
      </c>
      <c r="I2481" s="42">
        <v>18706</v>
      </c>
      <c r="J2481" s="42" t="s">
        <v>4170</v>
      </c>
      <c r="K2481" s="42" t="s">
        <v>4170</v>
      </c>
      <c r="L2481" s="42">
        <v>0</v>
      </c>
      <c r="M2481" s="39" t="s">
        <v>106</v>
      </c>
      <c r="N2481" s="39" t="str">
        <f t="shared" si="38"/>
        <v>sim</v>
      </c>
      <c r="O2481" s="49">
        <v>289.43</v>
      </c>
      <c r="P2481" s="49">
        <v>289.43</v>
      </c>
      <c r="Q2481" s="39">
        <v>218</v>
      </c>
      <c r="R2481" s="39">
        <v>100</v>
      </c>
      <c r="S2481" s="39">
        <v>75.3</v>
      </c>
    </row>
    <row r="2482" spans="1:19" x14ac:dyDescent="0.25">
      <c r="A2482" s="39" t="s">
        <v>76</v>
      </c>
      <c r="B2482" s="39" t="s">
        <v>36</v>
      </c>
      <c r="C2482" s="39" t="s">
        <v>70</v>
      </c>
      <c r="D2482" s="39" t="s">
        <v>2619</v>
      </c>
      <c r="E2482" s="39" t="s">
        <v>127</v>
      </c>
      <c r="F2482" s="48">
        <v>1</v>
      </c>
      <c r="G2482" s="41">
        <v>6787</v>
      </c>
      <c r="H2482" s="42">
        <v>2.2721794442584531</v>
      </c>
      <c r="I2482" s="42">
        <v>2987</v>
      </c>
      <c r="J2482" s="42" t="s">
        <v>4169</v>
      </c>
      <c r="K2482" s="42" t="s">
        <v>4170</v>
      </c>
      <c r="L2482" s="42">
        <v>50</v>
      </c>
      <c r="M2482" s="39" t="s">
        <v>102</v>
      </c>
      <c r="N2482" s="39" t="str">
        <f t="shared" si="38"/>
        <v>sim</v>
      </c>
      <c r="O2482" s="49">
        <v>30</v>
      </c>
      <c r="P2482" s="49">
        <v>28</v>
      </c>
      <c r="Q2482" s="39">
        <v>16</v>
      </c>
      <c r="R2482" s="39">
        <v>93.3</v>
      </c>
      <c r="S2482" s="39">
        <v>53.3</v>
      </c>
    </row>
    <row r="2483" spans="1:19" x14ac:dyDescent="0.25">
      <c r="A2483" s="39" t="s">
        <v>76</v>
      </c>
      <c r="B2483" s="39" t="s">
        <v>36</v>
      </c>
      <c r="C2483" s="39" t="s">
        <v>70</v>
      </c>
      <c r="D2483" s="39" t="s">
        <v>2620</v>
      </c>
      <c r="E2483" s="39" t="s">
        <v>127</v>
      </c>
      <c r="F2483" s="48">
        <v>2</v>
      </c>
      <c r="G2483" s="41">
        <v>25001</v>
      </c>
      <c r="H2483" s="42">
        <v>2.2919875320865422</v>
      </c>
      <c r="I2483" s="42">
        <v>10908</v>
      </c>
      <c r="J2483" s="42" t="s">
        <v>4170</v>
      </c>
      <c r="K2483" s="42" t="s">
        <v>4170</v>
      </c>
      <c r="L2483" s="42">
        <v>50</v>
      </c>
      <c r="M2483" s="39" t="s">
        <v>103</v>
      </c>
      <c r="N2483" s="39" t="str">
        <f t="shared" si="38"/>
        <v>sim</v>
      </c>
      <c r="O2483" s="49">
        <v>255.28</v>
      </c>
      <c r="P2483" s="49">
        <v>152.63999999999999</v>
      </c>
      <c r="Q2483" s="39">
        <v>0.08</v>
      </c>
      <c r="R2483" s="39">
        <v>59.8</v>
      </c>
      <c r="S2483" s="39">
        <v>0</v>
      </c>
    </row>
    <row r="2484" spans="1:19" x14ac:dyDescent="0.25">
      <c r="A2484" s="39" t="s">
        <v>76</v>
      </c>
      <c r="B2484" s="39" t="s">
        <v>36</v>
      </c>
      <c r="C2484" s="39" t="s">
        <v>70</v>
      </c>
      <c r="D2484" s="39" t="s">
        <v>2621</v>
      </c>
      <c r="E2484" s="39" t="s">
        <v>127</v>
      </c>
      <c r="F2484" s="48">
        <v>4</v>
      </c>
      <c r="G2484" s="41">
        <v>273864</v>
      </c>
      <c r="H2484" s="42">
        <v>2.6322193708370576</v>
      </c>
      <c r="I2484" s="42">
        <v>104043</v>
      </c>
      <c r="J2484" s="42" t="s">
        <v>4170</v>
      </c>
      <c r="K2484" s="42" t="s">
        <v>4170</v>
      </c>
      <c r="L2484" s="42">
        <v>0</v>
      </c>
      <c r="M2484" s="39" t="s">
        <v>103</v>
      </c>
      <c r="N2484" s="39" t="str">
        <f t="shared" si="38"/>
        <v>sim</v>
      </c>
      <c r="O2484" s="49">
        <v>1289.06</v>
      </c>
      <c r="P2484" s="49">
        <v>1007.23</v>
      </c>
      <c r="Q2484" s="39">
        <v>706.7</v>
      </c>
      <c r="R2484" s="39">
        <v>78.099999999999994</v>
      </c>
      <c r="S2484" s="39">
        <v>54.8</v>
      </c>
    </row>
    <row r="2485" spans="1:19" x14ac:dyDescent="0.25">
      <c r="A2485" s="39" t="s">
        <v>76</v>
      </c>
      <c r="B2485" s="39" t="s">
        <v>43</v>
      </c>
      <c r="C2485" s="39" t="s">
        <v>68</v>
      </c>
      <c r="D2485" s="39" t="s">
        <v>2622</v>
      </c>
      <c r="E2485" s="39" t="s">
        <v>127</v>
      </c>
      <c r="F2485" s="48">
        <v>2</v>
      </c>
      <c r="G2485" s="41">
        <v>33190</v>
      </c>
      <c r="H2485" s="42">
        <v>2.5104001210195901</v>
      </c>
      <c r="I2485" s="42">
        <v>13221</v>
      </c>
      <c r="J2485" s="42" t="s">
        <v>4169</v>
      </c>
      <c r="K2485" s="42" t="s">
        <v>4169</v>
      </c>
      <c r="L2485" s="42">
        <v>20</v>
      </c>
      <c r="M2485" s="39" t="s">
        <v>103</v>
      </c>
      <c r="N2485" s="39" t="str">
        <f t="shared" si="38"/>
        <v>sim</v>
      </c>
      <c r="O2485" s="49">
        <v>221.98</v>
      </c>
      <c r="P2485" s="49">
        <v>214.87</v>
      </c>
      <c r="Q2485" s="39">
        <v>55.3</v>
      </c>
      <c r="R2485" s="39">
        <v>96.8</v>
      </c>
      <c r="S2485" s="39">
        <v>24.9</v>
      </c>
    </row>
    <row r="2486" spans="1:19" x14ac:dyDescent="0.25">
      <c r="A2486" s="39" t="s">
        <v>76</v>
      </c>
      <c r="B2486" s="39" t="s">
        <v>43</v>
      </c>
      <c r="C2486" s="39" t="s">
        <v>68</v>
      </c>
      <c r="D2486" s="39" t="s">
        <v>2623</v>
      </c>
      <c r="E2486" s="39" t="s">
        <v>127</v>
      </c>
      <c r="F2486" s="48">
        <v>1</v>
      </c>
      <c r="G2486" s="41">
        <v>3197</v>
      </c>
      <c r="H2486" s="42">
        <v>2.1313333333333335</v>
      </c>
      <c r="I2486" s="42">
        <v>1500</v>
      </c>
      <c r="J2486" s="42" t="s">
        <v>4169</v>
      </c>
      <c r="K2486" s="42" t="s">
        <v>4169</v>
      </c>
      <c r="L2486" s="42">
        <v>0</v>
      </c>
      <c r="M2486" s="39" t="s">
        <v>102</v>
      </c>
      <c r="N2486" s="39" t="str">
        <f t="shared" si="38"/>
        <v>sim</v>
      </c>
      <c r="O2486" s="49">
        <v>47</v>
      </c>
      <c r="P2486" s="49">
        <v>47</v>
      </c>
      <c r="Q2486" s="39">
        <v>4</v>
      </c>
      <c r="R2486" s="39">
        <v>100</v>
      </c>
      <c r="S2486" s="39">
        <v>8.5</v>
      </c>
    </row>
    <row r="2487" spans="1:19" x14ac:dyDescent="0.25">
      <c r="A2487" s="39" t="s">
        <v>76</v>
      </c>
      <c r="B2487" s="39" t="s">
        <v>43</v>
      </c>
      <c r="C2487" s="39" t="s">
        <v>68</v>
      </c>
      <c r="D2487" s="39" t="s">
        <v>2624</v>
      </c>
      <c r="E2487" s="39" t="s">
        <v>127</v>
      </c>
      <c r="F2487" s="48">
        <v>2</v>
      </c>
      <c r="G2487" s="41">
        <v>33060</v>
      </c>
      <c r="H2487" s="42">
        <v>2.3144777373284793</v>
      </c>
      <c r="I2487" s="42">
        <v>14284</v>
      </c>
      <c r="J2487" s="42" t="s">
        <v>4169</v>
      </c>
      <c r="K2487" s="42" t="s">
        <v>4169</v>
      </c>
      <c r="L2487" s="42">
        <v>0</v>
      </c>
      <c r="M2487" s="39" t="s">
        <v>102</v>
      </c>
      <c r="N2487" s="39" t="str">
        <f t="shared" si="38"/>
        <v>sim</v>
      </c>
      <c r="O2487" s="49">
        <v>200</v>
      </c>
      <c r="P2487" s="49">
        <v>180.54</v>
      </c>
      <c r="Q2487" s="39">
        <v>25</v>
      </c>
      <c r="R2487" s="39">
        <v>90.3</v>
      </c>
      <c r="S2487" s="39">
        <v>12.5</v>
      </c>
    </row>
    <row r="2488" spans="1:19" x14ac:dyDescent="0.25">
      <c r="A2488" s="39" t="s">
        <v>76</v>
      </c>
      <c r="B2488" s="39" t="s">
        <v>43</v>
      </c>
      <c r="C2488" s="39" t="s">
        <v>68</v>
      </c>
      <c r="D2488" s="39" t="s">
        <v>2625</v>
      </c>
      <c r="E2488" s="39" t="s">
        <v>127</v>
      </c>
      <c r="F2488" s="48">
        <v>1</v>
      </c>
      <c r="G2488" s="41">
        <v>7340</v>
      </c>
      <c r="H2488" s="42">
        <v>2.4200461589185625</v>
      </c>
      <c r="I2488" s="42">
        <v>3033</v>
      </c>
      <c r="J2488" s="42" t="s">
        <v>4169</v>
      </c>
      <c r="K2488" s="42" t="s">
        <v>4169</v>
      </c>
      <c r="L2488" s="42">
        <v>80</v>
      </c>
      <c r="M2488" s="39" t="s">
        <v>102</v>
      </c>
      <c r="N2488" s="39" t="str">
        <f t="shared" si="38"/>
        <v>sim</v>
      </c>
      <c r="O2488" s="49">
        <v>92</v>
      </c>
      <c r="P2488" s="49">
        <v>90</v>
      </c>
      <c r="Q2488" s="39">
        <v>89</v>
      </c>
      <c r="R2488" s="39">
        <v>97.8</v>
      </c>
      <c r="S2488" s="39">
        <v>96.7</v>
      </c>
    </row>
    <row r="2489" spans="1:19" x14ac:dyDescent="0.25">
      <c r="A2489" s="39" t="s">
        <v>76</v>
      </c>
      <c r="B2489" s="39" t="s">
        <v>43</v>
      </c>
      <c r="C2489" s="39" t="s">
        <v>68</v>
      </c>
      <c r="D2489" s="39" t="s">
        <v>2626</v>
      </c>
      <c r="E2489" s="39" t="s">
        <v>127</v>
      </c>
      <c r="F2489" s="48">
        <v>1</v>
      </c>
      <c r="G2489" s="41">
        <v>18639</v>
      </c>
      <c r="H2489" s="42">
        <v>2.2008501594048884</v>
      </c>
      <c r="I2489" s="42">
        <v>8469</v>
      </c>
      <c r="J2489" s="42" t="s">
        <v>4170</v>
      </c>
      <c r="K2489" s="42" t="s">
        <v>4170</v>
      </c>
      <c r="L2489" s="42">
        <v>100</v>
      </c>
      <c r="M2489" s="39" t="s">
        <v>102</v>
      </c>
      <c r="N2489" s="39" t="str">
        <f t="shared" si="38"/>
        <v>sim</v>
      </c>
      <c r="O2489" s="49">
        <v>180</v>
      </c>
      <c r="P2489" s="49">
        <v>135.5</v>
      </c>
      <c r="Q2489" s="39">
        <v>43</v>
      </c>
      <c r="R2489" s="39">
        <v>75.3</v>
      </c>
      <c r="S2489" s="39">
        <v>23.9</v>
      </c>
    </row>
    <row r="2490" spans="1:19" x14ac:dyDescent="0.25">
      <c r="A2490" s="39" t="s">
        <v>76</v>
      </c>
      <c r="B2490" s="39" t="s">
        <v>43</v>
      </c>
      <c r="C2490" s="39" t="s">
        <v>68</v>
      </c>
      <c r="D2490" s="39" t="s">
        <v>2627</v>
      </c>
      <c r="E2490" s="39" t="s">
        <v>127</v>
      </c>
      <c r="F2490" s="48">
        <v>1</v>
      </c>
      <c r="G2490" s="41">
        <v>4645</v>
      </c>
      <c r="H2490" s="42">
        <v>2.3224999999999998</v>
      </c>
      <c r="I2490" s="42">
        <v>2000</v>
      </c>
      <c r="J2490" s="42" t="s">
        <v>4170</v>
      </c>
      <c r="K2490" s="42" t="s">
        <v>4170</v>
      </c>
      <c r="L2490" s="42">
        <v>85</v>
      </c>
      <c r="M2490" s="39" t="s">
        <v>102</v>
      </c>
      <c r="N2490" s="39" t="str">
        <f t="shared" si="38"/>
        <v>sim</v>
      </c>
      <c r="O2490" s="49">
        <v>620</v>
      </c>
      <c r="P2490" s="49">
        <v>420</v>
      </c>
      <c r="Q2490" s="39">
        <v>100</v>
      </c>
      <c r="R2490" s="39">
        <v>67.7</v>
      </c>
      <c r="S2490" s="39">
        <v>16.100000000000001</v>
      </c>
    </row>
    <row r="2491" spans="1:19" x14ac:dyDescent="0.25">
      <c r="A2491" s="39" t="s">
        <v>76</v>
      </c>
      <c r="B2491" s="39" t="s">
        <v>43</v>
      </c>
      <c r="C2491" s="39" t="s">
        <v>68</v>
      </c>
      <c r="D2491" s="39" t="s">
        <v>2628</v>
      </c>
      <c r="E2491" s="39" t="s">
        <v>176</v>
      </c>
      <c r="F2491" s="48">
        <v>1</v>
      </c>
      <c r="G2491" s="41">
        <v>3521</v>
      </c>
      <c r="H2491" s="42">
        <v>2.0711764705882354</v>
      </c>
      <c r="I2491" s="42">
        <v>1700</v>
      </c>
      <c r="J2491" s="42" t="s">
        <v>4170</v>
      </c>
      <c r="K2491" s="42" t="s">
        <v>4170</v>
      </c>
      <c r="L2491" s="42">
        <v>0</v>
      </c>
      <c r="M2491" s="39" t="s">
        <v>103</v>
      </c>
      <c r="N2491" s="39" t="str">
        <f t="shared" si="38"/>
        <v>sim</v>
      </c>
      <c r="O2491" s="49">
        <v>40</v>
      </c>
      <c r="P2491" s="49">
        <v>35</v>
      </c>
      <c r="Q2491" s="39">
        <v>3</v>
      </c>
      <c r="R2491" s="39">
        <v>87.5</v>
      </c>
      <c r="S2491" s="39">
        <v>7.5</v>
      </c>
    </row>
    <row r="2492" spans="1:19" x14ac:dyDescent="0.25">
      <c r="A2492" s="39" t="s">
        <v>76</v>
      </c>
      <c r="B2492" s="39" t="s">
        <v>43</v>
      </c>
      <c r="C2492" s="39" t="s">
        <v>68</v>
      </c>
      <c r="D2492" s="39" t="s">
        <v>2629</v>
      </c>
      <c r="E2492" s="39" t="s">
        <v>127</v>
      </c>
      <c r="F2492" s="48">
        <v>2</v>
      </c>
      <c r="G2492" s="41">
        <v>35742</v>
      </c>
      <c r="H2492" s="42">
        <v>3.5741999999999998</v>
      </c>
      <c r="I2492" s="42">
        <v>10000</v>
      </c>
      <c r="J2492" s="42" t="s">
        <v>4169</v>
      </c>
      <c r="K2492" s="42" t="s">
        <v>4169</v>
      </c>
      <c r="L2492" s="42">
        <v>20</v>
      </c>
      <c r="M2492" s="39" t="s">
        <v>103</v>
      </c>
      <c r="N2492" s="39" t="str">
        <f t="shared" si="38"/>
        <v>sim</v>
      </c>
      <c r="O2492" s="49">
        <v>50</v>
      </c>
      <c r="P2492" s="49">
        <v>50</v>
      </c>
      <c r="Q2492" s="39">
        <v>1</v>
      </c>
      <c r="R2492" s="39">
        <v>100</v>
      </c>
      <c r="S2492" s="39">
        <v>2</v>
      </c>
    </row>
    <row r="2493" spans="1:19" x14ac:dyDescent="0.25">
      <c r="A2493" s="39" t="s">
        <v>76</v>
      </c>
      <c r="B2493" s="39" t="s">
        <v>43</v>
      </c>
      <c r="C2493" s="39" t="s">
        <v>68</v>
      </c>
      <c r="D2493" s="39" t="s">
        <v>2630</v>
      </c>
      <c r="E2493" s="39" t="s">
        <v>177</v>
      </c>
      <c r="F2493" s="48">
        <v>1</v>
      </c>
      <c r="G2493" s="41">
        <v>4608</v>
      </c>
      <c r="H2493" s="42">
        <v>2.4380952380952383</v>
      </c>
      <c r="I2493" s="42">
        <v>1890</v>
      </c>
      <c r="J2493" s="42" t="s">
        <v>4169</v>
      </c>
      <c r="K2493" s="42" t="s">
        <v>4170</v>
      </c>
      <c r="L2493" s="42">
        <v>0</v>
      </c>
      <c r="M2493" s="39" t="s">
        <v>102</v>
      </c>
      <c r="N2493" s="39" t="str">
        <f t="shared" si="38"/>
        <v>sim</v>
      </c>
      <c r="O2493" s="49">
        <v>57</v>
      </c>
      <c r="P2493" s="49">
        <v>30</v>
      </c>
      <c r="Q2493" s="39">
        <v>3</v>
      </c>
      <c r="R2493" s="39">
        <v>52.6</v>
      </c>
      <c r="S2493" s="39">
        <v>5.3</v>
      </c>
    </row>
    <row r="2494" spans="1:19" x14ac:dyDescent="0.25">
      <c r="A2494" s="39" t="s">
        <v>76</v>
      </c>
      <c r="B2494" s="39" t="s">
        <v>43</v>
      </c>
      <c r="C2494" s="39" t="s">
        <v>68</v>
      </c>
      <c r="D2494" s="39" t="s">
        <v>2631</v>
      </c>
      <c r="E2494" s="39" t="s">
        <v>127</v>
      </c>
      <c r="F2494" s="48">
        <v>1</v>
      </c>
      <c r="G2494" s="41">
        <v>3500</v>
      </c>
      <c r="H2494" s="42">
        <v>2.5945144551519643</v>
      </c>
      <c r="I2494" s="42">
        <v>1349</v>
      </c>
      <c r="J2494" s="42" t="s">
        <v>4169</v>
      </c>
      <c r="K2494" s="42" t="s">
        <v>4169</v>
      </c>
      <c r="L2494" s="42">
        <v>5</v>
      </c>
      <c r="M2494" s="39" t="s">
        <v>102</v>
      </c>
      <c r="N2494" s="39" t="str">
        <f t="shared" si="38"/>
        <v>sim</v>
      </c>
      <c r="O2494" s="49">
        <v>23.73</v>
      </c>
      <c r="P2494" s="49">
        <v>23.73</v>
      </c>
      <c r="Q2494" s="39">
        <v>3.15</v>
      </c>
      <c r="R2494" s="39">
        <v>100</v>
      </c>
      <c r="S2494" s="39">
        <v>13.3</v>
      </c>
    </row>
    <row r="2495" spans="1:19" x14ac:dyDescent="0.25">
      <c r="A2495" s="39" t="s">
        <v>76</v>
      </c>
      <c r="B2495" s="39" t="s">
        <v>43</v>
      </c>
      <c r="C2495" s="39" t="s">
        <v>68</v>
      </c>
      <c r="D2495" s="39" t="s">
        <v>2632</v>
      </c>
      <c r="E2495" s="39" t="s">
        <v>178</v>
      </c>
      <c r="F2495" s="48">
        <v>1</v>
      </c>
      <c r="G2495" s="41">
        <v>14157</v>
      </c>
      <c r="H2495" s="42">
        <v>2.0991992882562278</v>
      </c>
      <c r="I2495" s="42">
        <v>6744</v>
      </c>
      <c r="J2495" s="42" t="s">
        <v>4169</v>
      </c>
      <c r="K2495" s="42" t="s">
        <v>4169</v>
      </c>
      <c r="L2495" s="42">
        <v>0</v>
      </c>
      <c r="M2495" s="39" t="s">
        <v>103</v>
      </c>
      <c r="N2495" s="39" t="str">
        <f t="shared" si="38"/>
        <v>sim</v>
      </c>
      <c r="O2495" s="49">
        <v>470.04</v>
      </c>
      <c r="P2495" s="49">
        <v>252.95</v>
      </c>
      <c r="Q2495" s="39">
        <v>39</v>
      </c>
      <c r="R2495" s="39">
        <v>53.8</v>
      </c>
      <c r="S2495" s="39">
        <v>8.3000000000000007</v>
      </c>
    </row>
    <row r="2496" spans="1:19" x14ac:dyDescent="0.25">
      <c r="A2496" s="39" t="s">
        <v>76</v>
      </c>
      <c r="B2496" s="39" t="s">
        <v>43</v>
      </c>
      <c r="C2496" s="39" t="s">
        <v>68</v>
      </c>
      <c r="D2496" s="39" t="s">
        <v>2633</v>
      </c>
      <c r="E2496" s="39" t="s">
        <v>177</v>
      </c>
      <c r="F2496" s="48">
        <v>1</v>
      </c>
      <c r="G2496" s="41">
        <v>15740</v>
      </c>
      <c r="H2496" s="42">
        <v>3.2696302451184045</v>
      </c>
      <c r="I2496" s="42">
        <v>4814</v>
      </c>
      <c r="J2496" s="42" t="s">
        <v>4170</v>
      </c>
      <c r="K2496" s="42" t="s">
        <v>4170</v>
      </c>
      <c r="L2496" s="42">
        <v>58</v>
      </c>
      <c r="M2496" s="39" t="s">
        <v>102</v>
      </c>
      <c r="N2496" s="39" t="str">
        <f t="shared" si="38"/>
        <v>sim</v>
      </c>
      <c r="O2496" s="49">
        <v>80</v>
      </c>
      <c r="P2496" s="49">
        <v>66.5</v>
      </c>
      <c r="Q2496" s="39">
        <v>61</v>
      </c>
      <c r="R2496" s="39">
        <v>83.1</v>
      </c>
      <c r="S2496" s="39">
        <v>76.3</v>
      </c>
    </row>
    <row r="2497" spans="1:19" x14ac:dyDescent="0.25">
      <c r="A2497" s="39" t="s">
        <v>76</v>
      </c>
      <c r="B2497" s="39" t="s">
        <v>43</v>
      </c>
      <c r="C2497" s="39" t="s">
        <v>68</v>
      </c>
      <c r="D2497" s="39" t="s">
        <v>2634</v>
      </c>
      <c r="E2497" s="39" t="s">
        <v>127</v>
      </c>
      <c r="F2497" s="48">
        <v>1</v>
      </c>
      <c r="G2497" s="41">
        <v>2478</v>
      </c>
      <c r="H2497" s="42">
        <v>2.0649999999999999</v>
      </c>
      <c r="I2497" s="42">
        <v>1200</v>
      </c>
      <c r="J2497" s="42" t="s">
        <v>4170</v>
      </c>
      <c r="K2497" s="42" t="s">
        <v>4170</v>
      </c>
      <c r="L2497" s="42">
        <v>0</v>
      </c>
      <c r="M2497" s="39" t="s">
        <v>103</v>
      </c>
      <c r="N2497" s="39" t="str">
        <f t="shared" si="38"/>
        <v>sim</v>
      </c>
      <c r="O2497" s="49">
        <v>17</v>
      </c>
      <c r="P2497" s="49">
        <v>15.17</v>
      </c>
      <c r="Q2497" s="39">
        <v>12</v>
      </c>
      <c r="R2497" s="39">
        <v>89.2</v>
      </c>
      <c r="S2497" s="39">
        <v>70.599999999999994</v>
      </c>
    </row>
    <row r="2498" spans="1:19" x14ac:dyDescent="0.25">
      <c r="A2498" s="39" t="s">
        <v>76</v>
      </c>
      <c r="B2498" s="39" t="s">
        <v>43</v>
      </c>
      <c r="C2498" s="39" t="s">
        <v>68</v>
      </c>
      <c r="D2498" s="39" t="s">
        <v>2635</v>
      </c>
      <c r="E2498" s="39" t="s">
        <v>127</v>
      </c>
      <c r="F2498" s="48">
        <v>1</v>
      </c>
      <c r="G2498" s="41">
        <v>22521</v>
      </c>
      <c r="H2498" s="42">
        <v>3.064915623298857</v>
      </c>
      <c r="I2498" s="42">
        <v>7348</v>
      </c>
      <c r="J2498" s="42" t="s">
        <v>4170</v>
      </c>
      <c r="K2498" s="42" t="s">
        <v>4170</v>
      </c>
      <c r="L2498" s="42">
        <v>0</v>
      </c>
      <c r="M2498" s="39" t="s">
        <v>103</v>
      </c>
      <c r="N2498" s="39" t="str">
        <f t="shared" si="38"/>
        <v>sim</v>
      </c>
      <c r="O2498" s="49">
        <v>132.5</v>
      </c>
      <c r="P2498" s="49">
        <v>95</v>
      </c>
      <c r="Q2498" s="39">
        <v>19.78</v>
      </c>
      <c r="R2498" s="39">
        <v>71.7</v>
      </c>
      <c r="S2498" s="39">
        <v>14.9</v>
      </c>
    </row>
    <row r="2499" spans="1:19" x14ac:dyDescent="0.25">
      <c r="A2499" s="39" t="s">
        <v>76</v>
      </c>
      <c r="B2499" s="39" t="s">
        <v>43</v>
      </c>
      <c r="C2499" s="39" t="s">
        <v>68</v>
      </c>
      <c r="D2499" s="39" t="s">
        <v>2636</v>
      </c>
      <c r="E2499" s="39" t="s">
        <v>127</v>
      </c>
      <c r="F2499" s="48">
        <v>1</v>
      </c>
      <c r="G2499" s="41">
        <v>3348</v>
      </c>
      <c r="H2499" s="42">
        <v>3.1584905660377358</v>
      </c>
      <c r="I2499" s="42">
        <v>1060</v>
      </c>
      <c r="J2499" s="42" t="s">
        <v>4169</v>
      </c>
      <c r="K2499" s="42" t="s">
        <v>4169</v>
      </c>
      <c r="L2499" s="42">
        <v>10</v>
      </c>
      <c r="M2499" s="39" t="s">
        <v>102</v>
      </c>
      <c r="N2499" s="39" t="str">
        <f t="shared" ref="N2499:N2562" si="39">IF(M2499&lt;&gt;"Não existe", "sim")</f>
        <v>sim</v>
      </c>
      <c r="O2499" s="49">
        <v>13.5</v>
      </c>
      <c r="P2499" s="49">
        <v>13.5</v>
      </c>
      <c r="Q2499" s="39">
        <v>7</v>
      </c>
      <c r="R2499" s="39">
        <v>100</v>
      </c>
      <c r="S2499" s="39">
        <v>51.9</v>
      </c>
    </row>
    <row r="2500" spans="1:19" x14ac:dyDescent="0.25">
      <c r="A2500" s="39" t="s">
        <v>76</v>
      </c>
      <c r="B2500" s="39" t="s">
        <v>43</v>
      </c>
      <c r="C2500" s="39" t="s">
        <v>68</v>
      </c>
      <c r="D2500" s="39" t="s">
        <v>2637</v>
      </c>
      <c r="E2500" s="39" t="s">
        <v>127</v>
      </c>
      <c r="F2500" s="48">
        <v>1</v>
      </c>
      <c r="G2500" s="41">
        <v>2906</v>
      </c>
      <c r="H2500" s="42">
        <v>2.8829365079365079</v>
      </c>
      <c r="I2500" s="42">
        <v>1008</v>
      </c>
      <c r="J2500" s="42" t="s">
        <v>4170</v>
      </c>
      <c r="K2500" s="42" t="s">
        <v>4170</v>
      </c>
      <c r="L2500" s="42">
        <v>0</v>
      </c>
      <c r="M2500" s="39" t="s">
        <v>103</v>
      </c>
      <c r="N2500" s="39" t="str">
        <f t="shared" si="39"/>
        <v>sim</v>
      </c>
      <c r="O2500" s="49">
        <v>18</v>
      </c>
      <c r="P2500" s="49">
        <v>18</v>
      </c>
      <c r="Q2500" s="39">
        <v>5.21</v>
      </c>
      <c r="R2500" s="39">
        <v>100</v>
      </c>
      <c r="S2500" s="39">
        <v>28.9</v>
      </c>
    </row>
    <row r="2501" spans="1:19" x14ac:dyDescent="0.25">
      <c r="A2501" s="39" t="s">
        <v>76</v>
      </c>
      <c r="B2501" s="39" t="s">
        <v>43</v>
      </c>
      <c r="C2501" s="39" t="s">
        <v>68</v>
      </c>
      <c r="D2501" s="39" t="s">
        <v>2638</v>
      </c>
      <c r="E2501" s="39" t="s">
        <v>179</v>
      </c>
      <c r="F2501" s="48">
        <v>3</v>
      </c>
      <c r="G2501" s="41">
        <v>240887</v>
      </c>
      <c r="H2501" s="42">
        <v>3.0732046489672507</v>
      </c>
      <c r="I2501" s="42">
        <v>78383</v>
      </c>
      <c r="J2501" s="42" t="s">
        <v>4169</v>
      </c>
      <c r="K2501" s="42" t="s">
        <v>4169</v>
      </c>
      <c r="L2501" s="42">
        <v>6</v>
      </c>
      <c r="M2501" s="39" t="s">
        <v>102</v>
      </c>
      <c r="N2501" s="39" t="str">
        <f t="shared" si="39"/>
        <v>sim</v>
      </c>
      <c r="O2501" s="49">
        <v>1014.78</v>
      </c>
      <c r="P2501" s="49">
        <v>961.82</v>
      </c>
      <c r="Q2501" s="39">
        <v>79.55</v>
      </c>
      <c r="R2501" s="39">
        <v>94.8</v>
      </c>
      <c r="S2501" s="39">
        <v>7.8</v>
      </c>
    </row>
    <row r="2502" spans="1:19" x14ac:dyDescent="0.25">
      <c r="A2502" s="39" t="s">
        <v>76</v>
      </c>
      <c r="B2502" s="39" t="s">
        <v>43</v>
      </c>
      <c r="C2502" s="39" t="s">
        <v>68</v>
      </c>
      <c r="D2502" s="39" t="s">
        <v>2639</v>
      </c>
      <c r="E2502" s="39" t="s">
        <v>127</v>
      </c>
      <c r="F2502" s="48">
        <v>2</v>
      </c>
      <c r="G2502" s="41">
        <v>40721</v>
      </c>
      <c r="H2502" s="42">
        <v>3.533582089552239</v>
      </c>
      <c r="I2502" s="42">
        <v>11524</v>
      </c>
      <c r="J2502" s="42" t="s">
        <v>4170</v>
      </c>
      <c r="K2502" s="42" t="s">
        <v>4170</v>
      </c>
      <c r="L2502" s="42">
        <v>0</v>
      </c>
      <c r="M2502" s="39" t="s">
        <v>103</v>
      </c>
      <c r="N2502" s="39" t="str">
        <f t="shared" si="39"/>
        <v>sim</v>
      </c>
      <c r="O2502" s="49">
        <v>136</v>
      </c>
      <c r="P2502" s="49">
        <v>122</v>
      </c>
      <c r="Q2502" s="39">
        <v>0.28000000000000003</v>
      </c>
      <c r="R2502" s="39">
        <v>89.7</v>
      </c>
      <c r="S2502" s="39">
        <v>0.2</v>
      </c>
    </row>
    <row r="2503" spans="1:19" x14ac:dyDescent="0.25">
      <c r="A2503" s="39" t="s">
        <v>76</v>
      </c>
      <c r="B2503" s="39" t="s">
        <v>43</v>
      </c>
      <c r="C2503" s="39" t="s">
        <v>68</v>
      </c>
      <c r="D2503" s="39" t="s">
        <v>2640</v>
      </c>
      <c r="E2503" s="39" t="s">
        <v>127</v>
      </c>
      <c r="F2503" s="48">
        <v>1</v>
      </c>
      <c r="G2503" s="41">
        <v>5019</v>
      </c>
      <c r="H2503" s="42">
        <v>2.0303398058252426</v>
      </c>
      <c r="I2503" s="42">
        <v>2472</v>
      </c>
      <c r="J2503" s="42" t="s">
        <v>4170</v>
      </c>
      <c r="K2503" s="42" t="s">
        <v>4170</v>
      </c>
      <c r="L2503" s="42">
        <v>0</v>
      </c>
      <c r="M2503" s="39" t="s">
        <v>102</v>
      </c>
      <c r="N2503" s="39" t="str">
        <f t="shared" si="39"/>
        <v>sim</v>
      </c>
      <c r="O2503" s="49">
        <v>41.6</v>
      </c>
      <c r="P2503" s="49">
        <v>39.869999999999997</v>
      </c>
      <c r="Q2503" s="39">
        <v>4.1399999999999997</v>
      </c>
      <c r="R2503" s="39">
        <v>95.8</v>
      </c>
      <c r="S2503" s="39">
        <v>10</v>
      </c>
    </row>
    <row r="2504" spans="1:19" x14ac:dyDescent="0.25">
      <c r="A2504" s="39" t="s">
        <v>76</v>
      </c>
      <c r="B2504" s="39" t="s">
        <v>43</v>
      </c>
      <c r="C2504" s="39" t="s">
        <v>68</v>
      </c>
      <c r="D2504" s="39" t="s">
        <v>1091</v>
      </c>
      <c r="E2504" s="39" t="s">
        <v>127</v>
      </c>
      <c r="F2504" s="48">
        <v>2</v>
      </c>
      <c r="G2504" s="41">
        <v>57201</v>
      </c>
      <c r="H2504" s="42">
        <v>2.4135443037974684</v>
      </c>
      <c r="I2504" s="42">
        <v>23700</v>
      </c>
      <c r="J2504" s="42" t="s">
        <v>4169</v>
      </c>
      <c r="K2504" s="42" t="s">
        <v>4169</v>
      </c>
      <c r="L2504" s="42">
        <v>600</v>
      </c>
      <c r="M2504" s="39" t="s">
        <v>102</v>
      </c>
      <c r="N2504" s="39" t="str">
        <f t="shared" si="39"/>
        <v>sim</v>
      </c>
      <c r="O2504" s="49">
        <v>802</v>
      </c>
      <c r="P2504" s="49">
        <v>652</v>
      </c>
      <c r="Q2504" s="39">
        <v>500</v>
      </c>
      <c r="R2504" s="39">
        <v>81.3</v>
      </c>
      <c r="S2504" s="39">
        <v>62.3</v>
      </c>
    </row>
    <row r="2505" spans="1:19" x14ac:dyDescent="0.25">
      <c r="A2505" s="39" t="s">
        <v>76</v>
      </c>
      <c r="B2505" s="39" t="s">
        <v>43</v>
      </c>
      <c r="C2505" s="39" t="s">
        <v>68</v>
      </c>
      <c r="D2505" s="39" t="s">
        <v>2641</v>
      </c>
      <c r="E2505" s="39" t="s">
        <v>176</v>
      </c>
      <c r="F2505" s="48">
        <v>1</v>
      </c>
      <c r="G2505" s="41">
        <v>4014</v>
      </c>
      <c r="H2505" s="42">
        <v>2.0272727272727273</v>
      </c>
      <c r="I2505" s="42">
        <v>1980</v>
      </c>
      <c r="J2505" s="42" t="s">
        <v>4170</v>
      </c>
      <c r="K2505" s="42" t="s">
        <v>4170</v>
      </c>
      <c r="L2505" s="42">
        <v>0</v>
      </c>
      <c r="M2505" s="39" t="s">
        <v>102</v>
      </c>
      <c r="N2505" s="39" t="str">
        <f t="shared" si="39"/>
        <v>sim</v>
      </c>
      <c r="O2505" s="49">
        <v>31.6</v>
      </c>
      <c r="P2505" s="49">
        <v>31.6</v>
      </c>
      <c r="Q2505" s="39">
        <v>31.6</v>
      </c>
      <c r="R2505" s="39">
        <v>100</v>
      </c>
      <c r="S2505" s="39">
        <v>100</v>
      </c>
    </row>
    <row r="2506" spans="1:19" x14ac:dyDescent="0.25">
      <c r="A2506" s="39" t="s">
        <v>76</v>
      </c>
      <c r="B2506" s="39" t="s">
        <v>43</v>
      </c>
      <c r="C2506" s="39" t="s">
        <v>68</v>
      </c>
      <c r="D2506" s="39" t="s">
        <v>2642</v>
      </c>
      <c r="E2506" s="39" t="s">
        <v>127</v>
      </c>
      <c r="F2506" s="48">
        <v>2</v>
      </c>
      <c r="G2506" s="41">
        <v>53393</v>
      </c>
      <c r="H2506" s="42">
        <v>2.3973150143678161</v>
      </c>
      <c r="I2506" s="42">
        <v>22272</v>
      </c>
      <c r="J2506" s="42" t="s">
        <v>4169</v>
      </c>
      <c r="K2506" s="42" t="s">
        <v>4169</v>
      </c>
      <c r="L2506" s="42">
        <v>0</v>
      </c>
      <c r="M2506" s="39" t="s">
        <v>102</v>
      </c>
      <c r="N2506" s="39" t="str">
        <f t="shared" si="39"/>
        <v>sim</v>
      </c>
      <c r="O2506" s="49">
        <v>337</v>
      </c>
      <c r="P2506" s="49">
        <v>291</v>
      </c>
      <c r="Q2506" s="39">
        <v>18</v>
      </c>
      <c r="R2506" s="39">
        <v>86.4</v>
      </c>
      <c r="S2506" s="39">
        <v>5.3</v>
      </c>
    </row>
    <row r="2507" spans="1:19" x14ac:dyDescent="0.25">
      <c r="A2507" s="39" t="s">
        <v>76</v>
      </c>
      <c r="B2507" s="39" t="s">
        <v>43</v>
      </c>
      <c r="C2507" s="39" t="s">
        <v>68</v>
      </c>
      <c r="D2507" s="39" t="s">
        <v>2643</v>
      </c>
      <c r="E2507" s="39" t="s">
        <v>127</v>
      </c>
      <c r="F2507" s="48">
        <v>1</v>
      </c>
      <c r="G2507" s="41">
        <v>18301</v>
      </c>
      <c r="H2507" s="42">
        <v>2.7549300015053442</v>
      </c>
      <c r="I2507" s="42">
        <v>6643</v>
      </c>
      <c r="J2507" s="42" t="s">
        <v>4169</v>
      </c>
      <c r="K2507" s="42" t="s">
        <v>4169</v>
      </c>
      <c r="L2507" s="42">
        <v>0</v>
      </c>
      <c r="M2507" s="39" t="s">
        <v>103</v>
      </c>
      <c r="N2507" s="39" t="str">
        <f t="shared" si="39"/>
        <v>sim</v>
      </c>
      <c r="O2507" s="49">
        <v>73.12</v>
      </c>
      <c r="P2507" s="49">
        <v>73.12</v>
      </c>
      <c r="Q2507" s="39">
        <v>6</v>
      </c>
      <c r="R2507" s="39">
        <v>100</v>
      </c>
      <c r="S2507" s="39">
        <v>8.1999999999999993</v>
      </c>
    </row>
    <row r="2508" spans="1:19" x14ac:dyDescent="0.25">
      <c r="A2508" s="39" t="s">
        <v>76</v>
      </c>
      <c r="B2508" s="39" t="s">
        <v>43</v>
      </c>
      <c r="C2508" s="39" t="s">
        <v>68</v>
      </c>
      <c r="D2508" s="39" t="s">
        <v>2644</v>
      </c>
      <c r="E2508" s="39" t="s">
        <v>127</v>
      </c>
      <c r="F2508" s="48">
        <v>1</v>
      </c>
      <c r="G2508" s="41">
        <v>5152</v>
      </c>
      <c r="H2508" s="42">
        <v>3.4346666666666668</v>
      </c>
      <c r="I2508" s="42">
        <v>1500</v>
      </c>
      <c r="J2508" s="42" t="s">
        <v>4170</v>
      </c>
      <c r="K2508" s="42" t="s">
        <v>4170</v>
      </c>
      <c r="L2508" s="42">
        <v>0</v>
      </c>
      <c r="M2508" s="39" t="s">
        <v>103</v>
      </c>
      <c r="N2508" s="39" t="str">
        <f t="shared" si="39"/>
        <v>sim</v>
      </c>
      <c r="O2508" s="49">
        <v>17.7</v>
      </c>
      <c r="P2508" s="49">
        <v>17.7</v>
      </c>
      <c r="Q2508" s="39">
        <v>0</v>
      </c>
      <c r="R2508" s="39">
        <v>100</v>
      </c>
      <c r="S2508" s="39"/>
    </row>
    <row r="2509" spans="1:19" x14ac:dyDescent="0.25">
      <c r="A2509" s="39" t="s">
        <v>76</v>
      </c>
      <c r="B2509" s="39" t="s">
        <v>43</v>
      </c>
      <c r="C2509" s="39" t="s">
        <v>68</v>
      </c>
      <c r="D2509" s="39" t="s">
        <v>2645</v>
      </c>
      <c r="E2509" s="39" t="s">
        <v>127</v>
      </c>
      <c r="F2509" s="48">
        <v>1</v>
      </c>
      <c r="G2509" s="41">
        <v>3391</v>
      </c>
      <c r="H2509" s="42">
        <v>2.7193263833199679</v>
      </c>
      <c r="I2509" s="42">
        <v>1247</v>
      </c>
      <c r="J2509" s="42" t="s">
        <v>4170</v>
      </c>
      <c r="K2509" s="42" t="s">
        <v>4170</v>
      </c>
      <c r="L2509" s="42">
        <v>0</v>
      </c>
      <c r="M2509" s="39" t="s">
        <v>102</v>
      </c>
      <c r="N2509" s="39" t="str">
        <f t="shared" si="39"/>
        <v>sim</v>
      </c>
      <c r="O2509" s="49">
        <v>13.5</v>
      </c>
      <c r="P2509" s="49">
        <v>13.5</v>
      </c>
      <c r="Q2509" s="39">
        <v>7.6</v>
      </c>
      <c r="R2509" s="39">
        <v>100</v>
      </c>
      <c r="S2509" s="39">
        <v>56.3</v>
      </c>
    </row>
    <row r="2510" spans="1:19" x14ac:dyDescent="0.25">
      <c r="A2510" s="39" t="s">
        <v>76</v>
      </c>
      <c r="B2510" s="39" t="s">
        <v>43</v>
      </c>
      <c r="C2510" s="39" t="s">
        <v>68</v>
      </c>
      <c r="D2510" s="39" t="s">
        <v>2646</v>
      </c>
      <c r="E2510" s="39" t="s">
        <v>181</v>
      </c>
      <c r="F2510" s="48">
        <v>2</v>
      </c>
      <c r="G2510" s="41">
        <v>35659</v>
      </c>
      <c r="H2510" s="42">
        <v>3.2417272727272728</v>
      </c>
      <c r="I2510" s="42">
        <v>11000</v>
      </c>
      <c r="J2510" s="42" t="s">
        <v>4169</v>
      </c>
      <c r="K2510" s="42" t="s">
        <v>4169</v>
      </c>
      <c r="L2510" s="42">
        <v>3000</v>
      </c>
      <c r="M2510" s="39" t="s">
        <v>106</v>
      </c>
      <c r="N2510" s="39" t="str">
        <f t="shared" si="39"/>
        <v>sim</v>
      </c>
      <c r="O2510" s="49">
        <v>110</v>
      </c>
      <c r="P2510" s="49">
        <v>104.3</v>
      </c>
      <c r="Q2510" s="39">
        <v>100</v>
      </c>
      <c r="R2510" s="39">
        <v>94.8</v>
      </c>
      <c r="S2510" s="39">
        <v>90.9</v>
      </c>
    </row>
    <row r="2511" spans="1:19" x14ac:dyDescent="0.25">
      <c r="A2511" s="39" t="s">
        <v>76</v>
      </c>
      <c r="B2511" s="39" t="s">
        <v>43</v>
      </c>
      <c r="C2511" s="39" t="s">
        <v>68</v>
      </c>
      <c r="D2511" s="39" t="s">
        <v>2647</v>
      </c>
      <c r="E2511" s="39" t="s">
        <v>127</v>
      </c>
      <c r="F2511" s="48">
        <v>1</v>
      </c>
      <c r="G2511" s="41">
        <v>3406</v>
      </c>
      <c r="H2511" s="42">
        <v>2.8694187026116258</v>
      </c>
      <c r="I2511" s="42">
        <v>1187</v>
      </c>
      <c r="J2511" s="42" t="s">
        <v>4170</v>
      </c>
      <c r="K2511" s="42" t="s">
        <v>4170</v>
      </c>
      <c r="L2511" s="42">
        <v>0</v>
      </c>
      <c r="M2511" s="39" t="s">
        <v>104</v>
      </c>
      <c r="N2511" s="39" t="b">
        <f t="shared" si="39"/>
        <v>0</v>
      </c>
      <c r="O2511" s="49">
        <v>23</v>
      </c>
      <c r="P2511" s="49">
        <v>23</v>
      </c>
      <c r="Q2511" s="39">
        <v>0</v>
      </c>
      <c r="R2511" s="39">
        <v>100</v>
      </c>
      <c r="S2511" s="39"/>
    </row>
    <row r="2512" spans="1:19" x14ac:dyDescent="0.25">
      <c r="A2512" s="39" t="s">
        <v>76</v>
      </c>
      <c r="B2512" s="39" t="s">
        <v>43</v>
      </c>
      <c r="C2512" s="39" t="s">
        <v>68</v>
      </c>
      <c r="D2512" s="39" t="s">
        <v>2648</v>
      </c>
      <c r="E2512" s="39" t="s">
        <v>127</v>
      </c>
      <c r="F2512" s="48">
        <v>1</v>
      </c>
      <c r="G2512" s="41">
        <v>17520</v>
      </c>
      <c r="H2512" s="42">
        <v>2.2378336952356621</v>
      </c>
      <c r="I2512" s="42">
        <v>7829</v>
      </c>
      <c r="J2512" s="42" t="s">
        <v>4170</v>
      </c>
      <c r="K2512" s="42" t="s">
        <v>4170</v>
      </c>
      <c r="L2512" s="42">
        <v>7</v>
      </c>
      <c r="M2512" s="39" t="s">
        <v>102</v>
      </c>
      <c r="N2512" s="39" t="str">
        <f t="shared" si="39"/>
        <v>sim</v>
      </c>
      <c r="O2512" s="49">
        <v>79.38</v>
      </c>
      <c r="P2512" s="49">
        <v>64</v>
      </c>
      <c r="Q2512" s="39">
        <v>20</v>
      </c>
      <c r="R2512" s="39">
        <v>80.599999999999994</v>
      </c>
      <c r="S2512" s="39">
        <v>25.2</v>
      </c>
    </row>
    <row r="2513" spans="1:19" x14ac:dyDescent="0.25">
      <c r="A2513" s="39" t="s">
        <v>76</v>
      </c>
      <c r="B2513" s="39" t="s">
        <v>43</v>
      </c>
      <c r="C2513" s="39" t="s">
        <v>68</v>
      </c>
      <c r="D2513" s="39" t="s">
        <v>2649</v>
      </c>
      <c r="E2513" s="39" t="s">
        <v>177</v>
      </c>
      <c r="F2513" s="48">
        <v>1</v>
      </c>
      <c r="G2513" s="41">
        <v>22860</v>
      </c>
      <c r="H2513" s="42">
        <v>2.9858934169278997</v>
      </c>
      <c r="I2513" s="42">
        <v>7656</v>
      </c>
      <c r="J2513" s="42" t="s">
        <v>4170</v>
      </c>
      <c r="K2513" s="42" t="s">
        <v>4170</v>
      </c>
      <c r="L2513" s="42">
        <v>50</v>
      </c>
      <c r="M2513" s="39" t="s">
        <v>102</v>
      </c>
      <c r="N2513" s="39" t="str">
        <f t="shared" si="39"/>
        <v>sim</v>
      </c>
      <c r="O2513" s="49">
        <v>2856.96</v>
      </c>
      <c r="P2513" s="49">
        <v>1569.77</v>
      </c>
      <c r="Q2513" s="39">
        <v>6.87</v>
      </c>
      <c r="R2513" s="39">
        <v>54.9</v>
      </c>
      <c r="S2513" s="39">
        <v>0.2</v>
      </c>
    </row>
    <row r="2514" spans="1:19" x14ac:dyDescent="0.25">
      <c r="A2514" s="39" t="s">
        <v>76</v>
      </c>
      <c r="B2514" s="39" t="s">
        <v>43</v>
      </c>
      <c r="C2514" s="39" t="s">
        <v>68</v>
      </c>
      <c r="D2514" s="39" t="s">
        <v>2650</v>
      </c>
      <c r="E2514" s="39" t="s">
        <v>127</v>
      </c>
      <c r="F2514" s="48">
        <v>3</v>
      </c>
      <c r="G2514" s="41">
        <v>194308</v>
      </c>
      <c r="H2514" s="42">
        <v>3.4682993002998717</v>
      </c>
      <c r="I2514" s="42">
        <v>56024</v>
      </c>
      <c r="J2514" s="42" t="s">
        <v>4169</v>
      </c>
      <c r="K2514" s="42" t="s">
        <v>4169</v>
      </c>
      <c r="L2514" s="42">
        <v>520</v>
      </c>
      <c r="M2514" s="39" t="s">
        <v>102</v>
      </c>
      <c r="N2514" s="39" t="str">
        <f t="shared" si="39"/>
        <v>sim</v>
      </c>
      <c r="O2514" s="49">
        <v>1055.42</v>
      </c>
      <c r="P2514" s="49">
        <v>845.88</v>
      </c>
      <c r="Q2514" s="39">
        <v>25.7</v>
      </c>
      <c r="R2514" s="39">
        <v>80.099999999999994</v>
      </c>
      <c r="S2514" s="39">
        <v>2.4</v>
      </c>
    </row>
    <row r="2515" spans="1:19" x14ac:dyDescent="0.25">
      <c r="A2515" s="39" t="s">
        <v>76</v>
      </c>
      <c r="B2515" s="39" t="s">
        <v>43</v>
      </c>
      <c r="C2515" s="39" t="s">
        <v>68</v>
      </c>
      <c r="D2515" s="39" t="s">
        <v>2651</v>
      </c>
      <c r="E2515" s="39" t="s">
        <v>177</v>
      </c>
      <c r="F2515" s="48">
        <v>2</v>
      </c>
      <c r="G2515" s="41">
        <v>23903</v>
      </c>
      <c r="H2515" s="42">
        <v>3.9998326639892907</v>
      </c>
      <c r="I2515" s="42">
        <v>5976</v>
      </c>
      <c r="J2515" s="42" t="s">
        <v>4169</v>
      </c>
      <c r="K2515" s="42" t="s">
        <v>4169</v>
      </c>
      <c r="L2515" s="42">
        <v>972</v>
      </c>
      <c r="M2515" s="39" t="s">
        <v>102</v>
      </c>
      <c r="N2515" s="39" t="str">
        <f t="shared" si="39"/>
        <v>sim</v>
      </c>
      <c r="O2515" s="49">
        <v>1478.92</v>
      </c>
      <c r="P2515" s="49">
        <v>1035.24</v>
      </c>
      <c r="Q2515" s="39">
        <v>93.83</v>
      </c>
      <c r="R2515" s="39">
        <v>70</v>
      </c>
      <c r="S2515" s="39">
        <v>6.3</v>
      </c>
    </row>
    <row r="2516" spans="1:19" x14ac:dyDescent="0.25">
      <c r="A2516" s="39" t="s">
        <v>76</v>
      </c>
      <c r="B2516" s="39" t="s">
        <v>43</v>
      </c>
      <c r="C2516" s="39" t="s">
        <v>68</v>
      </c>
      <c r="D2516" s="39" t="s">
        <v>2652</v>
      </c>
      <c r="E2516" s="39" t="s">
        <v>180</v>
      </c>
      <c r="F2516" s="48">
        <v>1</v>
      </c>
      <c r="G2516" s="41">
        <v>5286</v>
      </c>
      <c r="H2516" s="42">
        <v>2.5028409090909092</v>
      </c>
      <c r="I2516" s="42">
        <v>2112</v>
      </c>
      <c r="J2516" s="42" t="s">
        <v>4170</v>
      </c>
      <c r="K2516" s="42" t="s">
        <v>4170</v>
      </c>
      <c r="L2516" s="42">
        <v>0</v>
      </c>
      <c r="M2516" s="39" t="s">
        <v>102</v>
      </c>
      <c r="N2516" s="39" t="str">
        <f t="shared" si="39"/>
        <v>sim</v>
      </c>
      <c r="O2516" s="49">
        <v>31.67</v>
      </c>
      <c r="P2516" s="49">
        <v>28.97</v>
      </c>
      <c r="Q2516" s="39">
        <v>9.86</v>
      </c>
      <c r="R2516" s="39">
        <v>91.5</v>
      </c>
      <c r="S2516" s="39">
        <v>31.1</v>
      </c>
    </row>
    <row r="2517" spans="1:19" x14ac:dyDescent="0.25">
      <c r="A2517" s="39" t="s">
        <v>76</v>
      </c>
      <c r="B2517" s="39" t="s">
        <v>43</v>
      </c>
      <c r="C2517" s="39" t="s">
        <v>68</v>
      </c>
      <c r="D2517" s="39" t="s">
        <v>2653</v>
      </c>
      <c r="E2517" s="39" t="s">
        <v>181</v>
      </c>
      <c r="F2517" s="48">
        <v>1</v>
      </c>
      <c r="G2517" s="41">
        <v>1850</v>
      </c>
      <c r="H2517" s="42">
        <v>2.1919431279620851</v>
      </c>
      <c r="I2517" s="42">
        <v>844</v>
      </c>
      <c r="J2517" s="42" t="s">
        <v>4170</v>
      </c>
      <c r="K2517" s="42" t="s">
        <v>4170</v>
      </c>
      <c r="L2517" s="42">
        <v>12</v>
      </c>
      <c r="M2517" s="39" t="s">
        <v>104</v>
      </c>
      <c r="N2517" s="39" t="b">
        <f t="shared" si="39"/>
        <v>0</v>
      </c>
      <c r="O2517" s="49">
        <v>9</v>
      </c>
      <c r="P2517" s="49">
        <v>7.2</v>
      </c>
      <c r="Q2517" s="39">
        <v>1</v>
      </c>
      <c r="R2517" s="39">
        <v>80</v>
      </c>
      <c r="S2517" s="39">
        <v>11.1</v>
      </c>
    </row>
    <row r="2518" spans="1:19" x14ac:dyDescent="0.25">
      <c r="A2518" s="39" t="s">
        <v>76</v>
      </c>
      <c r="B2518" s="39" t="s">
        <v>43</v>
      </c>
      <c r="C2518" s="39" t="s">
        <v>68</v>
      </c>
      <c r="D2518" s="39" t="s">
        <v>2654</v>
      </c>
      <c r="E2518" s="39" t="s">
        <v>127</v>
      </c>
      <c r="F2518" s="48">
        <v>3</v>
      </c>
      <c r="G2518" s="41">
        <v>231563</v>
      </c>
      <c r="H2518" s="42">
        <v>2.0913721629652375</v>
      </c>
      <c r="I2518" s="42">
        <v>110723</v>
      </c>
      <c r="J2518" s="42" t="s">
        <v>4169</v>
      </c>
      <c r="K2518" s="42" t="s">
        <v>4169</v>
      </c>
      <c r="L2518" s="42">
        <v>10</v>
      </c>
      <c r="M2518" s="39" t="s">
        <v>102</v>
      </c>
      <c r="N2518" s="39" t="str">
        <f t="shared" si="39"/>
        <v>sim</v>
      </c>
      <c r="O2518" s="49">
        <v>1427</v>
      </c>
      <c r="P2518" s="49">
        <v>1141.5999999999999</v>
      </c>
      <c r="Q2518" s="39">
        <v>387</v>
      </c>
      <c r="R2518" s="39">
        <v>80</v>
      </c>
      <c r="S2518" s="39">
        <v>27.1</v>
      </c>
    </row>
    <row r="2519" spans="1:19" x14ac:dyDescent="0.25">
      <c r="A2519" s="39" t="s">
        <v>76</v>
      </c>
      <c r="B2519" s="39" t="s">
        <v>43</v>
      </c>
      <c r="C2519" s="39" t="s">
        <v>68</v>
      </c>
      <c r="D2519" s="39" t="s">
        <v>2655</v>
      </c>
      <c r="E2519" s="39" t="s">
        <v>176</v>
      </c>
      <c r="F2519" s="48">
        <v>3</v>
      </c>
      <c r="G2519" s="41">
        <v>128210</v>
      </c>
      <c r="H2519" s="42">
        <v>2.5164873989165422</v>
      </c>
      <c r="I2519" s="42">
        <v>50948</v>
      </c>
      <c r="J2519" s="42" t="s">
        <v>4169</v>
      </c>
      <c r="K2519" s="42" t="s">
        <v>4169</v>
      </c>
      <c r="L2519" s="42">
        <v>150</v>
      </c>
      <c r="M2519" s="39" t="s">
        <v>102</v>
      </c>
      <c r="N2519" s="39" t="str">
        <f t="shared" si="39"/>
        <v>sim</v>
      </c>
      <c r="O2519" s="49">
        <v>730.15</v>
      </c>
      <c r="P2519" s="49">
        <v>730.15</v>
      </c>
      <c r="Q2519" s="39">
        <v>233.5</v>
      </c>
      <c r="R2519" s="39">
        <v>100</v>
      </c>
      <c r="S2519" s="39">
        <v>32</v>
      </c>
    </row>
    <row r="2520" spans="1:19" x14ac:dyDescent="0.25">
      <c r="A2520" s="39" t="s">
        <v>76</v>
      </c>
      <c r="B2520" s="39" t="s">
        <v>43</v>
      </c>
      <c r="C2520" s="39" t="s">
        <v>68</v>
      </c>
      <c r="D2520" s="39" t="s">
        <v>2656</v>
      </c>
      <c r="E2520" s="39" t="s">
        <v>127</v>
      </c>
      <c r="F2520" s="48">
        <v>1</v>
      </c>
      <c r="G2520" s="41">
        <v>1010</v>
      </c>
      <c r="H2520" s="42">
        <v>2.02</v>
      </c>
      <c r="I2520" s="42">
        <v>500</v>
      </c>
      <c r="J2520" s="42" t="s">
        <v>4169</v>
      </c>
      <c r="K2520" s="42" t="s">
        <v>4169</v>
      </c>
      <c r="L2520" s="42">
        <v>0</v>
      </c>
      <c r="M2520" s="39" t="s">
        <v>102</v>
      </c>
      <c r="N2520" s="39" t="str">
        <f t="shared" si="39"/>
        <v>sim</v>
      </c>
      <c r="O2520" s="49">
        <v>7.9</v>
      </c>
      <c r="P2520" s="49">
        <v>7.73</v>
      </c>
      <c r="Q2520" s="39">
        <v>2.34</v>
      </c>
      <c r="R2520" s="39">
        <v>97.8</v>
      </c>
      <c r="S2520" s="39">
        <v>29.6</v>
      </c>
    </row>
    <row r="2521" spans="1:19" x14ac:dyDescent="0.25">
      <c r="A2521" s="39" t="s">
        <v>76</v>
      </c>
      <c r="B2521" s="39" t="s">
        <v>43</v>
      </c>
      <c r="C2521" s="39" t="s">
        <v>68</v>
      </c>
      <c r="D2521" s="39" t="s">
        <v>2657</v>
      </c>
      <c r="E2521" s="39" t="s">
        <v>127</v>
      </c>
      <c r="F2521" s="48">
        <v>1</v>
      </c>
      <c r="G2521" s="41">
        <v>6784</v>
      </c>
      <c r="H2521" s="42">
        <v>2.1502377179080825</v>
      </c>
      <c r="I2521" s="42">
        <v>3155</v>
      </c>
      <c r="J2521" s="42" t="s">
        <v>4169</v>
      </c>
      <c r="K2521" s="42" t="s">
        <v>4170</v>
      </c>
      <c r="L2521" s="42">
        <v>0</v>
      </c>
      <c r="M2521" s="39" t="s">
        <v>102</v>
      </c>
      <c r="N2521" s="39" t="str">
        <f t="shared" si="39"/>
        <v>sim</v>
      </c>
      <c r="O2521" s="49">
        <v>68.03</v>
      </c>
      <c r="P2521" s="49">
        <v>64.33</v>
      </c>
      <c r="Q2521" s="39">
        <v>4.5</v>
      </c>
      <c r="R2521" s="39">
        <v>94.6</v>
      </c>
      <c r="S2521" s="39">
        <v>6.6</v>
      </c>
    </row>
    <row r="2522" spans="1:19" x14ac:dyDescent="0.25">
      <c r="A2522" s="39" t="s">
        <v>76</v>
      </c>
      <c r="B2522" s="39" t="s">
        <v>43</v>
      </c>
      <c r="C2522" s="39" t="s">
        <v>68</v>
      </c>
      <c r="D2522" s="39" t="s">
        <v>2658</v>
      </c>
      <c r="E2522" s="39" t="s">
        <v>181</v>
      </c>
      <c r="F2522" s="48">
        <v>1</v>
      </c>
      <c r="G2522" s="41">
        <v>2612</v>
      </c>
      <c r="H2522" s="42">
        <v>2.0092307692307694</v>
      </c>
      <c r="I2522" s="42">
        <v>1300</v>
      </c>
      <c r="J2522" s="42" t="s">
        <v>4170</v>
      </c>
      <c r="K2522" s="42" t="s">
        <v>4170</v>
      </c>
      <c r="L2522" s="42">
        <v>0</v>
      </c>
      <c r="M2522" s="39" t="s">
        <v>102</v>
      </c>
      <c r="N2522" s="39" t="str">
        <f t="shared" si="39"/>
        <v>sim</v>
      </c>
      <c r="O2522" s="49">
        <v>8</v>
      </c>
      <c r="P2522" s="49">
        <v>8</v>
      </c>
      <c r="Q2522" s="39">
        <v>6</v>
      </c>
      <c r="R2522" s="39">
        <v>100</v>
      </c>
      <c r="S2522" s="39">
        <v>75</v>
      </c>
    </row>
    <row r="2523" spans="1:19" x14ac:dyDescent="0.25">
      <c r="A2523" s="39" t="s">
        <v>76</v>
      </c>
      <c r="B2523" s="39" t="s">
        <v>43</v>
      </c>
      <c r="C2523" s="39" t="s">
        <v>68</v>
      </c>
      <c r="D2523" s="39" t="s">
        <v>2659</v>
      </c>
      <c r="E2523" s="39" t="s">
        <v>127</v>
      </c>
      <c r="F2523" s="48">
        <v>1</v>
      </c>
      <c r="G2523" s="41">
        <v>9916</v>
      </c>
      <c r="H2523" s="42">
        <v>3.565623876303488</v>
      </c>
      <c r="I2523" s="42">
        <v>2781</v>
      </c>
      <c r="J2523" s="42" t="s">
        <v>4170</v>
      </c>
      <c r="K2523" s="42" t="s">
        <v>4170</v>
      </c>
      <c r="L2523" s="42">
        <v>0</v>
      </c>
      <c r="M2523" s="39" t="s">
        <v>102</v>
      </c>
      <c r="N2523" s="39" t="str">
        <f t="shared" si="39"/>
        <v>sim</v>
      </c>
      <c r="O2523" s="49">
        <v>34.61</v>
      </c>
      <c r="P2523" s="49">
        <v>30</v>
      </c>
      <c r="Q2523" s="39">
        <v>15.6</v>
      </c>
      <c r="R2523" s="39">
        <v>86.7</v>
      </c>
      <c r="S2523" s="39">
        <v>45.1</v>
      </c>
    </row>
    <row r="2524" spans="1:19" x14ac:dyDescent="0.25">
      <c r="A2524" s="39" t="s">
        <v>76</v>
      </c>
      <c r="B2524" s="39" t="s">
        <v>43</v>
      </c>
      <c r="C2524" s="39" t="s">
        <v>68</v>
      </c>
      <c r="D2524" s="39" t="s">
        <v>2660</v>
      </c>
      <c r="E2524" s="39" t="s">
        <v>179</v>
      </c>
      <c r="F2524" s="48">
        <v>2</v>
      </c>
      <c r="G2524" s="41">
        <v>50105</v>
      </c>
      <c r="H2524" s="42">
        <v>3.6739257955711979</v>
      </c>
      <c r="I2524" s="42">
        <v>13638</v>
      </c>
      <c r="J2524" s="42" t="s">
        <v>4170</v>
      </c>
      <c r="K2524" s="42" t="s">
        <v>4170</v>
      </c>
      <c r="L2524" s="42">
        <v>40</v>
      </c>
      <c r="M2524" s="39" t="s">
        <v>102</v>
      </c>
      <c r="N2524" s="39" t="str">
        <f t="shared" si="39"/>
        <v>sim</v>
      </c>
      <c r="O2524" s="49">
        <v>501.28</v>
      </c>
      <c r="P2524" s="49">
        <v>401.02</v>
      </c>
      <c r="Q2524" s="39">
        <v>80</v>
      </c>
      <c r="R2524" s="39">
        <v>80</v>
      </c>
      <c r="S2524" s="39">
        <v>16</v>
      </c>
    </row>
    <row r="2525" spans="1:19" x14ac:dyDescent="0.25">
      <c r="A2525" s="39" t="s">
        <v>76</v>
      </c>
      <c r="B2525" s="39" t="s">
        <v>43</v>
      </c>
      <c r="C2525" s="39" t="s">
        <v>68</v>
      </c>
      <c r="D2525" s="39" t="s">
        <v>2661</v>
      </c>
      <c r="E2525" s="39" t="s">
        <v>182</v>
      </c>
      <c r="F2525" s="48">
        <v>2</v>
      </c>
      <c r="G2525" s="41">
        <v>87519</v>
      </c>
      <c r="H2525" s="42">
        <v>2.7995329793359351</v>
      </c>
      <c r="I2525" s="42">
        <v>31262</v>
      </c>
      <c r="J2525" s="42" t="s">
        <v>4169</v>
      </c>
      <c r="K2525" s="42" t="s">
        <v>4170</v>
      </c>
      <c r="L2525" s="42">
        <v>0</v>
      </c>
      <c r="M2525" s="39" t="s">
        <v>102</v>
      </c>
      <c r="N2525" s="39" t="str">
        <f t="shared" si="39"/>
        <v>sim</v>
      </c>
      <c r="O2525" s="49">
        <v>704</v>
      </c>
      <c r="P2525" s="49">
        <v>600</v>
      </c>
      <c r="Q2525" s="39">
        <v>700</v>
      </c>
      <c r="R2525" s="39">
        <v>85.2</v>
      </c>
      <c r="S2525" s="39">
        <v>99.4</v>
      </c>
    </row>
    <row r="2526" spans="1:19" x14ac:dyDescent="0.25">
      <c r="A2526" s="39" t="s">
        <v>76</v>
      </c>
      <c r="B2526" s="39" t="s">
        <v>43</v>
      </c>
      <c r="C2526" s="39" t="s">
        <v>68</v>
      </c>
      <c r="D2526" s="39" t="s">
        <v>2662</v>
      </c>
      <c r="E2526" s="39" t="s">
        <v>127</v>
      </c>
      <c r="F2526" s="48">
        <v>1</v>
      </c>
      <c r="G2526" s="41">
        <v>1263</v>
      </c>
      <c r="H2526" s="42">
        <v>2.0015847860538827</v>
      </c>
      <c r="I2526" s="42">
        <v>631</v>
      </c>
      <c r="J2526" s="42" t="s">
        <v>4169</v>
      </c>
      <c r="K2526" s="42" t="s">
        <v>4169</v>
      </c>
      <c r="L2526" s="42">
        <v>0</v>
      </c>
      <c r="M2526" s="39" t="s">
        <v>102</v>
      </c>
      <c r="N2526" s="39" t="str">
        <f t="shared" si="39"/>
        <v>sim</v>
      </c>
      <c r="O2526" s="49">
        <v>9.9</v>
      </c>
      <c r="P2526" s="49">
        <v>9.9</v>
      </c>
      <c r="Q2526" s="39">
        <v>1.9</v>
      </c>
      <c r="R2526" s="39">
        <v>100</v>
      </c>
      <c r="S2526" s="39">
        <v>19.2</v>
      </c>
    </row>
    <row r="2527" spans="1:19" x14ac:dyDescent="0.25">
      <c r="A2527" s="39" t="s">
        <v>76</v>
      </c>
      <c r="B2527" s="39" t="s">
        <v>43</v>
      </c>
      <c r="C2527" s="39" t="s">
        <v>68</v>
      </c>
      <c r="D2527" s="39" t="s">
        <v>2663</v>
      </c>
      <c r="E2527" s="39" t="s">
        <v>127</v>
      </c>
      <c r="F2527" s="48">
        <v>3</v>
      </c>
      <c r="G2527" s="41">
        <v>100500</v>
      </c>
      <c r="H2527" s="42">
        <v>2.3134294001196998</v>
      </c>
      <c r="I2527" s="42">
        <v>43442</v>
      </c>
      <c r="J2527" s="42" t="s">
        <v>4169</v>
      </c>
      <c r="K2527" s="42" t="s">
        <v>4170</v>
      </c>
      <c r="L2527" s="42">
        <v>100</v>
      </c>
      <c r="M2527" s="39" t="s">
        <v>102</v>
      </c>
      <c r="N2527" s="39" t="str">
        <f t="shared" si="39"/>
        <v>sim</v>
      </c>
      <c r="O2527" s="49">
        <v>554</v>
      </c>
      <c r="P2527" s="49">
        <v>550</v>
      </c>
      <c r="Q2527" s="39">
        <v>58.95</v>
      </c>
      <c r="R2527" s="39">
        <v>99.3</v>
      </c>
      <c r="S2527" s="39">
        <v>10.6</v>
      </c>
    </row>
    <row r="2528" spans="1:19" x14ac:dyDescent="0.25">
      <c r="A2528" s="39" t="s">
        <v>76</v>
      </c>
      <c r="B2528" s="39" t="s">
        <v>43</v>
      </c>
      <c r="C2528" s="39" t="s">
        <v>68</v>
      </c>
      <c r="D2528" s="39" t="s">
        <v>2664</v>
      </c>
      <c r="E2528" s="39" t="s">
        <v>127</v>
      </c>
      <c r="F2528" s="48">
        <v>3</v>
      </c>
      <c r="G2528" s="41">
        <v>131143</v>
      </c>
      <c r="H2528" s="42">
        <v>2.1857166666666665</v>
      </c>
      <c r="I2528" s="42">
        <v>60000</v>
      </c>
      <c r="J2528" s="42" t="s">
        <v>4169</v>
      </c>
      <c r="K2528" s="42" t="s">
        <v>4169</v>
      </c>
      <c r="L2528" s="42">
        <v>2000</v>
      </c>
      <c r="M2528" s="39" t="s">
        <v>102</v>
      </c>
      <c r="N2528" s="39" t="str">
        <f t="shared" si="39"/>
        <v>sim</v>
      </c>
      <c r="O2528" s="49">
        <v>1650.46</v>
      </c>
      <c r="P2528" s="49">
        <v>676.29</v>
      </c>
      <c r="Q2528" s="39">
        <v>0</v>
      </c>
      <c r="R2528" s="39">
        <v>41</v>
      </c>
      <c r="S2528" s="39"/>
    </row>
    <row r="2529" spans="1:19" x14ac:dyDescent="0.25">
      <c r="A2529" s="39" t="s">
        <v>76</v>
      </c>
      <c r="B2529" s="39" t="s">
        <v>43</v>
      </c>
      <c r="C2529" s="39" t="s">
        <v>68</v>
      </c>
      <c r="D2529" s="39" t="s">
        <v>2665</v>
      </c>
      <c r="E2529" s="39" t="s">
        <v>127</v>
      </c>
      <c r="F2529" s="48">
        <v>1</v>
      </c>
      <c r="G2529" s="41">
        <v>3650</v>
      </c>
      <c r="H2529" s="42">
        <v>2.0165745856353592</v>
      </c>
      <c r="I2529" s="42">
        <v>1810</v>
      </c>
      <c r="J2529" s="42" t="s">
        <v>4169</v>
      </c>
      <c r="K2529" s="42" t="s">
        <v>4169</v>
      </c>
      <c r="L2529" s="42">
        <v>10</v>
      </c>
      <c r="M2529" s="39" t="s">
        <v>102</v>
      </c>
      <c r="N2529" s="39" t="str">
        <f t="shared" si="39"/>
        <v>sim</v>
      </c>
      <c r="O2529" s="49">
        <v>20</v>
      </c>
      <c r="P2529" s="49">
        <v>15</v>
      </c>
      <c r="Q2529" s="39">
        <v>3.82</v>
      </c>
      <c r="R2529" s="39">
        <v>75</v>
      </c>
      <c r="S2529" s="39">
        <v>19.100000000000001</v>
      </c>
    </row>
    <row r="2530" spans="1:19" x14ac:dyDescent="0.25">
      <c r="A2530" s="39" t="s">
        <v>76</v>
      </c>
      <c r="B2530" s="39" t="s">
        <v>43</v>
      </c>
      <c r="C2530" s="39" t="s">
        <v>68</v>
      </c>
      <c r="D2530" s="39" t="s">
        <v>2666</v>
      </c>
      <c r="E2530" s="39" t="s">
        <v>127</v>
      </c>
      <c r="F2530" s="48">
        <v>1</v>
      </c>
      <c r="G2530" s="41">
        <v>11718</v>
      </c>
      <c r="H2530" s="42">
        <v>2.4545454545454546</v>
      </c>
      <c r="I2530" s="42">
        <v>4774</v>
      </c>
      <c r="J2530" s="42" t="s">
        <v>4170</v>
      </c>
      <c r="K2530" s="42" t="s">
        <v>4169</v>
      </c>
      <c r="L2530" s="42">
        <v>0</v>
      </c>
      <c r="M2530" s="39" t="s">
        <v>104</v>
      </c>
      <c r="N2530" s="39" t="b">
        <f t="shared" si="39"/>
        <v>0</v>
      </c>
      <c r="O2530" s="49">
        <v>47.85</v>
      </c>
      <c r="P2530" s="49">
        <v>44.77</v>
      </c>
      <c r="Q2530" s="39">
        <v>2.16</v>
      </c>
      <c r="R2530" s="39">
        <v>93.6</v>
      </c>
      <c r="S2530" s="39">
        <v>4.5</v>
      </c>
    </row>
    <row r="2531" spans="1:19" x14ac:dyDescent="0.25">
      <c r="A2531" s="39" t="s">
        <v>76</v>
      </c>
      <c r="B2531" s="39" t="s">
        <v>43</v>
      </c>
      <c r="C2531" s="39" t="s">
        <v>68</v>
      </c>
      <c r="D2531" s="39" t="s">
        <v>2667</v>
      </c>
      <c r="E2531" s="39" t="s">
        <v>127</v>
      </c>
      <c r="F2531" s="48">
        <v>2</v>
      </c>
      <c r="G2531" s="41">
        <v>87335</v>
      </c>
      <c r="H2531" s="42">
        <v>3.2956603773584905</v>
      </c>
      <c r="I2531" s="42">
        <v>26500</v>
      </c>
      <c r="J2531" s="42" t="s">
        <v>4170</v>
      </c>
      <c r="K2531" s="42" t="s">
        <v>4170</v>
      </c>
      <c r="L2531" s="42">
        <v>0</v>
      </c>
      <c r="M2531" s="39" t="s">
        <v>103</v>
      </c>
      <c r="N2531" s="39" t="str">
        <f t="shared" si="39"/>
        <v>sim</v>
      </c>
      <c r="O2531" s="49">
        <v>600.21</v>
      </c>
      <c r="P2531" s="49">
        <v>520</v>
      </c>
      <c r="Q2531" s="39">
        <v>3.5</v>
      </c>
      <c r="R2531" s="39">
        <v>86.6</v>
      </c>
      <c r="S2531" s="39">
        <v>0.6</v>
      </c>
    </row>
    <row r="2532" spans="1:19" x14ac:dyDescent="0.25">
      <c r="A2532" s="39" t="s">
        <v>76</v>
      </c>
      <c r="B2532" s="39" t="s">
        <v>43</v>
      </c>
      <c r="C2532" s="39" t="s">
        <v>68</v>
      </c>
      <c r="D2532" s="39" t="s">
        <v>2668</v>
      </c>
      <c r="E2532" s="39" t="s">
        <v>127</v>
      </c>
      <c r="F2532" s="48">
        <v>1</v>
      </c>
      <c r="G2532" s="41">
        <v>16613</v>
      </c>
      <c r="H2532" s="42">
        <v>2.0001203948952564</v>
      </c>
      <c r="I2532" s="42">
        <v>8306</v>
      </c>
      <c r="J2532" s="42" t="s">
        <v>4169</v>
      </c>
      <c r="K2532" s="42" t="s">
        <v>4169</v>
      </c>
      <c r="L2532" s="42">
        <v>0</v>
      </c>
      <c r="M2532" s="39" t="s">
        <v>102</v>
      </c>
      <c r="N2532" s="39" t="str">
        <f t="shared" si="39"/>
        <v>sim</v>
      </c>
      <c r="O2532" s="49">
        <v>176</v>
      </c>
      <c r="P2532" s="49">
        <v>176</v>
      </c>
      <c r="Q2532" s="39">
        <v>140</v>
      </c>
      <c r="R2532" s="39">
        <v>100</v>
      </c>
      <c r="S2532" s="39">
        <v>79.5</v>
      </c>
    </row>
    <row r="2533" spans="1:19" x14ac:dyDescent="0.25">
      <c r="A2533" s="39" t="s">
        <v>76</v>
      </c>
      <c r="B2533" s="39" t="s">
        <v>43</v>
      </c>
      <c r="C2533" s="39" t="s">
        <v>68</v>
      </c>
      <c r="D2533" s="39" t="s">
        <v>2669</v>
      </c>
      <c r="E2533" s="39" t="s">
        <v>127</v>
      </c>
      <c r="F2533" s="48">
        <v>1</v>
      </c>
      <c r="G2533" s="41">
        <v>1909</v>
      </c>
      <c r="H2533" s="42">
        <v>2.2999999999999998</v>
      </c>
      <c r="I2533" s="42">
        <v>830</v>
      </c>
      <c r="J2533" s="42" t="s">
        <v>4169</v>
      </c>
      <c r="K2533" s="42" t="s">
        <v>4169</v>
      </c>
      <c r="L2533" s="42">
        <v>0</v>
      </c>
      <c r="M2533" s="39" t="s">
        <v>102</v>
      </c>
      <c r="N2533" s="39" t="str">
        <f t="shared" si="39"/>
        <v>sim</v>
      </c>
      <c r="O2533" s="49">
        <v>8.15</v>
      </c>
      <c r="P2533" s="49">
        <v>6.2</v>
      </c>
      <c r="Q2533" s="39">
        <v>1</v>
      </c>
      <c r="R2533" s="39">
        <v>76.099999999999994</v>
      </c>
      <c r="S2533" s="39">
        <v>12.3</v>
      </c>
    </row>
    <row r="2534" spans="1:19" x14ac:dyDescent="0.25">
      <c r="A2534" s="39" t="s">
        <v>76</v>
      </c>
      <c r="B2534" s="39" t="s">
        <v>43</v>
      </c>
      <c r="C2534" s="39" t="s">
        <v>68</v>
      </c>
      <c r="D2534" s="39" t="s">
        <v>2670</v>
      </c>
      <c r="E2534" s="39" t="s">
        <v>127</v>
      </c>
      <c r="F2534" s="48">
        <v>1</v>
      </c>
      <c r="G2534" s="41">
        <v>8371</v>
      </c>
      <c r="H2534" s="42">
        <v>2.2673347778981583</v>
      </c>
      <c r="I2534" s="42">
        <v>3692</v>
      </c>
      <c r="J2534" s="42" t="s">
        <v>4169</v>
      </c>
      <c r="K2534" s="42" t="s">
        <v>4169</v>
      </c>
      <c r="L2534" s="42">
        <v>0</v>
      </c>
      <c r="M2534" s="39" t="s">
        <v>102</v>
      </c>
      <c r="N2534" s="39" t="str">
        <f t="shared" si="39"/>
        <v>sim</v>
      </c>
      <c r="O2534" s="49">
        <v>60</v>
      </c>
      <c r="P2534" s="49">
        <v>60</v>
      </c>
      <c r="Q2534" s="39">
        <v>18</v>
      </c>
      <c r="R2534" s="39">
        <v>100</v>
      </c>
      <c r="S2534" s="39">
        <v>30</v>
      </c>
    </row>
    <row r="2535" spans="1:19" x14ac:dyDescent="0.25">
      <c r="A2535" s="39" t="s">
        <v>76</v>
      </c>
      <c r="B2535" s="39" t="s">
        <v>43</v>
      </c>
      <c r="C2535" s="39" t="s">
        <v>68</v>
      </c>
      <c r="D2535" s="39" t="s">
        <v>2671</v>
      </c>
      <c r="E2535" s="39" t="s">
        <v>181</v>
      </c>
      <c r="F2535" s="48">
        <v>1</v>
      </c>
      <c r="G2535" s="41">
        <v>8771</v>
      </c>
      <c r="H2535" s="42">
        <v>2.1927500000000002</v>
      </c>
      <c r="I2535" s="42">
        <v>4000</v>
      </c>
      <c r="J2535" s="42" t="s">
        <v>4170</v>
      </c>
      <c r="K2535" s="42" t="s">
        <v>4170</v>
      </c>
      <c r="L2535" s="42">
        <v>50</v>
      </c>
      <c r="M2535" s="39" t="s">
        <v>104</v>
      </c>
      <c r="N2535" s="39" t="b">
        <f t="shared" si="39"/>
        <v>0</v>
      </c>
      <c r="O2535" s="49">
        <v>20</v>
      </c>
      <c r="P2535" s="49">
        <v>12</v>
      </c>
      <c r="Q2535" s="39">
        <v>0</v>
      </c>
      <c r="R2535" s="39">
        <v>60</v>
      </c>
      <c r="S2535" s="39"/>
    </row>
    <row r="2536" spans="1:19" x14ac:dyDescent="0.25">
      <c r="A2536" s="39" t="s">
        <v>76</v>
      </c>
      <c r="B2536" s="39" t="s">
        <v>43</v>
      </c>
      <c r="C2536" s="39" t="s">
        <v>68</v>
      </c>
      <c r="D2536" s="39" t="s">
        <v>2672</v>
      </c>
      <c r="E2536" s="39" t="s">
        <v>127</v>
      </c>
      <c r="F2536" s="48">
        <v>1</v>
      </c>
      <c r="G2536" s="41">
        <v>2148</v>
      </c>
      <c r="H2536" s="42">
        <v>2.4</v>
      </c>
      <c r="I2536" s="42">
        <v>895</v>
      </c>
      <c r="J2536" s="42" t="s">
        <v>4169</v>
      </c>
      <c r="K2536" s="42" t="s">
        <v>4169</v>
      </c>
      <c r="L2536" s="42">
        <v>0</v>
      </c>
      <c r="M2536" s="39" t="s">
        <v>102</v>
      </c>
      <c r="N2536" s="39" t="str">
        <f t="shared" si="39"/>
        <v>sim</v>
      </c>
      <c r="O2536" s="49">
        <v>14.14</v>
      </c>
      <c r="P2536" s="49">
        <v>13.25</v>
      </c>
      <c r="Q2536" s="39">
        <v>4.0599999999999996</v>
      </c>
      <c r="R2536" s="39">
        <v>93.7</v>
      </c>
      <c r="S2536" s="39">
        <v>28.7</v>
      </c>
    </row>
    <row r="2537" spans="1:19" x14ac:dyDescent="0.25">
      <c r="A2537" s="39" t="s">
        <v>76</v>
      </c>
      <c r="B2537" s="39" t="s">
        <v>43</v>
      </c>
      <c r="C2537" s="39" t="s">
        <v>68</v>
      </c>
      <c r="D2537" s="39" t="s">
        <v>2673</v>
      </c>
      <c r="E2537" s="39" t="s">
        <v>127</v>
      </c>
      <c r="F2537" s="48">
        <v>1</v>
      </c>
      <c r="G2537" s="41">
        <v>6315</v>
      </c>
      <c r="H2537" s="42">
        <v>2.9858156028368796</v>
      </c>
      <c r="I2537" s="42">
        <v>2115</v>
      </c>
      <c r="J2537" s="42" t="s">
        <v>4169</v>
      </c>
      <c r="K2537" s="42" t="s">
        <v>4169</v>
      </c>
      <c r="L2537" s="42">
        <v>20</v>
      </c>
      <c r="M2537" s="39" t="s">
        <v>102</v>
      </c>
      <c r="N2537" s="39" t="str">
        <f t="shared" si="39"/>
        <v>sim</v>
      </c>
      <c r="O2537" s="49">
        <v>21.9</v>
      </c>
      <c r="P2537" s="49">
        <v>21.74</v>
      </c>
      <c r="Q2537" s="39">
        <v>1.48</v>
      </c>
      <c r="R2537" s="39">
        <v>99.3</v>
      </c>
      <c r="S2537" s="39">
        <v>6.8</v>
      </c>
    </row>
    <row r="2538" spans="1:19" x14ac:dyDescent="0.25">
      <c r="A2538" s="39" t="s">
        <v>76</v>
      </c>
      <c r="B2538" s="39" t="s">
        <v>43</v>
      </c>
      <c r="C2538" s="39" t="s">
        <v>68</v>
      </c>
      <c r="D2538" s="39" t="s">
        <v>2674</v>
      </c>
      <c r="E2538" s="39" t="s">
        <v>127</v>
      </c>
      <c r="F2538" s="48">
        <v>2</v>
      </c>
      <c r="G2538" s="41">
        <v>33737</v>
      </c>
      <c r="H2538" s="42">
        <v>2.066331842959515</v>
      </c>
      <c r="I2538" s="42">
        <v>16327</v>
      </c>
      <c r="J2538" s="42" t="s">
        <v>4170</v>
      </c>
      <c r="K2538" s="42" t="s">
        <v>4169</v>
      </c>
      <c r="L2538" s="42">
        <v>0</v>
      </c>
      <c r="M2538" s="39" t="s">
        <v>102</v>
      </c>
      <c r="N2538" s="39" t="str">
        <f t="shared" si="39"/>
        <v>sim</v>
      </c>
      <c r="O2538" s="49">
        <v>165.71</v>
      </c>
      <c r="P2538" s="49">
        <v>165.71</v>
      </c>
      <c r="Q2538" s="39">
        <v>12.75</v>
      </c>
      <c r="R2538" s="39">
        <v>100</v>
      </c>
      <c r="S2538" s="39">
        <v>7.7</v>
      </c>
    </row>
    <row r="2539" spans="1:19" x14ac:dyDescent="0.25">
      <c r="A2539" s="39" t="s">
        <v>76</v>
      </c>
      <c r="B2539" s="39" t="s">
        <v>43</v>
      </c>
      <c r="C2539" s="39" t="s">
        <v>68</v>
      </c>
      <c r="D2539" s="39" t="s">
        <v>2675</v>
      </c>
      <c r="E2539" s="39" t="s">
        <v>127</v>
      </c>
      <c r="F2539" s="48">
        <v>2</v>
      </c>
      <c r="G2539" s="41">
        <v>35369</v>
      </c>
      <c r="H2539" s="42">
        <v>2.6050673933858732</v>
      </c>
      <c r="I2539" s="42">
        <v>13577</v>
      </c>
      <c r="J2539" s="42" t="s">
        <v>4169</v>
      </c>
      <c r="K2539" s="42" t="s">
        <v>4169</v>
      </c>
      <c r="L2539" s="42">
        <v>30</v>
      </c>
      <c r="M2539" s="39" t="s">
        <v>102</v>
      </c>
      <c r="N2539" s="39" t="str">
        <f t="shared" si="39"/>
        <v>sim</v>
      </c>
      <c r="O2539" s="49">
        <v>198</v>
      </c>
      <c r="P2539" s="49">
        <v>60</v>
      </c>
      <c r="Q2539" s="39">
        <v>53.3</v>
      </c>
      <c r="R2539" s="39">
        <v>30.3</v>
      </c>
      <c r="S2539" s="39">
        <v>26.9</v>
      </c>
    </row>
    <row r="2540" spans="1:19" x14ac:dyDescent="0.25">
      <c r="A2540" s="39" t="s">
        <v>76</v>
      </c>
      <c r="B2540" s="39" t="s">
        <v>43</v>
      </c>
      <c r="C2540" s="39" t="s">
        <v>68</v>
      </c>
      <c r="D2540" s="39" t="s">
        <v>2676</v>
      </c>
      <c r="E2540" s="39" t="s">
        <v>127</v>
      </c>
      <c r="F2540" s="48">
        <v>1</v>
      </c>
      <c r="G2540" s="41">
        <v>1696</v>
      </c>
      <c r="H2540" s="42">
        <v>4.8457142857142861</v>
      </c>
      <c r="I2540" s="42">
        <v>350</v>
      </c>
      <c r="J2540" s="42" t="s">
        <v>4170</v>
      </c>
      <c r="K2540" s="42" t="s">
        <v>4170</v>
      </c>
      <c r="L2540" s="42">
        <v>0</v>
      </c>
      <c r="M2540" s="39" t="s">
        <v>104</v>
      </c>
      <c r="N2540" s="39" t="b">
        <f t="shared" si="39"/>
        <v>0</v>
      </c>
      <c r="O2540" s="49">
        <v>2.5</v>
      </c>
      <c r="P2540" s="49">
        <v>0.65</v>
      </c>
      <c r="Q2540" s="39">
        <v>0</v>
      </c>
      <c r="R2540" s="39">
        <v>26</v>
      </c>
      <c r="S2540" s="39"/>
    </row>
    <row r="2541" spans="1:19" x14ac:dyDescent="0.25">
      <c r="A2541" s="39" t="s">
        <v>76</v>
      </c>
      <c r="B2541" s="39" t="s">
        <v>43</v>
      </c>
      <c r="C2541" s="39" t="s">
        <v>68</v>
      </c>
      <c r="D2541" s="39" t="s">
        <v>2677</v>
      </c>
      <c r="E2541" s="39" t="s">
        <v>127</v>
      </c>
      <c r="F2541" s="48">
        <v>1</v>
      </c>
      <c r="G2541" s="41">
        <v>3134</v>
      </c>
      <c r="H2541" s="42">
        <v>2.9593956562795092</v>
      </c>
      <c r="I2541" s="42">
        <v>1059</v>
      </c>
      <c r="J2541" s="42" t="s">
        <v>4170</v>
      </c>
      <c r="K2541" s="42" t="s">
        <v>4170</v>
      </c>
      <c r="L2541" s="42">
        <v>50</v>
      </c>
      <c r="M2541" s="39" t="s">
        <v>102</v>
      </c>
      <c r="N2541" s="39" t="str">
        <f t="shared" si="39"/>
        <v>sim</v>
      </c>
      <c r="O2541" s="49">
        <v>24</v>
      </c>
      <c r="P2541" s="49">
        <v>21.5</v>
      </c>
      <c r="Q2541" s="39">
        <v>11</v>
      </c>
      <c r="R2541" s="39">
        <v>89.6</v>
      </c>
      <c r="S2541" s="39">
        <v>45.8</v>
      </c>
    </row>
    <row r="2542" spans="1:19" x14ac:dyDescent="0.25">
      <c r="A2542" s="39" t="s">
        <v>76</v>
      </c>
      <c r="B2542" s="39" t="s">
        <v>43</v>
      </c>
      <c r="C2542" s="39" t="s">
        <v>68</v>
      </c>
      <c r="D2542" s="39" t="s">
        <v>2678</v>
      </c>
      <c r="E2542" s="39" t="s">
        <v>127</v>
      </c>
      <c r="F2542" s="48">
        <v>3</v>
      </c>
      <c r="G2542" s="41">
        <v>119091</v>
      </c>
      <c r="H2542" s="42">
        <v>2.4590336568242823</v>
      </c>
      <c r="I2542" s="42">
        <v>48430</v>
      </c>
      <c r="J2542" s="42" t="s">
        <v>4170</v>
      </c>
      <c r="K2542" s="42" t="s">
        <v>4170</v>
      </c>
      <c r="L2542" s="42">
        <v>0</v>
      </c>
      <c r="M2542" s="39" t="s">
        <v>105</v>
      </c>
      <c r="N2542" s="39" t="str">
        <f t="shared" si="39"/>
        <v>sim</v>
      </c>
      <c r="O2542" s="49">
        <v>659.07</v>
      </c>
      <c r="P2542" s="49">
        <v>611.41</v>
      </c>
      <c r="Q2542" s="39">
        <v>275.13</v>
      </c>
      <c r="R2542" s="39">
        <v>92.8</v>
      </c>
      <c r="S2542" s="39">
        <v>41.7</v>
      </c>
    </row>
    <row r="2543" spans="1:19" x14ac:dyDescent="0.25">
      <c r="A2543" s="39" t="s">
        <v>76</v>
      </c>
      <c r="B2543" s="39" t="s">
        <v>43</v>
      </c>
      <c r="C2543" s="39" t="s">
        <v>68</v>
      </c>
      <c r="D2543" s="39" t="s">
        <v>2679</v>
      </c>
      <c r="E2543" s="39" t="s">
        <v>178</v>
      </c>
      <c r="F2543" s="48">
        <v>2</v>
      </c>
      <c r="G2543" s="41">
        <v>32812</v>
      </c>
      <c r="H2543" s="42">
        <v>2.6082670906200316</v>
      </c>
      <c r="I2543" s="42">
        <v>12580</v>
      </c>
      <c r="J2543" s="42" t="s">
        <v>4170</v>
      </c>
      <c r="K2543" s="42" t="s">
        <v>4170</v>
      </c>
      <c r="L2543" s="42">
        <v>130</v>
      </c>
      <c r="M2543" s="39" t="s">
        <v>102</v>
      </c>
      <c r="N2543" s="39" t="str">
        <f t="shared" si="39"/>
        <v>sim</v>
      </c>
      <c r="O2543" s="49">
        <v>105.24</v>
      </c>
      <c r="P2543" s="49">
        <v>105.24</v>
      </c>
      <c r="Q2543" s="39">
        <v>21.9</v>
      </c>
      <c r="R2543" s="39">
        <v>100</v>
      </c>
      <c r="S2543" s="39">
        <v>20.8</v>
      </c>
    </row>
    <row r="2544" spans="1:19" x14ac:dyDescent="0.25">
      <c r="A2544" s="39" t="s">
        <v>76</v>
      </c>
      <c r="B2544" s="39" t="s">
        <v>43</v>
      </c>
      <c r="C2544" s="39" t="s">
        <v>68</v>
      </c>
      <c r="D2544" s="39" t="s">
        <v>2680</v>
      </c>
      <c r="E2544" s="39" t="s">
        <v>182</v>
      </c>
      <c r="F2544" s="48">
        <v>4</v>
      </c>
      <c r="G2544" s="41">
        <v>276982</v>
      </c>
      <c r="H2544" s="42">
        <v>3.3150455399566741</v>
      </c>
      <c r="I2544" s="42">
        <v>83553</v>
      </c>
      <c r="J2544" s="42" t="s">
        <v>4169</v>
      </c>
      <c r="K2544" s="42" t="s">
        <v>4169</v>
      </c>
      <c r="L2544" s="42">
        <v>120</v>
      </c>
      <c r="M2544" s="39" t="s">
        <v>102</v>
      </c>
      <c r="N2544" s="39" t="str">
        <f t="shared" si="39"/>
        <v>sim</v>
      </c>
      <c r="O2544" s="49">
        <v>630</v>
      </c>
      <c r="P2544" s="49">
        <v>501.58</v>
      </c>
      <c r="Q2544" s="39">
        <v>501.28</v>
      </c>
      <c r="R2544" s="39">
        <v>79.599999999999994</v>
      </c>
      <c r="S2544" s="39">
        <v>79.599999999999994</v>
      </c>
    </row>
    <row r="2545" spans="1:19" x14ac:dyDescent="0.25">
      <c r="A2545" s="39" t="s">
        <v>76</v>
      </c>
      <c r="B2545" s="39" t="s">
        <v>43</v>
      </c>
      <c r="C2545" s="39" t="s">
        <v>68</v>
      </c>
      <c r="D2545" s="39" t="s">
        <v>2681</v>
      </c>
      <c r="E2545" s="39" t="s">
        <v>127</v>
      </c>
      <c r="F2545" s="48">
        <v>1</v>
      </c>
      <c r="G2545" s="41">
        <v>18046</v>
      </c>
      <c r="H2545" s="42">
        <v>2.9333550065019507</v>
      </c>
      <c r="I2545" s="42">
        <v>6152</v>
      </c>
      <c r="J2545" s="42" t="s">
        <v>4169</v>
      </c>
      <c r="K2545" s="42" t="s">
        <v>4169</v>
      </c>
      <c r="L2545" s="42">
        <v>140</v>
      </c>
      <c r="M2545" s="39" t="s">
        <v>102</v>
      </c>
      <c r="N2545" s="39" t="str">
        <f t="shared" si="39"/>
        <v>sim</v>
      </c>
      <c r="O2545" s="49">
        <v>98</v>
      </c>
      <c r="P2545" s="49">
        <v>98</v>
      </c>
      <c r="Q2545" s="39">
        <v>15.87</v>
      </c>
      <c r="R2545" s="39">
        <v>100</v>
      </c>
      <c r="S2545" s="39">
        <v>16.2</v>
      </c>
    </row>
    <row r="2546" spans="1:19" x14ac:dyDescent="0.25">
      <c r="A2546" s="39" t="s">
        <v>76</v>
      </c>
      <c r="B2546" s="39" t="s">
        <v>43</v>
      </c>
      <c r="C2546" s="39" t="s">
        <v>68</v>
      </c>
      <c r="D2546" s="39" t="s">
        <v>2682</v>
      </c>
      <c r="E2546" s="39" t="s">
        <v>127</v>
      </c>
      <c r="F2546" s="48">
        <v>4</v>
      </c>
      <c r="G2546" s="41">
        <v>372953</v>
      </c>
      <c r="H2546" s="42">
        <v>2.4755105969188289</v>
      </c>
      <c r="I2546" s="42">
        <v>150657</v>
      </c>
      <c r="J2546" s="42" t="s">
        <v>4169</v>
      </c>
      <c r="K2546" s="42" t="s">
        <v>4169</v>
      </c>
      <c r="L2546" s="42">
        <v>0</v>
      </c>
      <c r="M2546" s="39" t="s">
        <v>102</v>
      </c>
      <c r="N2546" s="39" t="str">
        <f t="shared" si="39"/>
        <v>sim</v>
      </c>
      <c r="O2546" s="49">
        <v>1795.76</v>
      </c>
      <c r="P2546" s="49">
        <v>1795.76</v>
      </c>
      <c r="Q2546" s="39">
        <v>343.3</v>
      </c>
      <c r="R2546" s="39">
        <v>100</v>
      </c>
      <c r="S2546" s="39">
        <v>19.100000000000001</v>
      </c>
    </row>
    <row r="2547" spans="1:19" x14ac:dyDescent="0.25">
      <c r="A2547" s="39" t="s">
        <v>76</v>
      </c>
      <c r="B2547" s="39" t="s">
        <v>43</v>
      </c>
      <c r="C2547" s="39" t="s">
        <v>68</v>
      </c>
      <c r="D2547" s="39" t="s">
        <v>2683</v>
      </c>
      <c r="E2547" s="39" t="s">
        <v>127</v>
      </c>
      <c r="F2547" s="48">
        <v>2</v>
      </c>
      <c r="G2547" s="41">
        <v>73904</v>
      </c>
      <c r="H2547" s="42">
        <v>2.5353001715265866</v>
      </c>
      <c r="I2547" s="42">
        <v>29150</v>
      </c>
      <c r="J2547" s="42" t="s">
        <v>4169</v>
      </c>
      <c r="K2547" s="42" t="s">
        <v>4170</v>
      </c>
      <c r="L2547" s="42">
        <v>800</v>
      </c>
      <c r="M2547" s="39" t="s">
        <v>102</v>
      </c>
      <c r="N2547" s="39" t="str">
        <f t="shared" si="39"/>
        <v>sim</v>
      </c>
      <c r="O2547" s="49">
        <v>340</v>
      </c>
      <c r="P2547" s="49">
        <v>330</v>
      </c>
      <c r="Q2547" s="39">
        <v>162.13</v>
      </c>
      <c r="R2547" s="39">
        <v>97.1</v>
      </c>
      <c r="S2547" s="39">
        <v>47.7</v>
      </c>
    </row>
    <row r="2548" spans="1:19" x14ac:dyDescent="0.25">
      <c r="A2548" s="39" t="s">
        <v>76</v>
      </c>
      <c r="B2548" s="39" t="s">
        <v>43</v>
      </c>
      <c r="C2548" s="39" t="s">
        <v>68</v>
      </c>
      <c r="D2548" s="39" t="s">
        <v>2684</v>
      </c>
      <c r="E2548" s="39" t="s">
        <v>127</v>
      </c>
      <c r="F2548" s="48">
        <v>1</v>
      </c>
      <c r="G2548" s="41">
        <v>2747</v>
      </c>
      <c r="H2548" s="42">
        <v>3.4860406091370559</v>
      </c>
      <c r="I2548" s="42">
        <v>788</v>
      </c>
      <c r="J2548" s="42" t="s">
        <v>4169</v>
      </c>
      <c r="K2548" s="42" t="s">
        <v>4169</v>
      </c>
      <c r="L2548" s="42">
        <v>4</v>
      </c>
      <c r="M2548" s="39" t="s">
        <v>103</v>
      </c>
      <c r="N2548" s="39" t="str">
        <f t="shared" si="39"/>
        <v>sim</v>
      </c>
      <c r="O2548" s="49">
        <v>39.200000000000003</v>
      </c>
      <c r="P2548" s="49">
        <v>39</v>
      </c>
      <c r="Q2548" s="39">
        <v>1.39</v>
      </c>
      <c r="R2548" s="39">
        <v>99.5</v>
      </c>
      <c r="S2548" s="39">
        <v>3.5</v>
      </c>
    </row>
    <row r="2549" spans="1:19" x14ac:dyDescent="0.25">
      <c r="A2549" s="39" t="s">
        <v>76</v>
      </c>
      <c r="B2549" s="39" t="s">
        <v>43</v>
      </c>
      <c r="C2549" s="39" t="s">
        <v>68</v>
      </c>
      <c r="D2549" s="39" t="s">
        <v>2685</v>
      </c>
      <c r="E2549" s="39" t="s">
        <v>127</v>
      </c>
      <c r="F2549" s="48">
        <v>1</v>
      </c>
      <c r="G2549" s="41">
        <v>10001</v>
      </c>
      <c r="H2549" s="42">
        <v>2.6704939919893191</v>
      </c>
      <c r="I2549" s="42">
        <v>3745</v>
      </c>
      <c r="J2549" s="42" t="s">
        <v>4170</v>
      </c>
      <c r="K2549" s="42" t="s">
        <v>4170</v>
      </c>
      <c r="L2549" s="42">
        <v>0</v>
      </c>
      <c r="M2549" s="39" t="s">
        <v>106</v>
      </c>
      <c r="N2549" s="39" t="str">
        <f t="shared" si="39"/>
        <v>sim</v>
      </c>
      <c r="O2549" s="49">
        <v>51.2</v>
      </c>
      <c r="P2549" s="49">
        <v>42.3</v>
      </c>
      <c r="Q2549" s="39">
        <v>28.3</v>
      </c>
      <c r="R2549" s="39">
        <v>82.6</v>
      </c>
      <c r="S2549" s="39">
        <v>55.3</v>
      </c>
    </row>
    <row r="2550" spans="1:19" x14ac:dyDescent="0.25">
      <c r="A2550" s="39" t="s">
        <v>76</v>
      </c>
      <c r="B2550" s="39" t="s">
        <v>43</v>
      </c>
      <c r="C2550" s="39" t="s">
        <v>68</v>
      </c>
      <c r="D2550" s="39" t="s">
        <v>2686</v>
      </c>
      <c r="E2550" s="39" t="s">
        <v>183</v>
      </c>
      <c r="F2550" s="48">
        <v>2</v>
      </c>
      <c r="G2550" s="41">
        <v>63666</v>
      </c>
      <c r="H2550" s="42">
        <v>2.1221999999999999</v>
      </c>
      <c r="I2550" s="42">
        <v>30000</v>
      </c>
      <c r="J2550" s="42" t="s">
        <v>4169</v>
      </c>
      <c r="K2550" s="42" t="s">
        <v>4169</v>
      </c>
      <c r="L2550" s="42">
        <v>700</v>
      </c>
      <c r="M2550" s="39" t="s">
        <v>102</v>
      </c>
      <c r="N2550" s="39" t="str">
        <f t="shared" si="39"/>
        <v>sim</v>
      </c>
      <c r="O2550" s="49">
        <v>483</v>
      </c>
      <c r="P2550" s="49">
        <v>174.85</v>
      </c>
      <c r="Q2550" s="39">
        <v>137.52000000000001</v>
      </c>
      <c r="R2550" s="39">
        <v>36.200000000000003</v>
      </c>
      <c r="S2550" s="39">
        <v>28.5</v>
      </c>
    </row>
    <row r="2551" spans="1:19" x14ac:dyDescent="0.25">
      <c r="A2551" s="39" t="s">
        <v>76</v>
      </c>
      <c r="B2551" s="39" t="s">
        <v>43</v>
      </c>
      <c r="C2551" s="39" t="s">
        <v>68</v>
      </c>
      <c r="D2551" s="39" t="s">
        <v>2687</v>
      </c>
      <c r="E2551" s="39" t="s">
        <v>127</v>
      </c>
      <c r="F2551" s="48">
        <v>1</v>
      </c>
      <c r="G2551" s="41">
        <v>7464</v>
      </c>
      <c r="H2551" s="42">
        <v>2.3266832917705735</v>
      </c>
      <c r="I2551" s="42">
        <v>3208</v>
      </c>
      <c r="J2551" s="42" t="s">
        <v>4170</v>
      </c>
      <c r="K2551" s="42" t="s">
        <v>4170</v>
      </c>
      <c r="L2551" s="42">
        <v>0</v>
      </c>
      <c r="M2551" s="39" t="s">
        <v>102</v>
      </c>
      <c r="N2551" s="39" t="str">
        <f t="shared" si="39"/>
        <v>sim</v>
      </c>
      <c r="O2551" s="49">
        <v>47.85</v>
      </c>
      <c r="P2551" s="49">
        <v>47.85</v>
      </c>
      <c r="Q2551" s="39">
        <v>45.22</v>
      </c>
      <c r="R2551" s="39">
        <v>100</v>
      </c>
      <c r="S2551" s="39">
        <v>94.5</v>
      </c>
    </row>
    <row r="2552" spans="1:19" x14ac:dyDescent="0.25">
      <c r="A2552" s="39" t="s">
        <v>76</v>
      </c>
      <c r="B2552" s="39" t="s">
        <v>43</v>
      </c>
      <c r="C2552" s="39" t="s">
        <v>68</v>
      </c>
      <c r="D2552" s="39" t="s">
        <v>2688</v>
      </c>
      <c r="E2552" s="39" t="s">
        <v>127</v>
      </c>
      <c r="F2552" s="48">
        <v>3</v>
      </c>
      <c r="G2552" s="41">
        <v>121160</v>
      </c>
      <c r="H2552" s="42">
        <v>2.582763104602332</v>
      </c>
      <c r="I2552" s="42">
        <v>46911</v>
      </c>
      <c r="J2552" s="42" t="s">
        <v>4169</v>
      </c>
      <c r="K2552" s="42" t="s">
        <v>4170</v>
      </c>
      <c r="L2552" s="42">
        <v>0</v>
      </c>
      <c r="M2552" s="39" t="s">
        <v>102</v>
      </c>
      <c r="N2552" s="39" t="str">
        <f t="shared" si="39"/>
        <v>sim</v>
      </c>
      <c r="O2552" s="49">
        <v>755.93</v>
      </c>
      <c r="P2552" s="49">
        <v>755.93</v>
      </c>
      <c r="Q2552" s="39">
        <v>13.03</v>
      </c>
      <c r="R2552" s="39">
        <v>100</v>
      </c>
      <c r="S2552" s="39">
        <v>1.7</v>
      </c>
    </row>
    <row r="2553" spans="1:19" x14ac:dyDescent="0.25">
      <c r="A2553" s="39" t="s">
        <v>76</v>
      </c>
      <c r="B2553" s="39" t="s">
        <v>43</v>
      </c>
      <c r="C2553" s="39" t="s">
        <v>68</v>
      </c>
      <c r="D2553" s="39" t="s">
        <v>2689</v>
      </c>
      <c r="E2553" s="39" t="s">
        <v>182</v>
      </c>
      <c r="F2553" s="48">
        <v>2</v>
      </c>
      <c r="G2553" s="41">
        <v>28268</v>
      </c>
      <c r="H2553" s="42">
        <v>2.8960147525868249</v>
      </c>
      <c r="I2553" s="42">
        <v>9761</v>
      </c>
      <c r="J2553" s="42" t="s">
        <v>4169</v>
      </c>
      <c r="K2553" s="42" t="s">
        <v>4170</v>
      </c>
      <c r="L2553" s="42">
        <v>0</v>
      </c>
      <c r="M2553" s="39" t="s">
        <v>102</v>
      </c>
      <c r="N2553" s="39" t="str">
        <f t="shared" si="39"/>
        <v>sim</v>
      </c>
      <c r="O2553" s="49">
        <v>207</v>
      </c>
      <c r="P2553" s="49">
        <v>88.2</v>
      </c>
      <c r="Q2553" s="39">
        <v>72.650000000000006</v>
      </c>
      <c r="R2553" s="39">
        <v>42.6</v>
      </c>
      <c r="S2553" s="39">
        <v>35.1</v>
      </c>
    </row>
    <row r="2554" spans="1:19" x14ac:dyDescent="0.25">
      <c r="A2554" s="39" t="s">
        <v>76</v>
      </c>
      <c r="B2554" s="39" t="s">
        <v>43</v>
      </c>
      <c r="C2554" s="39" t="s">
        <v>68</v>
      </c>
      <c r="D2554" s="39" t="s">
        <v>1335</v>
      </c>
      <c r="E2554" s="39" t="s">
        <v>127</v>
      </c>
      <c r="F2554" s="48">
        <v>1</v>
      </c>
      <c r="G2554" s="41">
        <v>11474</v>
      </c>
      <c r="H2554" s="42">
        <v>3.1137042062415197</v>
      </c>
      <c r="I2554" s="42">
        <v>3685</v>
      </c>
      <c r="J2554" s="42" t="s">
        <v>4170</v>
      </c>
      <c r="K2554" s="42" t="s">
        <v>4169</v>
      </c>
      <c r="L2554" s="42">
        <v>0</v>
      </c>
      <c r="M2554" s="39" t="s">
        <v>102</v>
      </c>
      <c r="N2554" s="39" t="str">
        <f t="shared" si="39"/>
        <v>sim</v>
      </c>
      <c r="O2554" s="49">
        <v>67.98</v>
      </c>
      <c r="P2554" s="49">
        <v>54.57</v>
      </c>
      <c r="Q2554" s="39">
        <v>6.17</v>
      </c>
      <c r="R2554" s="39">
        <v>80.3</v>
      </c>
      <c r="S2554" s="39">
        <v>9.1</v>
      </c>
    </row>
    <row r="2555" spans="1:19" x14ac:dyDescent="0.25">
      <c r="A2555" s="39" t="s">
        <v>76</v>
      </c>
      <c r="B2555" s="39" t="s">
        <v>43</v>
      </c>
      <c r="C2555" s="39" t="s">
        <v>68</v>
      </c>
      <c r="D2555" s="39" t="s">
        <v>2690</v>
      </c>
      <c r="E2555" s="39" t="s">
        <v>127</v>
      </c>
      <c r="F2555" s="48">
        <v>1</v>
      </c>
      <c r="G2555" s="41">
        <v>7600</v>
      </c>
      <c r="H2555" s="42">
        <v>2.2686567164179103</v>
      </c>
      <c r="I2555" s="42">
        <v>3350</v>
      </c>
      <c r="J2555" s="42" t="s">
        <v>4170</v>
      </c>
      <c r="K2555" s="42" t="s">
        <v>4170</v>
      </c>
      <c r="L2555" s="42">
        <v>20</v>
      </c>
      <c r="M2555" s="39" t="s">
        <v>102</v>
      </c>
      <c r="N2555" s="39" t="str">
        <f t="shared" si="39"/>
        <v>sim</v>
      </c>
      <c r="O2555" s="49">
        <v>100</v>
      </c>
      <c r="P2555" s="49">
        <v>80</v>
      </c>
      <c r="Q2555" s="39">
        <v>50</v>
      </c>
      <c r="R2555" s="39">
        <v>80</v>
      </c>
      <c r="S2555" s="39">
        <v>50</v>
      </c>
    </row>
    <row r="2556" spans="1:19" x14ac:dyDescent="0.25">
      <c r="A2556" s="39" t="s">
        <v>76</v>
      </c>
      <c r="B2556" s="39" t="s">
        <v>43</v>
      </c>
      <c r="C2556" s="39" t="s">
        <v>68</v>
      </c>
      <c r="D2556" s="39" t="s">
        <v>2691</v>
      </c>
      <c r="E2556" s="39" t="s">
        <v>177</v>
      </c>
      <c r="F2556" s="48">
        <v>2</v>
      </c>
      <c r="G2556" s="41">
        <v>58482</v>
      </c>
      <c r="H2556" s="42">
        <v>2.1826528327237442</v>
      </c>
      <c r="I2556" s="42">
        <v>26794</v>
      </c>
      <c r="J2556" s="42" t="s">
        <v>4169</v>
      </c>
      <c r="K2556" s="42" t="s">
        <v>4169</v>
      </c>
      <c r="L2556" s="42">
        <v>20</v>
      </c>
      <c r="M2556" s="39" t="s">
        <v>103</v>
      </c>
      <c r="N2556" s="39" t="str">
        <f t="shared" si="39"/>
        <v>sim</v>
      </c>
      <c r="O2556" s="49">
        <v>580</v>
      </c>
      <c r="P2556" s="49">
        <v>185</v>
      </c>
      <c r="Q2556" s="39">
        <v>160</v>
      </c>
      <c r="R2556" s="39">
        <v>31.9</v>
      </c>
      <c r="S2556" s="39">
        <v>27.6</v>
      </c>
    </row>
    <row r="2557" spans="1:19" x14ac:dyDescent="0.25">
      <c r="A2557" s="39" t="s">
        <v>76</v>
      </c>
      <c r="B2557" s="39" t="s">
        <v>43</v>
      </c>
      <c r="C2557" s="39" t="s">
        <v>68</v>
      </c>
      <c r="D2557" s="39" t="s">
        <v>2692</v>
      </c>
      <c r="E2557" s="39" t="s">
        <v>127</v>
      </c>
      <c r="F2557" s="48">
        <v>1</v>
      </c>
      <c r="G2557" s="41">
        <v>22910</v>
      </c>
      <c r="H2557" s="42">
        <v>4.0837789661319075</v>
      </c>
      <c r="I2557" s="42">
        <v>5610</v>
      </c>
      <c r="J2557" s="42" t="s">
        <v>4169</v>
      </c>
      <c r="K2557" s="42" t="s">
        <v>4169</v>
      </c>
      <c r="L2557" s="42">
        <v>100</v>
      </c>
      <c r="M2557" s="39" t="s">
        <v>102</v>
      </c>
      <c r="N2557" s="39" t="str">
        <f t="shared" si="39"/>
        <v>sim</v>
      </c>
      <c r="O2557" s="49">
        <v>180</v>
      </c>
      <c r="P2557" s="49">
        <v>80.099999999999994</v>
      </c>
      <c r="Q2557" s="39">
        <v>80.06</v>
      </c>
      <c r="R2557" s="39">
        <v>44.5</v>
      </c>
      <c r="S2557" s="39">
        <v>44.5</v>
      </c>
    </row>
    <row r="2558" spans="1:19" x14ac:dyDescent="0.25">
      <c r="A2558" s="39" t="s">
        <v>76</v>
      </c>
      <c r="B2558" s="39" t="s">
        <v>43</v>
      </c>
      <c r="C2558" s="39" t="s">
        <v>68</v>
      </c>
      <c r="D2558" s="39" t="s">
        <v>2693</v>
      </c>
      <c r="E2558" s="39" t="s">
        <v>127</v>
      </c>
      <c r="F2558" s="48">
        <v>1</v>
      </c>
      <c r="G2558" s="41">
        <v>653</v>
      </c>
      <c r="H2558" s="42">
        <v>2.1064516129032258</v>
      </c>
      <c r="I2558" s="42">
        <v>310</v>
      </c>
      <c r="J2558" s="42" t="s">
        <v>4170</v>
      </c>
      <c r="K2558" s="42" t="s">
        <v>4170</v>
      </c>
      <c r="L2558" s="42">
        <v>0</v>
      </c>
      <c r="M2558" s="39" t="s">
        <v>104</v>
      </c>
      <c r="N2558" s="39" t="b">
        <f t="shared" si="39"/>
        <v>0</v>
      </c>
      <c r="O2558" s="49">
        <v>0.01</v>
      </c>
      <c r="P2558" s="49">
        <v>0.01</v>
      </c>
      <c r="Q2558" s="39">
        <v>0</v>
      </c>
      <c r="R2558" s="39"/>
      <c r="S2558" s="39"/>
    </row>
    <row r="2559" spans="1:19" x14ac:dyDescent="0.25">
      <c r="A2559" s="39" t="s">
        <v>76</v>
      </c>
      <c r="B2559" s="39" t="s">
        <v>43</v>
      </c>
      <c r="C2559" s="39" t="s">
        <v>68</v>
      </c>
      <c r="D2559" s="39" t="s">
        <v>2694</v>
      </c>
      <c r="E2559" s="39" t="s">
        <v>127</v>
      </c>
      <c r="F2559" s="48">
        <v>1</v>
      </c>
      <c r="G2559" s="41">
        <v>4365</v>
      </c>
      <c r="H2559" s="42">
        <v>2.8016688061617456</v>
      </c>
      <c r="I2559" s="42">
        <v>1558</v>
      </c>
      <c r="J2559" s="42" t="s">
        <v>4169</v>
      </c>
      <c r="K2559" s="42" t="s">
        <v>4169</v>
      </c>
      <c r="L2559" s="42">
        <v>120</v>
      </c>
      <c r="M2559" s="39" t="s">
        <v>102</v>
      </c>
      <c r="N2559" s="39" t="str">
        <f t="shared" si="39"/>
        <v>sim</v>
      </c>
      <c r="O2559" s="49">
        <v>34</v>
      </c>
      <c r="P2559" s="49">
        <v>34</v>
      </c>
      <c r="Q2559" s="39">
        <v>25</v>
      </c>
      <c r="R2559" s="39">
        <v>100</v>
      </c>
      <c r="S2559" s="39">
        <v>73.5</v>
      </c>
    </row>
    <row r="2560" spans="1:19" x14ac:dyDescent="0.25">
      <c r="A2560" s="39" t="s">
        <v>76</v>
      </c>
      <c r="B2560" s="39" t="s">
        <v>43</v>
      </c>
      <c r="C2560" s="39" t="s">
        <v>68</v>
      </c>
      <c r="D2560" s="39" t="s">
        <v>2695</v>
      </c>
      <c r="E2560" s="39" t="s">
        <v>127</v>
      </c>
      <c r="F2560" s="48">
        <v>1</v>
      </c>
      <c r="G2560" s="41">
        <v>14569</v>
      </c>
      <c r="H2560" s="42">
        <v>2.0122928176795578</v>
      </c>
      <c r="I2560" s="42">
        <v>7240</v>
      </c>
      <c r="J2560" s="42" t="s">
        <v>4170</v>
      </c>
      <c r="K2560" s="42" t="s">
        <v>4170</v>
      </c>
      <c r="L2560" s="42">
        <v>0</v>
      </c>
      <c r="M2560" s="39" t="s">
        <v>102</v>
      </c>
      <c r="N2560" s="39" t="str">
        <f t="shared" si="39"/>
        <v>sim</v>
      </c>
      <c r="O2560" s="49">
        <v>66</v>
      </c>
      <c r="P2560" s="49">
        <v>65</v>
      </c>
      <c r="Q2560" s="39">
        <v>0</v>
      </c>
      <c r="R2560" s="39">
        <v>98.5</v>
      </c>
      <c r="S2560" s="39"/>
    </row>
    <row r="2561" spans="1:19" x14ac:dyDescent="0.25">
      <c r="A2561" s="39" t="s">
        <v>76</v>
      </c>
      <c r="B2561" s="39" t="s">
        <v>43</v>
      </c>
      <c r="C2561" s="39" t="s">
        <v>68</v>
      </c>
      <c r="D2561" s="39" t="s">
        <v>2696</v>
      </c>
      <c r="E2561" s="39" t="s">
        <v>127</v>
      </c>
      <c r="F2561" s="48">
        <v>3</v>
      </c>
      <c r="G2561" s="41">
        <v>142720</v>
      </c>
      <c r="H2561" s="42">
        <v>2.8949290060851927</v>
      </c>
      <c r="I2561" s="42">
        <v>49300</v>
      </c>
      <c r="J2561" s="42" t="s">
        <v>4170</v>
      </c>
      <c r="K2561" s="42" t="s">
        <v>4170</v>
      </c>
      <c r="L2561" s="42">
        <v>60</v>
      </c>
      <c r="M2561" s="39" t="s">
        <v>102</v>
      </c>
      <c r="N2561" s="39" t="str">
        <f t="shared" si="39"/>
        <v>sim</v>
      </c>
      <c r="O2561" s="49">
        <v>667.93</v>
      </c>
      <c r="P2561" s="49">
        <v>561.75</v>
      </c>
      <c r="Q2561" s="39">
        <v>137.25</v>
      </c>
      <c r="R2561" s="39">
        <v>84.1</v>
      </c>
      <c r="S2561" s="39">
        <v>20.5</v>
      </c>
    </row>
    <row r="2562" spans="1:19" x14ac:dyDescent="0.25">
      <c r="A2562" s="39" t="s">
        <v>76</v>
      </c>
      <c r="B2562" s="39" t="s">
        <v>43</v>
      </c>
      <c r="C2562" s="39" t="s">
        <v>68</v>
      </c>
      <c r="D2562" s="39" t="s">
        <v>2697</v>
      </c>
      <c r="E2562" s="39" t="s">
        <v>127</v>
      </c>
      <c r="F2562" s="48">
        <v>3</v>
      </c>
      <c r="G2562" s="41">
        <v>165316</v>
      </c>
      <c r="H2562" s="42">
        <v>3.1321119342187531</v>
      </c>
      <c r="I2562" s="42">
        <v>52781</v>
      </c>
      <c r="J2562" s="42" t="s">
        <v>4169</v>
      </c>
      <c r="K2562" s="42" t="s">
        <v>4169</v>
      </c>
      <c r="L2562" s="42">
        <v>180</v>
      </c>
      <c r="M2562" s="39" t="s">
        <v>103</v>
      </c>
      <c r="N2562" s="39" t="str">
        <f t="shared" si="39"/>
        <v>sim</v>
      </c>
      <c r="O2562" s="49">
        <v>511.46</v>
      </c>
      <c r="P2562" s="49">
        <v>463.71</v>
      </c>
      <c r="Q2562" s="39">
        <v>165.63</v>
      </c>
      <c r="R2562" s="39">
        <v>90.7</v>
      </c>
      <c r="S2562" s="39">
        <v>32.4</v>
      </c>
    </row>
    <row r="2563" spans="1:19" x14ac:dyDescent="0.25">
      <c r="A2563" s="39" t="s">
        <v>76</v>
      </c>
      <c r="B2563" s="39" t="s">
        <v>43</v>
      </c>
      <c r="C2563" s="39" t="s">
        <v>68</v>
      </c>
      <c r="D2563" s="39" t="s">
        <v>2698</v>
      </c>
      <c r="E2563" s="39" t="s">
        <v>127</v>
      </c>
      <c r="F2563" s="48">
        <v>1</v>
      </c>
      <c r="G2563" s="41">
        <v>5020</v>
      </c>
      <c r="H2563" s="42">
        <v>2.4392614188532558</v>
      </c>
      <c r="I2563" s="42">
        <v>2058</v>
      </c>
      <c r="J2563" s="42" t="s">
        <v>4169</v>
      </c>
      <c r="K2563" s="42" t="s">
        <v>4169</v>
      </c>
      <c r="L2563" s="42">
        <v>0</v>
      </c>
      <c r="M2563" s="39" t="s">
        <v>102</v>
      </c>
      <c r="N2563" s="39" t="str">
        <f t="shared" ref="N2563:N2626" si="40">IF(M2563&lt;&gt;"Não existe", "sim")</f>
        <v>sim</v>
      </c>
      <c r="O2563" s="49">
        <v>23.52</v>
      </c>
      <c r="P2563" s="49">
        <v>23.52</v>
      </c>
      <c r="Q2563" s="39">
        <v>1.21</v>
      </c>
      <c r="R2563" s="39">
        <v>100</v>
      </c>
      <c r="S2563" s="39">
        <v>5.0999999999999996</v>
      </c>
    </row>
    <row r="2564" spans="1:19" x14ac:dyDescent="0.25">
      <c r="A2564" s="39" t="s">
        <v>76</v>
      </c>
      <c r="B2564" s="39" t="s">
        <v>43</v>
      </c>
      <c r="C2564" s="39" t="s">
        <v>68</v>
      </c>
      <c r="D2564" s="39" t="s">
        <v>2699</v>
      </c>
      <c r="E2564" s="39" t="s">
        <v>127</v>
      </c>
      <c r="F2564" s="48">
        <v>1</v>
      </c>
      <c r="G2564" s="41">
        <v>2369</v>
      </c>
      <c r="H2564" s="42">
        <v>2.4806282722513089</v>
      </c>
      <c r="I2564" s="42">
        <v>955</v>
      </c>
      <c r="J2564" s="42" t="s">
        <v>4169</v>
      </c>
      <c r="K2564" s="42" t="s">
        <v>4169</v>
      </c>
      <c r="L2564" s="42">
        <v>0</v>
      </c>
      <c r="M2564" s="39" t="s">
        <v>102</v>
      </c>
      <c r="N2564" s="39" t="str">
        <f t="shared" si="40"/>
        <v>sim</v>
      </c>
      <c r="O2564" s="49">
        <v>14.17</v>
      </c>
      <c r="P2564" s="49">
        <v>12.04</v>
      </c>
      <c r="Q2564" s="39">
        <v>1.99</v>
      </c>
      <c r="R2564" s="39">
        <v>85</v>
      </c>
      <c r="S2564" s="39">
        <v>14</v>
      </c>
    </row>
    <row r="2565" spans="1:19" x14ac:dyDescent="0.25">
      <c r="A2565" s="39" t="s">
        <v>76</v>
      </c>
      <c r="B2565" s="39" t="s">
        <v>43</v>
      </c>
      <c r="C2565" s="39" t="s">
        <v>68</v>
      </c>
      <c r="D2565" s="39" t="s">
        <v>2700</v>
      </c>
      <c r="E2565" s="39" t="s">
        <v>178</v>
      </c>
      <c r="F2565" s="48">
        <v>1</v>
      </c>
      <c r="G2565" s="41">
        <v>24666</v>
      </c>
      <c r="H2565" s="42">
        <v>2.90804055647253</v>
      </c>
      <c r="I2565" s="42">
        <v>8482</v>
      </c>
      <c r="J2565" s="42" t="s">
        <v>4170</v>
      </c>
      <c r="K2565" s="42" t="s">
        <v>4170</v>
      </c>
      <c r="L2565" s="42">
        <v>0</v>
      </c>
      <c r="M2565" s="39" t="s">
        <v>106</v>
      </c>
      <c r="N2565" s="39" t="str">
        <f t="shared" si="40"/>
        <v>sim</v>
      </c>
      <c r="O2565" s="49">
        <v>100</v>
      </c>
      <c r="P2565" s="49">
        <v>100</v>
      </c>
      <c r="Q2565" s="39">
        <v>100</v>
      </c>
      <c r="R2565" s="39">
        <v>100</v>
      </c>
      <c r="S2565" s="39">
        <v>100</v>
      </c>
    </row>
    <row r="2566" spans="1:19" x14ac:dyDescent="0.25">
      <c r="A2566" s="39" t="s">
        <v>76</v>
      </c>
      <c r="B2566" s="39" t="s">
        <v>43</v>
      </c>
      <c r="C2566" s="39" t="s">
        <v>68</v>
      </c>
      <c r="D2566" s="39" t="s">
        <v>2701</v>
      </c>
      <c r="E2566" s="39" t="s">
        <v>127</v>
      </c>
      <c r="F2566" s="48">
        <v>1</v>
      </c>
      <c r="G2566" s="41">
        <v>21233</v>
      </c>
      <c r="H2566" s="42">
        <v>2.9018723520568539</v>
      </c>
      <c r="I2566" s="42">
        <v>7317</v>
      </c>
      <c r="J2566" s="42" t="s">
        <v>4169</v>
      </c>
      <c r="K2566" s="42" t="s">
        <v>4169</v>
      </c>
      <c r="L2566" s="42">
        <v>0</v>
      </c>
      <c r="M2566" s="39" t="s">
        <v>102</v>
      </c>
      <c r="N2566" s="39" t="str">
        <f t="shared" si="40"/>
        <v>sim</v>
      </c>
      <c r="O2566" s="49">
        <v>165</v>
      </c>
      <c r="P2566" s="49">
        <v>108.68</v>
      </c>
      <c r="Q2566" s="39">
        <v>72.599999999999994</v>
      </c>
      <c r="R2566" s="39">
        <v>65.900000000000006</v>
      </c>
      <c r="S2566" s="39">
        <v>44</v>
      </c>
    </row>
    <row r="2567" spans="1:19" x14ac:dyDescent="0.25">
      <c r="A2567" s="39" t="s">
        <v>76</v>
      </c>
      <c r="B2567" s="39" t="s">
        <v>43</v>
      </c>
      <c r="C2567" s="39" t="s">
        <v>68</v>
      </c>
      <c r="D2567" s="39" t="s">
        <v>2702</v>
      </c>
      <c r="E2567" s="39" t="s">
        <v>127</v>
      </c>
      <c r="F2567" s="48">
        <v>1</v>
      </c>
      <c r="G2567" s="41">
        <v>16124</v>
      </c>
      <c r="H2567" s="42">
        <v>3.8055227755487375</v>
      </c>
      <c r="I2567" s="42">
        <v>4237</v>
      </c>
      <c r="J2567" s="42" t="s">
        <v>4170</v>
      </c>
      <c r="K2567" s="42" t="s">
        <v>4170</v>
      </c>
      <c r="L2567" s="42">
        <v>39</v>
      </c>
      <c r="M2567" s="39" t="s">
        <v>102</v>
      </c>
      <c r="N2567" s="39" t="str">
        <f t="shared" si="40"/>
        <v>sim</v>
      </c>
      <c r="O2567" s="49">
        <v>102</v>
      </c>
      <c r="P2567" s="49">
        <v>92</v>
      </c>
      <c r="Q2567" s="39">
        <v>1</v>
      </c>
      <c r="R2567" s="39">
        <v>90.2</v>
      </c>
      <c r="S2567" s="39">
        <v>1</v>
      </c>
    </row>
    <row r="2568" spans="1:19" x14ac:dyDescent="0.25">
      <c r="A2568" s="39" t="s">
        <v>76</v>
      </c>
      <c r="B2568" s="39" t="s">
        <v>43</v>
      </c>
      <c r="C2568" s="39" t="s">
        <v>68</v>
      </c>
      <c r="D2568" s="39" t="s">
        <v>2703</v>
      </c>
      <c r="E2568" s="39" t="s">
        <v>127</v>
      </c>
      <c r="F2568" s="48">
        <v>1</v>
      </c>
      <c r="G2568" s="41">
        <v>16281</v>
      </c>
      <c r="H2568" s="42">
        <v>3.1339749759384024</v>
      </c>
      <c r="I2568" s="42">
        <v>5195</v>
      </c>
      <c r="J2568" s="42" t="s">
        <v>4169</v>
      </c>
      <c r="K2568" s="42" t="s">
        <v>4169</v>
      </c>
      <c r="L2568" s="42">
        <v>36</v>
      </c>
      <c r="M2568" s="39" t="s">
        <v>102</v>
      </c>
      <c r="N2568" s="39" t="str">
        <f t="shared" si="40"/>
        <v>sim</v>
      </c>
      <c r="O2568" s="49">
        <v>100</v>
      </c>
      <c r="P2568" s="49">
        <v>98</v>
      </c>
      <c r="Q2568" s="39">
        <v>77.069999999999993</v>
      </c>
      <c r="R2568" s="39">
        <v>98</v>
      </c>
      <c r="S2568" s="39">
        <v>77.099999999999994</v>
      </c>
    </row>
    <row r="2569" spans="1:19" x14ac:dyDescent="0.25">
      <c r="A2569" s="39" t="s">
        <v>76</v>
      </c>
      <c r="B2569" s="39" t="s">
        <v>43</v>
      </c>
      <c r="C2569" s="39" t="s">
        <v>68</v>
      </c>
      <c r="D2569" s="39" t="s">
        <v>2704</v>
      </c>
      <c r="E2569" s="39" t="s">
        <v>180</v>
      </c>
      <c r="F2569" s="48">
        <v>1</v>
      </c>
      <c r="G2569" s="41">
        <v>3682</v>
      </c>
      <c r="H2569" s="42">
        <v>2.63</v>
      </c>
      <c r="I2569" s="42">
        <v>1400</v>
      </c>
      <c r="J2569" s="42" t="s">
        <v>4170</v>
      </c>
      <c r="K2569" s="42" t="s">
        <v>4170</v>
      </c>
      <c r="L2569" s="42">
        <v>0</v>
      </c>
      <c r="M2569" s="39" t="s">
        <v>102</v>
      </c>
      <c r="N2569" s="39" t="str">
        <f t="shared" si="40"/>
        <v>sim</v>
      </c>
      <c r="O2569" s="49">
        <v>26</v>
      </c>
      <c r="P2569" s="49">
        <v>24</v>
      </c>
      <c r="Q2569" s="39">
        <v>17.5</v>
      </c>
      <c r="R2569" s="39">
        <v>92.3</v>
      </c>
      <c r="S2569" s="39">
        <v>67.3</v>
      </c>
    </row>
    <row r="2570" spans="1:19" x14ac:dyDescent="0.25">
      <c r="A2570" s="39" t="s">
        <v>76</v>
      </c>
      <c r="B2570" s="39" t="s">
        <v>43</v>
      </c>
      <c r="C2570" s="39" t="s">
        <v>68</v>
      </c>
      <c r="D2570" s="39" t="s">
        <v>2705</v>
      </c>
      <c r="E2570" s="39" t="s">
        <v>127</v>
      </c>
      <c r="F2570" s="48">
        <v>1</v>
      </c>
      <c r="G2570" s="41">
        <v>3671</v>
      </c>
      <c r="H2570" s="42">
        <v>2.719259259259259</v>
      </c>
      <c r="I2570" s="42">
        <v>1350</v>
      </c>
      <c r="J2570" s="42" t="s">
        <v>4169</v>
      </c>
      <c r="K2570" s="42" t="s">
        <v>4169</v>
      </c>
      <c r="L2570" s="42">
        <v>3</v>
      </c>
      <c r="M2570" s="39" t="s">
        <v>102</v>
      </c>
      <c r="N2570" s="39" t="str">
        <f t="shared" si="40"/>
        <v>sim</v>
      </c>
      <c r="O2570" s="49">
        <v>43.62</v>
      </c>
      <c r="P2570" s="49">
        <v>43.62</v>
      </c>
      <c r="Q2570" s="39">
        <v>43.62</v>
      </c>
      <c r="R2570" s="39">
        <v>100</v>
      </c>
      <c r="S2570" s="39">
        <v>100</v>
      </c>
    </row>
    <row r="2571" spans="1:19" x14ac:dyDescent="0.25">
      <c r="A2571" s="39" t="s">
        <v>76</v>
      </c>
      <c r="B2571" s="39" t="s">
        <v>43</v>
      </c>
      <c r="C2571" s="39" t="s">
        <v>68</v>
      </c>
      <c r="D2571" s="39" t="s">
        <v>2706</v>
      </c>
      <c r="E2571" s="39" t="s">
        <v>184</v>
      </c>
      <c r="F2571" s="48">
        <v>2</v>
      </c>
      <c r="G2571" s="41">
        <v>42741</v>
      </c>
      <c r="H2571" s="42">
        <v>4.0959271681839962</v>
      </c>
      <c r="I2571" s="42">
        <v>10435</v>
      </c>
      <c r="J2571" s="42" t="s">
        <v>4169</v>
      </c>
      <c r="K2571" s="42" t="s">
        <v>4169</v>
      </c>
      <c r="L2571" s="42">
        <v>40</v>
      </c>
      <c r="M2571" s="39" t="s">
        <v>102</v>
      </c>
      <c r="N2571" s="39" t="str">
        <f t="shared" si="40"/>
        <v>sim</v>
      </c>
      <c r="O2571" s="49">
        <v>182.3</v>
      </c>
      <c r="P2571" s="49">
        <v>161.32</v>
      </c>
      <c r="Q2571" s="39">
        <v>86.72</v>
      </c>
      <c r="R2571" s="39">
        <v>88.5</v>
      </c>
      <c r="S2571" s="39">
        <v>47.6</v>
      </c>
    </row>
    <row r="2572" spans="1:19" x14ac:dyDescent="0.25">
      <c r="A2572" s="39" t="s">
        <v>76</v>
      </c>
      <c r="B2572" s="39" t="s">
        <v>43</v>
      </c>
      <c r="C2572" s="39" t="s">
        <v>68</v>
      </c>
      <c r="D2572" s="39" t="s">
        <v>2707</v>
      </c>
      <c r="E2572" s="39" t="s">
        <v>181</v>
      </c>
      <c r="F2572" s="48">
        <v>2</v>
      </c>
      <c r="G2572" s="41">
        <v>81301</v>
      </c>
      <c r="H2572" s="42">
        <v>3.3468219990120205</v>
      </c>
      <c r="I2572" s="42">
        <v>24292</v>
      </c>
      <c r="J2572" s="42" t="s">
        <v>4169</v>
      </c>
      <c r="K2572" s="42" t="s">
        <v>4169</v>
      </c>
      <c r="L2572" s="42">
        <v>490</v>
      </c>
      <c r="M2572" s="39" t="s">
        <v>102</v>
      </c>
      <c r="N2572" s="39" t="str">
        <f t="shared" si="40"/>
        <v>sim</v>
      </c>
      <c r="O2572" s="49">
        <v>327</v>
      </c>
      <c r="P2572" s="49">
        <v>232</v>
      </c>
      <c r="Q2572" s="39">
        <v>112</v>
      </c>
      <c r="R2572" s="39">
        <v>70.900000000000006</v>
      </c>
      <c r="S2572" s="39">
        <v>34.299999999999997</v>
      </c>
    </row>
    <row r="2573" spans="1:19" x14ac:dyDescent="0.25">
      <c r="A2573" s="39" t="s">
        <v>76</v>
      </c>
      <c r="B2573" s="39" t="s">
        <v>43</v>
      </c>
      <c r="C2573" s="39" t="s">
        <v>68</v>
      </c>
      <c r="D2573" s="39" t="s">
        <v>2708</v>
      </c>
      <c r="E2573" s="39" t="s">
        <v>181</v>
      </c>
      <c r="F2573" s="48">
        <v>2</v>
      </c>
      <c r="G2573" s="41">
        <v>27422</v>
      </c>
      <c r="H2573" s="42">
        <v>2.6839581090339628</v>
      </c>
      <c r="I2573" s="42">
        <v>10217</v>
      </c>
      <c r="J2573" s="42" t="s">
        <v>4170</v>
      </c>
      <c r="K2573" s="42" t="s">
        <v>4170</v>
      </c>
      <c r="L2573" s="42">
        <v>671</v>
      </c>
      <c r="M2573" s="39" t="s">
        <v>102</v>
      </c>
      <c r="N2573" s="39" t="str">
        <f t="shared" si="40"/>
        <v>sim</v>
      </c>
      <c r="O2573" s="49">
        <v>114.42</v>
      </c>
      <c r="P2573" s="49">
        <v>114.42</v>
      </c>
      <c r="Q2573" s="39">
        <v>21.97</v>
      </c>
      <c r="R2573" s="39">
        <v>100</v>
      </c>
      <c r="S2573" s="39">
        <v>19.2</v>
      </c>
    </row>
    <row r="2574" spans="1:19" x14ac:dyDescent="0.25">
      <c r="A2574" s="39" t="s">
        <v>76</v>
      </c>
      <c r="B2574" s="39" t="s">
        <v>43</v>
      </c>
      <c r="C2574" s="39" t="s">
        <v>68</v>
      </c>
      <c r="D2574" s="39" t="s">
        <v>2709</v>
      </c>
      <c r="E2574" s="39" t="s">
        <v>127</v>
      </c>
      <c r="F2574" s="48">
        <v>1</v>
      </c>
      <c r="G2574" s="41">
        <v>12960</v>
      </c>
      <c r="H2574" s="42">
        <v>2.6304038968946619</v>
      </c>
      <c r="I2574" s="42">
        <v>4927</v>
      </c>
      <c r="J2574" s="42" t="s">
        <v>4169</v>
      </c>
      <c r="K2574" s="42" t="s">
        <v>4169</v>
      </c>
      <c r="L2574" s="42">
        <v>2000</v>
      </c>
      <c r="M2574" s="39" t="s">
        <v>102</v>
      </c>
      <c r="N2574" s="39" t="str">
        <f t="shared" si="40"/>
        <v>sim</v>
      </c>
      <c r="O2574" s="49">
        <v>60</v>
      </c>
      <c r="P2574" s="49">
        <v>57</v>
      </c>
      <c r="Q2574" s="39">
        <v>49</v>
      </c>
      <c r="R2574" s="39">
        <v>95</v>
      </c>
      <c r="S2574" s="39">
        <v>81.7</v>
      </c>
    </row>
    <row r="2575" spans="1:19" x14ac:dyDescent="0.25">
      <c r="A2575" s="39" t="s">
        <v>76</v>
      </c>
      <c r="B2575" s="39" t="s">
        <v>43</v>
      </c>
      <c r="C2575" s="39" t="s">
        <v>68</v>
      </c>
      <c r="D2575" s="39" t="s">
        <v>2710</v>
      </c>
      <c r="E2575" s="39" t="s">
        <v>127</v>
      </c>
      <c r="F2575" s="48">
        <v>1</v>
      </c>
      <c r="G2575" s="41">
        <v>15500</v>
      </c>
      <c r="H2575" s="42">
        <v>2.4614895982213754</v>
      </c>
      <c r="I2575" s="42">
        <v>6297</v>
      </c>
      <c r="J2575" s="42" t="s">
        <v>4170</v>
      </c>
      <c r="K2575" s="42" t="s">
        <v>4170</v>
      </c>
      <c r="L2575" s="42">
        <v>46</v>
      </c>
      <c r="M2575" s="39" t="s">
        <v>103</v>
      </c>
      <c r="N2575" s="39" t="str">
        <f t="shared" si="40"/>
        <v>sim</v>
      </c>
      <c r="O2575" s="49">
        <v>91</v>
      </c>
      <c r="P2575" s="49">
        <v>90</v>
      </c>
      <c r="Q2575" s="39">
        <v>18.87</v>
      </c>
      <c r="R2575" s="39">
        <v>98.9</v>
      </c>
      <c r="S2575" s="39">
        <v>20.7</v>
      </c>
    </row>
    <row r="2576" spans="1:19" x14ac:dyDescent="0.25">
      <c r="A2576" s="39" t="s">
        <v>76</v>
      </c>
      <c r="B2576" s="39" t="s">
        <v>43</v>
      </c>
      <c r="C2576" s="39" t="s">
        <v>68</v>
      </c>
      <c r="D2576" s="39" t="s">
        <v>2711</v>
      </c>
      <c r="E2576" s="39" t="s">
        <v>127</v>
      </c>
      <c r="F2576" s="48">
        <v>1</v>
      </c>
      <c r="G2576" s="41">
        <v>3414</v>
      </c>
      <c r="H2576" s="42">
        <v>3.4140000000000001</v>
      </c>
      <c r="I2576" s="42">
        <v>1000</v>
      </c>
      <c r="J2576" s="42" t="s">
        <v>4170</v>
      </c>
      <c r="K2576" s="42" t="s">
        <v>4170</v>
      </c>
      <c r="L2576" s="42">
        <v>0</v>
      </c>
      <c r="M2576" s="39" t="s">
        <v>104</v>
      </c>
      <c r="N2576" s="39" t="b">
        <f t="shared" si="40"/>
        <v>0</v>
      </c>
      <c r="O2576" s="49">
        <v>21</v>
      </c>
      <c r="P2576" s="49">
        <v>21</v>
      </c>
      <c r="Q2576" s="39">
        <v>21</v>
      </c>
      <c r="R2576" s="39">
        <v>100</v>
      </c>
      <c r="S2576" s="39">
        <v>100</v>
      </c>
    </row>
    <row r="2577" spans="1:19" x14ac:dyDescent="0.25">
      <c r="A2577" s="39" t="s">
        <v>76</v>
      </c>
      <c r="B2577" s="39" t="s">
        <v>43</v>
      </c>
      <c r="C2577" s="39" t="s">
        <v>68</v>
      </c>
      <c r="D2577" s="39" t="s">
        <v>2712</v>
      </c>
      <c r="E2577" s="39" t="s">
        <v>182</v>
      </c>
      <c r="F2577" s="48">
        <v>3</v>
      </c>
      <c r="G2577" s="41">
        <v>100230</v>
      </c>
      <c r="H2577" s="42">
        <v>4.037950205462896</v>
      </c>
      <c r="I2577" s="42">
        <v>24822</v>
      </c>
      <c r="J2577" s="42" t="s">
        <v>4170</v>
      </c>
      <c r="K2577" s="42" t="s">
        <v>4170</v>
      </c>
      <c r="L2577" s="42">
        <v>0</v>
      </c>
      <c r="M2577" s="39" t="s">
        <v>106</v>
      </c>
      <c r="N2577" s="39" t="str">
        <f t="shared" si="40"/>
        <v>sim</v>
      </c>
      <c r="O2577" s="49">
        <v>100</v>
      </c>
      <c r="P2577" s="49">
        <v>100</v>
      </c>
      <c r="Q2577" s="39">
        <v>0</v>
      </c>
      <c r="R2577" s="39">
        <v>100</v>
      </c>
      <c r="S2577" s="39"/>
    </row>
    <row r="2578" spans="1:19" x14ac:dyDescent="0.25">
      <c r="A2578" s="39" t="s">
        <v>76</v>
      </c>
      <c r="B2578" s="39" t="s">
        <v>43</v>
      </c>
      <c r="C2578" s="39" t="s">
        <v>68</v>
      </c>
      <c r="D2578" s="39" t="s">
        <v>2713</v>
      </c>
      <c r="E2578" s="39" t="s">
        <v>127</v>
      </c>
      <c r="F2578" s="48">
        <v>1</v>
      </c>
      <c r="G2578" s="41">
        <v>2277</v>
      </c>
      <c r="H2578" s="42">
        <v>2.265671641791045</v>
      </c>
      <c r="I2578" s="42">
        <v>1005</v>
      </c>
      <c r="J2578" s="42" t="s">
        <v>4169</v>
      </c>
      <c r="K2578" s="42" t="s">
        <v>4169</v>
      </c>
      <c r="L2578" s="42">
        <v>0</v>
      </c>
      <c r="M2578" s="39" t="s">
        <v>105</v>
      </c>
      <c r="N2578" s="39" t="str">
        <f t="shared" si="40"/>
        <v>sim</v>
      </c>
      <c r="O2578" s="49">
        <v>4.4000000000000004</v>
      </c>
      <c r="P2578" s="49">
        <v>4.0199999999999996</v>
      </c>
      <c r="Q2578" s="39">
        <v>0</v>
      </c>
      <c r="R2578" s="39">
        <v>91.4</v>
      </c>
      <c r="S2578" s="39"/>
    </row>
    <row r="2579" spans="1:19" x14ac:dyDescent="0.25">
      <c r="A2579" s="39" t="s">
        <v>76</v>
      </c>
      <c r="B2579" s="39" t="s">
        <v>43</v>
      </c>
      <c r="C2579" s="39" t="s">
        <v>68</v>
      </c>
      <c r="D2579" s="39" t="s">
        <v>2714</v>
      </c>
      <c r="E2579" s="39" t="s">
        <v>182</v>
      </c>
      <c r="F2579" s="48">
        <v>2</v>
      </c>
      <c r="G2579" s="41">
        <v>76365</v>
      </c>
      <c r="H2579" s="42">
        <v>3.9948210922787193</v>
      </c>
      <c r="I2579" s="42">
        <v>19116</v>
      </c>
      <c r="J2579" s="42" t="s">
        <v>4170</v>
      </c>
      <c r="K2579" s="42" t="s">
        <v>4170</v>
      </c>
      <c r="L2579" s="42">
        <v>500</v>
      </c>
      <c r="M2579" s="39" t="s">
        <v>102</v>
      </c>
      <c r="N2579" s="39" t="str">
        <f t="shared" si="40"/>
        <v>sim</v>
      </c>
      <c r="O2579" s="49">
        <v>1545</v>
      </c>
      <c r="P2579" s="49">
        <v>850</v>
      </c>
      <c r="Q2579" s="39">
        <v>1203.5999999999999</v>
      </c>
      <c r="R2579" s="39">
        <v>55</v>
      </c>
      <c r="S2579" s="39">
        <v>77.900000000000006</v>
      </c>
    </row>
    <row r="2580" spans="1:19" x14ac:dyDescent="0.25">
      <c r="A2580" s="39" t="s">
        <v>76</v>
      </c>
      <c r="B2580" s="39" t="s">
        <v>43</v>
      </c>
      <c r="C2580" s="39" t="s">
        <v>68</v>
      </c>
      <c r="D2580" s="39" t="s">
        <v>2715</v>
      </c>
      <c r="E2580" s="39" t="s">
        <v>127</v>
      </c>
      <c r="F2580" s="48">
        <v>1</v>
      </c>
      <c r="G2580" s="41">
        <v>20809</v>
      </c>
      <c r="H2580" s="42">
        <v>2.6011250000000001</v>
      </c>
      <c r="I2580" s="42">
        <v>8000</v>
      </c>
      <c r="J2580" s="42" t="s">
        <v>4169</v>
      </c>
      <c r="K2580" s="42" t="s">
        <v>4169</v>
      </c>
      <c r="L2580" s="42">
        <v>1100</v>
      </c>
      <c r="M2580" s="39" t="s">
        <v>102</v>
      </c>
      <c r="N2580" s="39" t="str">
        <f t="shared" si="40"/>
        <v>sim</v>
      </c>
      <c r="O2580" s="49">
        <v>79.400000000000006</v>
      </c>
      <c r="P2580" s="49">
        <v>68.12</v>
      </c>
      <c r="Q2580" s="39">
        <v>5.37</v>
      </c>
      <c r="R2580" s="39">
        <v>85.8</v>
      </c>
      <c r="S2580" s="39">
        <v>6.8</v>
      </c>
    </row>
    <row r="2581" spans="1:19" x14ac:dyDescent="0.25">
      <c r="A2581" s="39" t="s">
        <v>76</v>
      </c>
      <c r="B2581" s="39" t="s">
        <v>43</v>
      </c>
      <c r="C2581" s="39" t="s">
        <v>68</v>
      </c>
      <c r="D2581" s="39" t="s">
        <v>2716</v>
      </c>
      <c r="E2581" s="39" t="s">
        <v>127</v>
      </c>
      <c r="F2581" s="48">
        <v>1</v>
      </c>
      <c r="G2581" s="41">
        <v>9907</v>
      </c>
      <c r="H2581" s="42">
        <v>2.2015555555555557</v>
      </c>
      <c r="I2581" s="42">
        <v>4500</v>
      </c>
      <c r="J2581" s="42" t="s">
        <v>4169</v>
      </c>
      <c r="K2581" s="42" t="s">
        <v>4169</v>
      </c>
      <c r="L2581" s="42">
        <v>30</v>
      </c>
      <c r="M2581" s="39" t="s">
        <v>102</v>
      </c>
      <c r="N2581" s="39" t="str">
        <f t="shared" si="40"/>
        <v>sim</v>
      </c>
      <c r="O2581" s="49">
        <v>46</v>
      </c>
      <c r="P2581" s="49">
        <v>46</v>
      </c>
      <c r="Q2581" s="39">
        <v>1.5</v>
      </c>
      <c r="R2581" s="39">
        <v>100</v>
      </c>
      <c r="S2581" s="39">
        <v>3.3</v>
      </c>
    </row>
    <row r="2582" spans="1:19" x14ac:dyDescent="0.25">
      <c r="A2582" s="39" t="s">
        <v>76</v>
      </c>
      <c r="B2582" s="39" t="s">
        <v>43</v>
      </c>
      <c r="C2582" s="39" t="s">
        <v>68</v>
      </c>
      <c r="D2582" s="39" t="s">
        <v>2717</v>
      </c>
      <c r="E2582" s="39" t="s">
        <v>178</v>
      </c>
      <c r="F2582" s="48">
        <v>1</v>
      </c>
      <c r="G2582" s="41">
        <v>23484</v>
      </c>
      <c r="H2582" s="42">
        <v>3.416351469304626</v>
      </c>
      <c r="I2582" s="42">
        <v>6874</v>
      </c>
      <c r="J2582" s="42" t="s">
        <v>4170</v>
      </c>
      <c r="K2582" s="42" t="s">
        <v>4170</v>
      </c>
      <c r="L2582" s="42">
        <v>0</v>
      </c>
      <c r="M2582" s="39" t="s">
        <v>102</v>
      </c>
      <c r="N2582" s="39" t="str">
        <f t="shared" si="40"/>
        <v>sim</v>
      </c>
      <c r="O2582" s="49">
        <v>73</v>
      </c>
      <c r="P2582" s="49">
        <v>73</v>
      </c>
      <c r="Q2582" s="39">
        <v>72</v>
      </c>
      <c r="R2582" s="39">
        <v>100</v>
      </c>
      <c r="S2582" s="39">
        <v>98.6</v>
      </c>
    </row>
    <row r="2583" spans="1:19" x14ac:dyDescent="0.25">
      <c r="A2583" s="39" t="s">
        <v>76</v>
      </c>
      <c r="B2583" s="39" t="s">
        <v>43</v>
      </c>
      <c r="C2583" s="39" t="s">
        <v>68</v>
      </c>
      <c r="D2583" s="39" t="s">
        <v>2718</v>
      </c>
      <c r="E2583" s="39" t="s">
        <v>127</v>
      </c>
      <c r="F2583" s="48">
        <v>1</v>
      </c>
      <c r="G2583" s="41">
        <v>5125</v>
      </c>
      <c r="H2583" s="42">
        <v>2.0978305362259517</v>
      </c>
      <c r="I2583" s="42">
        <v>2443</v>
      </c>
      <c r="J2583" s="42" t="s">
        <v>4169</v>
      </c>
      <c r="K2583" s="42" t="s">
        <v>4169</v>
      </c>
      <c r="L2583" s="42">
        <v>200</v>
      </c>
      <c r="M2583" s="39" t="s">
        <v>102</v>
      </c>
      <c r="N2583" s="39" t="str">
        <f t="shared" si="40"/>
        <v>sim</v>
      </c>
      <c r="O2583" s="49">
        <v>85.89</v>
      </c>
      <c r="P2583" s="49">
        <v>40</v>
      </c>
      <c r="Q2583" s="39">
        <v>20</v>
      </c>
      <c r="R2583" s="39">
        <v>46.6</v>
      </c>
      <c r="S2583" s="39">
        <v>23.3</v>
      </c>
    </row>
    <row r="2584" spans="1:19" x14ac:dyDescent="0.25">
      <c r="A2584" s="39" t="s">
        <v>76</v>
      </c>
      <c r="B2584" s="39" t="s">
        <v>43</v>
      </c>
      <c r="C2584" s="39" t="s">
        <v>68</v>
      </c>
      <c r="D2584" s="39" t="s">
        <v>2719</v>
      </c>
      <c r="E2584" s="39" t="s">
        <v>179</v>
      </c>
      <c r="F2584" s="48">
        <v>5</v>
      </c>
      <c r="G2584" s="41">
        <v>1192920</v>
      </c>
      <c r="H2584" s="42">
        <v>3.46982821307861</v>
      </c>
      <c r="I2584" s="42">
        <v>343798</v>
      </c>
      <c r="J2584" s="42" t="s">
        <v>4169</v>
      </c>
      <c r="K2584" s="42" t="s">
        <v>4170</v>
      </c>
      <c r="L2584" s="42">
        <v>8285</v>
      </c>
      <c r="M2584" s="39" t="s">
        <v>102</v>
      </c>
      <c r="N2584" s="39" t="str">
        <f t="shared" si="40"/>
        <v>sim</v>
      </c>
      <c r="O2584" s="49">
        <v>4496.43</v>
      </c>
      <c r="P2584" s="49">
        <v>4375.75</v>
      </c>
      <c r="Q2584" s="39">
        <v>2592.6799999999998</v>
      </c>
      <c r="R2584" s="39">
        <v>97.3</v>
      </c>
      <c r="S2584" s="39">
        <v>57.7</v>
      </c>
    </row>
    <row r="2585" spans="1:19" x14ac:dyDescent="0.25">
      <c r="A2585" s="39" t="s">
        <v>76</v>
      </c>
      <c r="B2585" s="39" t="s">
        <v>43</v>
      </c>
      <c r="C2585" s="39" t="s">
        <v>68</v>
      </c>
      <c r="D2585" s="39" t="s">
        <v>2720</v>
      </c>
      <c r="E2585" s="39" t="s">
        <v>184</v>
      </c>
      <c r="F2585" s="48">
        <v>2</v>
      </c>
      <c r="G2585" s="41">
        <v>85541</v>
      </c>
      <c r="H2585" s="42">
        <v>4.3887435226514802</v>
      </c>
      <c r="I2585" s="42">
        <v>19491</v>
      </c>
      <c r="J2585" s="42" t="s">
        <v>4170</v>
      </c>
      <c r="K2585" s="42" t="s">
        <v>4170</v>
      </c>
      <c r="L2585" s="42">
        <v>78</v>
      </c>
      <c r="M2585" s="39" t="s">
        <v>102</v>
      </c>
      <c r="N2585" s="39" t="str">
        <f t="shared" si="40"/>
        <v>sim</v>
      </c>
      <c r="O2585" s="49">
        <v>283.55</v>
      </c>
      <c r="P2585" s="49">
        <v>204</v>
      </c>
      <c r="Q2585" s="39">
        <v>189.57</v>
      </c>
      <c r="R2585" s="39">
        <v>71.900000000000006</v>
      </c>
      <c r="S2585" s="39">
        <v>66.900000000000006</v>
      </c>
    </row>
    <row r="2586" spans="1:19" x14ac:dyDescent="0.25">
      <c r="A2586" s="39" t="s">
        <v>76</v>
      </c>
      <c r="B2586" s="39" t="s">
        <v>43</v>
      </c>
      <c r="C2586" s="39" t="s">
        <v>68</v>
      </c>
      <c r="D2586" s="39" t="s">
        <v>2721</v>
      </c>
      <c r="E2586" s="39" t="s">
        <v>181</v>
      </c>
      <c r="F2586" s="48">
        <v>2</v>
      </c>
      <c r="G2586" s="41">
        <v>52078</v>
      </c>
      <c r="H2586" s="42">
        <v>4.3175261150721269</v>
      </c>
      <c r="I2586" s="42">
        <v>12062</v>
      </c>
      <c r="J2586" s="42" t="s">
        <v>4169</v>
      </c>
      <c r="K2586" s="42" t="s">
        <v>4169</v>
      </c>
      <c r="L2586" s="42">
        <v>456</v>
      </c>
      <c r="M2586" s="39" t="s">
        <v>102</v>
      </c>
      <c r="N2586" s="39" t="str">
        <f t="shared" si="40"/>
        <v>sim</v>
      </c>
      <c r="O2586" s="49">
        <v>503</v>
      </c>
      <c r="P2586" s="49">
        <v>231.71</v>
      </c>
      <c r="Q2586" s="39">
        <v>16.46</v>
      </c>
      <c r="R2586" s="39">
        <v>46.1</v>
      </c>
      <c r="S2586" s="39">
        <v>3.3</v>
      </c>
    </row>
    <row r="2587" spans="1:19" x14ac:dyDescent="0.25">
      <c r="A2587" s="39" t="s">
        <v>76</v>
      </c>
      <c r="B2587" s="39" t="s">
        <v>43</v>
      </c>
      <c r="C2587" s="39" t="s">
        <v>68</v>
      </c>
      <c r="D2587" s="39" t="s">
        <v>2722</v>
      </c>
      <c r="E2587" s="39" t="s">
        <v>127</v>
      </c>
      <c r="F2587" s="48">
        <v>1</v>
      </c>
      <c r="G2587" s="41">
        <v>10705</v>
      </c>
      <c r="H2587" s="42">
        <v>2.9240644632614039</v>
      </c>
      <c r="I2587" s="42">
        <v>3661</v>
      </c>
      <c r="J2587" s="42" t="s">
        <v>4170</v>
      </c>
      <c r="K2587" s="42" t="s">
        <v>4170</v>
      </c>
      <c r="L2587" s="42">
        <v>100</v>
      </c>
      <c r="M2587" s="39" t="s">
        <v>102</v>
      </c>
      <c r="N2587" s="39" t="str">
        <f t="shared" si="40"/>
        <v>sim</v>
      </c>
      <c r="O2587" s="49">
        <v>85.3</v>
      </c>
      <c r="P2587" s="49">
        <v>79.400000000000006</v>
      </c>
      <c r="Q2587" s="39">
        <v>10.31</v>
      </c>
      <c r="R2587" s="39">
        <v>93.1</v>
      </c>
      <c r="S2587" s="39">
        <v>12.1</v>
      </c>
    </row>
    <row r="2588" spans="1:19" x14ac:dyDescent="0.25">
      <c r="A2588" s="39" t="s">
        <v>76</v>
      </c>
      <c r="B2588" s="39" t="s">
        <v>43</v>
      </c>
      <c r="C2588" s="39" t="s">
        <v>68</v>
      </c>
      <c r="D2588" s="39" t="s">
        <v>2723</v>
      </c>
      <c r="E2588" s="39" t="s">
        <v>181</v>
      </c>
      <c r="F2588" s="48">
        <v>1</v>
      </c>
      <c r="G2588" s="41">
        <v>4830</v>
      </c>
      <c r="H2588" s="42">
        <v>3.0569620253164556</v>
      </c>
      <c r="I2588" s="42">
        <v>1580</v>
      </c>
      <c r="J2588" s="42" t="s">
        <v>4169</v>
      </c>
      <c r="K2588" s="42" t="s">
        <v>4170</v>
      </c>
      <c r="L2588" s="42">
        <v>7</v>
      </c>
      <c r="M2588" s="39" t="s">
        <v>103</v>
      </c>
      <c r="N2588" s="39" t="str">
        <f t="shared" si="40"/>
        <v>sim</v>
      </c>
      <c r="O2588" s="49">
        <v>50.87</v>
      </c>
      <c r="P2588" s="49">
        <v>23.5</v>
      </c>
      <c r="Q2588" s="39">
        <v>7.5</v>
      </c>
      <c r="R2588" s="39">
        <v>46.2</v>
      </c>
      <c r="S2588" s="39">
        <v>14.7</v>
      </c>
    </row>
    <row r="2589" spans="1:19" x14ac:dyDescent="0.25">
      <c r="A2589" s="39" t="s">
        <v>76</v>
      </c>
      <c r="B2589" s="39" t="s">
        <v>43</v>
      </c>
      <c r="C2589" s="39" t="s">
        <v>68</v>
      </c>
      <c r="D2589" s="39" t="s">
        <v>2724</v>
      </c>
      <c r="E2589" s="39" t="s">
        <v>127</v>
      </c>
      <c r="F2589" s="48">
        <v>2</v>
      </c>
      <c r="G2589" s="41">
        <v>29471</v>
      </c>
      <c r="H2589" s="42">
        <v>3.2705582066363332</v>
      </c>
      <c r="I2589" s="42">
        <v>9011</v>
      </c>
      <c r="J2589" s="42" t="s">
        <v>4169</v>
      </c>
      <c r="K2589" s="42" t="s">
        <v>4169</v>
      </c>
      <c r="L2589" s="42">
        <v>0</v>
      </c>
      <c r="M2589" s="39" t="s">
        <v>102</v>
      </c>
      <c r="N2589" s="39" t="str">
        <f t="shared" si="40"/>
        <v>sim</v>
      </c>
      <c r="O2589" s="49">
        <v>121</v>
      </c>
      <c r="P2589" s="49">
        <v>121</v>
      </c>
      <c r="Q2589" s="39">
        <v>19.100000000000001</v>
      </c>
      <c r="R2589" s="39">
        <v>100</v>
      </c>
      <c r="S2589" s="39">
        <v>15.8</v>
      </c>
    </row>
    <row r="2590" spans="1:19" x14ac:dyDescent="0.25">
      <c r="A2590" s="39" t="s">
        <v>76</v>
      </c>
      <c r="B2590" s="39" t="s">
        <v>43</v>
      </c>
      <c r="C2590" s="39" t="s">
        <v>68</v>
      </c>
      <c r="D2590" s="39" t="s">
        <v>2725</v>
      </c>
      <c r="E2590" s="39" t="s">
        <v>127</v>
      </c>
      <c r="F2590" s="48">
        <v>1</v>
      </c>
      <c r="G2590" s="41">
        <v>2259</v>
      </c>
      <c r="H2590" s="42">
        <v>2.157593123209169</v>
      </c>
      <c r="I2590" s="42">
        <v>1047</v>
      </c>
      <c r="J2590" s="42" t="s">
        <v>4169</v>
      </c>
      <c r="K2590" s="42" t="s">
        <v>4169</v>
      </c>
      <c r="L2590" s="42">
        <v>0</v>
      </c>
      <c r="M2590" s="39" t="s">
        <v>102</v>
      </c>
      <c r="N2590" s="39" t="str">
        <f t="shared" si="40"/>
        <v>sim</v>
      </c>
      <c r="O2590" s="49">
        <v>16.170000000000002</v>
      </c>
      <c r="P2590" s="49">
        <v>16.170000000000002</v>
      </c>
      <c r="Q2590" s="39">
        <v>4.8</v>
      </c>
      <c r="R2590" s="39">
        <v>100</v>
      </c>
      <c r="S2590" s="39">
        <v>29.7</v>
      </c>
    </row>
    <row r="2591" spans="1:19" x14ac:dyDescent="0.25">
      <c r="A2591" s="39" t="s">
        <v>76</v>
      </c>
      <c r="B2591" s="39" t="s">
        <v>43</v>
      </c>
      <c r="C2591" s="39" t="s">
        <v>68</v>
      </c>
      <c r="D2591" s="39" t="s">
        <v>2726</v>
      </c>
      <c r="E2591" s="39" t="s">
        <v>127</v>
      </c>
      <c r="F2591" s="48">
        <v>1</v>
      </c>
      <c r="G2591" s="41">
        <v>5012</v>
      </c>
      <c r="H2591" s="42">
        <v>3.212820512820513</v>
      </c>
      <c r="I2591" s="42">
        <v>1560</v>
      </c>
      <c r="J2591" s="42" t="s">
        <v>4170</v>
      </c>
      <c r="K2591" s="42" t="s">
        <v>4170</v>
      </c>
      <c r="L2591" s="42">
        <v>0</v>
      </c>
      <c r="M2591" s="39" t="s">
        <v>102</v>
      </c>
      <c r="N2591" s="39" t="str">
        <f t="shared" si="40"/>
        <v>sim</v>
      </c>
      <c r="O2591" s="49">
        <v>19</v>
      </c>
      <c r="P2591" s="49">
        <v>18</v>
      </c>
      <c r="Q2591" s="39">
        <v>7</v>
      </c>
      <c r="R2591" s="39">
        <v>94.7</v>
      </c>
      <c r="S2591" s="39">
        <v>36.799999999999997</v>
      </c>
    </row>
    <row r="2592" spans="1:19" x14ac:dyDescent="0.25">
      <c r="A2592" s="39" t="s">
        <v>76</v>
      </c>
      <c r="B2592" s="39" t="s">
        <v>43</v>
      </c>
      <c r="C2592" s="39" t="s">
        <v>68</v>
      </c>
      <c r="D2592" s="39" t="s">
        <v>2727</v>
      </c>
      <c r="E2592" s="39" t="s">
        <v>127</v>
      </c>
      <c r="F2592" s="48">
        <v>2</v>
      </c>
      <c r="G2592" s="41">
        <v>38594</v>
      </c>
      <c r="H2592" s="42">
        <v>2.9975922330097089</v>
      </c>
      <c r="I2592" s="42">
        <v>12875</v>
      </c>
      <c r="J2592" s="42" t="s">
        <v>4169</v>
      </c>
      <c r="K2592" s="42" t="s">
        <v>4169</v>
      </c>
      <c r="L2592" s="42">
        <v>20</v>
      </c>
      <c r="M2592" s="39" t="s">
        <v>102</v>
      </c>
      <c r="N2592" s="39" t="str">
        <f t="shared" si="40"/>
        <v>sim</v>
      </c>
      <c r="O2592" s="49">
        <v>160.80000000000001</v>
      </c>
      <c r="P2592" s="49">
        <v>160.80000000000001</v>
      </c>
      <c r="Q2592" s="39">
        <v>5.2</v>
      </c>
      <c r="R2592" s="39">
        <v>100</v>
      </c>
      <c r="S2592" s="39">
        <v>3.2</v>
      </c>
    </row>
    <row r="2593" spans="1:19" x14ac:dyDescent="0.25">
      <c r="A2593" s="39" t="s">
        <v>76</v>
      </c>
      <c r="B2593" s="39" t="s">
        <v>43</v>
      </c>
      <c r="C2593" s="39" t="s">
        <v>68</v>
      </c>
      <c r="D2593" s="39" t="s">
        <v>2728</v>
      </c>
      <c r="E2593" s="39" t="s">
        <v>177</v>
      </c>
      <c r="F2593" s="48">
        <v>1</v>
      </c>
      <c r="G2593" s="41">
        <v>17382</v>
      </c>
      <c r="H2593" s="42">
        <v>2.85841144548594</v>
      </c>
      <c r="I2593" s="42">
        <v>6081</v>
      </c>
      <c r="J2593" s="42" t="s">
        <v>4169</v>
      </c>
      <c r="K2593" s="42" t="s">
        <v>4169</v>
      </c>
      <c r="L2593" s="42">
        <v>0</v>
      </c>
      <c r="M2593" s="39" t="s">
        <v>102</v>
      </c>
      <c r="N2593" s="39" t="str">
        <f t="shared" si="40"/>
        <v>sim</v>
      </c>
      <c r="O2593" s="49">
        <v>75</v>
      </c>
      <c r="P2593" s="49">
        <v>59.45</v>
      </c>
      <c r="Q2593" s="39">
        <v>29.52</v>
      </c>
      <c r="R2593" s="39">
        <v>79.3</v>
      </c>
      <c r="S2593" s="39">
        <v>39.4</v>
      </c>
    </row>
    <row r="2594" spans="1:19" x14ac:dyDescent="0.25">
      <c r="A2594" s="39" t="s">
        <v>76</v>
      </c>
      <c r="B2594" s="39" t="s">
        <v>43</v>
      </c>
      <c r="C2594" s="39" t="s">
        <v>68</v>
      </c>
      <c r="D2594" s="39" t="s">
        <v>2729</v>
      </c>
      <c r="E2594" s="39" t="s">
        <v>181</v>
      </c>
      <c r="F2594" s="48">
        <v>3</v>
      </c>
      <c r="G2594" s="41">
        <v>118290</v>
      </c>
      <c r="H2594" s="42">
        <v>2.1119442956614889</v>
      </c>
      <c r="I2594" s="42">
        <v>56010</v>
      </c>
      <c r="J2594" s="42" t="s">
        <v>4169</v>
      </c>
      <c r="K2594" s="42" t="s">
        <v>4169</v>
      </c>
      <c r="L2594" s="42">
        <v>0</v>
      </c>
      <c r="M2594" s="39" t="s">
        <v>102</v>
      </c>
      <c r="N2594" s="39" t="str">
        <f t="shared" si="40"/>
        <v>sim</v>
      </c>
      <c r="O2594" s="49">
        <v>554</v>
      </c>
      <c r="P2594" s="49">
        <v>316.16000000000003</v>
      </c>
      <c r="Q2594" s="39">
        <v>11.23</v>
      </c>
      <c r="R2594" s="39">
        <v>57.1</v>
      </c>
      <c r="S2594" s="39">
        <v>2</v>
      </c>
    </row>
    <row r="2595" spans="1:19" x14ac:dyDescent="0.25">
      <c r="A2595" s="39" t="s">
        <v>76</v>
      </c>
      <c r="B2595" s="39" t="s">
        <v>43</v>
      </c>
      <c r="C2595" s="39" t="s">
        <v>68</v>
      </c>
      <c r="D2595" s="39" t="s">
        <v>2730</v>
      </c>
      <c r="E2595" s="39" t="s">
        <v>182</v>
      </c>
      <c r="F2595" s="48">
        <v>4</v>
      </c>
      <c r="G2595" s="41">
        <v>403183</v>
      </c>
      <c r="H2595" s="42">
        <v>3.7119695811889484</v>
      </c>
      <c r="I2595" s="42">
        <v>108617</v>
      </c>
      <c r="J2595" s="42" t="s">
        <v>4170</v>
      </c>
      <c r="K2595" s="42" t="s">
        <v>4170</v>
      </c>
      <c r="L2595" s="42">
        <v>8585</v>
      </c>
      <c r="M2595" s="39" t="s">
        <v>106</v>
      </c>
      <c r="N2595" s="39" t="str">
        <f t="shared" si="40"/>
        <v>sim</v>
      </c>
      <c r="O2595" s="49">
        <v>612.54999999999995</v>
      </c>
      <c r="P2595" s="49">
        <v>593.5</v>
      </c>
      <c r="Q2595" s="39">
        <v>306.27</v>
      </c>
      <c r="R2595" s="39">
        <v>96.9</v>
      </c>
      <c r="S2595" s="39">
        <v>50</v>
      </c>
    </row>
    <row r="2596" spans="1:19" x14ac:dyDescent="0.25">
      <c r="A2596" s="39" t="s">
        <v>76</v>
      </c>
      <c r="B2596" s="39" t="s">
        <v>43</v>
      </c>
      <c r="C2596" s="39" t="s">
        <v>68</v>
      </c>
      <c r="D2596" s="39" t="s">
        <v>2731</v>
      </c>
      <c r="E2596" s="39" t="s">
        <v>127</v>
      </c>
      <c r="F2596" s="48">
        <v>2</v>
      </c>
      <c r="G2596" s="41">
        <v>24964</v>
      </c>
      <c r="H2596" s="42">
        <v>2.1707826086956521</v>
      </c>
      <c r="I2596" s="42">
        <v>11500</v>
      </c>
      <c r="J2596" s="42" t="s">
        <v>4170</v>
      </c>
      <c r="K2596" s="42" t="s">
        <v>4170</v>
      </c>
      <c r="L2596" s="42">
        <v>40</v>
      </c>
      <c r="M2596" s="39" t="s">
        <v>104</v>
      </c>
      <c r="N2596" s="39" t="b">
        <f t="shared" si="40"/>
        <v>0</v>
      </c>
      <c r="O2596" s="49">
        <v>0.01</v>
      </c>
      <c r="P2596" s="49">
        <v>0.01</v>
      </c>
      <c r="Q2596" s="39">
        <v>0</v>
      </c>
      <c r="R2596" s="39"/>
      <c r="S2596" s="39"/>
    </row>
    <row r="2597" spans="1:19" x14ac:dyDescent="0.25">
      <c r="A2597" s="39" t="s">
        <v>76</v>
      </c>
      <c r="B2597" s="39" t="s">
        <v>43</v>
      </c>
      <c r="C2597" s="39" t="s">
        <v>68</v>
      </c>
      <c r="D2597" s="39" t="s">
        <v>2732</v>
      </c>
      <c r="E2597" s="39" t="s">
        <v>178</v>
      </c>
      <c r="F2597" s="48">
        <v>1</v>
      </c>
      <c r="G2597" s="41">
        <v>1707</v>
      </c>
      <c r="H2597" s="42">
        <v>2.4042253521126762</v>
      </c>
      <c r="I2597" s="42">
        <v>710</v>
      </c>
      <c r="J2597" s="42" t="s">
        <v>4169</v>
      </c>
      <c r="K2597" s="42" t="s">
        <v>4169</v>
      </c>
      <c r="L2597" s="42">
        <v>0</v>
      </c>
      <c r="M2597" s="39" t="s">
        <v>103</v>
      </c>
      <c r="N2597" s="39" t="str">
        <f t="shared" si="40"/>
        <v>sim</v>
      </c>
      <c r="O2597" s="49">
        <v>23</v>
      </c>
      <c r="P2597" s="49">
        <v>23</v>
      </c>
      <c r="Q2597" s="39">
        <v>15</v>
      </c>
      <c r="R2597" s="39">
        <v>100</v>
      </c>
      <c r="S2597" s="39">
        <v>65.2</v>
      </c>
    </row>
    <row r="2598" spans="1:19" x14ac:dyDescent="0.25">
      <c r="A2598" s="39" t="s">
        <v>76</v>
      </c>
      <c r="B2598" s="39" t="s">
        <v>43</v>
      </c>
      <c r="C2598" s="39" t="s">
        <v>68</v>
      </c>
      <c r="D2598" s="39" t="s">
        <v>2733</v>
      </c>
      <c r="E2598" s="39" t="s">
        <v>127</v>
      </c>
      <c r="F2598" s="48">
        <v>1</v>
      </c>
      <c r="G2598" s="41">
        <v>16049</v>
      </c>
      <c r="H2598" s="42">
        <v>2.8450629321042369</v>
      </c>
      <c r="I2598" s="42">
        <v>5641</v>
      </c>
      <c r="J2598" s="42" t="s">
        <v>4169</v>
      </c>
      <c r="K2598" s="42" t="s">
        <v>4170</v>
      </c>
      <c r="L2598" s="42">
        <v>60</v>
      </c>
      <c r="M2598" s="39" t="s">
        <v>103</v>
      </c>
      <c r="N2598" s="39" t="str">
        <f t="shared" si="40"/>
        <v>sim</v>
      </c>
      <c r="O2598" s="49">
        <v>80</v>
      </c>
      <c r="P2598" s="49">
        <v>78</v>
      </c>
      <c r="Q2598" s="39">
        <v>15</v>
      </c>
      <c r="R2598" s="39">
        <v>97.5</v>
      </c>
      <c r="S2598" s="39">
        <v>18.8</v>
      </c>
    </row>
    <row r="2599" spans="1:19" x14ac:dyDescent="0.25">
      <c r="A2599" s="39" t="s">
        <v>76</v>
      </c>
      <c r="B2599" s="39" t="s">
        <v>43</v>
      </c>
      <c r="C2599" s="39" t="s">
        <v>68</v>
      </c>
      <c r="D2599" s="39" t="s">
        <v>2734</v>
      </c>
      <c r="E2599" s="39" t="s">
        <v>127</v>
      </c>
      <c r="F2599" s="48">
        <v>3</v>
      </c>
      <c r="G2599" s="41">
        <v>121513</v>
      </c>
      <c r="H2599" s="42">
        <v>2.8596677021556998</v>
      </c>
      <c r="I2599" s="42">
        <v>42492</v>
      </c>
      <c r="J2599" s="42" t="s">
        <v>4169</v>
      </c>
      <c r="K2599" s="42" t="s">
        <v>4169</v>
      </c>
      <c r="L2599" s="42">
        <v>48</v>
      </c>
      <c r="M2599" s="39" t="s">
        <v>102</v>
      </c>
      <c r="N2599" s="39" t="str">
        <f t="shared" si="40"/>
        <v>sim</v>
      </c>
      <c r="O2599" s="49">
        <v>1495</v>
      </c>
      <c r="P2599" s="49">
        <v>1477.7</v>
      </c>
      <c r="Q2599" s="39">
        <v>36.24</v>
      </c>
      <c r="R2599" s="39">
        <v>98.8</v>
      </c>
      <c r="S2599" s="39">
        <v>2.4</v>
      </c>
    </row>
    <row r="2600" spans="1:19" x14ac:dyDescent="0.25">
      <c r="A2600" s="39" t="s">
        <v>76</v>
      </c>
      <c r="B2600" s="39" t="s">
        <v>43</v>
      </c>
      <c r="C2600" s="39" t="s">
        <v>68</v>
      </c>
      <c r="D2600" s="39" t="s">
        <v>2735</v>
      </c>
      <c r="E2600" s="39" t="s">
        <v>127</v>
      </c>
      <c r="F2600" s="48">
        <v>1</v>
      </c>
      <c r="G2600" s="41">
        <v>7240</v>
      </c>
      <c r="H2600" s="42">
        <v>2.8959999999999999</v>
      </c>
      <c r="I2600" s="42">
        <v>2500</v>
      </c>
      <c r="J2600" s="42" t="s">
        <v>4169</v>
      </c>
      <c r="K2600" s="42" t="s">
        <v>4169</v>
      </c>
      <c r="L2600" s="42">
        <v>20</v>
      </c>
      <c r="M2600" s="39" t="s">
        <v>102</v>
      </c>
      <c r="N2600" s="39" t="str">
        <f t="shared" si="40"/>
        <v>sim</v>
      </c>
      <c r="O2600" s="49">
        <v>28.93</v>
      </c>
      <c r="P2600" s="49">
        <v>26.3</v>
      </c>
      <c r="Q2600" s="39">
        <v>5</v>
      </c>
      <c r="R2600" s="39">
        <v>90.9</v>
      </c>
      <c r="S2600" s="39">
        <v>17.3</v>
      </c>
    </row>
    <row r="2601" spans="1:19" x14ac:dyDescent="0.25">
      <c r="A2601" s="39" t="s">
        <v>76</v>
      </c>
      <c r="B2601" s="39" t="s">
        <v>43</v>
      </c>
      <c r="C2601" s="39" t="s">
        <v>68</v>
      </c>
      <c r="D2601" s="39" t="s">
        <v>2736</v>
      </c>
      <c r="E2601" s="39" t="s">
        <v>127</v>
      </c>
      <c r="F2601" s="48">
        <v>1</v>
      </c>
      <c r="G2601" s="41">
        <v>7394</v>
      </c>
      <c r="H2601" s="42">
        <v>2.1431884057971016</v>
      </c>
      <c r="I2601" s="42">
        <v>3450</v>
      </c>
      <c r="J2601" s="42" t="s">
        <v>4169</v>
      </c>
      <c r="K2601" s="42" t="s">
        <v>4169</v>
      </c>
      <c r="L2601" s="42">
        <v>0</v>
      </c>
      <c r="M2601" s="39" t="s">
        <v>102</v>
      </c>
      <c r="N2601" s="39" t="str">
        <f t="shared" si="40"/>
        <v>sim</v>
      </c>
      <c r="O2601" s="49">
        <v>102.1</v>
      </c>
      <c r="P2601" s="49">
        <v>102.1</v>
      </c>
      <c r="Q2601" s="39">
        <v>80.25</v>
      </c>
      <c r="R2601" s="39">
        <v>100</v>
      </c>
      <c r="S2601" s="39">
        <v>78.599999999999994</v>
      </c>
    </row>
    <row r="2602" spans="1:19" x14ac:dyDescent="0.25">
      <c r="A2602" s="39" t="s">
        <v>76</v>
      </c>
      <c r="B2602" s="39" t="s">
        <v>43</v>
      </c>
      <c r="C2602" s="39" t="s">
        <v>68</v>
      </c>
      <c r="D2602" s="39" t="s">
        <v>2737</v>
      </c>
      <c r="E2602" s="39" t="s">
        <v>127</v>
      </c>
      <c r="F2602" s="48">
        <v>1</v>
      </c>
      <c r="G2602" s="41">
        <v>18100</v>
      </c>
      <c r="H2602" s="42">
        <v>2.3424356153746602</v>
      </c>
      <c r="I2602" s="42">
        <v>7727</v>
      </c>
      <c r="J2602" s="42" t="s">
        <v>4170</v>
      </c>
      <c r="K2602" s="42" t="s">
        <v>4170</v>
      </c>
      <c r="L2602" s="42">
        <v>0</v>
      </c>
      <c r="M2602" s="39" t="s">
        <v>102</v>
      </c>
      <c r="N2602" s="39" t="str">
        <f t="shared" si="40"/>
        <v>sim</v>
      </c>
      <c r="O2602" s="49">
        <v>95</v>
      </c>
      <c r="P2602" s="49">
        <v>95</v>
      </c>
      <c r="Q2602" s="39">
        <v>30</v>
      </c>
      <c r="R2602" s="39">
        <v>100</v>
      </c>
      <c r="S2602" s="39">
        <v>31.6</v>
      </c>
    </row>
    <row r="2603" spans="1:19" x14ac:dyDescent="0.25">
      <c r="A2603" s="39" t="s">
        <v>76</v>
      </c>
      <c r="B2603" s="39" t="s">
        <v>43</v>
      </c>
      <c r="C2603" s="39" t="s">
        <v>68</v>
      </c>
      <c r="D2603" s="39" t="s">
        <v>2738</v>
      </c>
      <c r="E2603" s="39" t="s">
        <v>177</v>
      </c>
      <c r="F2603" s="48">
        <v>2</v>
      </c>
      <c r="G2603" s="41">
        <v>47225</v>
      </c>
      <c r="H2603" s="42">
        <v>3.6808261886204208</v>
      </c>
      <c r="I2603" s="42">
        <v>12830</v>
      </c>
      <c r="J2603" s="42" t="s">
        <v>4169</v>
      </c>
      <c r="K2603" s="42" t="s">
        <v>4169</v>
      </c>
      <c r="L2603" s="42">
        <v>0</v>
      </c>
      <c r="M2603" s="39" t="s">
        <v>102</v>
      </c>
      <c r="N2603" s="39" t="str">
        <f t="shared" si="40"/>
        <v>sim</v>
      </c>
      <c r="O2603" s="49">
        <v>226</v>
      </c>
      <c r="P2603" s="49">
        <v>221</v>
      </c>
      <c r="Q2603" s="39">
        <v>35.5</v>
      </c>
      <c r="R2603" s="39">
        <v>97.8</v>
      </c>
      <c r="S2603" s="39">
        <v>15.7</v>
      </c>
    </row>
    <row r="2604" spans="1:19" x14ac:dyDescent="0.25">
      <c r="A2604" s="39" t="s">
        <v>76</v>
      </c>
      <c r="B2604" s="39" t="s">
        <v>43</v>
      </c>
      <c r="C2604" s="39" t="s">
        <v>68</v>
      </c>
      <c r="D2604" s="39" t="s">
        <v>2739</v>
      </c>
      <c r="E2604" s="39" t="s">
        <v>177</v>
      </c>
      <c r="F2604" s="48">
        <v>1</v>
      </c>
      <c r="G2604" s="41">
        <v>12406</v>
      </c>
      <c r="H2604" s="42">
        <v>3.3412335039051979</v>
      </c>
      <c r="I2604" s="42">
        <v>3713</v>
      </c>
      <c r="J2604" s="42" t="s">
        <v>4169</v>
      </c>
      <c r="K2604" s="42" t="s">
        <v>4169</v>
      </c>
      <c r="L2604" s="42">
        <v>10</v>
      </c>
      <c r="M2604" s="39" t="s">
        <v>102</v>
      </c>
      <c r="N2604" s="39" t="str">
        <f t="shared" si="40"/>
        <v>sim</v>
      </c>
      <c r="O2604" s="49">
        <v>96.49</v>
      </c>
      <c r="P2604" s="49">
        <v>96.49</v>
      </c>
      <c r="Q2604" s="39">
        <v>9.66</v>
      </c>
      <c r="R2604" s="39">
        <v>100</v>
      </c>
      <c r="S2604" s="39">
        <v>10</v>
      </c>
    </row>
    <row r="2605" spans="1:19" x14ac:dyDescent="0.25">
      <c r="A2605" s="39" t="s">
        <v>76</v>
      </c>
      <c r="B2605" s="39" t="s">
        <v>43</v>
      </c>
      <c r="C2605" s="39" t="s">
        <v>68</v>
      </c>
      <c r="D2605" s="39" t="s">
        <v>2740</v>
      </c>
      <c r="E2605" s="39" t="s">
        <v>176</v>
      </c>
      <c r="F2605" s="48">
        <v>1</v>
      </c>
      <c r="G2605" s="41">
        <v>15756</v>
      </c>
      <c r="H2605" s="42">
        <v>3.1600481347773766</v>
      </c>
      <c r="I2605" s="42">
        <v>4986</v>
      </c>
      <c r="J2605" s="42" t="s">
        <v>4170</v>
      </c>
      <c r="K2605" s="42" t="s">
        <v>4170</v>
      </c>
      <c r="L2605" s="42">
        <v>0</v>
      </c>
      <c r="M2605" s="39" t="s">
        <v>102</v>
      </c>
      <c r="N2605" s="39" t="str">
        <f t="shared" si="40"/>
        <v>sim</v>
      </c>
      <c r="O2605" s="49">
        <v>85.5</v>
      </c>
      <c r="P2605" s="49">
        <v>75</v>
      </c>
      <c r="Q2605" s="39">
        <v>50</v>
      </c>
      <c r="R2605" s="39">
        <v>87.7</v>
      </c>
      <c r="S2605" s="39">
        <v>58.5</v>
      </c>
    </row>
    <row r="2606" spans="1:19" x14ac:dyDescent="0.25">
      <c r="A2606" s="39" t="s">
        <v>76</v>
      </c>
      <c r="B2606" s="39" t="s">
        <v>43</v>
      </c>
      <c r="C2606" s="39" t="s">
        <v>68</v>
      </c>
      <c r="D2606" s="39" t="s">
        <v>2741</v>
      </c>
      <c r="E2606" s="39" t="s">
        <v>127</v>
      </c>
      <c r="F2606" s="48">
        <v>1</v>
      </c>
      <c r="G2606" s="41">
        <v>11419</v>
      </c>
      <c r="H2606" s="42">
        <v>2.7749696233292833</v>
      </c>
      <c r="I2606" s="42">
        <v>4115</v>
      </c>
      <c r="J2606" s="42" t="s">
        <v>4170</v>
      </c>
      <c r="K2606" s="42" t="s">
        <v>4170</v>
      </c>
      <c r="L2606" s="42">
        <v>30</v>
      </c>
      <c r="M2606" s="39" t="s">
        <v>102</v>
      </c>
      <c r="N2606" s="39" t="str">
        <f t="shared" si="40"/>
        <v>sim</v>
      </c>
      <c r="O2606" s="49">
        <v>100</v>
      </c>
      <c r="P2606" s="49">
        <v>100</v>
      </c>
      <c r="Q2606" s="39">
        <v>22</v>
      </c>
      <c r="R2606" s="39">
        <v>100</v>
      </c>
      <c r="S2606" s="39">
        <v>22</v>
      </c>
    </row>
    <row r="2607" spans="1:19" x14ac:dyDescent="0.25">
      <c r="A2607" s="39" t="s">
        <v>76</v>
      </c>
      <c r="B2607" s="39" t="s">
        <v>43</v>
      </c>
      <c r="C2607" s="39" t="s">
        <v>68</v>
      </c>
      <c r="D2607" s="39" t="s">
        <v>2742</v>
      </c>
      <c r="E2607" s="39" t="s">
        <v>127</v>
      </c>
      <c r="F2607" s="48">
        <v>1</v>
      </c>
      <c r="G2607" s="41">
        <v>8347</v>
      </c>
      <c r="H2607" s="42">
        <v>3.8643518518518518</v>
      </c>
      <c r="I2607" s="42">
        <v>2160</v>
      </c>
      <c r="J2607" s="42" t="s">
        <v>4169</v>
      </c>
      <c r="K2607" s="42" t="s">
        <v>4169</v>
      </c>
      <c r="L2607" s="42">
        <v>0</v>
      </c>
      <c r="M2607" s="39" t="s">
        <v>102</v>
      </c>
      <c r="N2607" s="39" t="str">
        <f t="shared" si="40"/>
        <v>sim</v>
      </c>
      <c r="O2607" s="49">
        <v>25.6</v>
      </c>
      <c r="P2607" s="49">
        <v>25.6</v>
      </c>
      <c r="Q2607" s="39">
        <v>2.17</v>
      </c>
      <c r="R2607" s="39">
        <v>100</v>
      </c>
      <c r="S2607" s="39">
        <v>8.5</v>
      </c>
    </row>
    <row r="2608" spans="1:19" x14ac:dyDescent="0.25">
      <c r="A2608" s="39" t="s">
        <v>76</v>
      </c>
      <c r="B2608" s="39" t="s">
        <v>43</v>
      </c>
      <c r="C2608" s="39" t="s">
        <v>68</v>
      </c>
      <c r="D2608" s="39" t="s">
        <v>2743</v>
      </c>
      <c r="E2608" s="39" t="s">
        <v>127</v>
      </c>
      <c r="F2608" s="48">
        <v>1</v>
      </c>
      <c r="G2608" s="41">
        <v>17310</v>
      </c>
      <c r="H2608" s="42">
        <v>2.395516191530584</v>
      </c>
      <c r="I2608" s="42">
        <v>7226</v>
      </c>
      <c r="J2608" s="42" t="s">
        <v>4169</v>
      </c>
      <c r="K2608" s="42" t="s">
        <v>4169</v>
      </c>
      <c r="L2608" s="42">
        <v>0</v>
      </c>
      <c r="M2608" s="39" t="s">
        <v>102</v>
      </c>
      <c r="N2608" s="39" t="str">
        <f t="shared" si="40"/>
        <v>sim</v>
      </c>
      <c r="O2608" s="49">
        <v>100</v>
      </c>
      <c r="P2608" s="49">
        <v>90</v>
      </c>
      <c r="Q2608" s="39">
        <v>10</v>
      </c>
      <c r="R2608" s="39">
        <v>90</v>
      </c>
      <c r="S2608" s="39">
        <v>10</v>
      </c>
    </row>
    <row r="2609" spans="1:19" x14ac:dyDescent="0.25">
      <c r="A2609" s="39" t="s">
        <v>76</v>
      </c>
      <c r="B2609" s="39" t="s">
        <v>43</v>
      </c>
      <c r="C2609" s="39" t="s">
        <v>68</v>
      </c>
      <c r="D2609" s="39" t="s">
        <v>2744</v>
      </c>
      <c r="E2609" s="39" t="s">
        <v>127</v>
      </c>
      <c r="F2609" s="48">
        <v>1</v>
      </c>
      <c r="G2609" s="41">
        <v>4492</v>
      </c>
      <c r="H2609" s="42">
        <v>2.605568445475638</v>
      </c>
      <c r="I2609" s="42">
        <v>1724</v>
      </c>
      <c r="J2609" s="42" t="s">
        <v>4169</v>
      </c>
      <c r="K2609" s="42" t="s">
        <v>4169</v>
      </c>
      <c r="L2609" s="42">
        <v>0</v>
      </c>
      <c r="M2609" s="39" t="s">
        <v>104</v>
      </c>
      <c r="N2609" s="39" t="b">
        <f t="shared" si="40"/>
        <v>0</v>
      </c>
      <c r="O2609" s="49">
        <v>560</v>
      </c>
      <c r="P2609" s="49">
        <v>560</v>
      </c>
      <c r="Q2609" s="39">
        <v>0</v>
      </c>
      <c r="R2609" s="39">
        <v>100</v>
      </c>
      <c r="S2609" s="39"/>
    </row>
    <row r="2610" spans="1:19" x14ac:dyDescent="0.25">
      <c r="A2610" s="39" t="s">
        <v>76</v>
      </c>
      <c r="B2610" s="39" t="s">
        <v>43</v>
      </c>
      <c r="C2610" s="39" t="s">
        <v>68</v>
      </c>
      <c r="D2610" s="39" t="s">
        <v>2745</v>
      </c>
      <c r="E2610" s="39" t="s">
        <v>127</v>
      </c>
      <c r="F2610" s="48">
        <v>1</v>
      </c>
      <c r="G2610" s="41">
        <v>14600</v>
      </c>
      <c r="H2610" s="42">
        <v>3.6282306163021869</v>
      </c>
      <c r="I2610" s="42">
        <v>4024</v>
      </c>
      <c r="J2610" s="42" t="s">
        <v>4170</v>
      </c>
      <c r="K2610" s="42" t="s">
        <v>4170</v>
      </c>
      <c r="L2610" s="42">
        <v>7</v>
      </c>
      <c r="M2610" s="39" t="s">
        <v>102</v>
      </c>
      <c r="N2610" s="39" t="str">
        <f t="shared" si="40"/>
        <v>sim</v>
      </c>
      <c r="O2610" s="49">
        <v>65</v>
      </c>
      <c r="P2610" s="49">
        <v>60.87</v>
      </c>
      <c r="Q2610" s="39">
        <v>1</v>
      </c>
      <c r="R2610" s="39">
        <v>93.6</v>
      </c>
      <c r="S2610" s="39">
        <v>1.5</v>
      </c>
    </row>
    <row r="2611" spans="1:19" x14ac:dyDescent="0.25">
      <c r="A2611" s="39" t="s">
        <v>76</v>
      </c>
      <c r="B2611" s="39" t="s">
        <v>43</v>
      </c>
      <c r="C2611" s="39" t="s">
        <v>68</v>
      </c>
      <c r="D2611" s="39" t="s">
        <v>2746</v>
      </c>
      <c r="E2611" s="39" t="s">
        <v>176</v>
      </c>
      <c r="F2611" s="48">
        <v>1</v>
      </c>
      <c r="G2611" s="41">
        <v>22299</v>
      </c>
      <c r="H2611" s="42">
        <v>3.9121052631578945</v>
      </c>
      <c r="I2611" s="42">
        <v>5700</v>
      </c>
      <c r="J2611" s="42" t="s">
        <v>4169</v>
      </c>
      <c r="K2611" s="42" t="s">
        <v>4169</v>
      </c>
      <c r="L2611" s="42">
        <v>0</v>
      </c>
      <c r="M2611" s="39" t="s">
        <v>102</v>
      </c>
      <c r="N2611" s="39" t="str">
        <f t="shared" si="40"/>
        <v>sim</v>
      </c>
      <c r="O2611" s="49">
        <v>370</v>
      </c>
      <c r="P2611" s="49">
        <v>305</v>
      </c>
      <c r="Q2611" s="39">
        <v>54</v>
      </c>
      <c r="R2611" s="39">
        <v>82.4</v>
      </c>
      <c r="S2611" s="39">
        <v>14.6</v>
      </c>
    </row>
    <row r="2612" spans="1:19" x14ac:dyDescent="0.25">
      <c r="A2612" s="39" t="s">
        <v>76</v>
      </c>
      <c r="B2612" s="39" t="s">
        <v>43</v>
      </c>
      <c r="C2612" s="39" t="s">
        <v>68</v>
      </c>
      <c r="D2612" s="39" t="s">
        <v>2747</v>
      </c>
      <c r="E2612" s="39" t="s">
        <v>127</v>
      </c>
      <c r="F2612" s="48">
        <v>1</v>
      </c>
      <c r="G2612" s="41">
        <v>4964</v>
      </c>
      <c r="H2612" s="42">
        <v>2.8076923076923075</v>
      </c>
      <c r="I2612" s="42">
        <v>1768</v>
      </c>
      <c r="J2612" s="42" t="s">
        <v>4169</v>
      </c>
      <c r="K2612" s="42" t="s">
        <v>4170</v>
      </c>
      <c r="L2612" s="42">
        <v>0</v>
      </c>
      <c r="M2612" s="39" t="s">
        <v>102</v>
      </c>
      <c r="N2612" s="39" t="str">
        <f t="shared" si="40"/>
        <v>sim</v>
      </c>
      <c r="O2612" s="49">
        <v>24.47</v>
      </c>
      <c r="P2612" s="49">
        <v>24.47</v>
      </c>
      <c r="Q2612" s="39">
        <v>1.73</v>
      </c>
      <c r="R2612" s="39">
        <v>100</v>
      </c>
      <c r="S2612" s="39">
        <v>7.1</v>
      </c>
    </row>
    <row r="2613" spans="1:19" x14ac:dyDescent="0.25">
      <c r="A2613" s="39" t="s">
        <v>76</v>
      </c>
      <c r="B2613" s="39" t="s">
        <v>43</v>
      </c>
      <c r="C2613" s="39" t="s">
        <v>68</v>
      </c>
      <c r="D2613" s="39" t="s">
        <v>2748</v>
      </c>
      <c r="E2613" s="39" t="s">
        <v>127</v>
      </c>
      <c r="F2613" s="48">
        <v>1</v>
      </c>
      <c r="G2613" s="41">
        <v>3582</v>
      </c>
      <c r="H2613" s="42">
        <v>2.4433833560709415</v>
      </c>
      <c r="I2613" s="42">
        <v>1466</v>
      </c>
      <c r="J2613" s="42" t="s">
        <v>4170</v>
      </c>
      <c r="K2613" s="42" t="s">
        <v>4170</v>
      </c>
      <c r="L2613" s="42">
        <v>0</v>
      </c>
      <c r="M2613" s="39" t="s">
        <v>102</v>
      </c>
      <c r="N2613" s="39" t="str">
        <f t="shared" si="40"/>
        <v>sim</v>
      </c>
      <c r="O2613" s="49">
        <v>12</v>
      </c>
      <c r="P2613" s="49">
        <v>12</v>
      </c>
      <c r="Q2613" s="39">
        <v>5</v>
      </c>
      <c r="R2613" s="39">
        <v>100</v>
      </c>
      <c r="S2613" s="39">
        <v>41.7</v>
      </c>
    </row>
    <row r="2614" spans="1:19" x14ac:dyDescent="0.25">
      <c r="A2614" s="39" t="s">
        <v>76</v>
      </c>
      <c r="B2614" s="39" t="s">
        <v>43</v>
      </c>
      <c r="C2614" s="39" t="s">
        <v>68</v>
      </c>
      <c r="D2614" s="39" t="s">
        <v>2749</v>
      </c>
      <c r="E2614" s="39" t="s">
        <v>176</v>
      </c>
      <c r="F2614" s="48">
        <v>1</v>
      </c>
      <c r="G2614" s="41">
        <v>2196</v>
      </c>
      <c r="H2614" s="42">
        <v>2.3562231759656651</v>
      </c>
      <c r="I2614" s="42">
        <v>932</v>
      </c>
      <c r="J2614" s="42" t="s">
        <v>4170</v>
      </c>
      <c r="K2614" s="42" t="s">
        <v>4170</v>
      </c>
      <c r="L2614" s="42">
        <v>0</v>
      </c>
      <c r="M2614" s="39" t="s">
        <v>102</v>
      </c>
      <c r="N2614" s="39" t="str">
        <f t="shared" si="40"/>
        <v>sim</v>
      </c>
      <c r="O2614" s="49">
        <v>20</v>
      </c>
      <c r="P2614" s="49">
        <v>16</v>
      </c>
      <c r="Q2614" s="39">
        <v>3</v>
      </c>
      <c r="R2614" s="39">
        <v>80</v>
      </c>
      <c r="S2614" s="39">
        <v>15</v>
      </c>
    </row>
    <row r="2615" spans="1:19" x14ac:dyDescent="0.25">
      <c r="A2615" s="39" t="s">
        <v>76</v>
      </c>
      <c r="B2615" s="39" t="s">
        <v>43</v>
      </c>
      <c r="C2615" s="39" t="s">
        <v>68</v>
      </c>
      <c r="D2615" s="39" t="s">
        <v>2750</v>
      </c>
      <c r="E2615" s="39" t="s">
        <v>179</v>
      </c>
      <c r="F2615" s="48">
        <v>2</v>
      </c>
      <c r="G2615" s="41">
        <v>68237</v>
      </c>
      <c r="H2615" s="42">
        <v>4.9979491686808757</v>
      </c>
      <c r="I2615" s="42">
        <v>13653</v>
      </c>
      <c r="J2615" s="42" t="s">
        <v>4169</v>
      </c>
      <c r="K2615" s="42" t="s">
        <v>4169</v>
      </c>
      <c r="L2615" s="42">
        <v>10</v>
      </c>
      <c r="M2615" s="39" t="s">
        <v>102</v>
      </c>
      <c r="N2615" s="39" t="str">
        <f t="shared" si="40"/>
        <v>sim</v>
      </c>
      <c r="O2615" s="49">
        <v>178.9</v>
      </c>
      <c r="P2615" s="49">
        <v>132.5</v>
      </c>
      <c r="Q2615" s="39">
        <v>120</v>
      </c>
      <c r="R2615" s="39">
        <v>74.099999999999994</v>
      </c>
      <c r="S2615" s="39">
        <v>67.099999999999994</v>
      </c>
    </row>
    <row r="2616" spans="1:19" x14ac:dyDescent="0.25">
      <c r="A2616" s="39" t="s">
        <v>76</v>
      </c>
      <c r="B2616" s="39" t="s">
        <v>43</v>
      </c>
      <c r="C2616" s="39" t="s">
        <v>68</v>
      </c>
      <c r="D2616" s="39" t="s">
        <v>2751</v>
      </c>
      <c r="E2616" s="39" t="s">
        <v>182</v>
      </c>
      <c r="F2616" s="48">
        <v>4</v>
      </c>
      <c r="G2616" s="41">
        <v>253608</v>
      </c>
      <c r="H2616" s="42">
        <v>4.2154884393543988</v>
      </c>
      <c r="I2616" s="42">
        <v>60161</v>
      </c>
      <c r="J2616" s="42" t="s">
        <v>4170</v>
      </c>
      <c r="K2616" s="42" t="s">
        <v>4169</v>
      </c>
      <c r="L2616" s="42">
        <v>0</v>
      </c>
      <c r="M2616" s="39" t="s">
        <v>102</v>
      </c>
      <c r="N2616" s="39" t="str">
        <f t="shared" si="40"/>
        <v>sim</v>
      </c>
      <c r="O2616" s="49">
        <v>400</v>
      </c>
      <c r="P2616" s="49">
        <v>320</v>
      </c>
      <c r="Q2616" s="39">
        <v>60</v>
      </c>
      <c r="R2616" s="39">
        <v>80</v>
      </c>
      <c r="S2616" s="39">
        <v>15</v>
      </c>
    </row>
    <row r="2617" spans="1:19" x14ac:dyDescent="0.25">
      <c r="A2617" s="39" t="s">
        <v>76</v>
      </c>
      <c r="B2617" s="39" t="s">
        <v>43</v>
      </c>
      <c r="C2617" s="39" t="s">
        <v>68</v>
      </c>
      <c r="D2617" s="39" t="s">
        <v>2752</v>
      </c>
      <c r="E2617" s="39" t="s">
        <v>178</v>
      </c>
      <c r="F2617" s="48">
        <v>2</v>
      </c>
      <c r="G2617" s="41">
        <v>34693</v>
      </c>
      <c r="H2617" s="42">
        <v>2.3926206896551725</v>
      </c>
      <c r="I2617" s="42">
        <v>14500</v>
      </c>
      <c r="J2617" s="42" t="s">
        <v>4169</v>
      </c>
      <c r="K2617" s="42" t="s">
        <v>4169</v>
      </c>
      <c r="L2617" s="42">
        <v>50</v>
      </c>
      <c r="M2617" s="39" t="s">
        <v>102</v>
      </c>
      <c r="N2617" s="39" t="str">
        <f t="shared" si="40"/>
        <v>sim</v>
      </c>
      <c r="O2617" s="49">
        <v>865</v>
      </c>
      <c r="P2617" s="49">
        <v>865</v>
      </c>
      <c r="Q2617" s="39">
        <v>40</v>
      </c>
      <c r="R2617" s="39">
        <v>100</v>
      </c>
      <c r="S2617" s="39">
        <v>4.5999999999999996</v>
      </c>
    </row>
    <row r="2618" spans="1:19" x14ac:dyDescent="0.25">
      <c r="A2618" s="39" t="s">
        <v>76</v>
      </c>
      <c r="B2618" s="39" t="s">
        <v>43</v>
      </c>
      <c r="C2618" s="39" t="s">
        <v>68</v>
      </c>
      <c r="D2618" s="39" t="s">
        <v>2753</v>
      </c>
      <c r="E2618" s="39" t="s">
        <v>180</v>
      </c>
      <c r="F2618" s="48">
        <v>1</v>
      </c>
      <c r="G2618" s="41">
        <v>6351</v>
      </c>
      <c r="H2618" s="42">
        <v>2.3094545454545456</v>
      </c>
      <c r="I2618" s="42">
        <v>2750</v>
      </c>
      <c r="J2618" s="42" t="s">
        <v>4169</v>
      </c>
      <c r="K2618" s="42" t="s">
        <v>4169</v>
      </c>
      <c r="L2618" s="42">
        <v>0</v>
      </c>
      <c r="M2618" s="39" t="s">
        <v>102</v>
      </c>
      <c r="N2618" s="39" t="str">
        <f t="shared" si="40"/>
        <v>sim</v>
      </c>
      <c r="O2618" s="49">
        <v>33</v>
      </c>
      <c r="P2618" s="49">
        <v>33</v>
      </c>
      <c r="Q2618" s="39">
        <v>8</v>
      </c>
      <c r="R2618" s="39">
        <v>100</v>
      </c>
      <c r="S2618" s="39">
        <v>24.2</v>
      </c>
    </row>
    <row r="2619" spans="1:19" x14ac:dyDescent="0.25">
      <c r="A2619" s="39" t="s">
        <v>76</v>
      </c>
      <c r="B2619" s="39" t="s">
        <v>43</v>
      </c>
      <c r="C2619" s="39" t="s">
        <v>68</v>
      </c>
      <c r="D2619" s="39" t="s">
        <v>2754</v>
      </c>
      <c r="E2619" s="39" t="s">
        <v>127</v>
      </c>
      <c r="F2619" s="48">
        <v>1</v>
      </c>
      <c r="G2619" s="41">
        <v>1359</v>
      </c>
      <c r="H2619" s="42">
        <v>2.3033898305084746</v>
      </c>
      <c r="I2619" s="42">
        <v>590</v>
      </c>
      <c r="J2619" s="42" t="s">
        <v>4169</v>
      </c>
      <c r="K2619" s="42" t="s">
        <v>4169</v>
      </c>
      <c r="L2619" s="42">
        <v>0</v>
      </c>
      <c r="M2619" s="39" t="s">
        <v>102</v>
      </c>
      <c r="N2619" s="39" t="str">
        <f t="shared" si="40"/>
        <v>sim</v>
      </c>
      <c r="O2619" s="49">
        <v>12.4</v>
      </c>
      <c r="P2619" s="49">
        <v>12.4</v>
      </c>
      <c r="Q2619" s="39">
        <v>1</v>
      </c>
      <c r="R2619" s="39">
        <v>100</v>
      </c>
      <c r="S2619" s="39">
        <v>8.1</v>
      </c>
    </row>
    <row r="2620" spans="1:19" x14ac:dyDescent="0.25">
      <c r="A2620" s="39" t="s">
        <v>76</v>
      </c>
      <c r="B2620" s="39" t="s">
        <v>43</v>
      </c>
      <c r="C2620" s="39" t="s">
        <v>68</v>
      </c>
      <c r="D2620" s="39" t="s">
        <v>2755</v>
      </c>
      <c r="E2620" s="39" t="s">
        <v>181</v>
      </c>
      <c r="F2620" s="48">
        <v>2</v>
      </c>
      <c r="G2620" s="41">
        <v>80467</v>
      </c>
      <c r="H2620" s="42">
        <v>3.4994781247281899</v>
      </c>
      <c r="I2620" s="42">
        <v>22994</v>
      </c>
      <c r="J2620" s="42" t="s">
        <v>4169</v>
      </c>
      <c r="K2620" s="42" t="s">
        <v>4170</v>
      </c>
      <c r="L2620" s="42">
        <v>170</v>
      </c>
      <c r="M2620" s="39" t="s">
        <v>106</v>
      </c>
      <c r="N2620" s="39" t="str">
        <f t="shared" si="40"/>
        <v>sim</v>
      </c>
      <c r="O2620" s="49">
        <v>375</v>
      </c>
      <c r="P2620" s="49">
        <v>334</v>
      </c>
      <c r="Q2620" s="39">
        <v>40.049999999999997</v>
      </c>
      <c r="R2620" s="39">
        <v>89.1</v>
      </c>
      <c r="S2620" s="39">
        <v>10.7</v>
      </c>
    </row>
    <row r="2621" spans="1:19" x14ac:dyDescent="0.25">
      <c r="A2621" s="39" t="s">
        <v>76</v>
      </c>
      <c r="B2621" s="39" t="s">
        <v>43</v>
      </c>
      <c r="C2621" s="39" t="s">
        <v>68</v>
      </c>
      <c r="D2621" s="39" t="s">
        <v>2756</v>
      </c>
      <c r="E2621" s="39" t="s">
        <v>183</v>
      </c>
      <c r="F2621" s="48">
        <v>3</v>
      </c>
      <c r="G2621" s="41">
        <v>131626</v>
      </c>
      <c r="H2621" s="42">
        <v>3.3754583921015513</v>
      </c>
      <c r="I2621" s="42">
        <v>38995</v>
      </c>
      <c r="J2621" s="42" t="s">
        <v>4169</v>
      </c>
      <c r="K2621" s="42" t="s">
        <v>4170</v>
      </c>
      <c r="L2621" s="42">
        <v>925</v>
      </c>
      <c r="M2621" s="39" t="s">
        <v>106</v>
      </c>
      <c r="N2621" s="39" t="str">
        <f t="shared" si="40"/>
        <v>sim</v>
      </c>
      <c r="O2621" s="49">
        <v>177</v>
      </c>
      <c r="P2621" s="49">
        <v>163.69999999999999</v>
      </c>
      <c r="Q2621" s="39">
        <v>99</v>
      </c>
      <c r="R2621" s="39">
        <v>92.5</v>
      </c>
      <c r="S2621" s="39">
        <v>55.9</v>
      </c>
    </row>
    <row r="2622" spans="1:19" x14ac:dyDescent="0.25">
      <c r="A2622" s="39" t="s">
        <v>76</v>
      </c>
      <c r="B2622" s="39" t="s">
        <v>43</v>
      </c>
      <c r="C2622" s="39" t="s">
        <v>68</v>
      </c>
      <c r="D2622" s="39" t="s">
        <v>2757</v>
      </c>
      <c r="E2622" s="39" t="s">
        <v>181</v>
      </c>
      <c r="F2622" s="48">
        <v>1</v>
      </c>
      <c r="G2622" s="41">
        <v>11941</v>
      </c>
      <c r="H2622" s="42">
        <v>2.7009726306265551</v>
      </c>
      <c r="I2622" s="42">
        <v>4421</v>
      </c>
      <c r="J2622" s="42" t="s">
        <v>4170</v>
      </c>
      <c r="K2622" s="42" t="s">
        <v>4170</v>
      </c>
      <c r="L2622" s="42">
        <v>50</v>
      </c>
      <c r="M2622" s="39" t="s">
        <v>102</v>
      </c>
      <c r="N2622" s="39" t="str">
        <f t="shared" si="40"/>
        <v>sim</v>
      </c>
      <c r="O2622" s="49">
        <v>51</v>
      </c>
      <c r="P2622" s="49">
        <v>45</v>
      </c>
      <c r="Q2622" s="39">
        <v>1.3</v>
      </c>
      <c r="R2622" s="39">
        <v>88.2</v>
      </c>
      <c r="S2622" s="39">
        <v>2.5</v>
      </c>
    </row>
    <row r="2623" spans="1:19" x14ac:dyDescent="0.25">
      <c r="A2623" s="39" t="s">
        <v>76</v>
      </c>
      <c r="B2623" s="39" t="s">
        <v>43</v>
      </c>
      <c r="C2623" s="39" t="s">
        <v>68</v>
      </c>
      <c r="D2623" s="39" t="s">
        <v>2758</v>
      </c>
      <c r="E2623" s="39" t="s">
        <v>127</v>
      </c>
      <c r="F2623" s="48">
        <v>2</v>
      </c>
      <c r="G2623" s="41">
        <v>30259</v>
      </c>
      <c r="H2623" s="42">
        <v>2.7019376730065185</v>
      </c>
      <c r="I2623" s="42">
        <v>11199</v>
      </c>
      <c r="J2623" s="42" t="s">
        <v>4170</v>
      </c>
      <c r="K2623" s="42" t="s">
        <v>4170</v>
      </c>
      <c r="L2623" s="42">
        <v>4</v>
      </c>
      <c r="M2623" s="39" t="s">
        <v>102</v>
      </c>
      <c r="N2623" s="39" t="str">
        <f t="shared" si="40"/>
        <v>sim</v>
      </c>
      <c r="O2623" s="49">
        <v>172.11</v>
      </c>
      <c r="P2623" s="49">
        <v>172.11</v>
      </c>
      <c r="Q2623" s="39">
        <v>73.77</v>
      </c>
      <c r="R2623" s="39">
        <v>100</v>
      </c>
      <c r="S2623" s="39">
        <v>42.9</v>
      </c>
    </row>
    <row r="2624" spans="1:19" x14ac:dyDescent="0.25">
      <c r="A2624" s="39" t="s">
        <v>76</v>
      </c>
      <c r="B2624" s="39" t="s">
        <v>43</v>
      </c>
      <c r="C2624" s="39" t="s">
        <v>68</v>
      </c>
      <c r="D2624" s="39" t="s">
        <v>2759</v>
      </c>
      <c r="E2624" s="39" t="s">
        <v>182</v>
      </c>
      <c r="F2624" s="48">
        <v>4</v>
      </c>
      <c r="G2624" s="41">
        <v>426757</v>
      </c>
      <c r="H2624" s="42">
        <v>4.3810838834193966</v>
      </c>
      <c r="I2624" s="42">
        <v>97409</v>
      </c>
      <c r="J2624" s="42" t="s">
        <v>4169</v>
      </c>
      <c r="K2624" s="42" t="s">
        <v>4169</v>
      </c>
      <c r="L2624" s="42">
        <v>300</v>
      </c>
      <c r="M2624" s="39" t="s">
        <v>106</v>
      </c>
      <c r="N2624" s="39" t="str">
        <f t="shared" si="40"/>
        <v>sim</v>
      </c>
      <c r="O2624" s="49">
        <v>571.21</v>
      </c>
      <c r="P2624" s="49">
        <v>571.21</v>
      </c>
      <c r="Q2624" s="39">
        <v>496</v>
      </c>
      <c r="R2624" s="39">
        <v>100</v>
      </c>
      <c r="S2624" s="39">
        <v>86.8</v>
      </c>
    </row>
    <row r="2625" spans="1:19" x14ac:dyDescent="0.25">
      <c r="A2625" s="39" t="s">
        <v>76</v>
      </c>
      <c r="B2625" s="39" t="s">
        <v>43</v>
      </c>
      <c r="C2625" s="39" t="s">
        <v>68</v>
      </c>
      <c r="D2625" s="39" t="s">
        <v>2760</v>
      </c>
      <c r="E2625" s="39" t="s">
        <v>127</v>
      </c>
      <c r="F2625" s="48">
        <v>1</v>
      </c>
      <c r="G2625" s="41">
        <v>1362</v>
      </c>
      <c r="H2625" s="42">
        <v>2.1281249999999998</v>
      </c>
      <c r="I2625" s="42">
        <v>640</v>
      </c>
      <c r="J2625" s="42" t="s">
        <v>4170</v>
      </c>
      <c r="K2625" s="42" t="s">
        <v>4169</v>
      </c>
      <c r="L2625" s="42">
        <v>0</v>
      </c>
      <c r="M2625" s="39" t="s">
        <v>102</v>
      </c>
      <c r="N2625" s="39" t="str">
        <f t="shared" si="40"/>
        <v>sim</v>
      </c>
      <c r="O2625" s="49">
        <v>10</v>
      </c>
      <c r="P2625" s="49">
        <v>9</v>
      </c>
      <c r="Q2625" s="39">
        <v>1</v>
      </c>
      <c r="R2625" s="39">
        <v>90</v>
      </c>
      <c r="S2625" s="39">
        <v>10</v>
      </c>
    </row>
    <row r="2626" spans="1:19" x14ac:dyDescent="0.25">
      <c r="A2626" s="39" t="s">
        <v>76</v>
      </c>
      <c r="B2626" s="39" t="s">
        <v>43</v>
      </c>
      <c r="C2626" s="39" t="s">
        <v>68</v>
      </c>
      <c r="D2626" s="39" t="s">
        <v>2761</v>
      </c>
      <c r="E2626" s="39" t="s">
        <v>127</v>
      </c>
      <c r="F2626" s="48">
        <v>1</v>
      </c>
      <c r="G2626" s="41">
        <v>7418</v>
      </c>
      <c r="H2626" s="42">
        <v>2.5300136425648021</v>
      </c>
      <c r="I2626" s="42">
        <v>2932</v>
      </c>
      <c r="J2626" s="42" t="s">
        <v>4169</v>
      </c>
      <c r="K2626" s="42" t="s">
        <v>4169</v>
      </c>
      <c r="L2626" s="42">
        <v>234</v>
      </c>
      <c r="M2626" s="39" t="s">
        <v>102</v>
      </c>
      <c r="N2626" s="39" t="str">
        <f t="shared" si="40"/>
        <v>sim</v>
      </c>
      <c r="O2626" s="49">
        <v>36.6</v>
      </c>
      <c r="P2626" s="49">
        <v>33.81</v>
      </c>
      <c r="Q2626" s="39">
        <v>14.68</v>
      </c>
      <c r="R2626" s="39">
        <v>92.4</v>
      </c>
      <c r="S2626" s="39">
        <v>40.1</v>
      </c>
    </row>
    <row r="2627" spans="1:19" x14ac:dyDescent="0.25">
      <c r="A2627" s="39" t="s">
        <v>76</v>
      </c>
      <c r="B2627" s="39" t="s">
        <v>43</v>
      </c>
      <c r="C2627" s="39" t="s">
        <v>68</v>
      </c>
      <c r="D2627" s="39" t="s">
        <v>2762</v>
      </c>
      <c r="E2627" s="39" t="s">
        <v>127</v>
      </c>
      <c r="F2627" s="48">
        <v>1</v>
      </c>
      <c r="G2627" s="41">
        <v>8809</v>
      </c>
      <c r="H2627" s="42">
        <v>2.4530771372876634</v>
      </c>
      <c r="I2627" s="42">
        <v>3591</v>
      </c>
      <c r="J2627" s="42" t="s">
        <v>4169</v>
      </c>
      <c r="K2627" s="42" t="s">
        <v>4169</v>
      </c>
      <c r="L2627" s="42">
        <v>0</v>
      </c>
      <c r="M2627" s="39" t="s">
        <v>102</v>
      </c>
      <c r="N2627" s="39" t="str">
        <f t="shared" ref="N2627:N2690" si="41">IF(M2627&lt;&gt;"Não existe", "sim")</f>
        <v>sim</v>
      </c>
      <c r="O2627" s="49">
        <v>43.82</v>
      </c>
      <c r="P2627" s="49">
        <v>40.32</v>
      </c>
      <c r="Q2627" s="39">
        <v>15</v>
      </c>
      <c r="R2627" s="39">
        <v>92</v>
      </c>
      <c r="S2627" s="39">
        <v>34.200000000000003</v>
      </c>
    </row>
    <row r="2628" spans="1:19" x14ac:dyDescent="0.25">
      <c r="A2628" s="39" t="s">
        <v>76</v>
      </c>
      <c r="B2628" s="39" t="s">
        <v>43</v>
      </c>
      <c r="C2628" s="39" t="s">
        <v>68</v>
      </c>
      <c r="D2628" s="39" t="s">
        <v>2763</v>
      </c>
      <c r="E2628" s="39" t="s">
        <v>127</v>
      </c>
      <c r="F2628" s="48">
        <v>1</v>
      </c>
      <c r="G2628" s="41">
        <v>26051</v>
      </c>
      <c r="H2628" s="42">
        <v>2.6407501267105928</v>
      </c>
      <c r="I2628" s="42">
        <v>9865</v>
      </c>
      <c r="J2628" s="42" t="s">
        <v>4169</v>
      </c>
      <c r="K2628" s="42" t="s">
        <v>4169</v>
      </c>
      <c r="L2628" s="42">
        <v>12</v>
      </c>
      <c r="M2628" s="39" t="s">
        <v>102</v>
      </c>
      <c r="N2628" s="39" t="str">
        <f t="shared" si="41"/>
        <v>sim</v>
      </c>
      <c r="O2628" s="49">
        <v>155.31</v>
      </c>
      <c r="P2628" s="49">
        <v>103.94</v>
      </c>
      <c r="Q2628" s="39">
        <v>15.84</v>
      </c>
      <c r="R2628" s="39">
        <v>66.900000000000006</v>
      </c>
      <c r="S2628" s="39">
        <v>10.199999999999999</v>
      </c>
    </row>
    <row r="2629" spans="1:19" x14ac:dyDescent="0.25">
      <c r="A2629" s="39" t="s">
        <v>76</v>
      </c>
      <c r="B2629" s="39" t="s">
        <v>43</v>
      </c>
      <c r="C2629" s="39" t="s">
        <v>68</v>
      </c>
      <c r="D2629" s="39" t="s">
        <v>2764</v>
      </c>
      <c r="E2629" s="39" t="s">
        <v>127</v>
      </c>
      <c r="F2629" s="48">
        <v>1</v>
      </c>
      <c r="G2629" s="41">
        <v>1964</v>
      </c>
      <c r="H2629" s="42">
        <v>2.0522466039707421</v>
      </c>
      <c r="I2629" s="42">
        <v>957</v>
      </c>
      <c r="J2629" s="42" t="s">
        <v>4170</v>
      </c>
      <c r="K2629" s="42" t="s">
        <v>4170</v>
      </c>
      <c r="L2629" s="42">
        <v>0</v>
      </c>
      <c r="M2629" s="39" t="s">
        <v>102</v>
      </c>
      <c r="N2629" s="39" t="str">
        <f t="shared" si="41"/>
        <v>sim</v>
      </c>
      <c r="O2629" s="49">
        <v>9.35</v>
      </c>
      <c r="P2629" s="49">
        <v>9.31</v>
      </c>
      <c r="Q2629" s="39">
        <v>8.9</v>
      </c>
      <c r="R2629" s="39">
        <v>99.6</v>
      </c>
      <c r="S2629" s="39">
        <v>95.2</v>
      </c>
    </row>
    <row r="2630" spans="1:19" x14ac:dyDescent="0.25">
      <c r="A2630" s="39" t="s">
        <v>76</v>
      </c>
      <c r="B2630" s="39" t="s">
        <v>43</v>
      </c>
      <c r="C2630" s="39" t="s">
        <v>68</v>
      </c>
      <c r="D2630" s="39" t="s">
        <v>2765</v>
      </c>
      <c r="E2630" s="39" t="s">
        <v>127</v>
      </c>
      <c r="F2630" s="48">
        <v>1</v>
      </c>
      <c r="G2630" s="41">
        <v>8115</v>
      </c>
      <c r="H2630" s="42">
        <v>3.6243858865564986</v>
      </c>
      <c r="I2630" s="42">
        <v>2239</v>
      </c>
      <c r="J2630" s="42" t="s">
        <v>4170</v>
      </c>
      <c r="K2630" s="42" t="s">
        <v>4170</v>
      </c>
      <c r="L2630" s="42">
        <v>70</v>
      </c>
      <c r="M2630" s="39" t="s">
        <v>102</v>
      </c>
      <c r="N2630" s="39" t="str">
        <f t="shared" si="41"/>
        <v>sim</v>
      </c>
      <c r="O2630" s="49">
        <v>38.450000000000003</v>
      </c>
      <c r="P2630" s="49">
        <v>38.450000000000003</v>
      </c>
      <c r="Q2630" s="39">
        <v>10</v>
      </c>
      <c r="R2630" s="39">
        <v>100</v>
      </c>
      <c r="S2630" s="39">
        <v>26</v>
      </c>
    </row>
    <row r="2631" spans="1:19" x14ac:dyDescent="0.25">
      <c r="A2631" s="39" t="s">
        <v>76</v>
      </c>
      <c r="B2631" s="39" t="s">
        <v>43</v>
      </c>
      <c r="C2631" s="39" t="s">
        <v>68</v>
      </c>
      <c r="D2631" s="39" t="s">
        <v>2766</v>
      </c>
      <c r="E2631" s="39" t="s">
        <v>127</v>
      </c>
      <c r="F2631" s="48">
        <v>2</v>
      </c>
      <c r="G2631" s="41">
        <v>43441</v>
      </c>
      <c r="H2631" s="42">
        <v>2.5791723564685625</v>
      </c>
      <c r="I2631" s="42">
        <v>16843</v>
      </c>
      <c r="J2631" s="42" t="s">
        <v>4170</v>
      </c>
      <c r="K2631" s="42" t="s">
        <v>4169</v>
      </c>
      <c r="L2631" s="42">
        <v>466</v>
      </c>
      <c r="M2631" s="39" t="s">
        <v>102</v>
      </c>
      <c r="N2631" s="39" t="str">
        <f t="shared" si="41"/>
        <v>sim</v>
      </c>
      <c r="O2631" s="49">
        <v>313</v>
      </c>
      <c r="P2631" s="49">
        <v>304</v>
      </c>
      <c r="Q2631" s="39">
        <v>4.5199999999999996</v>
      </c>
      <c r="R2631" s="39">
        <v>97.1</v>
      </c>
      <c r="S2631" s="39">
        <v>1.4</v>
      </c>
    </row>
    <row r="2632" spans="1:19" x14ac:dyDescent="0.25">
      <c r="A2632" s="39" t="s">
        <v>76</v>
      </c>
      <c r="B2632" s="39" t="s">
        <v>43</v>
      </c>
      <c r="C2632" s="39" t="s">
        <v>68</v>
      </c>
      <c r="D2632" s="39" t="s">
        <v>2767</v>
      </c>
      <c r="E2632" s="39" t="s">
        <v>127</v>
      </c>
      <c r="F2632" s="48">
        <v>1</v>
      </c>
      <c r="G2632" s="41">
        <v>11160</v>
      </c>
      <c r="H2632" s="42">
        <v>2.2906403940886699</v>
      </c>
      <c r="I2632" s="42">
        <v>4872</v>
      </c>
      <c r="J2632" s="42" t="s">
        <v>4169</v>
      </c>
      <c r="K2632" s="42" t="s">
        <v>4170</v>
      </c>
      <c r="L2632" s="42">
        <v>5</v>
      </c>
      <c r="M2632" s="39" t="s">
        <v>102</v>
      </c>
      <c r="N2632" s="39" t="str">
        <f t="shared" si="41"/>
        <v>sim</v>
      </c>
      <c r="O2632" s="49">
        <v>49.71</v>
      </c>
      <c r="P2632" s="49">
        <v>49.71</v>
      </c>
      <c r="Q2632" s="39">
        <v>17.22</v>
      </c>
      <c r="R2632" s="39">
        <v>100</v>
      </c>
      <c r="S2632" s="39">
        <v>34.6</v>
      </c>
    </row>
    <row r="2633" spans="1:19" x14ac:dyDescent="0.25">
      <c r="A2633" s="39" t="s">
        <v>76</v>
      </c>
      <c r="B2633" s="39" t="s">
        <v>43</v>
      </c>
      <c r="C2633" s="39" t="s">
        <v>68</v>
      </c>
      <c r="D2633" s="39" t="s">
        <v>522</v>
      </c>
      <c r="E2633" s="39" t="s">
        <v>127</v>
      </c>
      <c r="F2633" s="48">
        <v>1</v>
      </c>
      <c r="G2633" s="41">
        <v>7649</v>
      </c>
      <c r="H2633" s="42">
        <v>3.4720835224693598</v>
      </c>
      <c r="I2633" s="42">
        <v>2203</v>
      </c>
      <c r="J2633" s="42" t="s">
        <v>4169</v>
      </c>
      <c r="K2633" s="42" t="s">
        <v>4169</v>
      </c>
      <c r="L2633" s="42">
        <v>1542</v>
      </c>
      <c r="M2633" s="39" t="s">
        <v>102</v>
      </c>
      <c r="N2633" s="39" t="str">
        <f t="shared" si="41"/>
        <v>sim</v>
      </c>
      <c r="O2633" s="49">
        <v>22.3</v>
      </c>
      <c r="P2633" s="49">
        <v>21.8</v>
      </c>
      <c r="Q2633" s="39">
        <v>20</v>
      </c>
      <c r="R2633" s="39">
        <v>97.8</v>
      </c>
      <c r="S2633" s="39">
        <v>89.7</v>
      </c>
    </row>
    <row r="2634" spans="1:19" x14ac:dyDescent="0.25">
      <c r="A2634" s="39" t="s">
        <v>76</v>
      </c>
      <c r="B2634" s="39" t="s">
        <v>43</v>
      </c>
      <c r="C2634" s="39" t="s">
        <v>68</v>
      </c>
      <c r="D2634" s="39" t="s">
        <v>2768</v>
      </c>
      <c r="E2634" s="39" t="s">
        <v>176</v>
      </c>
      <c r="F2634" s="48">
        <v>1</v>
      </c>
      <c r="G2634" s="41">
        <v>14278</v>
      </c>
      <c r="H2634" s="42">
        <v>2.3580511973575558</v>
      </c>
      <c r="I2634" s="42">
        <v>6055</v>
      </c>
      <c r="J2634" s="42" t="s">
        <v>4169</v>
      </c>
      <c r="K2634" s="42" t="s">
        <v>4169</v>
      </c>
      <c r="L2634" s="42">
        <v>8</v>
      </c>
      <c r="M2634" s="39" t="s">
        <v>102</v>
      </c>
      <c r="N2634" s="39" t="str">
        <f t="shared" si="41"/>
        <v>sim</v>
      </c>
      <c r="O2634" s="49">
        <v>70.56</v>
      </c>
      <c r="P2634" s="49">
        <v>70.56</v>
      </c>
      <c r="Q2634" s="39">
        <v>7.24</v>
      </c>
      <c r="R2634" s="39">
        <v>100</v>
      </c>
      <c r="S2634" s="39">
        <v>10.3</v>
      </c>
    </row>
    <row r="2635" spans="1:19" x14ac:dyDescent="0.25">
      <c r="A2635" s="39" t="s">
        <v>76</v>
      </c>
      <c r="B2635" s="39" t="s">
        <v>43</v>
      </c>
      <c r="C2635" s="39" t="s">
        <v>68</v>
      </c>
      <c r="D2635" s="39" t="s">
        <v>2769</v>
      </c>
      <c r="E2635" s="39" t="s">
        <v>127</v>
      </c>
      <c r="F2635" s="48">
        <v>1</v>
      </c>
      <c r="G2635" s="41">
        <v>3387</v>
      </c>
      <c r="H2635" s="42">
        <v>2.4454873646209387</v>
      </c>
      <c r="I2635" s="42">
        <v>1385</v>
      </c>
      <c r="J2635" s="42" t="s">
        <v>4169</v>
      </c>
      <c r="K2635" s="42" t="s">
        <v>4169</v>
      </c>
      <c r="L2635" s="42">
        <v>0</v>
      </c>
      <c r="M2635" s="39" t="s">
        <v>102</v>
      </c>
      <c r="N2635" s="39" t="str">
        <f t="shared" si="41"/>
        <v>sim</v>
      </c>
      <c r="O2635" s="49">
        <v>16.39</v>
      </c>
      <c r="P2635" s="49">
        <v>16.100000000000001</v>
      </c>
      <c r="Q2635" s="39">
        <v>1.05</v>
      </c>
      <c r="R2635" s="39">
        <v>98.2</v>
      </c>
      <c r="S2635" s="39">
        <v>6.4</v>
      </c>
    </row>
    <row r="2636" spans="1:19" x14ac:dyDescent="0.25">
      <c r="A2636" s="39" t="s">
        <v>76</v>
      </c>
      <c r="B2636" s="39" t="s">
        <v>43</v>
      </c>
      <c r="C2636" s="39" t="s">
        <v>68</v>
      </c>
      <c r="D2636" s="39" t="s">
        <v>2770</v>
      </c>
      <c r="E2636" s="39" t="s">
        <v>127</v>
      </c>
      <c r="F2636" s="48">
        <v>1</v>
      </c>
      <c r="G2636" s="41">
        <v>2082</v>
      </c>
      <c r="H2636" s="42">
        <v>5.2050000000000001</v>
      </c>
      <c r="I2636" s="42">
        <v>400</v>
      </c>
      <c r="J2636" s="42" t="s">
        <v>4170</v>
      </c>
      <c r="K2636" s="42" t="s">
        <v>4170</v>
      </c>
      <c r="L2636" s="42">
        <v>0</v>
      </c>
      <c r="M2636" s="39" t="s">
        <v>104</v>
      </c>
      <c r="N2636" s="39" t="b">
        <f t="shared" si="41"/>
        <v>0</v>
      </c>
      <c r="O2636" s="49">
        <v>1</v>
      </c>
      <c r="P2636" s="49">
        <v>1</v>
      </c>
      <c r="Q2636" s="39">
        <v>0</v>
      </c>
      <c r="R2636" s="39">
        <v>100</v>
      </c>
      <c r="S2636" s="39"/>
    </row>
    <row r="2637" spans="1:19" x14ac:dyDescent="0.25">
      <c r="A2637" s="39" t="s">
        <v>76</v>
      </c>
      <c r="B2637" s="39" t="s">
        <v>43</v>
      </c>
      <c r="C2637" s="39" t="s">
        <v>68</v>
      </c>
      <c r="D2637" s="39" t="s">
        <v>2771</v>
      </c>
      <c r="E2637" s="39" t="s">
        <v>182</v>
      </c>
      <c r="F2637" s="48">
        <v>4</v>
      </c>
      <c r="G2637" s="41">
        <v>276535</v>
      </c>
      <c r="H2637" s="42">
        <v>13.826750000000001</v>
      </c>
      <c r="I2637" s="42">
        <v>20000</v>
      </c>
      <c r="J2637" s="42" t="s">
        <v>4169</v>
      </c>
      <c r="K2637" s="42" t="s">
        <v>4169</v>
      </c>
      <c r="L2637" s="42">
        <v>300</v>
      </c>
      <c r="M2637" s="39" t="s">
        <v>102</v>
      </c>
      <c r="N2637" s="39" t="str">
        <f t="shared" si="41"/>
        <v>sim</v>
      </c>
      <c r="O2637" s="49">
        <v>577.08000000000004</v>
      </c>
      <c r="P2637" s="49">
        <v>350</v>
      </c>
      <c r="Q2637" s="39">
        <v>150</v>
      </c>
      <c r="R2637" s="39">
        <v>60.7</v>
      </c>
      <c r="S2637" s="39">
        <v>26</v>
      </c>
    </row>
    <row r="2638" spans="1:19" x14ac:dyDescent="0.25">
      <c r="A2638" s="39" t="s">
        <v>76</v>
      </c>
      <c r="B2638" s="39" t="s">
        <v>43</v>
      </c>
      <c r="C2638" s="39" t="s">
        <v>68</v>
      </c>
      <c r="D2638" s="39" t="s">
        <v>2772</v>
      </c>
      <c r="E2638" s="39" t="s">
        <v>182</v>
      </c>
      <c r="F2638" s="48">
        <v>2</v>
      </c>
      <c r="G2638" s="41">
        <v>68037</v>
      </c>
      <c r="H2638" s="42">
        <v>2.780197777051324</v>
      </c>
      <c r="I2638" s="42">
        <v>24472</v>
      </c>
      <c r="J2638" s="42" t="s">
        <v>4170</v>
      </c>
      <c r="K2638" s="42" t="s">
        <v>4170</v>
      </c>
      <c r="L2638" s="42">
        <v>1</v>
      </c>
      <c r="M2638" s="39" t="s">
        <v>103</v>
      </c>
      <c r="N2638" s="39" t="str">
        <f t="shared" si="41"/>
        <v>sim</v>
      </c>
      <c r="O2638" s="49">
        <v>150</v>
      </c>
      <c r="P2638" s="49">
        <v>125</v>
      </c>
      <c r="Q2638" s="39">
        <v>0.02</v>
      </c>
      <c r="R2638" s="39">
        <v>83.3</v>
      </c>
      <c r="S2638" s="39">
        <v>0</v>
      </c>
    </row>
    <row r="2639" spans="1:19" x14ac:dyDescent="0.25">
      <c r="A2639" s="39" t="s">
        <v>76</v>
      </c>
      <c r="B2639" s="39" t="s">
        <v>43</v>
      </c>
      <c r="C2639" s="39" t="s">
        <v>68</v>
      </c>
      <c r="D2639" s="39" t="s">
        <v>2773</v>
      </c>
      <c r="E2639" s="39" t="s">
        <v>127</v>
      </c>
      <c r="F2639" s="48">
        <v>1</v>
      </c>
      <c r="G2639" s="41">
        <v>2668</v>
      </c>
      <c r="H2639" s="42">
        <v>2.4036036036036035</v>
      </c>
      <c r="I2639" s="42">
        <v>1110</v>
      </c>
      <c r="J2639" s="42" t="s">
        <v>4169</v>
      </c>
      <c r="K2639" s="42" t="s">
        <v>4170</v>
      </c>
      <c r="L2639" s="42">
        <v>0</v>
      </c>
      <c r="M2639" s="39" t="s">
        <v>105</v>
      </c>
      <c r="N2639" s="39" t="str">
        <f t="shared" si="41"/>
        <v>sim</v>
      </c>
      <c r="O2639" s="49">
        <v>14.42</v>
      </c>
      <c r="P2639" s="49">
        <v>14.42</v>
      </c>
      <c r="Q2639" s="39">
        <v>0.74</v>
      </c>
      <c r="R2639" s="39">
        <v>100</v>
      </c>
      <c r="S2639" s="39">
        <v>5.0999999999999996</v>
      </c>
    </row>
    <row r="2640" spans="1:19" x14ac:dyDescent="0.25">
      <c r="A2640" s="39" t="s">
        <v>76</v>
      </c>
      <c r="B2640" s="39" t="s">
        <v>43</v>
      </c>
      <c r="C2640" s="39" t="s">
        <v>68</v>
      </c>
      <c r="D2640" s="39" t="s">
        <v>2774</v>
      </c>
      <c r="E2640" s="39" t="s">
        <v>179</v>
      </c>
      <c r="F2640" s="48">
        <v>1</v>
      </c>
      <c r="G2640" s="41">
        <v>15541</v>
      </c>
      <c r="H2640" s="42">
        <v>2.2075284090909091</v>
      </c>
      <c r="I2640" s="42">
        <v>7040</v>
      </c>
      <c r="J2640" s="42" t="s">
        <v>4169</v>
      </c>
      <c r="K2640" s="42" t="s">
        <v>4169</v>
      </c>
      <c r="L2640" s="42">
        <v>0</v>
      </c>
      <c r="M2640" s="39" t="s">
        <v>102</v>
      </c>
      <c r="N2640" s="39" t="str">
        <f t="shared" si="41"/>
        <v>sim</v>
      </c>
      <c r="O2640" s="49">
        <v>39</v>
      </c>
      <c r="P2640" s="49">
        <v>37.5</v>
      </c>
      <c r="Q2640" s="39">
        <v>2.5</v>
      </c>
      <c r="R2640" s="39">
        <v>96.2</v>
      </c>
      <c r="S2640" s="39">
        <v>6.4</v>
      </c>
    </row>
    <row r="2641" spans="1:19" x14ac:dyDescent="0.25">
      <c r="A2641" s="39" t="s">
        <v>76</v>
      </c>
      <c r="B2641" s="39" t="s">
        <v>43</v>
      </c>
      <c r="C2641" s="39" t="s">
        <v>68</v>
      </c>
      <c r="D2641" s="39" t="s">
        <v>2775</v>
      </c>
      <c r="E2641" s="39" t="s">
        <v>127</v>
      </c>
      <c r="F2641" s="48">
        <v>2</v>
      </c>
      <c r="G2641" s="41">
        <v>39524</v>
      </c>
      <c r="H2641" s="42">
        <v>2.9199172576832151</v>
      </c>
      <c r="I2641" s="42">
        <v>13536</v>
      </c>
      <c r="J2641" s="42" t="s">
        <v>4169</v>
      </c>
      <c r="K2641" s="42" t="s">
        <v>4169</v>
      </c>
      <c r="L2641" s="42">
        <v>460</v>
      </c>
      <c r="M2641" s="39" t="s">
        <v>102</v>
      </c>
      <c r="N2641" s="39" t="str">
        <f t="shared" si="41"/>
        <v>sim</v>
      </c>
      <c r="O2641" s="49">
        <v>85</v>
      </c>
      <c r="P2641" s="49">
        <v>70</v>
      </c>
      <c r="Q2641" s="39">
        <v>11.39</v>
      </c>
      <c r="R2641" s="39">
        <v>82.4</v>
      </c>
      <c r="S2641" s="39">
        <v>13.4</v>
      </c>
    </row>
    <row r="2642" spans="1:19" x14ac:dyDescent="0.25">
      <c r="A2642" s="39" t="s">
        <v>76</v>
      </c>
      <c r="B2642" s="39" t="s">
        <v>43</v>
      </c>
      <c r="C2642" s="39" t="s">
        <v>68</v>
      </c>
      <c r="D2642" s="39" t="s">
        <v>2776</v>
      </c>
      <c r="E2642" s="39" t="s">
        <v>127</v>
      </c>
      <c r="F2642" s="48">
        <v>1</v>
      </c>
      <c r="G2642" s="41">
        <v>4172</v>
      </c>
      <c r="H2642" s="42">
        <v>3.8030993618960802</v>
      </c>
      <c r="I2642" s="42">
        <v>1097</v>
      </c>
      <c r="J2642" s="42" t="s">
        <v>4169</v>
      </c>
      <c r="K2642" s="42" t="s">
        <v>4169</v>
      </c>
      <c r="L2642" s="42">
        <v>0</v>
      </c>
      <c r="M2642" s="39" t="s">
        <v>102</v>
      </c>
      <c r="N2642" s="39" t="str">
        <f t="shared" si="41"/>
        <v>sim</v>
      </c>
      <c r="O2642" s="49">
        <v>15.8</v>
      </c>
      <c r="P2642" s="49">
        <v>10.17</v>
      </c>
      <c r="Q2642" s="39">
        <v>3.78</v>
      </c>
      <c r="R2642" s="39">
        <v>64.400000000000006</v>
      </c>
      <c r="S2642" s="39">
        <v>23.9</v>
      </c>
    </row>
    <row r="2643" spans="1:19" x14ac:dyDescent="0.25">
      <c r="A2643" s="39" t="s">
        <v>76</v>
      </c>
      <c r="B2643" s="39" t="s">
        <v>43</v>
      </c>
      <c r="C2643" s="39" t="s">
        <v>68</v>
      </c>
      <c r="D2643" s="39" t="s">
        <v>2777</v>
      </c>
      <c r="E2643" s="39" t="s">
        <v>127</v>
      </c>
      <c r="F2643" s="48">
        <v>1</v>
      </c>
      <c r="G2643" s="41">
        <v>9098</v>
      </c>
      <c r="H2643" s="42">
        <v>2.4960219478737997</v>
      </c>
      <c r="I2643" s="42">
        <v>3645</v>
      </c>
      <c r="J2643" s="42" t="s">
        <v>4170</v>
      </c>
      <c r="K2643" s="42" t="s">
        <v>4170</v>
      </c>
      <c r="L2643" s="42">
        <v>0</v>
      </c>
      <c r="M2643" s="39" t="s">
        <v>102</v>
      </c>
      <c r="N2643" s="39" t="str">
        <f t="shared" si="41"/>
        <v>sim</v>
      </c>
      <c r="O2643" s="49">
        <v>40</v>
      </c>
      <c r="P2643" s="49">
        <v>40</v>
      </c>
      <c r="Q2643" s="39">
        <v>20</v>
      </c>
      <c r="R2643" s="39">
        <v>100</v>
      </c>
      <c r="S2643" s="39">
        <v>50</v>
      </c>
    </row>
    <row r="2644" spans="1:19" x14ac:dyDescent="0.25">
      <c r="A2644" s="39" t="s">
        <v>76</v>
      </c>
      <c r="B2644" s="39" t="s">
        <v>43</v>
      </c>
      <c r="C2644" s="39" t="s">
        <v>68</v>
      </c>
      <c r="D2644" s="39" t="s">
        <v>267</v>
      </c>
      <c r="E2644" s="39" t="s">
        <v>127</v>
      </c>
      <c r="F2644" s="48">
        <v>1</v>
      </c>
      <c r="G2644" s="41">
        <v>2187</v>
      </c>
      <c r="H2644" s="42">
        <v>4.2383720930232558</v>
      </c>
      <c r="I2644" s="42">
        <v>516</v>
      </c>
      <c r="J2644" s="42" t="s">
        <v>4169</v>
      </c>
      <c r="K2644" s="42" t="s">
        <v>4169</v>
      </c>
      <c r="L2644" s="42">
        <v>0</v>
      </c>
      <c r="M2644" s="39" t="s">
        <v>102</v>
      </c>
      <c r="N2644" s="39" t="str">
        <f t="shared" si="41"/>
        <v>sim</v>
      </c>
      <c r="O2644" s="49">
        <v>8</v>
      </c>
      <c r="P2644" s="49">
        <v>7.9</v>
      </c>
      <c r="Q2644" s="39">
        <v>3</v>
      </c>
      <c r="R2644" s="39">
        <v>98.8</v>
      </c>
      <c r="S2644" s="39">
        <v>37.5</v>
      </c>
    </row>
    <row r="2645" spans="1:19" x14ac:dyDescent="0.25">
      <c r="A2645" s="39" t="s">
        <v>76</v>
      </c>
      <c r="B2645" s="39" t="s">
        <v>43</v>
      </c>
      <c r="C2645" s="39" t="s">
        <v>68</v>
      </c>
      <c r="D2645" s="39" t="s">
        <v>2778</v>
      </c>
      <c r="E2645" s="39" t="s">
        <v>127</v>
      </c>
      <c r="F2645" s="48">
        <v>1</v>
      </c>
      <c r="G2645" s="41">
        <v>12837</v>
      </c>
      <c r="H2645" s="42">
        <v>2.7122332558630888</v>
      </c>
      <c r="I2645" s="42">
        <v>4733</v>
      </c>
      <c r="J2645" s="42" t="s">
        <v>4170</v>
      </c>
      <c r="K2645" s="42" t="s">
        <v>4170</v>
      </c>
      <c r="L2645" s="42">
        <v>31</v>
      </c>
      <c r="M2645" s="39" t="s">
        <v>102</v>
      </c>
      <c r="N2645" s="39" t="str">
        <f t="shared" si="41"/>
        <v>sim</v>
      </c>
      <c r="O2645" s="49">
        <v>70</v>
      </c>
      <c r="P2645" s="49">
        <v>68</v>
      </c>
      <c r="Q2645" s="39">
        <v>1</v>
      </c>
      <c r="R2645" s="39">
        <v>97.1</v>
      </c>
      <c r="S2645" s="39">
        <v>1.4</v>
      </c>
    </row>
    <row r="2646" spans="1:19" x14ac:dyDescent="0.25">
      <c r="A2646" s="39" t="s">
        <v>76</v>
      </c>
      <c r="B2646" s="39" t="s">
        <v>43</v>
      </c>
      <c r="C2646" s="39" t="s">
        <v>68</v>
      </c>
      <c r="D2646" s="39" t="s">
        <v>2779</v>
      </c>
      <c r="E2646" s="39" t="s">
        <v>127</v>
      </c>
      <c r="F2646" s="48">
        <v>1</v>
      </c>
      <c r="G2646" s="41">
        <v>4919</v>
      </c>
      <c r="H2646" s="42">
        <v>2.6531823085221142</v>
      </c>
      <c r="I2646" s="42">
        <v>1854</v>
      </c>
      <c r="J2646" s="42" t="s">
        <v>4169</v>
      </c>
      <c r="K2646" s="42" t="s">
        <v>4170</v>
      </c>
      <c r="L2646" s="42">
        <v>0</v>
      </c>
      <c r="M2646" s="39" t="s">
        <v>103</v>
      </c>
      <c r="N2646" s="39" t="str">
        <f t="shared" si="41"/>
        <v>sim</v>
      </c>
      <c r="O2646" s="49">
        <v>37</v>
      </c>
      <c r="P2646" s="49">
        <v>25</v>
      </c>
      <c r="Q2646" s="39">
        <v>12</v>
      </c>
      <c r="R2646" s="39">
        <v>67.599999999999994</v>
      </c>
      <c r="S2646" s="39">
        <v>32.4</v>
      </c>
    </row>
    <row r="2647" spans="1:19" x14ac:dyDescent="0.25">
      <c r="A2647" s="39" t="s">
        <v>76</v>
      </c>
      <c r="B2647" s="39" t="s">
        <v>43</v>
      </c>
      <c r="C2647" s="39" t="s">
        <v>68</v>
      </c>
      <c r="D2647" s="39" t="s">
        <v>2780</v>
      </c>
      <c r="E2647" s="39" t="s">
        <v>127</v>
      </c>
      <c r="F2647" s="48">
        <v>2</v>
      </c>
      <c r="G2647" s="41">
        <v>67276</v>
      </c>
      <c r="H2647" s="42">
        <v>2.254482088401863</v>
      </c>
      <c r="I2647" s="42">
        <v>29841</v>
      </c>
      <c r="J2647" s="42" t="s">
        <v>4169</v>
      </c>
      <c r="K2647" s="42" t="s">
        <v>4169</v>
      </c>
      <c r="L2647" s="42">
        <v>150</v>
      </c>
      <c r="M2647" s="39" t="s">
        <v>102</v>
      </c>
      <c r="N2647" s="39" t="str">
        <f t="shared" si="41"/>
        <v>sim</v>
      </c>
      <c r="O2647" s="49">
        <v>476</v>
      </c>
      <c r="P2647" s="49">
        <v>442.3</v>
      </c>
      <c r="Q2647" s="39">
        <v>33</v>
      </c>
      <c r="R2647" s="39">
        <v>92.9</v>
      </c>
      <c r="S2647" s="39">
        <v>6.9</v>
      </c>
    </row>
    <row r="2648" spans="1:19" x14ac:dyDescent="0.25">
      <c r="A2648" s="39" t="s">
        <v>76</v>
      </c>
      <c r="B2648" s="39" t="s">
        <v>43</v>
      </c>
      <c r="C2648" s="39" t="s">
        <v>68</v>
      </c>
      <c r="D2648" s="39" t="s">
        <v>2781</v>
      </c>
      <c r="E2648" s="39" t="s">
        <v>127</v>
      </c>
      <c r="F2648" s="48">
        <v>1</v>
      </c>
      <c r="G2648" s="41">
        <v>939</v>
      </c>
      <c r="H2648" s="42">
        <v>2.1586206896551725</v>
      </c>
      <c r="I2648" s="42">
        <v>435</v>
      </c>
      <c r="J2648" s="42" t="s">
        <v>4169</v>
      </c>
      <c r="K2648" s="42" t="s">
        <v>4170</v>
      </c>
      <c r="L2648" s="42">
        <v>0</v>
      </c>
      <c r="M2648" s="39" t="s">
        <v>102</v>
      </c>
      <c r="N2648" s="39" t="str">
        <f t="shared" si="41"/>
        <v>sim</v>
      </c>
      <c r="O2648" s="49">
        <v>9.11</v>
      </c>
      <c r="P2648" s="49">
        <v>8.57</v>
      </c>
      <c r="Q2648" s="39">
        <v>1.78</v>
      </c>
      <c r="R2648" s="39">
        <v>94.1</v>
      </c>
      <c r="S2648" s="39">
        <v>19.5</v>
      </c>
    </row>
    <row r="2649" spans="1:19" x14ac:dyDescent="0.25">
      <c r="A2649" s="39" t="s">
        <v>76</v>
      </c>
      <c r="B2649" s="39" t="s">
        <v>43</v>
      </c>
      <c r="C2649" s="39" t="s">
        <v>68</v>
      </c>
      <c r="D2649" s="39" t="s">
        <v>2782</v>
      </c>
      <c r="E2649" s="39" t="s">
        <v>182</v>
      </c>
      <c r="F2649" s="48">
        <v>3</v>
      </c>
      <c r="G2649" s="41">
        <v>187683</v>
      </c>
      <c r="H2649" s="42">
        <v>3.3191794146255194</v>
      </c>
      <c r="I2649" s="42">
        <v>56545</v>
      </c>
      <c r="J2649" s="42" t="s">
        <v>4169</v>
      </c>
      <c r="K2649" s="42" t="s">
        <v>4170</v>
      </c>
      <c r="L2649" s="42">
        <v>8500</v>
      </c>
      <c r="M2649" s="39" t="s">
        <v>102</v>
      </c>
      <c r="N2649" s="39" t="str">
        <f t="shared" si="41"/>
        <v>sim</v>
      </c>
      <c r="O2649" s="49">
        <v>150</v>
      </c>
      <c r="P2649" s="49">
        <v>120</v>
      </c>
      <c r="Q2649" s="39">
        <v>25</v>
      </c>
      <c r="R2649" s="39">
        <v>80</v>
      </c>
      <c r="S2649" s="39">
        <v>16.7</v>
      </c>
    </row>
    <row r="2650" spans="1:19" x14ac:dyDescent="0.25">
      <c r="A2650" s="39" t="s">
        <v>76</v>
      </c>
      <c r="B2650" s="39" t="s">
        <v>43</v>
      </c>
      <c r="C2650" s="39" t="s">
        <v>68</v>
      </c>
      <c r="D2650" s="39" t="s">
        <v>2783</v>
      </c>
      <c r="E2650" s="39" t="s">
        <v>127</v>
      </c>
      <c r="F2650" s="48">
        <v>1</v>
      </c>
      <c r="G2650" s="41">
        <v>2355</v>
      </c>
      <c r="H2650" s="42">
        <v>2.0478260869565217</v>
      </c>
      <c r="I2650" s="42">
        <v>1150</v>
      </c>
      <c r="J2650" s="42" t="s">
        <v>4169</v>
      </c>
      <c r="K2650" s="42" t="s">
        <v>4170</v>
      </c>
      <c r="L2650" s="42">
        <v>5</v>
      </c>
      <c r="M2650" s="39" t="s">
        <v>102</v>
      </c>
      <c r="N2650" s="39" t="str">
        <f t="shared" si="41"/>
        <v>sim</v>
      </c>
      <c r="O2650" s="49">
        <v>18.8</v>
      </c>
      <c r="P2650" s="49">
        <v>18.8</v>
      </c>
      <c r="Q2650" s="39">
        <v>2</v>
      </c>
      <c r="R2650" s="39">
        <v>100</v>
      </c>
      <c r="S2650" s="39">
        <v>10.6</v>
      </c>
    </row>
    <row r="2651" spans="1:19" x14ac:dyDescent="0.25">
      <c r="A2651" s="39" t="s">
        <v>76</v>
      </c>
      <c r="B2651" s="39" t="s">
        <v>43</v>
      </c>
      <c r="C2651" s="39" t="s">
        <v>68</v>
      </c>
      <c r="D2651" s="39" t="s">
        <v>2784</v>
      </c>
      <c r="E2651" s="39" t="s">
        <v>127</v>
      </c>
      <c r="F2651" s="48">
        <v>1</v>
      </c>
      <c r="G2651" s="41">
        <v>11669</v>
      </c>
      <c r="H2651" s="42">
        <v>3.669496855345912</v>
      </c>
      <c r="I2651" s="42">
        <v>3180</v>
      </c>
      <c r="J2651" s="42" t="s">
        <v>4169</v>
      </c>
      <c r="K2651" s="42" t="s">
        <v>4169</v>
      </c>
      <c r="L2651" s="42">
        <v>0</v>
      </c>
      <c r="M2651" s="39" t="s">
        <v>102</v>
      </c>
      <c r="N2651" s="39" t="str">
        <f t="shared" si="41"/>
        <v>sim</v>
      </c>
      <c r="O2651" s="49">
        <v>51</v>
      </c>
      <c r="P2651" s="49">
        <v>45</v>
      </c>
      <c r="Q2651" s="39">
        <v>11</v>
      </c>
      <c r="R2651" s="39">
        <v>88.2</v>
      </c>
      <c r="S2651" s="39">
        <v>21.6</v>
      </c>
    </row>
    <row r="2652" spans="1:19" x14ac:dyDescent="0.25">
      <c r="A2652" s="39" t="s">
        <v>76</v>
      </c>
      <c r="B2652" s="39" t="s">
        <v>43</v>
      </c>
      <c r="C2652" s="39" t="s">
        <v>68</v>
      </c>
      <c r="D2652" s="39" t="s">
        <v>2785</v>
      </c>
      <c r="E2652" s="39" t="s">
        <v>127</v>
      </c>
      <c r="F2652" s="48">
        <v>1</v>
      </c>
      <c r="G2652" s="41">
        <v>2356</v>
      </c>
      <c r="H2652" s="42">
        <v>2.7980997624703088</v>
      </c>
      <c r="I2652" s="42">
        <v>842</v>
      </c>
      <c r="J2652" s="42" t="s">
        <v>4169</v>
      </c>
      <c r="K2652" s="42" t="s">
        <v>4169</v>
      </c>
      <c r="L2652" s="42">
        <v>0</v>
      </c>
      <c r="M2652" s="39" t="s">
        <v>102</v>
      </c>
      <c r="N2652" s="39" t="str">
        <f t="shared" si="41"/>
        <v>sim</v>
      </c>
      <c r="O2652" s="49">
        <v>16.309999999999999</v>
      </c>
      <c r="P2652" s="49">
        <v>16.309999999999999</v>
      </c>
      <c r="Q2652" s="39">
        <v>1.2</v>
      </c>
      <c r="R2652" s="39">
        <v>100</v>
      </c>
      <c r="S2652" s="39">
        <v>7.4</v>
      </c>
    </row>
    <row r="2653" spans="1:19" x14ac:dyDescent="0.25">
      <c r="A2653" s="39" t="s">
        <v>76</v>
      </c>
      <c r="B2653" s="39" t="s">
        <v>43</v>
      </c>
      <c r="C2653" s="39" t="s">
        <v>68</v>
      </c>
      <c r="D2653" s="39" t="s">
        <v>2786</v>
      </c>
      <c r="E2653" s="39" t="s">
        <v>180</v>
      </c>
      <c r="F2653" s="48">
        <v>4</v>
      </c>
      <c r="G2653" s="41">
        <v>349653</v>
      </c>
      <c r="H2653" s="42">
        <v>2.6170652295947008</v>
      </c>
      <c r="I2653" s="42">
        <v>133605</v>
      </c>
      <c r="J2653" s="42" t="s">
        <v>4169</v>
      </c>
      <c r="K2653" s="42" t="s">
        <v>4169</v>
      </c>
      <c r="L2653" s="42">
        <v>30</v>
      </c>
      <c r="M2653" s="39" t="s">
        <v>102</v>
      </c>
      <c r="N2653" s="39" t="str">
        <f t="shared" si="41"/>
        <v>sim</v>
      </c>
      <c r="O2653" s="49">
        <v>1565</v>
      </c>
      <c r="P2653" s="49">
        <v>1415</v>
      </c>
      <c r="Q2653" s="39">
        <v>1080</v>
      </c>
      <c r="R2653" s="39">
        <v>90.4</v>
      </c>
      <c r="S2653" s="39">
        <v>69</v>
      </c>
    </row>
    <row r="2654" spans="1:19" x14ac:dyDescent="0.25">
      <c r="A2654" s="39" t="s">
        <v>76</v>
      </c>
      <c r="B2654" s="39" t="s">
        <v>43</v>
      </c>
      <c r="C2654" s="39" t="s">
        <v>68</v>
      </c>
      <c r="D2654" s="39" t="s">
        <v>2787</v>
      </c>
      <c r="E2654" s="39" t="s">
        <v>182</v>
      </c>
      <c r="F2654" s="48">
        <v>3</v>
      </c>
      <c r="G2654" s="41">
        <v>177272</v>
      </c>
      <c r="H2654" s="42">
        <v>5.3567824011120173</v>
      </c>
      <c r="I2654" s="42">
        <v>33093</v>
      </c>
      <c r="J2654" s="42" t="s">
        <v>4170</v>
      </c>
      <c r="K2654" s="42" t="s">
        <v>4170</v>
      </c>
      <c r="L2654" s="42">
        <v>15</v>
      </c>
      <c r="M2654" s="39" t="s">
        <v>106</v>
      </c>
      <c r="N2654" s="39" t="str">
        <f t="shared" si="41"/>
        <v>sim</v>
      </c>
      <c r="O2654" s="49">
        <v>12.5</v>
      </c>
      <c r="P2654" s="49">
        <v>12.5</v>
      </c>
      <c r="Q2654" s="39">
        <v>1</v>
      </c>
      <c r="R2654" s="39">
        <v>100</v>
      </c>
      <c r="S2654" s="39">
        <v>8</v>
      </c>
    </row>
    <row r="2655" spans="1:19" x14ac:dyDescent="0.25">
      <c r="A2655" s="39" t="s">
        <v>76</v>
      </c>
      <c r="B2655" s="39" t="s">
        <v>43</v>
      </c>
      <c r="C2655" s="39" t="s">
        <v>68</v>
      </c>
      <c r="D2655" s="39" t="s">
        <v>2788</v>
      </c>
      <c r="E2655" s="39" t="s">
        <v>182</v>
      </c>
      <c r="F2655" s="48">
        <v>3</v>
      </c>
      <c r="G2655" s="41">
        <v>144173</v>
      </c>
      <c r="H2655" s="42">
        <v>3.4037585286965553</v>
      </c>
      <c r="I2655" s="42">
        <v>42357</v>
      </c>
      <c r="J2655" s="42" t="s">
        <v>4170</v>
      </c>
      <c r="K2655" s="42" t="s">
        <v>4170</v>
      </c>
      <c r="L2655" s="42">
        <v>594</v>
      </c>
      <c r="M2655" s="39" t="s">
        <v>102</v>
      </c>
      <c r="N2655" s="39" t="str">
        <f t="shared" si="41"/>
        <v>sim</v>
      </c>
      <c r="O2655" s="49">
        <v>472</v>
      </c>
      <c r="P2655" s="49">
        <v>350</v>
      </c>
      <c r="Q2655" s="39">
        <v>180</v>
      </c>
      <c r="R2655" s="39">
        <v>74.2</v>
      </c>
      <c r="S2655" s="39">
        <v>38.1</v>
      </c>
    </row>
    <row r="2656" spans="1:19" x14ac:dyDescent="0.25">
      <c r="A2656" s="39" t="s">
        <v>76</v>
      </c>
      <c r="B2656" s="39" t="s">
        <v>43</v>
      </c>
      <c r="C2656" s="39" t="s">
        <v>68</v>
      </c>
      <c r="D2656" s="39" t="s">
        <v>2789</v>
      </c>
      <c r="E2656" s="39" t="s">
        <v>127</v>
      </c>
      <c r="F2656" s="48">
        <v>1</v>
      </c>
      <c r="G2656" s="41">
        <v>2314</v>
      </c>
      <c r="H2656" s="42">
        <v>2.1748120300751879</v>
      </c>
      <c r="I2656" s="42">
        <v>1064</v>
      </c>
      <c r="J2656" s="42" t="s">
        <v>4169</v>
      </c>
      <c r="K2656" s="42" t="s">
        <v>4169</v>
      </c>
      <c r="L2656" s="42">
        <v>0</v>
      </c>
      <c r="M2656" s="39" t="s">
        <v>102</v>
      </c>
      <c r="N2656" s="39" t="str">
        <f t="shared" si="41"/>
        <v>sim</v>
      </c>
      <c r="O2656" s="49">
        <v>15.11</v>
      </c>
      <c r="P2656" s="49">
        <v>14.38</v>
      </c>
      <c r="Q2656" s="39">
        <v>2.54</v>
      </c>
      <c r="R2656" s="39">
        <v>95.2</v>
      </c>
      <c r="S2656" s="39">
        <v>16.8</v>
      </c>
    </row>
    <row r="2657" spans="1:19" x14ac:dyDescent="0.25">
      <c r="A2657" s="39" t="s">
        <v>76</v>
      </c>
      <c r="B2657" s="39" t="s">
        <v>43</v>
      </c>
      <c r="C2657" s="39" t="s">
        <v>68</v>
      </c>
      <c r="D2657" s="39" t="s">
        <v>2790</v>
      </c>
      <c r="E2657" s="39" t="s">
        <v>127</v>
      </c>
      <c r="F2657" s="48">
        <v>1</v>
      </c>
      <c r="G2657" s="41">
        <v>4831</v>
      </c>
      <c r="H2657" s="42">
        <v>2.1959090909090908</v>
      </c>
      <c r="I2657" s="42">
        <v>2200</v>
      </c>
      <c r="J2657" s="42" t="s">
        <v>4170</v>
      </c>
      <c r="K2657" s="42" t="s">
        <v>4170</v>
      </c>
      <c r="L2657" s="42">
        <v>6</v>
      </c>
      <c r="M2657" s="39" t="s">
        <v>102</v>
      </c>
      <c r="N2657" s="39" t="str">
        <f t="shared" si="41"/>
        <v>sim</v>
      </c>
      <c r="O2657" s="49">
        <v>55</v>
      </c>
      <c r="P2657" s="49">
        <v>55</v>
      </c>
      <c r="Q2657" s="39">
        <v>30</v>
      </c>
      <c r="R2657" s="39">
        <v>100</v>
      </c>
      <c r="S2657" s="39">
        <v>54.5</v>
      </c>
    </row>
    <row r="2658" spans="1:19" x14ac:dyDescent="0.25">
      <c r="A2658" s="39" t="s">
        <v>76</v>
      </c>
      <c r="B2658" s="39" t="s">
        <v>43</v>
      </c>
      <c r="C2658" s="39" t="s">
        <v>68</v>
      </c>
      <c r="D2658" s="39" t="s">
        <v>2791</v>
      </c>
      <c r="E2658" s="39" t="s">
        <v>127</v>
      </c>
      <c r="F2658" s="48">
        <v>2</v>
      </c>
      <c r="G2658" s="41">
        <v>40368</v>
      </c>
      <c r="H2658" s="42">
        <v>3.4860103626943006</v>
      </c>
      <c r="I2658" s="42">
        <v>11580</v>
      </c>
      <c r="J2658" s="42" t="s">
        <v>4169</v>
      </c>
      <c r="K2658" s="42" t="s">
        <v>4170</v>
      </c>
      <c r="L2658" s="42">
        <v>0</v>
      </c>
      <c r="M2658" s="39" t="s">
        <v>105</v>
      </c>
      <c r="N2658" s="39" t="str">
        <f t="shared" si="41"/>
        <v>sim</v>
      </c>
      <c r="O2658" s="49">
        <v>1</v>
      </c>
      <c r="P2658" s="49">
        <v>1</v>
      </c>
      <c r="Q2658" s="39">
        <v>0.01</v>
      </c>
      <c r="R2658" s="39">
        <v>100</v>
      </c>
      <c r="S2658" s="39">
        <v>1</v>
      </c>
    </row>
    <row r="2659" spans="1:19" x14ac:dyDescent="0.25">
      <c r="A2659" s="39" t="s">
        <v>76</v>
      </c>
      <c r="B2659" s="39" t="s">
        <v>43</v>
      </c>
      <c r="C2659" s="39" t="s">
        <v>68</v>
      </c>
      <c r="D2659" s="39" t="s">
        <v>2792</v>
      </c>
      <c r="E2659" s="39" t="s">
        <v>127</v>
      </c>
      <c r="F2659" s="48">
        <v>1</v>
      </c>
      <c r="G2659" s="41">
        <v>4353</v>
      </c>
      <c r="H2659" s="42">
        <v>3.1137339055793993</v>
      </c>
      <c r="I2659" s="42">
        <v>1398</v>
      </c>
      <c r="J2659" s="42" t="s">
        <v>4170</v>
      </c>
      <c r="K2659" s="42" t="s">
        <v>4170</v>
      </c>
      <c r="L2659" s="42">
        <v>0</v>
      </c>
      <c r="M2659" s="39" t="s">
        <v>102</v>
      </c>
      <c r="N2659" s="39" t="str">
        <f t="shared" si="41"/>
        <v>sim</v>
      </c>
      <c r="O2659" s="49">
        <v>16</v>
      </c>
      <c r="P2659" s="49">
        <v>16</v>
      </c>
      <c r="Q2659" s="39">
        <v>3</v>
      </c>
      <c r="R2659" s="39">
        <v>100</v>
      </c>
      <c r="S2659" s="39">
        <v>18.8</v>
      </c>
    </row>
    <row r="2660" spans="1:19" x14ac:dyDescent="0.25">
      <c r="A2660" s="39" t="s">
        <v>76</v>
      </c>
      <c r="B2660" s="39" t="s">
        <v>43</v>
      </c>
      <c r="C2660" s="39" t="s">
        <v>68</v>
      </c>
      <c r="D2660" s="39" t="s">
        <v>2793</v>
      </c>
      <c r="E2660" s="39" t="s">
        <v>127</v>
      </c>
      <c r="F2660" s="48">
        <v>1</v>
      </c>
      <c r="G2660" s="41">
        <v>3895</v>
      </c>
      <c r="H2660" s="42">
        <v>3.2110469909315746</v>
      </c>
      <c r="I2660" s="42">
        <v>1213</v>
      </c>
      <c r="J2660" s="42" t="s">
        <v>4169</v>
      </c>
      <c r="K2660" s="42" t="s">
        <v>4170</v>
      </c>
      <c r="L2660" s="42">
        <v>0</v>
      </c>
      <c r="M2660" s="39" t="s">
        <v>102</v>
      </c>
      <c r="N2660" s="39" t="str">
        <f t="shared" si="41"/>
        <v>sim</v>
      </c>
      <c r="O2660" s="49">
        <v>28.28</v>
      </c>
      <c r="P2660" s="49">
        <v>28.28</v>
      </c>
      <c r="Q2660" s="39">
        <v>16.98</v>
      </c>
      <c r="R2660" s="39">
        <v>100</v>
      </c>
      <c r="S2660" s="39">
        <v>60</v>
      </c>
    </row>
    <row r="2661" spans="1:19" x14ac:dyDescent="0.25">
      <c r="A2661" s="39" t="s">
        <v>76</v>
      </c>
      <c r="B2661" s="39" t="s">
        <v>43</v>
      </c>
      <c r="C2661" s="39" t="s">
        <v>68</v>
      </c>
      <c r="D2661" s="39" t="s">
        <v>2794</v>
      </c>
      <c r="E2661" s="39" t="s">
        <v>127</v>
      </c>
      <c r="F2661" s="48">
        <v>1</v>
      </c>
      <c r="G2661" s="41">
        <v>9248</v>
      </c>
      <c r="H2661" s="42">
        <v>2.3810504634397529</v>
      </c>
      <c r="I2661" s="42">
        <v>3884</v>
      </c>
      <c r="J2661" s="42" t="s">
        <v>4169</v>
      </c>
      <c r="K2661" s="42" t="s">
        <v>4169</v>
      </c>
      <c r="L2661" s="42">
        <v>10</v>
      </c>
      <c r="M2661" s="39" t="s">
        <v>102</v>
      </c>
      <c r="N2661" s="39" t="str">
        <f t="shared" si="41"/>
        <v>sim</v>
      </c>
      <c r="O2661" s="49">
        <v>30</v>
      </c>
      <c r="P2661" s="49">
        <v>22</v>
      </c>
      <c r="Q2661" s="39">
        <v>8</v>
      </c>
      <c r="R2661" s="39">
        <v>73.3</v>
      </c>
      <c r="S2661" s="39">
        <v>26.7</v>
      </c>
    </row>
    <row r="2662" spans="1:19" x14ac:dyDescent="0.25">
      <c r="A2662" s="39" t="s">
        <v>76</v>
      </c>
      <c r="B2662" s="39" t="s">
        <v>43</v>
      </c>
      <c r="C2662" s="39" t="s">
        <v>68</v>
      </c>
      <c r="D2662" s="39" t="s">
        <v>2795</v>
      </c>
      <c r="E2662" s="39" t="s">
        <v>127</v>
      </c>
      <c r="F2662" s="48">
        <v>1</v>
      </c>
      <c r="G2662" s="41">
        <v>8862</v>
      </c>
      <c r="H2662" s="42">
        <v>2.3321052631578949</v>
      </c>
      <c r="I2662" s="42">
        <v>3800</v>
      </c>
      <c r="J2662" s="42" t="s">
        <v>4170</v>
      </c>
      <c r="K2662" s="42" t="s">
        <v>4170</v>
      </c>
      <c r="L2662" s="42">
        <v>15</v>
      </c>
      <c r="M2662" s="39" t="s">
        <v>102</v>
      </c>
      <c r="N2662" s="39" t="str">
        <f t="shared" si="41"/>
        <v>sim</v>
      </c>
      <c r="O2662" s="49">
        <v>35.5</v>
      </c>
      <c r="P2662" s="49">
        <v>35.5</v>
      </c>
      <c r="Q2662" s="39">
        <v>30</v>
      </c>
      <c r="R2662" s="39">
        <v>100</v>
      </c>
      <c r="S2662" s="39">
        <v>84.5</v>
      </c>
    </row>
    <row r="2663" spans="1:19" x14ac:dyDescent="0.25">
      <c r="A2663" s="39" t="s">
        <v>76</v>
      </c>
      <c r="B2663" s="39" t="s">
        <v>43</v>
      </c>
      <c r="C2663" s="39" t="s">
        <v>68</v>
      </c>
      <c r="D2663" s="39" t="s">
        <v>2796</v>
      </c>
      <c r="E2663" s="39" t="s">
        <v>127</v>
      </c>
      <c r="F2663" s="48">
        <v>1</v>
      </c>
      <c r="G2663" s="41">
        <v>3556</v>
      </c>
      <c r="H2663" s="42">
        <v>2.2032218091697646</v>
      </c>
      <c r="I2663" s="42">
        <v>1614</v>
      </c>
      <c r="J2663" s="42" t="s">
        <v>4170</v>
      </c>
      <c r="K2663" s="42" t="s">
        <v>4170</v>
      </c>
      <c r="L2663" s="42">
        <v>0</v>
      </c>
      <c r="M2663" s="39" t="s">
        <v>102</v>
      </c>
      <c r="N2663" s="39" t="str">
        <f t="shared" si="41"/>
        <v>sim</v>
      </c>
      <c r="O2663" s="49">
        <v>26.03</v>
      </c>
      <c r="P2663" s="49">
        <v>24.16</v>
      </c>
      <c r="Q2663" s="39">
        <v>0.28000000000000003</v>
      </c>
      <c r="R2663" s="39">
        <v>92.8</v>
      </c>
      <c r="S2663" s="39">
        <v>1.1000000000000001</v>
      </c>
    </row>
    <row r="2664" spans="1:19" x14ac:dyDescent="0.25">
      <c r="A2664" s="39" t="s">
        <v>76</v>
      </c>
      <c r="B2664" s="39" t="s">
        <v>43</v>
      </c>
      <c r="C2664" s="39" t="s">
        <v>68</v>
      </c>
      <c r="D2664" s="39" t="s">
        <v>2797</v>
      </c>
      <c r="E2664" s="39" t="s">
        <v>127</v>
      </c>
      <c r="F2664" s="48">
        <v>1</v>
      </c>
      <c r="G2664" s="41">
        <v>11169</v>
      </c>
      <c r="H2664" s="42">
        <v>2.8268792710706152</v>
      </c>
      <c r="I2664" s="42">
        <v>3951</v>
      </c>
      <c r="J2664" s="42" t="s">
        <v>4169</v>
      </c>
      <c r="K2664" s="42" t="s">
        <v>4169</v>
      </c>
      <c r="L2664" s="42">
        <v>0</v>
      </c>
      <c r="M2664" s="39" t="s">
        <v>102</v>
      </c>
      <c r="N2664" s="39" t="str">
        <f t="shared" si="41"/>
        <v>sim</v>
      </c>
      <c r="O2664" s="49">
        <v>62.53</v>
      </c>
      <c r="P2664" s="49">
        <v>34.25</v>
      </c>
      <c r="Q2664" s="39">
        <v>15.25</v>
      </c>
      <c r="R2664" s="39">
        <v>54.8</v>
      </c>
      <c r="S2664" s="39">
        <v>24.4</v>
      </c>
    </row>
    <row r="2665" spans="1:19" x14ac:dyDescent="0.25">
      <c r="A2665" s="39" t="s">
        <v>76</v>
      </c>
      <c r="B2665" s="39" t="s">
        <v>43</v>
      </c>
      <c r="C2665" s="39" t="s">
        <v>68</v>
      </c>
      <c r="D2665" s="39" t="s">
        <v>2798</v>
      </c>
      <c r="E2665" s="39" t="s">
        <v>127</v>
      </c>
      <c r="F2665" s="48">
        <v>1</v>
      </c>
      <c r="G2665" s="41">
        <v>5055</v>
      </c>
      <c r="H2665" s="42">
        <v>2.8005540166204987</v>
      </c>
      <c r="I2665" s="42">
        <v>1805</v>
      </c>
      <c r="J2665" s="42" t="s">
        <v>4170</v>
      </c>
      <c r="K2665" s="42" t="s">
        <v>4170</v>
      </c>
      <c r="L2665" s="42">
        <v>0</v>
      </c>
      <c r="M2665" s="39" t="s">
        <v>102</v>
      </c>
      <c r="N2665" s="39" t="str">
        <f t="shared" si="41"/>
        <v>sim</v>
      </c>
      <c r="O2665" s="49">
        <v>30</v>
      </c>
      <c r="P2665" s="49">
        <v>28</v>
      </c>
      <c r="Q2665" s="39">
        <v>21</v>
      </c>
      <c r="R2665" s="39">
        <v>93.3</v>
      </c>
      <c r="S2665" s="39">
        <v>70</v>
      </c>
    </row>
    <row r="2666" spans="1:19" x14ac:dyDescent="0.25">
      <c r="A2666" s="39" t="s">
        <v>76</v>
      </c>
      <c r="B2666" s="39" t="s">
        <v>43</v>
      </c>
      <c r="C2666" s="39" t="s">
        <v>68</v>
      </c>
      <c r="D2666" s="39" t="s">
        <v>2799</v>
      </c>
      <c r="E2666" s="39" t="s">
        <v>180</v>
      </c>
      <c r="F2666" s="48">
        <v>2</v>
      </c>
      <c r="G2666" s="41">
        <v>39564</v>
      </c>
      <c r="H2666" s="42">
        <v>2.7700063011972276</v>
      </c>
      <c r="I2666" s="42">
        <v>14283</v>
      </c>
      <c r="J2666" s="42" t="s">
        <v>4169</v>
      </c>
      <c r="K2666" s="42" t="s">
        <v>4169</v>
      </c>
      <c r="L2666" s="42">
        <v>0</v>
      </c>
      <c r="M2666" s="39" t="s">
        <v>102</v>
      </c>
      <c r="N2666" s="39" t="str">
        <f t="shared" si="41"/>
        <v>sim</v>
      </c>
      <c r="O2666" s="49">
        <v>379</v>
      </c>
      <c r="P2666" s="49">
        <v>379</v>
      </c>
      <c r="Q2666" s="39">
        <v>210.05</v>
      </c>
      <c r="R2666" s="39">
        <v>100</v>
      </c>
      <c r="S2666" s="39">
        <v>55.4</v>
      </c>
    </row>
    <row r="2667" spans="1:19" x14ac:dyDescent="0.25">
      <c r="A2667" s="39" t="s">
        <v>76</v>
      </c>
      <c r="B2667" s="39" t="s">
        <v>43</v>
      </c>
      <c r="C2667" s="39" t="s">
        <v>68</v>
      </c>
      <c r="D2667" s="39" t="s">
        <v>2800</v>
      </c>
      <c r="E2667" s="39" t="s">
        <v>127</v>
      </c>
      <c r="F2667" s="48">
        <v>1</v>
      </c>
      <c r="G2667" s="41">
        <v>19260</v>
      </c>
      <c r="H2667" s="42">
        <v>2.5315457413249209</v>
      </c>
      <c r="I2667" s="42">
        <v>7608</v>
      </c>
      <c r="J2667" s="42" t="s">
        <v>4169</v>
      </c>
      <c r="K2667" s="42" t="s">
        <v>4169</v>
      </c>
      <c r="L2667" s="42">
        <v>2</v>
      </c>
      <c r="M2667" s="39" t="s">
        <v>102</v>
      </c>
      <c r="N2667" s="39" t="str">
        <f t="shared" si="41"/>
        <v>sim</v>
      </c>
      <c r="O2667" s="49">
        <v>105</v>
      </c>
      <c r="P2667" s="49">
        <v>75</v>
      </c>
      <c r="Q2667" s="39">
        <v>3.9</v>
      </c>
      <c r="R2667" s="39">
        <v>71.400000000000006</v>
      </c>
      <c r="S2667" s="39">
        <v>3.7</v>
      </c>
    </row>
    <row r="2668" spans="1:19" x14ac:dyDescent="0.25">
      <c r="A2668" s="39" t="s">
        <v>76</v>
      </c>
      <c r="B2668" s="39" t="s">
        <v>43</v>
      </c>
      <c r="C2668" s="39" t="s">
        <v>68</v>
      </c>
      <c r="D2668" s="39" t="s">
        <v>2801</v>
      </c>
      <c r="E2668" s="39" t="s">
        <v>127</v>
      </c>
      <c r="F2668" s="48">
        <v>1</v>
      </c>
      <c r="G2668" s="41">
        <v>6842</v>
      </c>
      <c r="H2668" s="42">
        <v>3.4730964467005077</v>
      </c>
      <c r="I2668" s="42">
        <v>1970</v>
      </c>
      <c r="J2668" s="42" t="s">
        <v>4170</v>
      </c>
      <c r="K2668" s="42" t="s">
        <v>4170</v>
      </c>
      <c r="L2668" s="42">
        <v>0</v>
      </c>
      <c r="M2668" s="39" t="s">
        <v>106</v>
      </c>
      <c r="N2668" s="39" t="str">
        <f t="shared" si="41"/>
        <v>sim</v>
      </c>
      <c r="O2668" s="49">
        <v>26.7</v>
      </c>
      <c r="P2668" s="49">
        <v>26.7</v>
      </c>
      <c r="Q2668" s="39">
        <v>1.5</v>
      </c>
      <c r="R2668" s="39">
        <v>100</v>
      </c>
      <c r="S2668" s="39">
        <v>5.6</v>
      </c>
    </row>
    <row r="2669" spans="1:19" x14ac:dyDescent="0.25">
      <c r="A2669" s="39" t="s">
        <v>76</v>
      </c>
      <c r="B2669" s="39" t="s">
        <v>43</v>
      </c>
      <c r="C2669" s="39" t="s">
        <v>68</v>
      </c>
      <c r="D2669" s="39" t="s">
        <v>2802</v>
      </c>
      <c r="E2669" s="39" t="s">
        <v>180</v>
      </c>
      <c r="F2669" s="48">
        <v>1</v>
      </c>
      <c r="G2669" s="41">
        <v>20627</v>
      </c>
      <c r="H2669" s="42">
        <v>3.6017111925964729</v>
      </c>
      <c r="I2669" s="42">
        <v>5727</v>
      </c>
      <c r="J2669" s="42" t="s">
        <v>4170</v>
      </c>
      <c r="K2669" s="42" t="s">
        <v>4170</v>
      </c>
      <c r="L2669" s="42">
        <v>0</v>
      </c>
      <c r="M2669" s="39" t="s">
        <v>104</v>
      </c>
      <c r="N2669" s="39" t="b">
        <f t="shared" si="41"/>
        <v>0</v>
      </c>
      <c r="O2669" s="49">
        <v>1</v>
      </c>
      <c r="P2669" s="49">
        <v>1</v>
      </c>
      <c r="Q2669" s="39">
        <v>1</v>
      </c>
      <c r="R2669" s="39">
        <v>100</v>
      </c>
      <c r="S2669" s="39">
        <v>100</v>
      </c>
    </row>
    <row r="2670" spans="1:19" x14ac:dyDescent="0.25">
      <c r="A2670" s="39" t="s">
        <v>76</v>
      </c>
      <c r="B2670" s="39" t="s">
        <v>43</v>
      </c>
      <c r="C2670" s="39" t="s">
        <v>68</v>
      </c>
      <c r="D2670" s="39" t="s">
        <v>2803</v>
      </c>
      <c r="E2670" s="39" t="s">
        <v>127</v>
      </c>
      <c r="F2670" s="48">
        <v>1</v>
      </c>
      <c r="G2670" s="41">
        <v>6540</v>
      </c>
      <c r="H2670" s="42">
        <v>2.0123076923076924</v>
      </c>
      <c r="I2670" s="42">
        <v>3250</v>
      </c>
      <c r="J2670" s="42" t="s">
        <v>4169</v>
      </c>
      <c r="K2670" s="42" t="s">
        <v>4169</v>
      </c>
      <c r="L2670" s="42">
        <v>10</v>
      </c>
      <c r="M2670" s="39" t="s">
        <v>106</v>
      </c>
      <c r="N2670" s="39" t="str">
        <f t="shared" si="41"/>
        <v>sim</v>
      </c>
      <c r="O2670" s="49">
        <v>30</v>
      </c>
      <c r="P2670" s="49">
        <v>30</v>
      </c>
      <c r="Q2670" s="39">
        <v>30</v>
      </c>
      <c r="R2670" s="39">
        <v>100</v>
      </c>
      <c r="S2670" s="39">
        <v>100</v>
      </c>
    </row>
    <row r="2671" spans="1:19" x14ac:dyDescent="0.25">
      <c r="A2671" s="39" t="s">
        <v>76</v>
      </c>
      <c r="B2671" s="39" t="s">
        <v>43</v>
      </c>
      <c r="C2671" s="39" t="s">
        <v>68</v>
      </c>
      <c r="D2671" s="39" t="s">
        <v>2804</v>
      </c>
      <c r="E2671" s="39" t="s">
        <v>127</v>
      </c>
      <c r="F2671" s="48">
        <v>1</v>
      </c>
      <c r="G2671" s="41">
        <v>10100</v>
      </c>
      <c r="H2671" s="42">
        <v>2.2276135862373181</v>
      </c>
      <c r="I2671" s="42">
        <v>4534</v>
      </c>
      <c r="J2671" s="42" t="s">
        <v>4169</v>
      </c>
      <c r="K2671" s="42" t="s">
        <v>4170</v>
      </c>
      <c r="L2671" s="42">
        <v>0</v>
      </c>
      <c r="M2671" s="39" t="s">
        <v>102</v>
      </c>
      <c r="N2671" s="39" t="str">
        <f t="shared" si="41"/>
        <v>sim</v>
      </c>
      <c r="O2671" s="49">
        <v>81.209999999999994</v>
      </c>
      <c r="P2671" s="49">
        <v>60.55</v>
      </c>
      <c r="Q2671" s="39">
        <v>15.31</v>
      </c>
      <c r="R2671" s="39">
        <v>74.599999999999994</v>
      </c>
      <c r="S2671" s="39">
        <v>18.899999999999999</v>
      </c>
    </row>
    <row r="2672" spans="1:19" x14ac:dyDescent="0.25">
      <c r="A2672" s="39" t="s">
        <v>76</v>
      </c>
      <c r="B2672" s="39" t="s">
        <v>43</v>
      </c>
      <c r="C2672" s="39" t="s">
        <v>68</v>
      </c>
      <c r="D2672" s="39" t="s">
        <v>2805</v>
      </c>
      <c r="E2672" s="39" t="s">
        <v>127</v>
      </c>
      <c r="F2672" s="48">
        <v>1</v>
      </c>
      <c r="G2672" s="41">
        <v>1760</v>
      </c>
      <c r="H2672" s="42">
        <v>2.189054726368159</v>
      </c>
      <c r="I2672" s="42">
        <v>804</v>
      </c>
      <c r="J2672" s="42" t="s">
        <v>4170</v>
      </c>
      <c r="K2672" s="42" t="s">
        <v>4170</v>
      </c>
      <c r="L2672" s="42">
        <v>3</v>
      </c>
      <c r="M2672" s="39" t="s">
        <v>102</v>
      </c>
      <c r="N2672" s="39" t="str">
        <f t="shared" si="41"/>
        <v>sim</v>
      </c>
      <c r="O2672" s="49">
        <v>12.45</v>
      </c>
      <c r="P2672" s="49">
        <v>12.45</v>
      </c>
      <c r="Q2672" s="39">
        <v>2.4300000000000002</v>
      </c>
      <c r="R2672" s="39">
        <v>100</v>
      </c>
      <c r="S2672" s="39">
        <v>19.5</v>
      </c>
    </row>
    <row r="2673" spans="1:19" x14ac:dyDescent="0.25">
      <c r="A2673" s="39" t="s">
        <v>76</v>
      </c>
      <c r="B2673" s="39" t="s">
        <v>43</v>
      </c>
      <c r="C2673" s="39" t="s">
        <v>68</v>
      </c>
      <c r="D2673" s="39" t="s">
        <v>2806</v>
      </c>
      <c r="E2673" s="39" t="s">
        <v>127</v>
      </c>
      <c r="F2673" s="48">
        <v>1</v>
      </c>
      <c r="G2673" s="41">
        <v>5693</v>
      </c>
      <c r="H2673" s="42">
        <v>2.7278390033540969</v>
      </c>
      <c r="I2673" s="42">
        <v>2087</v>
      </c>
      <c r="J2673" s="42" t="s">
        <v>4169</v>
      </c>
      <c r="K2673" s="42" t="s">
        <v>4169</v>
      </c>
      <c r="L2673" s="42">
        <v>9</v>
      </c>
      <c r="M2673" s="39" t="s">
        <v>102</v>
      </c>
      <c r="N2673" s="39" t="str">
        <f t="shared" si="41"/>
        <v>sim</v>
      </c>
      <c r="O2673" s="49">
        <v>9</v>
      </c>
      <c r="P2673" s="49">
        <v>9</v>
      </c>
      <c r="Q2673" s="39">
        <v>9</v>
      </c>
      <c r="R2673" s="39">
        <v>100</v>
      </c>
      <c r="S2673" s="39">
        <v>100</v>
      </c>
    </row>
    <row r="2674" spans="1:19" x14ac:dyDescent="0.25">
      <c r="A2674" s="39" t="s">
        <v>76</v>
      </c>
      <c r="B2674" s="39" t="s">
        <v>43</v>
      </c>
      <c r="C2674" s="39" t="s">
        <v>68</v>
      </c>
      <c r="D2674" s="39" t="s">
        <v>2807</v>
      </c>
      <c r="E2674" s="39" t="s">
        <v>127</v>
      </c>
      <c r="F2674" s="48">
        <v>2</v>
      </c>
      <c r="G2674" s="41">
        <v>30635</v>
      </c>
      <c r="H2674" s="42">
        <v>2.7905811623246493</v>
      </c>
      <c r="I2674" s="42">
        <v>10978</v>
      </c>
      <c r="J2674" s="42" t="s">
        <v>4169</v>
      </c>
      <c r="K2674" s="42" t="s">
        <v>4169</v>
      </c>
      <c r="L2674" s="42">
        <v>0</v>
      </c>
      <c r="M2674" s="39" t="s">
        <v>102</v>
      </c>
      <c r="N2674" s="39" t="str">
        <f t="shared" si="41"/>
        <v>sim</v>
      </c>
      <c r="O2674" s="49">
        <v>80</v>
      </c>
      <c r="P2674" s="49">
        <v>80</v>
      </c>
      <c r="Q2674" s="39">
        <v>15</v>
      </c>
      <c r="R2674" s="39">
        <v>100</v>
      </c>
      <c r="S2674" s="39">
        <v>18.8</v>
      </c>
    </row>
    <row r="2675" spans="1:19" x14ac:dyDescent="0.25">
      <c r="A2675" s="39" t="s">
        <v>76</v>
      </c>
      <c r="B2675" s="39" t="s">
        <v>43</v>
      </c>
      <c r="C2675" s="39" t="s">
        <v>68</v>
      </c>
      <c r="D2675" s="39" t="s">
        <v>2808</v>
      </c>
      <c r="E2675" s="39" t="s">
        <v>182</v>
      </c>
      <c r="F2675" s="48">
        <v>2</v>
      </c>
      <c r="G2675" s="41">
        <v>25933</v>
      </c>
      <c r="H2675" s="42">
        <v>3.1502672497570456</v>
      </c>
      <c r="I2675" s="42">
        <v>8232</v>
      </c>
      <c r="J2675" s="42" t="s">
        <v>4169</v>
      </c>
      <c r="K2675" s="42" t="s">
        <v>4170</v>
      </c>
      <c r="L2675" s="42">
        <v>70</v>
      </c>
      <c r="M2675" s="39" t="s">
        <v>102</v>
      </c>
      <c r="N2675" s="39" t="str">
        <f t="shared" si="41"/>
        <v>sim</v>
      </c>
      <c r="O2675" s="49">
        <v>266.97000000000003</v>
      </c>
      <c r="P2675" s="49">
        <v>152.03</v>
      </c>
      <c r="Q2675" s="39">
        <v>30.12</v>
      </c>
      <c r="R2675" s="39">
        <v>56.9</v>
      </c>
      <c r="S2675" s="39">
        <v>11.3</v>
      </c>
    </row>
    <row r="2676" spans="1:19" x14ac:dyDescent="0.25">
      <c r="A2676" s="39" t="s">
        <v>76</v>
      </c>
      <c r="B2676" s="39" t="s">
        <v>43</v>
      </c>
      <c r="C2676" s="39" t="s">
        <v>68</v>
      </c>
      <c r="D2676" s="39" t="s">
        <v>2809</v>
      </c>
      <c r="E2676" s="39" t="s">
        <v>181</v>
      </c>
      <c r="F2676" s="48">
        <v>3</v>
      </c>
      <c r="G2676" s="41">
        <v>116701</v>
      </c>
      <c r="H2676" s="42">
        <v>2.8779531442663377</v>
      </c>
      <c r="I2676" s="42">
        <v>40550</v>
      </c>
      <c r="J2676" s="42" t="s">
        <v>4170</v>
      </c>
      <c r="K2676" s="42" t="s">
        <v>4170</v>
      </c>
      <c r="L2676" s="42">
        <v>500</v>
      </c>
      <c r="M2676" s="39" t="s">
        <v>102</v>
      </c>
      <c r="N2676" s="39" t="str">
        <f t="shared" si="41"/>
        <v>sim</v>
      </c>
      <c r="O2676" s="49">
        <v>992.16</v>
      </c>
      <c r="P2676" s="49">
        <v>769.03</v>
      </c>
      <c r="Q2676" s="39">
        <v>769.03</v>
      </c>
      <c r="R2676" s="39">
        <v>77.5</v>
      </c>
      <c r="S2676" s="39">
        <v>77.5</v>
      </c>
    </row>
    <row r="2677" spans="1:19" x14ac:dyDescent="0.25">
      <c r="A2677" s="39" t="s">
        <v>76</v>
      </c>
      <c r="B2677" s="39" t="s">
        <v>43</v>
      </c>
      <c r="C2677" s="39" t="s">
        <v>68</v>
      </c>
      <c r="D2677" s="39" t="s">
        <v>2810</v>
      </c>
      <c r="E2677" s="39" t="s">
        <v>127</v>
      </c>
      <c r="F2677" s="48">
        <v>1</v>
      </c>
      <c r="G2677" s="41">
        <v>10909</v>
      </c>
      <c r="H2677" s="42">
        <v>2.3818777292576421</v>
      </c>
      <c r="I2677" s="42">
        <v>4580</v>
      </c>
      <c r="J2677" s="42" t="s">
        <v>4169</v>
      </c>
      <c r="K2677" s="42" t="s">
        <v>4169</v>
      </c>
      <c r="L2677" s="42">
        <v>500</v>
      </c>
      <c r="M2677" s="39" t="s">
        <v>102</v>
      </c>
      <c r="N2677" s="39" t="str">
        <f t="shared" si="41"/>
        <v>sim</v>
      </c>
      <c r="O2677" s="49">
        <v>47.8</v>
      </c>
      <c r="P2677" s="49">
        <v>39</v>
      </c>
      <c r="Q2677" s="39">
        <v>25</v>
      </c>
      <c r="R2677" s="39">
        <v>81.599999999999994</v>
      </c>
      <c r="S2677" s="39">
        <v>52.3</v>
      </c>
    </row>
    <row r="2678" spans="1:19" x14ac:dyDescent="0.25">
      <c r="A2678" s="39" t="s">
        <v>76</v>
      </c>
      <c r="B2678" s="39" t="s">
        <v>43</v>
      </c>
      <c r="C2678" s="39" t="s">
        <v>68</v>
      </c>
      <c r="D2678" s="39" t="s">
        <v>2811</v>
      </c>
      <c r="E2678" s="39" t="s">
        <v>178</v>
      </c>
      <c r="F2678" s="48">
        <v>2</v>
      </c>
      <c r="G2678" s="41">
        <v>39645</v>
      </c>
      <c r="H2678" s="42">
        <v>2.9150735294117647</v>
      </c>
      <c r="I2678" s="42">
        <v>13600</v>
      </c>
      <c r="J2678" s="42" t="s">
        <v>4169</v>
      </c>
      <c r="K2678" s="42" t="s">
        <v>4169</v>
      </c>
      <c r="L2678" s="42">
        <v>0</v>
      </c>
      <c r="M2678" s="39" t="s">
        <v>102</v>
      </c>
      <c r="N2678" s="39" t="str">
        <f t="shared" si="41"/>
        <v>sim</v>
      </c>
      <c r="O2678" s="49">
        <v>497</v>
      </c>
      <c r="P2678" s="49">
        <v>497</v>
      </c>
      <c r="Q2678" s="39">
        <v>190</v>
      </c>
      <c r="R2678" s="39">
        <v>100</v>
      </c>
      <c r="S2678" s="39">
        <v>38.200000000000003</v>
      </c>
    </row>
    <row r="2679" spans="1:19" x14ac:dyDescent="0.25">
      <c r="A2679" s="39" t="s">
        <v>76</v>
      </c>
      <c r="B2679" s="39" t="s">
        <v>43</v>
      </c>
      <c r="C2679" s="39" t="s">
        <v>68</v>
      </c>
      <c r="D2679" s="39" t="s">
        <v>2812</v>
      </c>
      <c r="E2679" s="39" t="s">
        <v>183</v>
      </c>
      <c r="F2679" s="48">
        <v>4</v>
      </c>
      <c r="G2679" s="41">
        <v>322688</v>
      </c>
      <c r="H2679" s="42">
        <v>3.4763048747643417</v>
      </c>
      <c r="I2679" s="42">
        <v>92825</v>
      </c>
      <c r="J2679" s="42" t="s">
        <v>4169</v>
      </c>
      <c r="K2679" s="42" t="s">
        <v>4169</v>
      </c>
      <c r="L2679" s="42">
        <v>42054</v>
      </c>
      <c r="M2679" s="39" t="s">
        <v>102</v>
      </c>
      <c r="N2679" s="39" t="str">
        <f t="shared" si="41"/>
        <v>sim</v>
      </c>
      <c r="O2679" s="49">
        <v>781.34</v>
      </c>
      <c r="P2679" s="49">
        <v>597.97</v>
      </c>
      <c r="Q2679" s="39">
        <v>471.69</v>
      </c>
      <c r="R2679" s="39">
        <v>76.5</v>
      </c>
      <c r="S2679" s="39">
        <v>60.4</v>
      </c>
    </row>
    <row r="2680" spans="1:19" x14ac:dyDescent="0.25">
      <c r="A2680" s="39" t="s">
        <v>76</v>
      </c>
      <c r="B2680" s="39" t="s">
        <v>43</v>
      </c>
      <c r="C2680" s="39" t="s">
        <v>68</v>
      </c>
      <c r="D2680" s="39" t="s">
        <v>2813</v>
      </c>
      <c r="E2680" s="39" t="s">
        <v>182</v>
      </c>
      <c r="F2680" s="48">
        <v>5</v>
      </c>
      <c r="G2680" s="41">
        <v>1392121</v>
      </c>
      <c r="H2680" s="42">
        <v>3.4548917710241178</v>
      </c>
      <c r="I2680" s="42">
        <v>402942</v>
      </c>
      <c r="J2680" s="42" t="s">
        <v>4169</v>
      </c>
      <c r="K2680" s="42" t="s">
        <v>4169</v>
      </c>
      <c r="L2680" s="42">
        <v>11835</v>
      </c>
      <c r="M2680" s="39" t="s">
        <v>102</v>
      </c>
      <c r="N2680" s="39" t="str">
        <f t="shared" si="41"/>
        <v>sim</v>
      </c>
      <c r="O2680" s="49">
        <v>3500</v>
      </c>
      <c r="P2680" s="49">
        <v>2050</v>
      </c>
      <c r="Q2680" s="39">
        <v>7</v>
      </c>
      <c r="R2680" s="39">
        <v>58.6</v>
      </c>
      <c r="S2680" s="39">
        <v>0.2</v>
      </c>
    </row>
    <row r="2681" spans="1:19" x14ac:dyDescent="0.25">
      <c r="A2681" s="39" t="s">
        <v>76</v>
      </c>
      <c r="B2681" s="39" t="s">
        <v>43</v>
      </c>
      <c r="C2681" s="39" t="s">
        <v>68</v>
      </c>
      <c r="D2681" s="39" t="s">
        <v>2814</v>
      </c>
      <c r="E2681" s="39" t="s">
        <v>178</v>
      </c>
      <c r="F2681" s="48">
        <v>1</v>
      </c>
      <c r="G2681" s="41">
        <v>5662</v>
      </c>
      <c r="H2681" s="42">
        <v>2.0007067137809189</v>
      </c>
      <c r="I2681" s="42">
        <v>2830</v>
      </c>
      <c r="J2681" s="42" t="s">
        <v>4169</v>
      </c>
      <c r="K2681" s="42" t="s">
        <v>4169</v>
      </c>
      <c r="L2681" s="42">
        <v>0</v>
      </c>
      <c r="M2681" s="39" t="s">
        <v>102</v>
      </c>
      <c r="N2681" s="39" t="str">
        <f t="shared" si="41"/>
        <v>sim</v>
      </c>
      <c r="O2681" s="49">
        <v>41</v>
      </c>
      <c r="P2681" s="49">
        <v>39</v>
      </c>
      <c r="Q2681" s="39">
        <v>9.1999999999999993</v>
      </c>
      <c r="R2681" s="39">
        <v>95.1</v>
      </c>
      <c r="S2681" s="39">
        <v>22.4</v>
      </c>
    </row>
    <row r="2682" spans="1:19" x14ac:dyDescent="0.25">
      <c r="A2682" s="39" t="s">
        <v>76</v>
      </c>
      <c r="B2682" s="39" t="s">
        <v>43</v>
      </c>
      <c r="C2682" s="39" t="s">
        <v>68</v>
      </c>
      <c r="D2682" s="39" t="s">
        <v>2815</v>
      </c>
      <c r="E2682" s="39" t="s">
        <v>127</v>
      </c>
      <c r="F2682" s="48">
        <v>1</v>
      </c>
      <c r="G2682" s="41">
        <v>4489</v>
      </c>
      <c r="H2682" s="42">
        <v>2.2729113924050632</v>
      </c>
      <c r="I2682" s="42">
        <v>1975</v>
      </c>
      <c r="J2682" s="42" t="s">
        <v>4169</v>
      </c>
      <c r="K2682" s="42" t="s">
        <v>4169</v>
      </c>
      <c r="L2682" s="42">
        <v>0</v>
      </c>
      <c r="M2682" s="39" t="s">
        <v>102</v>
      </c>
      <c r="N2682" s="39" t="str">
        <f t="shared" si="41"/>
        <v>sim</v>
      </c>
      <c r="O2682" s="49">
        <v>5</v>
      </c>
      <c r="P2682" s="49">
        <v>5</v>
      </c>
      <c r="Q2682" s="39">
        <v>2.5</v>
      </c>
      <c r="R2682" s="39">
        <v>100</v>
      </c>
      <c r="S2682" s="39">
        <v>50</v>
      </c>
    </row>
    <row r="2683" spans="1:19" x14ac:dyDescent="0.25">
      <c r="A2683" s="39" t="s">
        <v>76</v>
      </c>
      <c r="B2683" s="39" t="s">
        <v>43</v>
      </c>
      <c r="C2683" s="39" t="s">
        <v>68</v>
      </c>
      <c r="D2683" s="39" t="s">
        <v>2816</v>
      </c>
      <c r="E2683" s="39" t="s">
        <v>127</v>
      </c>
      <c r="F2683" s="48">
        <v>1</v>
      </c>
      <c r="G2683" s="41">
        <v>8734</v>
      </c>
      <c r="H2683" s="42">
        <v>2.9074567243675098</v>
      </c>
      <c r="I2683" s="42">
        <v>3004</v>
      </c>
      <c r="J2683" s="42" t="s">
        <v>4169</v>
      </c>
      <c r="K2683" s="42" t="s">
        <v>4169</v>
      </c>
      <c r="L2683" s="42">
        <v>5</v>
      </c>
      <c r="M2683" s="39" t="s">
        <v>102</v>
      </c>
      <c r="N2683" s="39" t="str">
        <f t="shared" si="41"/>
        <v>sim</v>
      </c>
      <c r="O2683" s="49">
        <v>53.5</v>
      </c>
      <c r="P2683" s="49">
        <v>40.56</v>
      </c>
      <c r="Q2683" s="39">
        <v>7.8</v>
      </c>
      <c r="R2683" s="39">
        <v>75.8</v>
      </c>
      <c r="S2683" s="39">
        <v>14.6</v>
      </c>
    </row>
    <row r="2684" spans="1:19" x14ac:dyDescent="0.25">
      <c r="A2684" s="39" t="s">
        <v>76</v>
      </c>
      <c r="B2684" s="39" t="s">
        <v>43</v>
      </c>
      <c r="C2684" s="39" t="s">
        <v>68</v>
      </c>
      <c r="D2684" s="39" t="s">
        <v>2817</v>
      </c>
      <c r="E2684" s="39" t="s">
        <v>179</v>
      </c>
      <c r="F2684" s="48">
        <v>1</v>
      </c>
      <c r="G2684" s="41">
        <v>11062</v>
      </c>
      <c r="H2684" s="42">
        <v>3.1605714285714286</v>
      </c>
      <c r="I2684" s="42">
        <v>3500</v>
      </c>
      <c r="J2684" s="42" t="s">
        <v>4169</v>
      </c>
      <c r="K2684" s="42" t="s">
        <v>4169</v>
      </c>
      <c r="L2684" s="42">
        <v>25</v>
      </c>
      <c r="M2684" s="39" t="s">
        <v>102</v>
      </c>
      <c r="N2684" s="39" t="str">
        <f t="shared" si="41"/>
        <v>sim</v>
      </c>
      <c r="O2684" s="49">
        <v>70.25</v>
      </c>
      <c r="P2684" s="49">
        <v>70.25</v>
      </c>
      <c r="Q2684" s="39">
        <v>28.5</v>
      </c>
      <c r="R2684" s="39">
        <v>100</v>
      </c>
      <c r="S2684" s="39">
        <v>40.6</v>
      </c>
    </row>
    <row r="2685" spans="1:19" x14ac:dyDescent="0.25">
      <c r="A2685" s="39" t="s">
        <v>76</v>
      </c>
      <c r="B2685" s="39" t="s">
        <v>43</v>
      </c>
      <c r="C2685" s="39" t="s">
        <v>68</v>
      </c>
      <c r="D2685" s="39" t="s">
        <v>2818</v>
      </c>
      <c r="E2685" s="39" t="s">
        <v>179</v>
      </c>
      <c r="F2685" s="48">
        <v>3</v>
      </c>
      <c r="G2685" s="41">
        <v>234259</v>
      </c>
      <c r="H2685" s="42">
        <v>4.1170298769771527</v>
      </c>
      <c r="I2685" s="42">
        <v>56900</v>
      </c>
      <c r="J2685" s="42" t="s">
        <v>4169</v>
      </c>
      <c r="K2685" s="42" t="s">
        <v>4170</v>
      </c>
      <c r="L2685" s="42">
        <v>0</v>
      </c>
      <c r="M2685" s="39" t="s">
        <v>102</v>
      </c>
      <c r="N2685" s="39" t="str">
        <f t="shared" si="41"/>
        <v>sim</v>
      </c>
      <c r="O2685" s="49">
        <v>532</v>
      </c>
      <c r="P2685" s="49">
        <v>513.16</v>
      </c>
      <c r="Q2685" s="39">
        <v>170.91</v>
      </c>
      <c r="R2685" s="39">
        <v>96.5</v>
      </c>
      <c r="S2685" s="39">
        <v>32.1</v>
      </c>
    </row>
    <row r="2686" spans="1:19" x14ac:dyDescent="0.25">
      <c r="A2686" s="39" t="s">
        <v>76</v>
      </c>
      <c r="B2686" s="39" t="s">
        <v>43</v>
      </c>
      <c r="C2686" s="39" t="s">
        <v>68</v>
      </c>
      <c r="D2686" s="39" t="s">
        <v>2819</v>
      </c>
      <c r="E2686" s="39" t="s">
        <v>127</v>
      </c>
      <c r="F2686" s="48">
        <v>1</v>
      </c>
      <c r="G2686" s="41">
        <v>10334</v>
      </c>
      <c r="H2686" s="42">
        <v>2.3051527994646444</v>
      </c>
      <c r="I2686" s="42">
        <v>4483</v>
      </c>
      <c r="J2686" s="42" t="s">
        <v>4169</v>
      </c>
      <c r="K2686" s="42" t="s">
        <v>4169</v>
      </c>
      <c r="L2686" s="42">
        <v>0</v>
      </c>
      <c r="M2686" s="39" t="s">
        <v>102</v>
      </c>
      <c r="N2686" s="39" t="str">
        <f t="shared" si="41"/>
        <v>sim</v>
      </c>
      <c r="O2686" s="49">
        <v>44</v>
      </c>
      <c r="P2686" s="49">
        <v>42</v>
      </c>
      <c r="Q2686" s="39">
        <v>13.8</v>
      </c>
      <c r="R2686" s="39">
        <v>95.5</v>
      </c>
      <c r="S2686" s="39">
        <v>31.4</v>
      </c>
    </row>
    <row r="2687" spans="1:19" x14ac:dyDescent="0.25">
      <c r="A2687" s="39" t="s">
        <v>76</v>
      </c>
      <c r="B2687" s="39" t="s">
        <v>43</v>
      </c>
      <c r="C2687" s="39" t="s">
        <v>68</v>
      </c>
      <c r="D2687" s="39" t="s">
        <v>2820</v>
      </c>
      <c r="E2687" s="39" t="s">
        <v>127</v>
      </c>
      <c r="F2687" s="48">
        <v>1</v>
      </c>
      <c r="G2687" s="41">
        <v>4952</v>
      </c>
      <c r="H2687" s="42">
        <v>2.9476190476190478</v>
      </c>
      <c r="I2687" s="42">
        <v>1680</v>
      </c>
      <c r="J2687" s="42" t="s">
        <v>4169</v>
      </c>
      <c r="K2687" s="42" t="s">
        <v>4169</v>
      </c>
      <c r="L2687" s="42">
        <v>0</v>
      </c>
      <c r="M2687" s="39" t="s">
        <v>102</v>
      </c>
      <c r="N2687" s="39" t="str">
        <f t="shared" si="41"/>
        <v>sim</v>
      </c>
      <c r="O2687" s="49">
        <v>33.549999999999997</v>
      </c>
      <c r="P2687" s="49">
        <v>33.549999999999997</v>
      </c>
      <c r="Q2687" s="39">
        <v>5.4</v>
      </c>
      <c r="R2687" s="39">
        <v>100</v>
      </c>
      <c r="S2687" s="39">
        <v>16.100000000000001</v>
      </c>
    </row>
    <row r="2688" spans="1:19" x14ac:dyDescent="0.25">
      <c r="A2688" s="39" t="s">
        <v>76</v>
      </c>
      <c r="B2688" s="39" t="s">
        <v>43</v>
      </c>
      <c r="C2688" s="39" t="s">
        <v>68</v>
      </c>
      <c r="D2688" s="39" t="s">
        <v>2821</v>
      </c>
      <c r="E2688" s="39" t="s">
        <v>127</v>
      </c>
      <c r="F2688" s="48">
        <v>1</v>
      </c>
      <c r="G2688" s="41">
        <v>4235</v>
      </c>
      <c r="H2688" s="42">
        <v>6.1287988422575976</v>
      </c>
      <c r="I2688" s="42">
        <v>691</v>
      </c>
      <c r="J2688" s="42" t="s">
        <v>4169</v>
      </c>
      <c r="K2688" s="42" t="s">
        <v>4170</v>
      </c>
      <c r="L2688" s="42">
        <v>0</v>
      </c>
      <c r="M2688" s="39" t="s">
        <v>102</v>
      </c>
      <c r="N2688" s="39" t="str">
        <f t="shared" si="41"/>
        <v>sim</v>
      </c>
      <c r="O2688" s="49">
        <v>22.64</v>
      </c>
      <c r="P2688" s="49">
        <v>14.48</v>
      </c>
      <c r="Q2688" s="39">
        <v>2.72</v>
      </c>
      <c r="R2688" s="39">
        <v>64</v>
      </c>
      <c r="S2688" s="39">
        <v>12</v>
      </c>
    </row>
    <row r="2689" spans="1:19" x14ac:dyDescent="0.25">
      <c r="A2689" s="39" t="s">
        <v>76</v>
      </c>
      <c r="B2689" s="39" t="s">
        <v>43</v>
      </c>
      <c r="C2689" s="39" t="s">
        <v>68</v>
      </c>
      <c r="D2689" s="39" t="s">
        <v>2822</v>
      </c>
      <c r="E2689" s="39" t="s">
        <v>127</v>
      </c>
      <c r="F2689" s="48">
        <v>2</v>
      </c>
      <c r="G2689" s="41">
        <v>34057</v>
      </c>
      <c r="H2689" s="42">
        <v>3.2342830009496675</v>
      </c>
      <c r="I2689" s="42">
        <v>10530</v>
      </c>
      <c r="J2689" s="42" t="s">
        <v>4170</v>
      </c>
      <c r="K2689" s="42" t="s">
        <v>4170</v>
      </c>
      <c r="L2689" s="42">
        <v>0</v>
      </c>
      <c r="M2689" s="39" t="s">
        <v>103</v>
      </c>
      <c r="N2689" s="39" t="str">
        <f t="shared" si="41"/>
        <v>sim</v>
      </c>
      <c r="O2689" s="49">
        <v>1026.8</v>
      </c>
      <c r="P2689" s="49">
        <v>1026.8</v>
      </c>
      <c r="Q2689" s="39">
        <v>1000.2</v>
      </c>
      <c r="R2689" s="39">
        <v>100</v>
      </c>
      <c r="S2689" s="39">
        <v>97.4</v>
      </c>
    </row>
    <row r="2690" spans="1:19" x14ac:dyDescent="0.25">
      <c r="A2690" s="39" t="s">
        <v>76</v>
      </c>
      <c r="B2690" s="39" t="s">
        <v>43</v>
      </c>
      <c r="C2690" s="39" t="s">
        <v>68</v>
      </c>
      <c r="D2690" s="39" t="s">
        <v>2823</v>
      </c>
      <c r="E2690" s="39" t="s">
        <v>127</v>
      </c>
      <c r="F2690" s="48">
        <v>1</v>
      </c>
      <c r="G2690" s="41">
        <v>11540</v>
      </c>
      <c r="H2690" s="42">
        <v>2.3759522338892318</v>
      </c>
      <c r="I2690" s="42">
        <v>4857</v>
      </c>
      <c r="J2690" s="42" t="s">
        <v>4170</v>
      </c>
      <c r="K2690" s="42" t="s">
        <v>4170</v>
      </c>
      <c r="L2690" s="42">
        <v>12</v>
      </c>
      <c r="M2690" s="39" t="s">
        <v>102</v>
      </c>
      <c r="N2690" s="39" t="str">
        <f t="shared" si="41"/>
        <v>sim</v>
      </c>
      <c r="O2690" s="49">
        <v>70.150000000000006</v>
      </c>
      <c r="P2690" s="49">
        <v>56.12</v>
      </c>
      <c r="Q2690" s="39">
        <v>5.24</v>
      </c>
      <c r="R2690" s="39">
        <v>80</v>
      </c>
      <c r="S2690" s="39">
        <v>7.5</v>
      </c>
    </row>
    <row r="2691" spans="1:19" x14ac:dyDescent="0.25">
      <c r="A2691" s="39" t="s">
        <v>76</v>
      </c>
      <c r="B2691" s="39" t="s">
        <v>43</v>
      </c>
      <c r="C2691" s="39" t="s">
        <v>68</v>
      </c>
      <c r="D2691" s="39" t="s">
        <v>2824</v>
      </c>
      <c r="E2691" s="39" t="s">
        <v>127</v>
      </c>
      <c r="F2691" s="48">
        <v>1</v>
      </c>
      <c r="G2691" s="41">
        <v>7243</v>
      </c>
      <c r="H2691" s="42">
        <v>2.6825925925925924</v>
      </c>
      <c r="I2691" s="42">
        <v>2700</v>
      </c>
      <c r="J2691" s="42" t="s">
        <v>4169</v>
      </c>
      <c r="K2691" s="42" t="s">
        <v>4169</v>
      </c>
      <c r="L2691" s="42">
        <v>10</v>
      </c>
      <c r="M2691" s="39" t="s">
        <v>102</v>
      </c>
      <c r="N2691" s="39" t="str">
        <f t="shared" ref="N2691:N2754" si="42">IF(M2691&lt;&gt;"Não existe", "sim")</f>
        <v>sim</v>
      </c>
      <c r="O2691" s="49">
        <v>33.96</v>
      </c>
      <c r="P2691" s="49">
        <v>33.96</v>
      </c>
      <c r="Q2691" s="39">
        <v>0.87</v>
      </c>
      <c r="R2691" s="39">
        <v>100</v>
      </c>
      <c r="S2691" s="39">
        <v>2.6</v>
      </c>
    </row>
    <row r="2692" spans="1:19" x14ac:dyDescent="0.25">
      <c r="A2692" s="39" t="s">
        <v>76</v>
      </c>
      <c r="B2692" s="39" t="s">
        <v>43</v>
      </c>
      <c r="C2692" s="39" t="s">
        <v>68</v>
      </c>
      <c r="D2692" s="39" t="s">
        <v>2825</v>
      </c>
      <c r="E2692" s="39" t="s">
        <v>127</v>
      </c>
      <c r="F2692" s="48">
        <v>2</v>
      </c>
      <c r="G2692" s="41">
        <v>58205</v>
      </c>
      <c r="H2692" s="42">
        <v>2.2973239658983267</v>
      </c>
      <c r="I2692" s="42">
        <v>25336</v>
      </c>
      <c r="J2692" s="42" t="s">
        <v>4169</v>
      </c>
      <c r="K2692" s="42" t="s">
        <v>4169</v>
      </c>
      <c r="L2692" s="42">
        <v>0</v>
      </c>
      <c r="M2692" s="39" t="s">
        <v>102</v>
      </c>
      <c r="N2692" s="39" t="str">
        <f t="shared" si="42"/>
        <v>sim</v>
      </c>
      <c r="O2692" s="49">
        <v>305.39999999999998</v>
      </c>
      <c r="P2692" s="49">
        <v>305.39999999999998</v>
      </c>
      <c r="Q2692" s="39">
        <v>41</v>
      </c>
      <c r="R2692" s="39">
        <v>100</v>
      </c>
      <c r="S2692" s="39">
        <v>13.4</v>
      </c>
    </row>
    <row r="2693" spans="1:19" x14ac:dyDescent="0.25">
      <c r="A2693" s="39" t="s">
        <v>76</v>
      </c>
      <c r="B2693" s="39" t="s">
        <v>43</v>
      </c>
      <c r="C2693" s="39" t="s">
        <v>68</v>
      </c>
      <c r="D2693" s="39" t="s">
        <v>2826</v>
      </c>
      <c r="E2693" s="39" t="s">
        <v>127</v>
      </c>
      <c r="F2693" s="48">
        <v>1</v>
      </c>
      <c r="G2693" s="41">
        <v>7127</v>
      </c>
      <c r="H2693" s="42">
        <v>2.6823485133609335</v>
      </c>
      <c r="I2693" s="42">
        <v>2657</v>
      </c>
      <c r="J2693" s="42" t="s">
        <v>4169</v>
      </c>
      <c r="K2693" s="42" t="s">
        <v>4169</v>
      </c>
      <c r="L2693" s="42">
        <v>8</v>
      </c>
      <c r="M2693" s="39" t="s">
        <v>103</v>
      </c>
      <c r="N2693" s="39" t="str">
        <f t="shared" si="42"/>
        <v>sim</v>
      </c>
      <c r="O2693" s="49">
        <v>21.6</v>
      </c>
      <c r="P2693" s="49">
        <v>2.16</v>
      </c>
      <c r="Q2693" s="39">
        <v>0.17</v>
      </c>
      <c r="R2693" s="39">
        <v>10</v>
      </c>
      <c r="S2693" s="39">
        <v>0.8</v>
      </c>
    </row>
    <row r="2694" spans="1:19" x14ac:dyDescent="0.25">
      <c r="A2694" s="39" t="s">
        <v>76</v>
      </c>
      <c r="B2694" s="39" t="s">
        <v>43</v>
      </c>
      <c r="C2694" s="39" t="s">
        <v>68</v>
      </c>
      <c r="D2694" s="39" t="s">
        <v>2827</v>
      </c>
      <c r="E2694" s="39" t="s">
        <v>127</v>
      </c>
      <c r="F2694" s="48">
        <v>1</v>
      </c>
      <c r="G2694" s="41">
        <v>24607</v>
      </c>
      <c r="H2694" s="42">
        <v>2.6211120579463145</v>
      </c>
      <c r="I2694" s="42">
        <v>9388</v>
      </c>
      <c r="J2694" s="42" t="s">
        <v>4170</v>
      </c>
      <c r="K2694" s="42" t="s">
        <v>4170</v>
      </c>
      <c r="L2694" s="42">
        <v>10</v>
      </c>
      <c r="M2694" s="39" t="s">
        <v>104</v>
      </c>
      <c r="N2694" s="39" t="b">
        <f t="shared" si="42"/>
        <v>0</v>
      </c>
      <c r="O2694" s="49">
        <v>0.01</v>
      </c>
      <c r="P2694" s="49">
        <v>0.01</v>
      </c>
      <c r="Q2694" s="39">
        <v>0</v>
      </c>
      <c r="R2694" s="39"/>
      <c r="S2694" s="39"/>
    </row>
    <row r="2695" spans="1:19" x14ac:dyDescent="0.25">
      <c r="A2695" s="39" t="s">
        <v>76</v>
      </c>
      <c r="B2695" s="39" t="s">
        <v>43</v>
      </c>
      <c r="C2695" s="39" t="s">
        <v>68</v>
      </c>
      <c r="D2695" s="39" t="s">
        <v>2828</v>
      </c>
      <c r="E2695" s="39" t="s">
        <v>180</v>
      </c>
      <c r="F2695" s="48">
        <v>2</v>
      </c>
      <c r="G2695" s="41">
        <v>28873</v>
      </c>
      <c r="H2695" s="42">
        <v>3.4740705089640236</v>
      </c>
      <c r="I2695" s="42">
        <v>8311</v>
      </c>
      <c r="J2695" s="42" t="s">
        <v>4169</v>
      </c>
      <c r="K2695" s="42" t="s">
        <v>4169</v>
      </c>
      <c r="L2695" s="42">
        <v>30</v>
      </c>
      <c r="M2695" s="39" t="s">
        <v>103</v>
      </c>
      <c r="N2695" s="39" t="str">
        <f t="shared" si="42"/>
        <v>sim</v>
      </c>
      <c r="O2695" s="49">
        <v>410.22</v>
      </c>
      <c r="P2695" s="49">
        <v>405.11</v>
      </c>
      <c r="Q2695" s="39">
        <v>405.1</v>
      </c>
      <c r="R2695" s="39">
        <v>98.8</v>
      </c>
      <c r="S2695" s="39">
        <v>98.8</v>
      </c>
    </row>
    <row r="2696" spans="1:19" x14ac:dyDescent="0.25">
      <c r="A2696" s="39" t="s">
        <v>76</v>
      </c>
      <c r="B2696" s="39" t="s">
        <v>43</v>
      </c>
      <c r="C2696" s="39" t="s">
        <v>68</v>
      </c>
      <c r="D2696" s="39" t="s">
        <v>2829</v>
      </c>
      <c r="E2696" s="39" t="s">
        <v>181</v>
      </c>
      <c r="F2696" s="48">
        <v>1</v>
      </c>
      <c r="G2696" s="41">
        <v>7602</v>
      </c>
      <c r="H2696" s="42">
        <v>2.8621987951807228</v>
      </c>
      <c r="I2696" s="42">
        <v>2656</v>
      </c>
      <c r="J2696" s="42" t="s">
        <v>4170</v>
      </c>
      <c r="K2696" s="42" t="s">
        <v>4170</v>
      </c>
      <c r="L2696" s="42">
        <v>0</v>
      </c>
      <c r="M2696" s="39" t="s">
        <v>102</v>
      </c>
      <c r="N2696" s="39" t="str">
        <f t="shared" si="42"/>
        <v>sim</v>
      </c>
      <c r="O2696" s="49">
        <v>95</v>
      </c>
      <c r="P2696" s="49">
        <v>60</v>
      </c>
      <c r="Q2696" s="39">
        <v>21</v>
      </c>
      <c r="R2696" s="39">
        <v>63.2</v>
      </c>
      <c r="S2696" s="39">
        <v>22.1</v>
      </c>
    </row>
    <row r="2697" spans="1:19" x14ac:dyDescent="0.25">
      <c r="A2697" s="39" t="s">
        <v>76</v>
      </c>
      <c r="B2697" s="39" t="s">
        <v>43</v>
      </c>
      <c r="C2697" s="39" t="s">
        <v>68</v>
      </c>
      <c r="D2697" s="39" t="s">
        <v>2830</v>
      </c>
      <c r="E2697" s="39" t="s">
        <v>127</v>
      </c>
      <c r="F2697" s="48">
        <v>2</v>
      </c>
      <c r="G2697" s="41">
        <v>26526</v>
      </c>
      <c r="H2697" s="42">
        <v>2.209579341940858</v>
      </c>
      <c r="I2697" s="42">
        <v>12005</v>
      </c>
      <c r="J2697" s="42" t="s">
        <v>4169</v>
      </c>
      <c r="K2697" s="42" t="s">
        <v>4170</v>
      </c>
      <c r="L2697" s="42">
        <v>447</v>
      </c>
      <c r="M2697" s="39" t="s">
        <v>102</v>
      </c>
      <c r="N2697" s="39" t="str">
        <f t="shared" si="42"/>
        <v>sim</v>
      </c>
      <c r="O2697" s="49">
        <v>125</v>
      </c>
      <c r="P2697" s="49">
        <v>125</v>
      </c>
      <c r="Q2697" s="39">
        <v>11.12</v>
      </c>
      <c r="R2697" s="39">
        <v>100</v>
      </c>
      <c r="S2697" s="39">
        <v>8.9</v>
      </c>
    </row>
    <row r="2698" spans="1:19" x14ac:dyDescent="0.25">
      <c r="A2698" s="39" t="s">
        <v>76</v>
      </c>
      <c r="B2698" s="39" t="s">
        <v>43</v>
      </c>
      <c r="C2698" s="39" t="s">
        <v>68</v>
      </c>
      <c r="D2698" s="39" t="s">
        <v>2831</v>
      </c>
      <c r="E2698" s="39" t="s">
        <v>127</v>
      </c>
      <c r="F2698" s="48">
        <v>1</v>
      </c>
      <c r="G2698" s="41">
        <v>25138</v>
      </c>
      <c r="H2698" s="42">
        <v>2.1348619957537154</v>
      </c>
      <c r="I2698" s="42">
        <v>11775</v>
      </c>
      <c r="J2698" s="42" t="s">
        <v>4169</v>
      </c>
      <c r="K2698" s="42" t="s">
        <v>4169</v>
      </c>
      <c r="L2698" s="42">
        <v>10</v>
      </c>
      <c r="M2698" s="39" t="s">
        <v>102</v>
      </c>
      <c r="N2698" s="39" t="str">
        <f t="shared" si="42"/>
        <v>sim</v>
      </c>
      <c r="O2698" s="49">
        <v>156.97999999999999</v>
      </c>
      <c r="P2698" s="49">
        <v>127.96</v>
      </c>
      <c r="Q2698" s="39">
        <v>62.9</v>
      </c>
      <c r="R2698" s="39">
        <v>81.5</v>
      </c>
      <c r="S2698" s="39">
        <v>40.1</v>
      </c>
    </row>
    <row r="2699" spans="1:19" x14ac:dyDescent="0.25">
      <c r="A2699" s="39" t="s">
        <v>76</v>
      </c>
      <c r="B2699" s="39" t="s">
        <v>43</v>
      </c>
      <c r="C2699" s="39" t="s">
        <v>68</v>
      </c>
      <c r="D2699" s="39" t="s">
        <v>2832</v>
      </c>
      <c r="E2699" s="39" t="s">
        <v>181</v>
      </c>
      <c r="F2699" s="48">
        <v>2</v>
      </c>
      <c r="G2699" s="41">
        <v>35346</v>
      </c>
      <c r="H2699" s="42">
        <v>2.6684282047410539</v>
      </c>
      <c r="I2699" s="42">
        <v>13246</v>
      </c>
      <c r="J2699" s="42" t="s">
        <v>4170</v>
      </c>
      <c r="K2699" s="42" t="s">
        <v>4170</v>
      </c>
      <c r="L2699" s="42">
        <v>25</v>
      </c>
      <c r="M2699" s="39" t="s">
        <v>102</v>
      </c>
      <c r="N2699" s="39" t="str">
        <f t="shared" si="42"/>
        <v>sim</v>
      </c>
      <c r="O2699" s="49">
        <v>158.09</v>
      </c>
      <c r="P2699" s="49">
        <v>115</v>
      </c>
      <c r="Q2699" s="39">
        <v>6.16</v>
      </c>
      <c r="R2699" s="39">
        <v>72.7</v>
      </c>
      <c r="S2699" s="39">
        <v>3.9</v>
      </c>
    </row>
    <row r="2700" spans="1:19" x14ac:dyDescent="0.25">
      <c r="A2700" s="39" t="s">
        <v>76</v>
      </c>
      <c r="B2700" s="39" t="s">
        <v>43</v>
      </c>
      <c r="C2700" s="39" t="s">
        <v>68</v>
      </c>
      <c r="D2700" s="39" t="s">
        <v>2833</v>
      </c>
      <c r="E2700" s="39" t="s">
        <v>179</v>
      </c>
      <c r="F2700" s="48">
        <v>4</v>
      </c>
      <c r="G2700" s="41">
        <v>253647</v>
      </c>
      <c r="H2700" s="42">
        <v>2.7207169519886731</v>
      </c>
      <c r="I2700" s="42">
        <v>93228</v>
      </c>
      <c r="J2700" s="42" t="s">
        <v>4170</v>
      </c>
      <c r="K2700" s="42" t="s">
        <v>4170</v>
      </c>
      <c r="L2700" s="42">
        <v>0</v>
      </c>
      <c r="M2700" s="39" t="s">
        <v>102</v>
      </c>
      <c r="N2700" s="39" t="str">
        <f t="shared" si="42"/>
        <v>sim</v>
      </c>
      <c r="O2700" s="49">
        <v>1302.78</v>
      </c>
      <c r="P2700" s="49">
        <v>937.09</v>
      </c>
      <c r="Q2700" s="39">
        <v>782.45</v>
      </c>
      <c r="R2700" s="39">
        <v>71.900000000000006</v>
      </c>
      <c r="S2700" s="39">
        <v>60.1</v>
      </c>
    </row>
    <row r="2701" spans="1:19" x14ac:dyDescent="0.25">
      <c r="A2701" s="39" t="s">
        <v>76</v>
      </c>
      <c r="B2701" s="39" t="s">
        <v>43</v>
      </c>
      <c r="C2701" s="39" t="s">
        <v>68</v>
      </c>
      <c r="D2701" s="39" t="s">
        <v>2834</v>
      </c>
      <c r="E2701" s="39" t="s">
        <v>127</v>
      </c>
      <c r="F2701" s="48">
        <v>1</v>
      </c>
      <c r="G2701" s="41">
        <v>4173</v>
      </c>
      <c r="H2701" s="42">
        <v>3.0283018867924527</v>
      </c>
      <c r="I2701" s="42">
        <v>1378</v>
      </c>
      <c r="J2701" s="42" t="s">
        <v>4170</v>
      </c>
      <c r="K2701" s="42" t="s">
        <v>4170</v>
      </c>
      <c r="L2701" s="42">
        <v>0</v>
      </c>
      <c r="M2701" s="39" t="s">
        <v>102</v>
      </c>
      <c r="N2701" s="39" t="str">
        <f t="shared" si="42"/>
        <v>sim</v>
      </c>
      <c r="O2701" s="49">
        <v>26.42</v>
      </c>
      <c r="P2701" s="49">
        <v>22.18</v>
      </c>
      <c r="Q2701" s="39">
        <v>12.48</v>
      </c>
      <c r="R2701" s="39">
        <v>84</v>
      </c>
      <c r="S2701" s="39">
        <v>47.2</v>
      </c>
    </row>
    <row r="2702" spans="1:19" x14ac:dyDescent="0.25">
      <c r="A2702" s="39" t="s">
        <v>76</v>
      </c>
      <c r="B2702" s="39" t="s">
        <v>43</v>
      </c>
      <c r="C2702" s="39" t="s">
        <v>68</v>
      </c>
      <c r="D2702" s="39" t="s">
        <v>2835</v>
      </c>
      <c r="E2702" s="39" t="s">
        <v>127</v>
      </c>
      <c r="F2702" s="48">
        <v>1</v>
      </c>
      <c r="G2702" s="41">
        <v>3364</v>
      </c>
      <c r="H2702" s="42">
        <v>2.1703225806451614</v>
      </c>
      <c r="I2702" s="42">
        <v>1550</v>
      </c>
      <c r="J2702" s="42" t="s">
        <v>4169</v>
      </c>
      <c r="K2702" s="42" t="s">
        <v>4169</v>
      </c>
      <c r="L2702" s="42">
        <v>0</v>
      </c>
      <c r="M2702" s="39" t="s">
        <v>102</v>
      </c>
      <c r="N2702" s="39" t="str">
        <f t="shared" si="42"/>
        <v>sim</v>
      </c>
      <c r="O2702" s="49">
        <v>24.52</v>
      </c>
      <c r="P2702" s="49">
        <v>24.52</v>
      </c>
      <c r="Q2702" s="39">
        <v>8.14</v>
      </c>
      <c r="R2702" s="39">
        <v>100</v>
      </c>
      <c r="S2702" s="39">
        <v>33.200000000000003</v>
      </c>
    </row>
    <row r="2703" spans="1:19" x14ac:dyDescent="0.25">
      <c r="A2703" s="39" t="s">
        <v>76</v>
      </c>
      <c r="B2703" s="39" t="s">
        <v>43</v>
      </c>
      <c r="C2703" s="39" t="s">
        <v>68</v>
      </c>
      <c r="D2703" s="39" t="s">
        <v>2836</v>
      </c>
      <c r="E2703" s="39" t="s">
        <v>127</v>
      </c>
      <c r="F2703" s="48">
        <v>1</v>
      </c>
      <c r="G2703" s="41">
        <v>3517</v>
      </c>
      <c r="H2703" s="42">
        <v>2.8970345963756179</v>
      </c>
      <c r="I2703" s="42">
        <v>1214</v>
      </c>
      <c r="J2703" s="42" t="s">
        <v>4169</v>
      </c>
      <c r="K2703" s="42" t="s">
        <v>4169</v>
      </c>
      <c r="L2703" s="42">
        <v>50</v>
      </c>
      <c r="M2703" s="39" t="s">
        <v>102</v>
      </c>
      <c r="N2703" s="39" t="str">
        <f t="shared" si="42"/>
        <v>sim</v>
      </c>
      <c r="O2703" s="49">
        <v>19</v>
      </c>
      <c r="P2703" s="49">
        <v>17.75</v>
      </c>
      <c r="Q2703" s="39">
        <v>3.1</v>
      </c>
      <c r="R2703" s="39">
        <v>93.4</v>
      </c>
      <c r="S2703" s="39">
        <v>16.3</v>
      </c>
    </row>
    <row r="2704" spans="1:19" x14ac:dyDescent="0.25">
      <c r="A2704" s="39" t="s">
        <v>76</v>
      </c>
      <c r="B2704" s="39" t="s">
        <v>43</v>
      </c>
      <c r="C2704" s="39" t="s">
        <v>68</v>
      </c>
      <c r="D2704" s="39" t="s">
        <v>2837</v>
      </c>
      <c r="E2704" s="39" t="s">
        <v>127</v>
      </c>
      <c r="F2704" s="48">
        <v>1</v>
      </c>
      <c r="G2704" s="41">
        <v>13883</v>
      </c>
      <c r="H2704" s="42">
        <v>3.179798442510307</v>
      </c>
      <c r="I2704" s="42">
        <v>4366</v>
      </c>
      <c r="J2704" s="42" t="s">
        <v>4170</v>
      </c>
      <c r="K2704" s="42" t="s">
        <v>4170</v>
      </c>
      <c r="L2704" s="42">
        <v>20</v>
      </c>
      <c r="M2704" s="39" t="s">
        <v>102</v>
      </c>
      <c r="N2704" s="39" t="str">
        <f t="shared" si="42"/>
        <v>sim</v>
      </c>
      <c r="O2704" s="49">
        <v>71</v>
      </c>
      <c r="P2704" s="49">
        <v>71</v>
      </c>
      <c r="Q2704" s="39">
        <v>68.78</v>
      </c>
      <c r="R2704" s="39">
        <v>100</v>
      </c>
      <c r="S2704" s="39">
        <v>96.9</v>
      </c>
    </row>
    <row r="2705" spans="1:19" x14ac:dyDescent="0.25">
      <c r="A2705" s="39" t="s">
        <v>76</v>
      </c>
      <c r="B2705" s="39" t="s">
        <v>43</v>
      </c>
      <c r="C2705" s="39" t="s">
        <v>68</v>
      </c>
      <c r="D2705" s="39" t="s">
        <v>2838</v>
      </c>
      <c r="E2705" s="39" t="s">
        <v>177</v>
      </c>
      <c r="F2705" s="48">
        <v>2</v>
      </c>
      <c r="G2705" s="41">
        <v>23426</v>
      </c>
      <c r="H2705" s="42">
        <v>4.4350624763347213</v>
      </c>
      <c r="I2705" s="42">
        <v>5282</v>
      </c>
      <c r="J2705" s="42" t="s">
        <v>4169</v>
      </c>
      <c r="K2705" s="42" t="s">
        <v>4170</v>
      </c>
      <c r="L2705" s="42">
        <v>14</v>
      </c>
      <c r="M2705" s="39" t="s">
        <v>102</v>
      </c>
      <c r="N2705" s="39" t="str">
        <f t="shared" si="42"/>
        <v>sim</v>
      </c>
      <c r="O2705" s="49">
        <v>96</v>
      </c>
      <c r="P2705" s="49">
        <v>86</v>
      </c>
      <c r="Q2705" s="39">
        <v>3.05</v>
      </c>
      <c r="R2705" s="39">
        <v>89.6</v>
      </c>
      <c r="S2705" s="39">
        <v>3.2</v>
      </c>
    </row>
    <row r="2706" spans="1:19" x14ac:dyDescent="0.25">
      <c r="A2706" s="39" t="s">
        <v>76</v>
      </c>
      <c r="B2706" s="39" t="s">
        <v>43</v>
      </c>
      <c r="C2706" s="39" t="s">
        <v>68</v>
      </c>
      <c r="D2706" s="39" t="s">
        <v>2839</v>
      </c>
      <c r="E2706" s="39" t="s">
        <v>176</v>
      </c>
      <c r="F2706" s="48">
        <v>1</v>
      </c>
      <c r="G2706" s="41">
        <v>6616</v>
      </c>
      <c r="H2706" s="42">
        <v>2.2735395189003436</v>
      </c>
      <c r="I2706" s="42">
        <v>2910</v>
      </c>
      <c r="J2706" s="42" t="s">
        <v>4170</v>
      </c>
      <c r="K2706" s="42" t="s">
        <v>4169</v>
      </c>
      <c r="L2706" s="42">
        <v>0</v>
      </c>
      <c r="M2706" s="39" t="s">
        <v>102</v>
      </c>
      <c r="N2706" s="39" t="str">
        <f t="shared" si="42"/>
        <v>sim</v>
      </c>
      <c r="O2706" s="49">
        <v>58.38</v>
      </c>
      <c r="P2706" s="49">
        <v>37.28</v>
      </c>
      <c r="Q2706" s="39">
        <v>11.19</v>
      </c>
      <c r="R2706" s="39">
        <v>63.9</v>
      </c>
      <c r="S2706" s="39">
        <v>19.2</v>
      </c>
    </row>
    <row r="2707" spans="1:19" x14ac:dyDescent="0.25">
      <c r="A2707" s="39" t="s">
        <v>76</v>
      </c>
      <c r="B2707" s="39" t="s">
        <v>43</v>
      </c>
      <c r="C2707" s="39" t="s">
        <v>68</v>
      </c>
      <c r="D2707" s="39" t="s">
        <v>2840</v>
      </c>
      <c r="E2707" s="39" t="s">
        <v>127</v>
      </c>
      <c r="F2707" s="48">
        <v>1</v>
      </c>
      <c r="G2707" s="41">
        <v>3309</v>
      </c>
      <c r="H2707" s="42">
        <v>2.9837691614066726</v>
      </c>
      <c r="I2707" s="42">
        <v>1109</v>
      </c>
      <c r="J2707" s="42" t="s">
        <v>4169</v>
      </c>
      <c r="K2707" s="42" t="s">
        <v>4169</v>
      </c>
      <c r="L2707" s="42">
        <v>4</v>
      </c>
      <c r="M2707" s="39" t="s">
        <v>103</v>
      </c>
      <c r="N2707" s="39" t="str">
        <f t="shared" si="42"/>
        <v>sim</v>
      </c>
      <c r="O2707" s="49">
        <v>27</v>
      </c>
      <c r="P2707" s="49">
        <v>27</v>
      </c>
      <c r="Q2707" s="39">
        <v>6</v>
      </c>
      <c r="R2707" s="39">
        <v>100</v>
      </c>
      <c r="S2707" s="39">
        <v>22.2</v>
      </c>
    </row>
    <row r="2708" spans="1:19" x14ac:dyDescent="0.25">
      <c r="A2708" s="39" t="s">
        <v>76</v>
      </c>
      <c r="B2708" s="39" t="s">
        <v>43</v>
      </c>
      <c r="C2708" s="39" t="s">
        <v>68</v>
      </c>
      <c r="D2708" s="39" t="s">
        <v>2841</v>
      </c>
      <c r="E2708" s="39" t="s">
        <v>127</v>
      </c>
      <c r="F2708" s="48">
        <v>1</v>
      </c>
      <c r="G2708" s="41">
        <v>2345</v>
      </c>
      <c r="H2708" s="42">
        <v>2.2164461247637051</v>
      </c>
      <c r="I2708" s="42">
        <v>1058</v>
      </c>
      <c r="J2708" s="42" t="s">
        <v>4170</v>
      </c>
      <c r="K2708" s="42" t="s">
        <v>4170</v>
      </c>
      <c r="L2708" s="42">
        <v>150</v>
      </c>
      <c r="M2708" s="39" t="s">
        <v>102</v>
      </c>
      <c r="N2708" s="39" t="str">
        <f t="shared" si="42"/>
        <v>sim</v>
      </c>
      <c r="O2708" s="49">
        <v>13.03</v>
      </c>
      <c r="P2708" s="49">
        <v>9.27</v>
      </c>
      <c r="Q2708" s="39">
        <v>2.4</v>
      </c>
      <c r="R2708" s="39">
        <v>71.099999999999994</v>
      </c>
      <c r="S2708" s="39">
        <v>18.399999999999999</v>
      </c>
    </row>
    <row r="2709" spans="1:19" x14ac:dyDescent="0.25">
      <c r="A2709" s="39" t="s">
        <v>76</v>
      </c>
      <c r="B2709" s="39" t="s">
        <v>43</v>
      </c>
      <c r="C2709" s="39" t="s">
        <v>68</v>
      </c>
      <c r="D2709" s="39" t="s">
        <v>2842</v>
      </c>
      <c r="E2709" s="39" t="s">
        <v>180</v>
      </c>
      <c r="F2709" s="48">
        <v>1</v>
      </c>
      <c r="G2709" s="41">
        <v>15916</v>
      </c>
      <c r="H2709" s="42">
        <v>2.9973634651600753</v>
      </c>
      <c r="I2709" s="42">
        <v>5310</v>
      </c>
      <c r="J2709" s="42" t="s">
        <v>4169</v>
      </c>
      <c r="K2709" s="42" t="s">
        <v>4170</v>
      </c>
      <c r="L2709" s="42">
        <v>0</v>
      </c>
      <c r="M2709" s="39" t="s">
        <v>102</v>
      </c>
      <c r="N2709" s="39" t="str">
        <f t="shared" si="42"/>
        <v>sim</v>
      </c>
      <c r="O2709" s="49">
        <v>80</v>
      </c>
      <c r="P2709" s="49">
        <v>80</v>
      </c>
      <c r="Q2709" s="39">
        <v>3.2</v>
      </c>
      <c r="R2709" s="39">
        <v>100</v>
      </c>
      <c r="S2709" s="39">
        <v>4</v>
      </c>
    </row>
    <row r="2710" spans="1:19" x14ac:dyDescent="0.25">
      <c r="A2710" s="39" t="s">
        <v>76</v>
      </c>
      <c r="B2710" s="39" t="s">
        <v>43</v>
      </c>
      <c r="C2710" s="39" t="s">
        <v>68</v>
      </c>
      <c r="D2710" s="39" t="s">
        <v>2843</v>
      </c>
      <c r="E2710" s="39" t="s">
        <v>176</v>
      </c>
      <c r="F2710" s="48">
        <v>1</v>
      </c>
      <c r="G2710" s="41">
        <v>24106</v>
      </c>
      <c r="H2710" s="42">
        <v>4.6233218258534716</v>
      </c>
      <c r="I2710" s="42">
        <v>5214</v>
      </c>
      <c r="J2710" s="42" t="s">
        <v>4169</v>
      </c>
      <c r="K2710" s="42" t="s">
        <v>4170</v>
      </c>
      <c r="L2710" s="42">
        <v>0</v>
      </c>
      <c r="M2710" s="39" t="s">
        <v>102</v>
      </c>
      <c r="N2710" s="39" t="str">
        <f t="shared" si="42"/>
        <v>sim</v>
      </c>
      <c r="O2710" s="49">
        <v>114</v>
      </c>
      <c r="P2710" s="49">
        <v>110</v>
      </c>
      <c r="Q2710" s="39">
        <v>5</v>
      </c>
      <c r="R2710" s="39">
        <v>96.5</v>
      </c>
      <c r="S2710" s="39">
        <v>4.4000000000000004</v>
      </c>
    </row>
    <row r="2711" spans="1:19" x14ac:dyDescent="0.25">
      <c r="A2711" s="39" t="s">
        <v>76</v>
      </c>
      <c r="B2711" s="39" t="s">
        <v>43</v>
      </c>
      <c r="C2711" s="39" t="s">
        <v>68</v>
      </c>
      <c r="D2711" s="39" t="s">
        <v>2844</v>
      </c>
      <c r="E2711" s="39" t="s">
        <v>127</v>
      </c>
      <c r="F2711" s="48">
        <v>1</v>
      </c>
      <c r="G2711" s="41">
        <v>7178</v>
      </c>
      <c r="H2711" s="42">
        <v>3.1930604982206408</v>
      </c>
      <c r="I2711" s="42">
        <v>2248</v>
      </c>
      <c r="J2711" s="42" t="s">
        <v>4169</v>
      </c>
      <c r="K2711" s="42" t="s">
        <v>4169</v>
      </c>
      <c r="L2711" s="42">
        <v>0</v>
      </c>
      <c r="M2711" s="39" t="s">
        <v>102</v>
      </c>
      <c r="N2711" s="39" t="str">
        <f t="shared" si="42"/>
        <v>sim</v>
      </c>
      <c r="O2711" s="49">
        <v>70</v>
      </c>
      <c r="P2711" s="49">
        <v>70</v>
      </c>
      <c r="Q2711" s="39">
        <v>24</v>
      </c>
      <c r="R2711" s="39">
        <v>100</v>
      </c>
      <c r="S2711" s="39">
        <v>34.299999999999997</v>
      </c>
    </row>
    <row r="2712" spans="1:19" x14ac:dyDescent="0.25">
      <c r="A2712" s="39" t="s">
        <v>76</v>
      </c>
      <c r="B2712" s="39" t="s">
        <v>43</v>
      </c>
      <c r="C2712" s="39" t="s">
        <v>68</v>
      </c>
      <c r="D2712" s="39" t="s">
        <v>2845</v>
      </c>
      <c r="E2712" s="39" t="s">
        <v>127</v>
      </c>
      <c r="F2712" s="48">
        <v>1</v>
      </c>
      <c r="G2712" s="41">
        <v>5886</v>
      </c>
      <c r="H2712" s="42">
        <v>2.0835398230088495</v>
      </c>
      <c r="I2712" s="42">
        <v>2825</v>
      </c>
      <c r="J2712" s="42" t="s">
        <v>4170</v>
      </c>
      <c r="K2712" s="42" t="s">
        <v>4170</v>
      </c>
      <c r="L2712" s="42">
        <v>5</v>
      </c>
      <c r="M2712" s="39" t="s">
        <v>102</v>
      </c>
      <c r="N2712" s="39" t="str">
        <f t="shared" si="42"/>
        <v>sim</v>
      </c>
      <c r="O2712" s="49">
        <v>38.61</v>
      </c>
      <c r="P2712" s="49">
        <v>29.82</v>
      </c>
      <c r="Q2712" s="39">
        <v>0.87</v>
      </c>
      <c r="R2712" s="39">
        <v>77.2</v>
      </c>
      <c r="S2712" s="39">
        <v>2.2999999999999998</v>
      </c>
    </row>
    <row r="2713" spans="1:19" x14ac:dyDescent="0.25">
      <c r="A2713" s="39" t="s">
        <v>76</v>
      </c>
      <c r="B2713" s="39" t="s">
        <v>43</v>
      </c>
      <c r="C2713" s="39" t="s">
        <v>68</v>
      </c>
      <c r="D2713" s="39" t="s">
        <v>2846</v>
      </c>
      <c r="E2713" s="39" t="s">
        <v>127</v>
      </c>
      <c r="F2713" s="48">
        <v>1</v>
      </c>
      <c r="G2713" s="41">
        <v>11882</v>
      </c>
      <c r="H2713" s="42">
        <v>2.0486206896551726</v>
      </c>
      <c r="I2713" s="42">
        <v>5800</v>
      </c>
      <c r="J2713" s="42" t="s">
        <v>4169</v>
      </c>
      <c r="K2713" s="42" t="s">
        <v>4169</v>
      </c>
      <c r="L2713" s="42">
        <v>200</v>
      </c>
      <c r="M2713" s="39" t="s">
        <v>102</v>
      </c>
      <c r="N2713" s="39" t="str">
        <f t="shared" si="42"/>
        <v>sim</v>
      </c>
      <c r="O2713" s="49">
        <v>120</v>
      </c>
      <c r="P2713" s="49">
        <v>120</v>
      </c>
      <c r="Q2713" s="39">
        <v>120</v>
      </c>
      <c r="R2713" s="39">
        <v>100</v>
      </c>
      <c r="S2713" s="39">
        <v>100</v>
      </c>
    </row>
    <row r="2714" spans="1:19" x14ac:dyDescent="0.25">
      <c r="A2714" s="39" t="s">
        <v>76</v>
      </c>
      <c r="B2714" s="39" t="s">
        <v>43</v>
      </c>
      <c r="C2714" s="39" t="s">
        <v>68</v>
      </c>
      <c r="D2714" s="39" t="s">
        <v>2847</v>
      </c>
      <c r="E2714" s="39" t="s">
        <v>127</v>
      </c>
      <c r="F2714" s="48">
        <v>1</v>
      </c>
      <c r="G2714" s="41">
        <v>21501</v>
      </c>
      <c r="H2714" s="42">
        <v>2.8906964237698305</v>
      </c>
      <c r="I2714" s="42">
        <v>7438</v>
      </c>
      <c r="J2714" s="42" t="s">
        <v>4169</v>
      </c>
      <c r="K2714" s="42" t="s">
        <v>4169</v>
      </c>
      <c r="L2714" s="42">
        <v>135</v>
      </c>
      <c r="M2714" s="39" t="s">
        <v>102</v>
      </c>
      <c r="N2714" s="39" t="str">
        <f t="shared" si="42"/>
        <v>sim</v>
      </c>
      <c r="O2714" s="49">
        <v>320.7</v>
      </c>
      <c r="P2714" s="49">
        <v>158.63</v>
      </c>
      <c r="Q2714" s="39">
        <v>8.73</v>
      </c>
      <c r="R2714" s="39">
        <v>49.5</v>
      </c>
      <c r="S2714" s="39">
        <v>2.7</v>
      </c>
    </row>
    <row r="2715" spans="1:19" x14ac:dyDescent="0.25">
      <c r="A2715" s="39" t="s">
        <v>76</v>
      </c>
      <c r="B2715" s="39" t="s">
        <v>43</v>
      </c>
      <c r="C2715" s="39" t="s">
        <v>68</v>
      </c>
      <c r="D2715" s="39" t="s">
        <v>2848</v>
      </c>
      <c r="E2715" s="39" t="s">
        <v>127</v>
      </c>
      <c r="F2715" s="48">
        <v>1</v>
      </c>
      <c r="G2715" s="41">
        <v>12760</v>
      </c>
      <c r="H2715" s="42">
        <v>2.0764849471114726</v>
      </c>
      <c r="I2715" s="42">
        <v>6145</v>
      </c>
      <c r="J2715" s="42" t="s">
        <v>4169</v>
      </c>
      <c r="K2715" s="42" t="s">
        <v>4169</v>
      </c>
      <c r="L2715" s="42">
        <v>19</v>
      </c>
      <c r="M2715" s="39" t="s">
        <v>102</v>
      </c>
      <c r="N2715" s="39" t="str">
        <f t="shared" si="42"/>
        <v>sim</v>
      </c>
      <c r="O2715" s="49">
        <v>65</v>
      </c>
      <c r="P2715" s="49">
        <v>65</v>
      </c>
      <c r="Q2715" s="39">
        <v>6</v>
      </c>
      <c r="R2715" s="39">
        <v>100</v>
      </c>
      <c r="S2715" s="39">
        <v>9.1999999999999993</v>
      </c>
    </row>
    <row r="2716" spans="1:19" x14ac:dyDescent="0.25">
      <c r="A2716" s="39" t="s">
        <v>76</v>
      </c>
      <c r="B2716" s="39" t="s">
        <v>43</v>
      </c>
      <c r="C2716" s="39" t="s">
        <v>68</v>
      </c>
      <c r="D2716" s="39" t="s">
        <v>2849</v>
      </c>
      <c r="E2716" s="39" t="s">
        <v>127</v>
      </c>
      <c r="F2716" s="48">
        <v>1</v>
      </c>
      <c r="G2716" s="41">
        <v>2827</v>
      </c>
      <c r="H2716" s="42">
        <v>3.141111111111111</v>
      </c>
      <c r="I2716" s="42">
        <v>900</v>
      </c>
      <c r="J2716" s="42" t="s">
        <v>4169</v>
      </c>
      <c r="K2716" s="42" t="s">
        <v>4169</v>
      </c>
      <c r="L2716" s="42">
        <v>0</v>
      </c>
      <c r="M2716" s="39" t="s">
        <v>102</v>
      </c>
      <c r="N2716" s="39" t="str">
        <f t="shared" si="42"/>
        <v>sim</v>
      </c>
      <c r="O2716" s="49">
        <v>20.16</v>
      </c>
      <c r="P2716" s="49">
        <v>4.7699999999999996</v>
      </c>
      <c r="Q2716" s="39">
        <v>1.2</v>
      </c>
      <c r="R2716" s="39">
        <v>23.7</v>
      </c>
      <c r="S2716" s="39">
        <v>6</v>
      </c>
    </row>
    <row r="2717" spans="1:19" x14ac:dyDescent="0.25">
      <c r="A2717" s="39" t="s">
        <v>76</v>
      </c>
      <c r="B2717" s="39" t="s">
        <v>43</v>
      </c>
      <c r="C2717" s="39" t="s">
        <v>68</v>
      </c>
      <c r="D2717" s="39" t="s">
        <v>2850</v>
      </c>
      <c r="E2717" s="39" t="s">
        <v>183</v>
      </c>
      <c r="F2717" s="48">
        <v>3</v>
      </c>
      <c r="G2717" s="41">
        <v>102137</v>
      </c>
      <c r="H2717" s="42">
        <v>2.002686274509804</v>
      </c>
      <c r="I2717" s="42">
        <v>51000</v>
      </c>
      <c r="J2717" s="42" t="s">
        <v>4169</v>
      </c>
      <c r="K2717" s="42" t="s">
        <v>4169</v>
      </c>
      <c r="L2717" s="42">
        <v>0</v>
      </c>
      <c r="M2717" s="39" t="s">
        <v>103</v>
      </c>
      <c r="N2717" s="39" t="str">
        <f t="shared" si="42"/>
        <v>sim</v>
      </c>
      <c r="O2717" s="49">
        <v>576</v>
      </c>
      <c r="P2717" s="49">
        <v>512.69000000000005</v>
      </c>
      <c r="Q2717" s="39">
        <v>0</v>
      </c>
      <c r="R2717" s="39">
        <v>89</v>
      </c>
      <c r="S2717" s="39"/>
    </row>
    <row r="2718" spans="1:19" x14ac:dyDescent="0.25">
      <c r="A2718" s="39" t="s">
        <v>76</v>
      </c>
      <c r="B2718" s="39" t="s">
        <v>43</v>
      </c>
      <c r="C2718" s="39" t="s">
        <v>68</v>
      </c>
      <c r="D2718" s="39" t="s">
        <v>2851</v>
      </c>
      <c r="E2718" s="39" t="s">
        <v>127</v>
      </c>
      <c r="F2718" s="48">
        <v>1</v>
      </c>
      <c r="G2718" s="41">
        <v>1816</v>
      </c>
      <c r="H2718" s="42">
        <v>2.7023809523809526</v>
      </c>
      <c r="I2718" s="42">
        <v>672</v>
      </c>
      <c r="J2718" s="42" t="s">
        <v>4170</v>
      </c>
      <c r="K2718" s="42" t="s">
        <v>4170</v>
      </c>
      <c r="L2718" s="42">
        <v>0</v>
      </c>
      <c r="M2718" s="39" t="s">
        <v>103</v>
      </c>
      <c r="N2718" s="39" t="str">
        <f t="shared" si="42"/>
        <v>sim</v>
      </c>
      <c r="O2718" s="49">
        <v>10</v>
      </c>
      <c r="P2718" s="49">
        <v>6.5</v>
      </c>
      <c r="Q2718" s="39">
        <v>2</v>
      </c>
      <c r="R2718" s="39">
        <v>65</v>
      </c>
      <c r="S2718" s="39">
        <v>20</v>
      </c>
    </row>
    <row r="2719" spans="1:19" x14ac:dyDescent="0.25">
      <c r="A2719" s="39" t="s">
        <v>76</v>
      </c>
      <c r="B2719" s="39" t="s">
        <v>43</v>
      </c>
      <c r="C2719" s="39" t="s">
        <v>68</v>
      </c>
      <c r="D2719" s="39" t="s">
        <v>2852</v>
      </c>
      <c r="E2719" s="39" t="s">
        <v>182</v>
      </c>
      <c r="F2719" s="48">
        <v>3</v>
      </c>
      <c r="G2719" s="41">
        <v>176189</v>
      </c>
      <c r="H2719" s="42">
        <v>4.2455180722891566</v>
      </c>
      <c r="I2719" s="42">
        <v>41500</v>
      </c>
      <c r="J2719" s="42" t="s">
        <v>4170</v>
      </c>
      <c r="K2719" s="42" t="s">
        <v>4170</v>
      </c>
      <c r="L2719" s="42">
        <v>258</v>
      </c>
      <c r="M2719" s="39" t="s">
        <v>103</v>
      </c>
      <c r="N2719" s="39" t="str">
        <f t="shared" si="42"/>
        <v>sim</v>
      </c>
      <c r="O2719" s="49">
        <v>755</v>
      </c>
      <c r="P2719" s="49">
        <v>606.45000000000005</v>
      </c>
      <c r="Q2719" s="39">
        <v>350</v>
      </c>
      <c r="R2719" s="39">
        <v>80.3</v>
      </c>
      <c r="S2719" s="39">
        <v>46.4</v>
      </c>
    </row>
    <row r="2720" spans="1:19" x14ac:dyDescent="0.25">
      <c r="A2720" s="39" t="s">
        <v>76</v>
      </c>
      <c r="B2720" s="39" t="s">
        <v>43</v>
      </c>
      <c r="C2720" s="39" t="s">
        <v>68</v>
      </c>
      <c r="D2720" s="39" t="s">
        <v>2853</v>
      </c>
      <c r="E2720" s="39" t="s">
        <v>177</v>
      </c>
      <c r="F2720" s="48">
        <v>3</v>
      </c>
      <c r="G2720" s="41">
        <v>150247</v>
      </c>
      <c r="H2720" s="42">
        <v>3.0605190255031371</v>
      </c>
      <c r="I2720" s="42">
        <v>49092</v>
      </c>
      <c r="J2720" s="42" t="s">
        <v>4169</v>
      </c>
      <c r="K2720" s="42" t="s">
        <v>4169</v>
      </c>
      <c r="L2720" s="42">
        <v>0</v>
      </c>
      <c r="M2720" s="39" t="s">
        <v>102</v>
      </c>
      <c r="N2720" s="39" t="str">
        <f t="shared" si="42"/>
        <v>sim</v>
      </c>
      <c r="O2720" s="49">
        <v>350</v>
      </c>
      <c r="P2720" s="49">
        <v>270.39999999999998</v>
      </c>
      <c r="Q2720" s="39">
        <v>136</v>
      </c>
      <c r="R2720" s="39">
        <v>77.3</v>
      </c>
      <c r="S2720" s="39">
        <v>38.9</v>
      </c>
    </row>
    <row r="2721" spans="1:19" x14ac:dyDescent="0.25">
      <c r="A2721" s="39" t="s">
        <v>76</v>
      </c>
      <c r="B2721" s="39" t="s">
        <v>43</v>
      </c>
      <c r="C2721" s="39" t="s">
        <v>68</v>
      </c>
      <c r="D2721" s="39" t="s">
        <v>2193</v>
      </c>
      <c r="E2721" s="39" t="s">
        <v>127</v>
      </c>
      <c r="F2721" s="48">
        <v>2</v>
      </c>
      <c r="G2721" s="41">
        <v>79898</v>
      </c>
      <c r="H2721" s="42">
        <v>2.6946140096455431</v>
      </c>
      <c r="I2721" s="42">
        <v>29651</v>
      </c>
      <c r="J2721" s="42" t="s">
        <v>4169</v>
      </c>
      <c r="K2721" s="42" t="s">
        <v>4169</v>
      </c>
      <c r="L2721" s="42">
        <v>65</v>
      </c>
      <c r="M2721" s="39" t="s">
        <v>102</v>
      </c>
      <c r="N2721" s="39" t="str">
        <f t="shared" si="42"/>
        <v>sim</v>
      </c>
      <c r="O2721" s="49">
        <v>500</v>
      </c>
      <c r="P2721" s="49">
        <v>300</v>
      </c>
      <c r="Q2721" s="39">
        <v>100.5</v>
      </c>
      <c r="R2721" s="39">
        <v>60</v>
      </c>
      <c r="S2721" s="39">
        <v>20.100000000000001</v>
      </c>
    </row>
    <row r="2722" spans="1:19" x14ac:dyDescent="0.25">
      <c r="A2722" s="39" t="s">
        <v>76</v>
      </c>
      <c r="B2722" s="39" t="s">
        <v>43</v>
      </c>
      <c r="C2722" s="39" t="s">
        <v>68</v>
      </c>
      <c r="D2722" s="39" t="s">
        <v>2854</v>
      </c>
      <c r="E2722" s="39" t="s">
        <v>182</v>
      </c>
      <c r="F2722" s="48">
        <v>3</v>
      </c>
      <c r="G2722" s="41">
        <v>240961</v>
      </c>
      <c r="H2722" s="42">
        <v>4.2727369447646071</v>
      </c>
      <c r="I2722" s="42">
        <v>56395</v>
      </c>
      <c r="J2722" s="42" t="s">
        <v>4170</v>
      </c>
      <c r="K2722" s="42" t="s">
        <v>4170</v>
      </c>
      <c r="L2722" s="42">
        <v>3000</v>
      </c>
      <c r="M2722" s="39" t="s">
        <v>103</v>
      </c>
      <c r="N2722" s="39" t="str">
        <f t="shared" si="42"/>
        <v>sim</v>
      </c>
      <c r="O2722" s="49">
        <v>288.60000000000002</v>
      </c>
      <c r="P2722" s="49">
        <v>288.60000000000002</v>
      </c>
      <c r="Q2722" s="39">
        <v>175</v>
      </c>
      <c r="R2722" s="39">
        <v>100</v>
      </c>
      <c r="S2722" s="39">
        <v>60.6</v>
      </c>
    </row>
    <row r="2723" spans="1:19" x14ac:dyDescent="0.25">
      <c r="A2723" s="39" t="s">
        <v>76</v>
      </c>
      <c r="B2723" s="39" t="s">
        <v>43</v>
      </c>
      <c r="C2723" s="39" t="s">
        <v>68</v>
      </c>
      <c r="D2723" s="39" t="s">
        <v>2855</v>
      </c>
      <c r="E2723" s="39" t="s">
        <v>127</v>
      </c>
      <c r="F2723" s="48">
        <v>2</v>
      </c>
      <c r="G2723" s="41">
        <v>69788</v>
      </c>
      <c r="H2723" s="42">
        <v>2.6810603150211296</v>
      </c>
      <c r="I2723" s="42">
        <v>26030</v>
      </c>
      <c r="J2723" s="42" t="s">
        <v>4170</v>
      </c>
      <c r="K2723" s="42" t="s">
        <v>4170</v>
      </c>
      <c r="L2723" s="42">
        <v>0</v>
      </c>
      <c r="M2723" s="39" t="s">
        <v>102</v>
      </c>
      <c r="N2723" s="39" t="str">
        <f t="shared" si="42"/>
        <v>sim</v>
      </c>
      <c r="O2723" s="49">
        <v>307</v>
      </c>
      <c r="P2723" s="49">
        <v>307</v>
      </c>
      <c r="Q2723" s="39">
        <v>128.5</v>
      </c>
      <c r="R2723" s="39">
        <v>100</v>
      </c>
      <c r="S2723" s="39">
        <v>41.9</v>
      </c>
    </row>
    <row r="2724" spans="1:19" x14ac:dyDescent="0.25">
      <c r="A2724" s="39" t="s">
        <v>76</v>
      </c>
      <c r="B2724" s="39" t="s">
        <v>43</v>
      </c>
      <c r="C2724" s="39" t="s">
        <v>68</v>
      </c>
      <c r="D2724" s="39" t="s">
        <v>2856</v>
      </c>
      <c r="E2724" s="39" t="s">
        <v>127</v>
      </c>
      <c r="F2724" s="48">
        <v>1</v>
      </c>
      <c r="G2724" s="41">
        <v>2081</v>
      </c>
      <c r="H2724" s="42">
        <v>2.2619565217391306</v>
      </c>
      <c r="I2724" s="42">
        <v>920</v>
      </c>
      <c r="J2724" s="42" t="s">
        <v>4170</v>
      </c>
      <c r="K2724" s="42" t="s">
        <v>4170</v>
      </c>
      <c r="L2724" s="42">
        <v>150</v>
      </c>
      <c r="M2724" s="39" t="s">
        <v>104</v>
      </c>
      <c r="N2724" s="39" t="b">
        <f t="shared" si="42"/>
        <v>0</v>
      </c>
      <c r="O2724" s="49">
        <v>8.5</v>
      </c>
      <c r="P2724" s="49">
        <v>5</v>
      </c>
      <c r="Q2724" s="39">
        <v>0</v>
      </c>
      <c r="R2724" s="39">
        <v>58.8</v>
      </c>
      <c r="S2724" s="39"/>
    </row>
    <row r="2725" spans="1:19" x14ac:dyDescent="0.25">
      <c r="A2725" s="39" t="s">
        <v>76</v>
      </c>
      <c r="B2725" s="39" t="s">
        <v>43</v>
      </c>
      <c r="C2725" s="39" t="s">
        <v>68</v>
      </c>
      <c r="D2725" s="39" t="s">
        <v>2857</v>
      </c>
      <c r="E2725" s="39" t="s">
        <v>127</v>
      </c>
      <c r="F2725" s="48">
        <v>2</v>
      </c>
      <c r="G2725" s="41">
        <v>39300</v>
      </c>
      <c r="H2725" s="42">
        <v>3.1977217249796581</v>
      </c>
      <c r="I2725" s="42">
        <v>12290</v>
      </c>
      <c r="J2725" s="42" t="s">
        <v>4170</v>
      </c>
      <c r="K2725" s="42" t="s">
        <v>4170</v>
      </c>
      <c r="L2725" s="42">
        <v>8</v>
      </c>
      <c r="M2725" s="39" t="s">
        <v>103</v>
      </c>
      <c r="N2725" s="39" t="str">
        <f t="shared" si="42"/>
        <v>sim</v>
      </c>
      <c r="O2725" s="49">
        <v>228</v>
      </c>
      <c r="P2725" s="49">
        <v>228</v>
      </c>
      <c r="Q2725" s="39">
        <v>15.5</v>
      </c>
      <c r="R2725" s="39">
        <v>100</v>
      </c>
      <c r="S2725" s="39">
        <v>6.8</v>
      </c>
    </row>
    <row r="2726" spans="1:19" x14ac:dyDescent="0.25">
      <c r="A2726" s="39" t="s">
        <v>76</v>
      </c>
      <c r="B2726" s="39" t="s">
        <v>43</v>
      </c>
      <c r="C2726" s="39" t="s">
        <v>68</v>
      </c>
      <c r="D2726" s="39" t="s">
        <v>1134</v>
      </c>
      <c r="E2726" s="39" t="s">
        <v>127</v>
      </c>
      <c r="F2726" s="48">
        <v>1</v>
      </c>
      <c r="G2726" s="41">
        <v>11506</v>
      </c>
      <c r="H2726" s="42">
        <v>2.8765000000000001</v>
      </c>
      <c r="I2726" s="42">
        <v>4000</v>
      </c>
      <c r="J2726" s="42" t="s">
        <v>4170</v>
      </c>
      <c r="K2726" s="42" t="s">
        <v>4170</v>
      </c>
      <c r="L2726" s="42">
        <v>0</v>
      </c>
      <c r="M2726" s="39" t="s">
        <v>102</v>
      </c>
      <c r="N2726" s="39" t="str">
        <f t="shared" si="42"/>
        <v>sim</v>
      </c>
      <c r="O2726" s="49">
        <v>25.2</v>
      </c>
      <c r="P2726" s="49">
        <v>22.08</v>
      </c>
      <c r="Q2726" s="39">
        <v>16.5</v>
      </c>
      <c r="R2726" s="39">
        <v>87.6</v>
      </c>
      <c r="S2726" s="39">
        <v>65.5</v>
      </c>
    </row>
    <row r="2727" spans="1:19" x14ac:dyDescent="0.25">
      <c r="A2727" s="39" t="s">
        <v>76</v>
      </c>
      <c r="B2727" s="39" t="s">
        <v>43</v>
      </c>
      <c r="C2727" s="39" t="s">
        <v>68</v>
      </c>
      <c r="D2727" s="39" t="s">
        <v>2858</v>
      </c>
      <c r="E2727" s="39" t="s">
        <v>127</v>
      </c>
      <c r="F2727" s="48">
        <v>1</v>
      </c>
      <c r="G2727" s="41">
        <v>3957</v>
      </c>
      <c r="H2727" s="42">
        <v>2.2393887945670627</v>
      </c>
      <c r="I2727" s="42">
        <v>1767</v>
      </c>
      <c r="J2727" s="42" t="s">
        <v>4169</v>
      </c>
      <c r="K2727" s="42" t="s">
        <v>4170</v>
      </c>
      <c r="L2727" s="42">
        <v>0</v>
      </c>
      <c r="M2727" s="39" t="s">
        <v>102</v>
      </c>
      <c r="N2727" s="39" t="str">
        <f t="shared" si="42"/>
        <v>sim</v>
      </c>
      <c r="O2727" s="49">
        <v>45</v>
      </c>
      <c r="P2727" s="49">
        <v>40</v>
      </c>
      <c r="Q2727" s="39">
        <v>3.1</v>
      </c>
      <c r="R2727" s="39">
        <v>88.9</v>
      </c>
      <c r="S2727" s="39">
        <v>6.9</v>
      </c>
    </row>
    <row r="2728" spans="1:19" x14ac:dyDescent="0.25">
      <c r="A2728" s="39" t="s">
        <v>76</v>
      </c>
      <c r="B2728" s="39" t="s">
        <v>43</v>
      </c>
      <c r="C2728" s="39" t="s">
        <v>68</v>
      </c>
      <c r="D2728" s="39" t="s">
        <v>2859</v>
      </c>
      <c r="E2728" s="39" t="s">
        <v>182</v>
      </c>
      <c r="F2728" s="48">
        <v>4</v>
      </c>
      <c r="G2728" s="41">
        <v>375011</v>
      </c>
      <c r="H2728" s="42">
        <v>4.6497421018697613</v>
      </c>
      <c r="I2728" s="42">
        <v>80652</v>
      </c>
      <c r="J2728" s="42" t="s">
        <v>4170</v>
      </c>
      <c r="K2728" s="42" t="s">
        <v>4170</v>
      </c>
      <c r="L2728" s="42">
        <v>1200</v>
      </c>
      <c r="M2728" s="39" t="s">
        <v>102</v>
      </c>
      <c r="N2728" s="39" t="str">
        <f t="shared" si="42"/>
        <v>sim</v>
      </c>
      <c r="O2728" s="49">
        <v>376</v>
      </c>
      <c r="P2728" s="49">
        <v>300</v>
      </c>
      <c r="Q2728" s="39">
        <v>0.38</v>
      </c>
      <c r="R2728" s="39">
        <v>79.8</v>
      </c>
      <c r="S2728" s="39">
        <v>0.1</v>
      </c>
    </row>
    <row r="2729" spans="1:19" x14ac:dyDescent="0.25">
      <c r="A2729" s="39" t="s">
        <v>76</v>
      </c>
      <c r="B2729" s="39" t="s">
        <v>43</v>
      </c>
      <c r="C2729" s="39" t="s">
        <v>68</v>
      </c>
      <c r="D2729" s="39" t="s">
        <v>2860</v>
      </c>
      <c r="E2729" s="39" t="s">
        <v>127</v>
      </c>
      <c r="F2729" s="48">
        <v>2</v>
      </c>
      <c r="G2729" s="41">
        <v>46771</v>
      </c>
      <c r="H2729" s="42">
        <v>2.9231875</v>
      </c>
      <c r="I2729" s="42">
        <v>16000</v>
      </c>
      <c r="J2729" s="42" t="s">
        <v>4169</v>
      </c>
      <c r="K2729" s="42" t="s">
        <v>4170</v>
      </c>
      <c r="L2729" s="42">
        <v>200</v>
      </c>
      <c r="M2729" s="39" t="s">
        <v>102</v>
      </c>
      <c r="N2729" s="39" t="str">
        <f t="shared" si="42"/>
        <v>sim</v>
      </c>
      <c r="O2729" s="49">
        <v>160</v>
      </c>
      <c r="P2729" s="49">
        <v>100</v>
      </c>
      <c r="Q2729" s="39">
        <v>100</v>
      </c>
      <c r="R2729" s="39">
        <v>62.5</v>
      </c>
      <c r="S2729" s="39">
        <v>62.5</v>
      </c>
    </row>
    <row r="2730" spans="1:19" x14ac:dyDescent="0.25">
      <c r="A2730" s="39" t="s">
        <v>76</v>
      </c>
      <c r="B2730" s="39" t="s">
        <v>43</v>
      </c>
      <c r="C2730" s="39" t="s">
        <v>68</v>
      </c>
      <c r="D2730" s="39" t="s">
        <v>2861</v>
      </c>
      <c r="E2730" s="39" t="s">
        <v>127</v>
      </c>
      <c r="F2730" s="48">
        <v>1</v>
      </c>
      <c r="G2730" s="41">
        <v>11237</v>
      </c>
      <c r="H2730" s="42">
        <v>3.327509623926562</v>
      </c>
      <c r="I2730" s="42">
        <v>3377</v>
      </c>
      <c r="J2730" s="42" t="s">
        <v>4170</v>
      </c>
      <c r="K2730" s="42" t="s">
        <v>4170</v>
      </c>
      <c r="L2730" s="42">
        <v>0</v>
      </c>
      <c r="M2730" s="39" t="s">
        <v>102</v>
      </c>
      <c r="N2730" s="39" t="str">
        <f t="shared" si="42"/>
        <v>sim</v>
      </c>
      <c r="O2730" s="49">
        <v>70</v>
      </c>
      <c r="P2730" s="49">
        <v>44.33</v>
      </c>
      <c r="Q2730" s="39">
        <v>0.59</v>
      </c>
      <c r="R2730" s="39">
        <v>63.3</v>
      </c>
      <c r="S2730" s="39">
        <v>0.8</v>
      </c>
    </row>
    <row r="2731" spans="1:19" x14ac:dyDescent="0.25">
      <c r="A2731" s="39" t="s">
        <v>76</v>
      </c>
      <c r="B2731" s="39" t="s">
        <v>43</v>
      </c>
      <c r="C2731" s="39" t="s">
        <v>68</v>
      </c>
      <c r="D2731" s="39" t="s">
        <v>2862</v>
      </c>
      <c r="E2731" s="39" t="s">
        <v>179</v>
      </c>
      <c r="F2731" s="48">
        <v>3</v>
      </c>
      <c r="G2731" s="41">
        <v>103488</v>
      </c>
      <c r="H2731" s="42">
        <v>2.9262830482115088</v>
      </c>
      <c r="I2731" s="42">
        <v>35365</v>
      </c>
      <c r="J2731" s="42" t="s">
        <v>4169</v>
      </c>
      <c r="K2731" s="42" t="s">
        <v>4170</v>
      </c>
      <c r="L2731" s="42">
        <v>317</v>
      </c>
      <c r="M2731" s="39" t="s">
        <v>102</v>
      </c>
      <c r="N2731" s="39" t="str">
        <f t="shared" si="42"/>
        <v>sim</v>
      </c>
      <c r="O2731" s="49">
        <v>1652.87</v>
      </c>
      <c r="P2731" s="49">
        <v>459.27</v>
      </c>
      <c r="Q2731" s="39">
        <v>34.270000000000003</v>
      </c>
      <c r="R2731" s="39">
        <v>27.8</v>
      </c>
      <c r="S2731" s="39">
        <v>2.1</v>
      </c>
    </row>
    <row r="2732" spans="1:19" x14ac:dyDescent="0.25">
      <c r="A2732" s="39" t="s">
        <v>76</v>
      </c>
      <c r="B2732" s="39" t="s">
        <v>43</v>
      </c>
      <c r="C2732" s="39" t="s">
        <v>68</v>
      </c>
      <c r="D2732" s="39" t="s">
        <v>2863</v>
      </c>
      <c r="E2732" s="39" t="s">
        <v>127</v>
      </c>
      <c r="F2732" s="48">
        <v>1</v>
      </c>
      <c r="G2732" s="41">
        <v>19030</v>
      </c>
      <c r="H2732" s="42">
        <v>3.9645833333333331</v>
      </c>
      <c r="I2732" s="42">
        <v>4800</v>
      </c>
      <c r="J2732" s="42" t="s">
        <v>4170</v>
      </c>
      <c r="K2732" s="42" t="s">
        <v>4170</v>
      </c>
      <c r="L2732" s="42">
        <v>0</v>
      </c>
      <c r="M2732" s="39" t="s">
        <v>103</v>
      </c>
      <c r="N2732" s="39" t="str">
        <f t="shared" si="42"/>
        <v>sim</v>
      </c>
      <c r="O2732" s="49">
        <v>75</v>
      </c>
      <c r="P2732" s="49">
        <v>75</v>
      </c>
      <c r="Q2732" s="39">
        <v>75</v>
      </c>
      <c r="R2732" s="39">
        <v>100</v>
      </c>
      <c r="S2732" s="39">
        <v>100</v>
      </c>
    </row>
    <row r="2733" spans="1:19" x14ac:dyDescent="0.25">
      <c r="A2733" s="39" t="s">
        <v>76</v>
      </c>
      <c r="B2733" s="39" t="s">
        <v>43</v>
      </c>
      <c r="C2733" s="39" t="s">
        <v>68</v>
      </c>
      <c r="D2733" s="39" t="s">
        <v>2864</v>
      </c>
      <c r="E2733" s="39" t="s">
        <v>127</v>
      </c>
      <c r="F2733" s="48">
        <v>1</v>
      </c>
      <c r="G2733" s="41">
        <v>16583</v>
      </c>
      <c r="H2733" s="42">
        <v>3.5096296296296297</v>
      </c>
      <c r="I2733" s="42">
        <v>4725</v>
      </c>
      <c r="J2733" s="42" t="s">
        <v>4169</v>
      </c>
      <c r="K2733" s="42" t="s">
        <v>4169</v>
      </c>
      <c r="L2733" s="42">
        <v>0</v>
      </c>
      <c r="M2733" s="39" t="s">
        <v>102</v>
      </c>
      <c r="N2733" s="39" t="str">
        <f t="shared" si="42"/>
        <v>sim</v>
      </c>
      <c r="O2733" s="49">
        <v>106.14</v>
      </c>
      <c r="P2733" s="49">
        <v>43.34</v>
      </c>
      <c r="Q2733" s="39">
        <v>17.55</v>
      </c>
      <c r="R2733" s="39">
        <v>40.799999999999997</v>
      </c>
      <c r="S2733" s="39">
        <v>16.5</v>
      </c>
    </row>
    <row r="2734" spans="1:19" x14ac:dyDescent="0.25">
      <c r="A2734" s="39" t="s">
        <v>76</v>
      </c>
      <c r="B2734" s="39" t="s">
        <v>43</v>
      </c>
      <c r="C2734" s="39" t="s">
        <v>68</v>
      </c>
      <c r="D2734" s="39" t="s">
        <v>2865</v>
      </c>
      <c r="E2734" s="39" t="s">
        <v>127</v>
      </c>
      <c r="F2734" s="48">
        <v>1</v>
      </c>
      <c r="G2734" s="41">
        <v>7076</v>
      </c>
      <c r="H2734" s="42">
        <v>3.344045368620038</v>
      </c>
      <c r="I2734" s="42">
        <v>2116</v>
      </c>
      <c r="J2734" s="42" t="s">
        <v>4170</v>
      </c>
      <c r="K2734" s="42" t="s">
        <v>4170</v>
      </c>
      <c r="L2734" s="42">
        <v>0</v>
      </c>
      <c r="M2734" s="39" t="s">
        <v>102</v>
      </c>
      <c r="N2734" s="39" t="str">
        <f t="shared" si="42"/>
        <v>sim</v>
      </c>
      <c r="O2734" s="49">
        <v>29</v>
      </c>
      <c r="P2734" s="49">
        <v>23.48</v>
      </c>
      <c r="Q2734" s="39">
        <v>15</v>
      </c>
      <c r="R2734" s="39">
        <v>81</v>
      </c>
      <c r="S2734" s="39">
        <v>51.7</v>
      </c>
    </row>
    <row r="2735" spans="1:19" x14ac:dyDescent="0.25">
      <c r="A2735" s="39" t="s">
        <v>76</v>
      </c>
      <c r="B2735" s="39" t="s">
        <v>43</v>
      </c>
      <c r="C2735" s="39" t="s">
        <v>68</v>
      </c>
      <c r="D2735" s="39" t="s">
        <v>2866</v>
      </c>
      <c r="E2735" s="39" t="s">
        <v>177</v>
      </c>
      <c r="F2735" s="48">
        <v>3</v>
      </c>
      <c r="G2735" s="41">
        <v>164317</v>
      </c>
      <c r="H2735" s="42">
        <v>2.8291007386236462</v>
      </c>
      <c r="I2735" s="42">
        <v>58081</v>
      </c>
      <c r="J2735" s="42" t="s">
        <v>4169</v>
      </c>
      <c r="K2735" s="42" t="s">
        <v>4170</v>
      </c>
      <c r="L2735" s="42">
        <v>25</v>
      </c>
      <c r="M2735" s="39" t="s">
        <v>102</v>
      </c>
      <c r="N2735" s="39" t="str">
        <f t="shared" si="42"/>
        <v>sim</v>
      </c>
      <c r="O2735" s="49">
        <v>1023.5</v>
      </c>
      <c r="P2735" s="49">
        <v>956.64</v>
      </c>
      <c r="Q2735" s="39">
        <v>122.84</v>
      </c>
      <c r="R2735" s="39">
        <v>93.5</v>
      </c>
      <c r="S2735" s="39">
        <v>12</v>
      </c>
    </row>
    <row r="2736" spans="1:19" x14ac:dyDescent="0.25">
      <c r="A2736" s="39" t="s">
        <v>76</v>
      </c>
      <c r="B2736" s="39" t="s">
        <v>43</v>
      </c>
      <c r="C2736" s="39" t="s">
        <v>68</v>
      </c>
      <c r="D2736" s="39" t="s">
        <v>2867</v>
      </c>
      <c r="E2736" s="39" t="s">
        <v>184</v>
      </c>
      <c r="F2736" s="48">
        <v>2</v>
      </c>
      <c r="G2736" s="41">
        <v>54546</v>
      </c>
      <c r="H2736" s="42">
        <v>3.2687720980403907</v>
      </c>
      <c r="I2736" s="42">
        <v>16687</v>
      </c>
      <c r="J2736" s="42" t="s">
        <v>4170</v>
      </c>
      <c r="K2736" s="42" t="s">
        <v>4169</v>
      </c>
      <c r="L2736" s="42">
        <v>1500</v>
      </c>
      <c r="M2736" s="39" t="s">
        <v>102</v>
      </c>
      <c r="N2736" s="39" t="str">
        <f t="shared" si="42"/>
        <v>sim</v>
      </c>
      <c r="O2736" s="49">
        <v>448</v>
      </c>
      <c r="P2736" s="49">
        <v>1</v>
      </c>
      <c r="Q2736" s="39">
        <v>1</v>
      </c>
      <c r="R2736" s="39">
        <v>0.2</v>
      </c>
      <c r="S2736" s="39">
        <v>0.2</v>
      </c>
    </row>
    <row r="2737" spans="1:19" x14ac:dyDescent="0.25">
      <c r="A2737" s="39" t="s">
        <v>76</v>
      </c>
      <c r="B2737" s="39" t="s">
        <v>43</v>
      </c>
      <c r="C2737" s="39" t="s">
        <v>68</v>
      </c>
      <c r="D2737" s="39" t="s">
        <v>2868</v>
      </c>
      <c r="E2737" s="39" t="s">
        <v>180</v>
      </c>
      <c r="F2737" s="48">
        <v>2</v>
      </c>
      <c r="G2737" s="41">
        <v>39584</v>
      </c>
      <c r="H2737" s="42">
        <v>2.8537235959916374</v>
      </c>
      <c r="I2737" s="42">
        <v>13871</v>
      </c>
      <c r="J2737" s="42" t="s">
        <v>4169</v>
      </c>
      <c r="K2737" s="42" t="s">
        <v>4169</v>
      </c>
      <c r="L2737" s="42">
        <v>0</v>
      </c>
      <c r="M2737" s="39" t="s">
        <v>102</v>
      </c>
      <c r="N2737" s="39" t="str">
        <f t="shared" si="42"/>
        <v>sim</v>
      </c>
      <c r="O2737" s="49">
        <v>100</v>
      </c>
      <c r="P2737" s="49">
        <v>100</v>
      </c>
      <c r="Q2737" s="39">
        <v>10</v>
      </c>
      <c r="R2737" s="39">
        <v>100</v>
      </c>
      <c r="S2737" s="39">
        <v>10</v>
      </c>
    </row>
    <row r="2738" spans="1:19" x14ac:dyDescent="0.25">
      <c r="A2738" s="39" t="s">
        <v>76</v>
      </c>
      <c r="B2738" s="39" t="s">
        <v>43</v>
      </c>
      <c r="C2738" s="39" t="s">
        <v>68</v>
      </c>
      <c r="D2738" s="39" t="s">
        <v>751</v>
      </c>
      <c r="E2738" s="39" t="s">
        <v>127</v>
      </c>
      <c r="F2738" s="48">
        <v>1</v>
      </c>
      <c r="G2738" s="41">
        <v>6497</v>
      </c>
      <c r="H2738" s="42">
        <v>2.8684326710816777</v>
      </c>
      <c r="I2738" s="42">
        <v>2265</v>
      </c>
      <c r="J2738" s="42" t="s">
        <v>4170</v>
      </c>
      <c r="K2738" s="42" t="s">
        <v>4169</v>
      </c>
      <c r="L2738" s="42">
        <v>22</v>
      </c>
      <c r="M2738" s="39" t="s">
        <v>102</v>
      </c>
      <c r="N2738" s="39" t="str">
        <f t="shared" si="42"/>
        <v>sim</v>
      </c>
      <c r="O2738" s="49">
        <v>30.3</v>
      </c>
      <c r="P2738" s="49">
        <v>29.65</v>
      </c>
      <c r="Q2738" s="39">
        <v>7.6</v>
      </c>
      <c r="R2738" s="39">
        <v>97.9</v>
      </c>
      <c r="S2738" s="39">
        <v>25.1</v>
      </c>
    </row>
    <row r="2739" spans="1:19" x14ac:dyDescent="0.25">
      <c r="A2739" s="39" t="s">
        <v>76</v>
      </c>
      <c r="B2739" s="39" t="s">
        <v>43</v>
      </c>
      <c r="C2739" s="39" t="s">
        <v>68</v>
      </c>
      <c r="D2739" s="39" t="s">
        <v>2869</v>
      </c>
      <c r="E2739" s="39" t="s">
        <v>178</v>
      </c>
      <c r="F2739" s="48">
        <v>2</v>
      </c>
      <c r="G2739" s="41">
        <v>75339</v>
      </c>
      <c r="H2739" s="42">
        <v>2.5255271362005969</v>
      </c>
      <c r="I2739" s="42">
        <v>29831</v>
      </c>
      <c r="J2739" s="42" t="s">
        <v>4170</v>
      </c>
      <c r="K2739" s="42" t="s">
        <v>4170</v>
      </c>
      <c r="L2739" s="42">
        <v>10</v>
      </c>
      <c r="M2739" s="39" t="s">
        <v>102</v>
      </c>
      <c r="N2739" s="39" t="str">
        <f t="shared" si="42"/>
        <v>sim</v>
      </c>
      <c r="O2739" s="49">
        <v>383.21</v>
      </c>
      <c r="P2739" s="49">
        <v>372.38</v>
      </c>
      <c r="Q2739" s="39">
        <v>100</v>
      </c>
      <c r="R2739" s="39">
        <v>97.2</v>
      </c>
      <c r="S2739" s="39">
        <v>26.1</v>
      </c>
    </row>
    <row r="2740" spans="1:19" x14ac:dyDescent="0.25">
      <c r="A2740" s="39" t="s">
        <v>76</v>
      </c>
      <c r="B2740" s="39" t="s">
        <v>43</v>
      </c>
      <c r="C2740" s="39" t="s">
        <v>68</v>
      </c>
      <c r="D2740" s="39" t="s">
        <v>2870</v>
      </c>
      <c r="E2740" s="39" t="s">
        <v>181</v>
      </c>
      <c r="F2740" s="48">
        <v>3</v>
      </c>
      <c r="G2740" s="41">
        <v>232165</v>
      </c>
      <c r="H2740" s="42">
        <v>3.1591802854849025</v>
      </c>
      <c r="I2740" s="42">
        <v>73489</v>
      </c>
      <c r="J2740" s="42" t="s">
        <v>4169</v>
      </c>
      <c r="K2740" s="42" t="s">
        <v>4169</v>
      </c>
      <c r="L2740" s="42">
        <v>3600</v>
      </c>
      <c r="M2740" s="39" t="s">
        <v>102</v>
      </c>
      <c r="N2740" s="39" t="str">
        <f t="shared" si="42"/>
        <v>sim</v>
      </c>
      <c r="O2740" s="49">
        <v>446.2</v>
      </c>
      <c r="P2740" s="49">
        <v>431.2</v>
      </c>
      <c r="Q2740" s="39">
        <v>115</v>
      </c>
      <c r="R2740" s="39">
        <v>96.6</v>
      </c>
      <c r="S2740" s="39">
        <v>25.8</v>
      </c>
    </row>
    <row r="2741" spans="1:19" x14ac:dyDescent="0.25">
      <c r="A2741" s="39" t="s">
        <v>76</v>
      </c>
      <c r="B2741" s="39" t="s">
        <v>43</v>
      </c>
      <c r="C2741" s="39" t="s">
        <v>68</v>
      </c>
      <c r="D2741" s="39" t="s">
        <v>2871</v>
      </c>
      <c r="E2741" s="39" t="s">
        <v>127</v>
      </c>
      <c r="F2741" s="48">
        <v>1</v>
      </c>
      <c r="G2741" s="41">
        <v>6196</v>
      </c>
      <c r="H2741" s="42">
        <v>2.6535331905781585</v>
      </c>
      <c r="I2741" s="42">
        <v>2335</v>
      </c>
      <c r="J2741" s="42" t="s">
        <v>4169</v>
      </c>
      <c r="K2741" s="42" t="s">
        <v>4169</v>
      </c>
      <c r="L2741" s="42">
        <v>0</v>
      </c>
      <c r="M2741" s="39" t="s">
        <v>102</v>
      </c>
      <c r="N2741" s="39" t="str">
        <f t="shared" si="42"/>
        <v>sim</v>
      </c>
      <c r="O2741" s="49">
        <v>99</v>
      </c>
      <c r="P2741" s="49">
        <v>50</v>
      </c>
      <c r="Q2741" s="39">
        <v>11</v>
      </c>
      <c r="R2741" s="39">
        <v>50.5</v>
      </c>
      <c r="S2741" s="39">
        <v>11.1</v>
      </c>
    </row>
    <row r="2742" spans="1:19" x14ac:dyDescent="0.25">
      <c r="A2742" s="39" t="s">
        <v>76</v>
      </c>
      <c r="B2742" s="39" t="s">
        <v>43</v>
      </c>
      <c r="C2742" s="39" t="s">
        <v>68</v>
      </c>
      <c r="D2742" s="39" t="s">
        <v>2872</v>
      </c>
      <c r="E2742" s="39" t="s">
        <v>127</v>
      </c>
      <c r="F2742" s="48">
        <v>1</v>
      </c>
      <c r="G2742" s="41">
        <v>9740</v>
      </c>
      <c r="H2742" s="42">
        <v>2.7828571428571429</v>
      </c>
      <c r="I2742" s="42">
        <v>3500</v>
      </c>
      <c r="J2742" s="42" t="s">
        <v>4170</v>
      </c>
      <c r="K2742" s="42" t="s">
        <v>4170</v>
      </c>
      <c r="L2742" s="42">
        <v>500</v>
      </c>
      <c r="M2742" s="39" t="s">
        <v>105</v>
      </c>
      <c r="N2742" s="39" t="str">
        <f t="shared" si="42"/>
        <v>sim</v>
      </c>
      <c r="O2742" s="49">
        <v>60</v>
      </c>
      <c r="P2742" s="49">
        <v>15</v>
      </c>
      <c r="Q2742" s="39">
        <v>5</v>
      </c>
      <c r="R2742" s="39">
        <v>25</v>
      </c>
      <c r="S2742" s="39">
        <v>8.3000000000000007</v>
      </c>
    </row>
    <row r="2743" spans="1:19" x14ac:dyDescent="0.25">
      <c r="A2743" s="39" t="s">
        <v>76</v>
      </c>
      <c r="B2743" s="39" t="s">
        <v>43</v>
      </c>
      <c r="C2743" s="39" t="s">
        <v>68</v>
      </c>
      <c r="D2743" s="39" t="s">
        <v>2873</v>
      </c>
      <c r="E2743" s="39" t="s">
        <v>179</v>
      </c>
      <c r="F2743" s="48">
        <v>2</v>
      </c>
      <c r="G2743" s="41">
        <v>57028</v>
      </c>
      <c r="H2743" s="42">
        <v>3.1006959547629402</v>
      </c>
      <c r="I2743" s="42">
        <v>18392</v>
      </c>
      <c r="J2743" s="42" t="s">
        <v>4169</v>
      </c>
      <c r="K2743" s="42" t="s">
        <v>4170</v>
      </c>
      <c r="L2743" s="42">
        <v>100</v>
      </c>
      <c r="M2743" s="39" t="s">
        <v>102</v>
      </c>
      <c r="N2743" s="39" t="str">
        <f t="shared" si="42"/>
        <v>sim</v>
      </c>
      <c r="O2743" s="49">
        <v>144.88999999999999</v>
      </c>
      <c r="P2743" s="49">
        <v>144.38999999999999</v>
      </c>
      <c r="Q2743" s="39">
        <v>10</v>
      </c>
      <c r="R2743" s="39">
        <v>99.7</v>
      </c>
      <c r="S2743" s="39">
        <v>6.9</v>
      </c>
    </row>
    <row r="2744" spans="1:19" x14ac:dyDescent="0.25">
      <c r="A2744" s="39" t="s">
        <v>76</v>
      </c>
      <c r="B2744" s="39" t="s">
        <v>43</v>
      </c>
      <c r="C2744" s="39" t="s">
        <v>68</v>
      </c>
      <c r="D2744" s="39" t="s">
        <v>2874</v>
      </c>
      <c r="E2744" s="39" t="s">
        <v>127</v>
      </c>
      <c r="F2744" s="48">
        <v>2</v>
      </c>
      <c r="G2744" s="41">
        <v>46299</v>
      </c>
      <c r="H2744" s="42">
        <v>2.0819767964745033</v>
      </c>
      <c r="I2744" s="42">
        <v>22238</v>
      </c>
      <c r="J2744" s="42" t="s">
        <v>4169</v>
      </c>
      <c r="K2744" s="42" t="s">
        <v>4170</v>
      </c>
      <c r="L2744" s="42">
        <v>0</v>
      </c>
      <c r="M2744" s="39" t="s">
        <v>102</v>
      </c>
      <c r="N2744" s="39" t="str">
        <f t="shared" si="42"/>
        <v>sim</v>
      </c>
      <c r="O2744" s="49">
        <v>158.5</v>
      </c>
      <c r="P2744" s="49">
        <v>158.5</v>
      </c>
      <c r="Q2744" s="39">
        <v>50</v>
      </c>
      <c r="R2744" s="39">
        <v>100</v>
      </c>
      <c r="S2744" s="39">
        <v>31.5</v>
      </c>
    </row>
    <row r="2745" spans="1:19" x14ac:dyDescent="0.25">
      <c r="A2745" s="39" t="s">
        <v>76</v>
      </c>
      <c r="B2745" s="39" t="s">
        <v>43</v>
      </c>
      <c r="C2745" s="39" t="s">
        <v>68</v>
      </c>
      <c r="D2745" s="39" t="s">
        <v>2875</v>
      </c>
      <c r="E2745" s="39" t="s">
        <v>181</v>
      </c>
      <c r="F2745" s="48">
        <v>1</v>
      </c>
      <c r="G2745" s="41">
        <v>3216</v>
      </c>
      <c r="H2745" s="42">
        <v>2.7254237288135594</v>
      </c>
      <c r="I2745" s="42">
        <v>1180</v>
      </c>
      <c r="J2745" s="42" t="s">
        <v>4169</v>
      </c>
      <c r="K2745" s="42" t="s">
        <v>4169</v>
      </c>
      <c r="L2745" s="42">
        <v>0</v>
      </c>
      <c r="M2745" s="39" t="s">
        <v>103</v>
      </c>
      <c r="N2745" s="39" t="str">
        <f t="shared" si="42"/>
        <v>sim</v>
      </c>
      <c r="O2745" s="49">
        <v>11.08</v>
      </c>
      <c r="P2745" s="49">
        <v>9.1999999999999993</v>
      </c>
      <c r="Q2745" s="39">
        <v>3</v>
      </c>
      <c r="R2745" s="39">
        <v>83</v>
      </c>
      <c r="S2745" s="39">
        <v>27.1</v>
      </c>
    </row>
    <row r="2746" spans="1:19" x14ac:dyDescent="0.25">
      <c r="A2746" s="39" t="s">
        <v>76</v>
      </c>
      <c r="B2746" s="39" t="s">
        <v>43</v>
      </c>
      <c r="C2746" s="39" t="s">
        <v>68</v>
      </c>
      <c r="D2746" s="39" t="s">
        <v>2876</v>
      </c>
      <c r="E2746" s="39" t="s">
        <v>182</v>
      </c>
      <c r="F2746" s="48">
        <v>3</v>
      </c>
      <c r="G2746" s="41">
        <v>126356</v>
      </c>
      <c r="H2746" s="42">
        <v>2.8604156291030924</v>
      </c>
      <c r="I2746" s="42">
        <v>44174</v>
      </c>
      <c r="J2746" s="42" t="s">
        <v>4169</v>
      </c>
      <c r="K2746" s="42" t="s">
        <v>4169</v>
      </c>
      <c r="L2746" s="42">
        <v>100</v>
      </c>
      <c r="M2746" s="39" t="s">
        <v>103</v>
      </c>
      <c r="N2746" s="39" t="str">
        <f t="shared" si="42"/>
        <v>sim</v>
      </c>
      <c r="O2746" s="49">
        <v>237</v>
      </c>
      <c r="P2746" s="49">
        <v>237</v>
      </c>
      <c r="Q2746" s="39">
        <v>0.5</v>
      </c>
      <c r="R2746" s="39">
        <v>100</v>
      </c>
      <c r="S2746" s="39">
        <v>0.2</v>
      </c>
    </row>
    <row r="2747" spans="1:19" x14ac:dyDescent="0.25">
      <c r="A2747" s="39" t="s">
        <v>76</v>
      </c>
      <c r="B2747" s="39" t="s">
        <v>43</v>
      </c>
      <c r="C2747" s="39" t="s">
        <v>68</v>
      </c>
      <c r="D2747" s="39" t="s">
        <v>2877</v>
      </c>
      <c r="E2747" s="39" t="s">
        <v>178</v>
      </c>
      <c r="F2747" s="48">
        <v>2</v>
      </c>
      <c r="G2747" s="41">
        <v>43155</v>
      </c>
      <c r="H2747" s="42">
        <v>2.8532231404958677</v>
      </c>
      <c r="I2747" s="42">
        <v>15125</v>
      </c>
      <c r="J2747" s="42" t="s">
        <v>4170</v>
      </c>
      <c r="K2747" s="42" t="s">
        <v>4170</v>
      </c>
      <c r="L2747" s="42">
        <v>0</v>
      </c>
      <c r="M2747" s="39" t="s">
        <v>102</v>
      </c>
      <c r="N2747" s="39" t="str">
        <f t="shared" si="42"/>
        <v>sim</v>
      </c>
      <c r="O2747" s="49">
        <v>160</v>
      </c>
      <c r="P2747" s="49">
        <v>160</v>
      </c>
      <c r="Q2747" s="39">
        <v>0.45</v>
      </c>
      <c r="R2747" s="39">
        <v>100</v>
      </c>
      <c r="S2747" s="39">
        <v>0.3</v>
      </c>
    </row>
    <row r="2748" spans="1:19" x14ac:dyDescent="0.25">
      <c r="A2748" s="39" t="s">
        <v>76</v>
      </c>
      <c r="B2748" s="39" t="s">
        <v>43</v>
      </c>
      <c r="C2748" s="39" t="s">
        <v>68</v>
      </c>
      <c r="D2748" s="39" t="s">
        <v>2878</v>
      </c>
      <c r="E2748" s="39" t="s">
        <v>184</v>
      </c>
      <c r="F2748" s="48">
        <v>2</v>
      </c>
      <c r="G2748" s="41">
        <v>23661</v>
      </c>
      <c r="H2748" s="42">
        <v>3.3738770854128046</v>
      </c>
      <c r="I2748" s="42">
        <v>7013</v>
      </c>
      <c r="J2748" s="42" t="s">
        <v>4170</v>
      </c>
      <c r="K2748" s="42" t="s">
        <v>4170</v>
      </c>
      <c r="L2748" s="42">
        <v>0</v>
      </c>
      <c r="M2748" s="39" t="s">
        <v>102</v>
      </c>
      <c r="N2748" s="39" t="str">
        <f t="shared" si="42"/>
        <v>sim</v>
      </c>
      <c r="O2748" s="49">
        <v>353.95</v>
      </c>
      <c r="P2748" s="49">
        <v>105.13</v>
      </c>
      <c r="Q2748" s="39">
        <v>31.33</v>
      </c>
      <c r="R2748" s="39">
        <v>29.7</v>
      </c>
      <c r="S2748" s="39">
        <v>8.9</v>
      </c>
    </row>
    <row r="2749" spans="1:19" x14ac:dyDescent="0.25">
      <c r="A2749" s="39" t="s">
        <v>76</v>
      </c>
      <c r="B2749" s="39" t="s">
        <v>43</v>
      </c>
      <c r="C2749" s="39" t="s">
        <v>68</v>
      </c>
      <c r="D2749" s="39" t="s">
        <v>2879</v>
      </c>
      <c r="E2749" s="39" t="s">
        <v>127</v>
      </c>
      <c r="F2749" s="48">
        <v>3</v>
      </c>
      <c r="G2749" s="41">
        <v>147132</v>
      </c>
      <c r="H2749" s="42">
        <v>2.7894437492890458</v>
      </c>
      <c r="I2749" s="42">
        <v>52746</v>
      </c>
      <c r="J2749" s="42" t="s">
        <v>4170</v>
      </c>
      <c r="K2749" s="42" t="s">
        <v>4169</v>
      </c>
      <c r="L2749" s="42">
        <v>30</v>
      </c>
      <c r="M2749" s="39" t="s">
        <v>102</v>
      </c>
      <c r="N2749" s="39" t="str">
        <f t="shared" si="42"/>
        <v>sim</v>
      </c>
      <c r="O2749" s="49">
        <v>650</v>
      </c>
      <c r="P2749" s="49">
        <v>650</v>
      </c>
      <c r="Q2749" s="39">
        <v>2</v>
      </c>
      <c r="R2749" s="39">
        <v>100</v>
      </c>
      <c r="S2749" s="39">
        <v>0.3</v>
      </c>
    </row>
    <row r="2750" spans="1:19" x14ac:dyDescent="0.25">
      <c r="A2750" s="39" t="s">
        <v>76</v>
      </c>
      <c r="B2750" s="39" t="s">
        <v>43</v>
      </c>
      <c r="C2750" s="39" t="s">
        <v>68</v>
      </c>
      <c r="D2750" s="39" t="s">
        <v>2880</v>
      </c>
      <c r="E2750" s="39" t="s">
        <v>180</v>
      </c>
      <c r="F2750" s="48">
        <v>1</v>
      </c>
      <c r="G2750" s="41">
        <v>2599</v>
      </c>
      <c r="H2750" s="42">
        <v>3.2487499999999998</v>
      </c>
      <c r="I2750" s="42">
        <v>800</v>
      </c>
      <c r="J2750" s="42" t="s">
        <v>4169</v>
      </c>
      <c r="K2750" s="42" t="s">
        <v>4169</v>
      </c>
      <c r="L2750" s="42">
        <v>30</v>
      </c>
      <c r="M2750" s="39" t="s">
        <v>102</v>
      </c>
      <c r="N2750" s="39" t="str">
        <f t="shared" si="42"/>
        <v>sim</v>
      </c>
      <c r="O2750" s="49">
        <v>15.7</v>
      </c>
      <c r="P2750" s="49">
        <v>15.7</v>
      </c>
      <c r="Q2750" s="39">
        <v>11</v>
      </c>
      <c r="R2750" s="39">
        <v>100</v>
      </c>
      <c r="S2750" s="39">
        <v>70.099999999999994</v>
      </c>
    </row>
    <row r="2751" spans="1:19" x14ac:dyDescent="0.25">
      <c r="A2751" s="39" t="s">
        <v>76</v>
      </c>
      <c r="B2751" s="39" t="s">
        <v>43</v>
      </c>
      <c r="C2751" s="39" t="s">
        <v>68</v>
      </c>
      <c r="D2751" s="39" t="s">
        <v>2881</v>
      </c>
      <c r="E2751" s="39" t="s">
        <v>127</v>
      </c>
      <c r="F2751" s="48">
        <v>1</v>
      </c>
      <c r="G2751" s="41">
        <v>3885</v>
      </c>
      <c r="H2751" s="42">
        <v>3.2028029678483101</v>
      </c>
      <c r="I2751" s="42">
        <v>1213</v>
      </c>
      <c r="J2751" s="42" t="s">
        <v>4169</v>
      </c>
      <c r="K2751" s="42" t="s">
        <v>4169</v>
      </c>
      <c r="L2751" s="42">
        <v>0</v>
      </c>
      <c r="M2751" s="39" t="s">
        <v>102</v>
      </c>
      <c r="N2751" s="39" t="str">
        <f t="shared" si="42"/>
        <v>sim</v>
      </c>
      <c r="O2751" s="49">
        <v>30</v>
      </c>
      <c r="P2751" s="49">
        <v>30</v>
      </c>
      <c r="Q2751" s="39">
        <v>18</v>
      </c>
      <c r="R2751" s="39">
        <v>100</v>
      </c>
      <c r="S2751" s="39">
        <v>60</v>
      </c>
    </row>
    <row r="2752" spans="1:19" x14ac:dyDescent="0.25">
      <c r="A2752" s="39" t="s">
        <v>76</v>
      </c>
      <c r="B2752" s="39" t="s">
        <v>43</v>
      </c>
      <c r="C2752" s="39" t="s">
        <v>68</v>
      </c>
      <c r="D2752" s="39" t="s">
        <v>2882</v>
      </c>
      <c r="E2752" s="39" t="s">
        <v>127</v>
      </c>
      <c r="F2752" s="48">
        <v>2</v>
      </c>
      <c r="G2752" s="41">
        <v>33854</v>
      </c>
      <c r="H2752" s="42">
        <v>3.8690285714285713</v>
      </c>
      <c r="I2752" s="42">
        <v>8750</v>
      </c>
      <c r="J2752" s="42" t="s">
        <v>4170</v>
      </c>
      <c r="K2752" s="42" t="s">
        <v>4170</v>
      </c>
      <c r="L2752" s="42">
        <v>10</v>
      </c>
      <c r="M2752" s="39" t="s">
        <v>102</v>
      </c>
      <c r="N2752" s="39" t="str">
        <f t="shared" si="42"/>
        <v>sim</v>
      </c>
      <c r="O2752" s="49">
        <v>38.36</v>
      </c>
      <c r="P2752" s="49">
        <v>28.36</v>
      </c>
      <c r="Q2752" s="39">
        <v>3</v>
      </c>
      <c r="R2752" s="39">
        <v>73.900000000000006</v>
      </c>
      <c r="S2752" s="39">
        <v>7.8</v>
      </c>
    </row>
    <row r="2753" spans="1:19" x14ac:dyDescent="0.25">
      <c r="A2753" s="39" t="s">
        <v>76</v>
      </c>
      <c r="B2753" s="39" t="s">
        <v>43</v>
      </c>
      <c r="C2753" s="39" t="s">
        <v>68</v>
      </c>
      <c r="D2753" s="39" t="s">
        <v>2883</v>
      </c>
      <c r="E2753" s="39" t="s">
        <v>127</v>
      </c>
      <c r="F2753" s="48">
        <v>1</v>
      </c>
      <c r="G2753" s="41">
        <v>4566</v>
      </c>
      <c r="H2753" s="42">
        <v>4.4633431085043984</v>
      </c>
      <c r="I2753" s="42">
        <v>1023</v>
      </c>
      <c r="J2753" s="42" t="s">
        <v>4169</v>
      </c>
      <c r="K2753" s="42" t="s">
        <v>4169</v>
      </c>
      <c r="L2753" s="42">
        <v>0</v>
      </c>
      <c r="M2753" s="39" t="s">
        <v>102</v>
      </c>
      <c r="N2753" s="39" t="str">
        <f t="shared" si="42"/>
        <v>sim</v>
      </c>
      <c r="O2753" s="49">
        <v>24.5</v>
      </c>
      <c r="P2753" s="49">
        <v>19.5</v>
      </c>
      <c r="Q2753" s="39">
        <v>3.62</v>
      </c>
      <c r="R2753" s="39">
        <v>79.599999999999994</v>
      </c>
      <c r="S2753" s="39">
        <v>14.8</v>
      </c>
    </row>
    <row r="2754" spans="1:19" x14ac:dyDescent="0.25">
      <c r="A2754" s="39" t="s">
        <v>76</v>
      </c>
      <c r="B2754" s="39" t="s">
        <v>43</v>
      </c>
      <c r="C2754" s="39" t="s">
        <v>68</v>
      </c>
      <c r="D2754" s="39" t="s">
        <v>2884</v>
      </c>
      <c r="E2754" s="39" t="s">
        <v>177</v>
      </c>
      <c r="F2754" s="48">
        <v>1</v>
      </c>
      <c r="G2754" s="41">
        <v>1983</v>
      </c>
      <c r="H2754" s="42">
        <v>2.8328571428571427</v>
      </c>
      <c r="I2754" s="42">
        <v>700</v>
      </c>
      <c r="J2754" s="42" t="s">
        <v>4170</v>
      </c>
      <c r="K2754" s="42" t="s">
        <v>4170</v>
      </c>
      <c r="L2754" s="42">
        <v>0</v>
      </c>
      <c r="M2754" s="39" t="s">
        <v>102</v>
      </c>
      <c r="N2754" s="39" t="str">
        <f t="shared" si="42"/>
        <v>sim</v>
      </c>
      <c r="O2754" s="49">
        <v>12</v>
      </c>
      <c r="P2754" s="49">
        <v>12</v>
      </c>
      <c r="Q2754" s="39">
        <v>10</v>
      </c>
      <c r="R2754" s="39">
        <v>100</v>
      </c>
      <c r="S2754" s="39">
        <v>83.3</v>
      </c>
    </row>
    <row r="2755" spans="1:19" x14ac:dyDescent="0.25">
      <c r="A2755" s="39" t="s">
        <v>76</v>
      </c>
      <c r="B2755" s="39" t="s">
        <v>43</v>
      </c>
      <c r="C2755" s="39" t="s">
        <v>68</v>
      </c>
      <c r="D2755" s="39" t="s">
        <v>2885</v>
      </c>
      <c r="E2755" s="39" t="s">
        <v>184</v>
      </c>
      <c r="F2755" s="48">
        <v>4</v>
      </c>
      <c r="G2755" s="41">
        <v>404809</v>
      </c>
      <c r="H2755" s="42">
        <v>2.9172479893920613</v>
      </c>
      <c r="I2755" s="42">
        <v>138764</v>
      </c>
      <c r="J2755" s="42" t="s">
        <v>4169</v>
      </c>
      <c r="K2755" s="42" t="s">
        <v>4169</v>
      </c>
      <c r="L2755" s="42">
        <v>64</v>
      </c>
      <c r="M2755" s="39" t="s">
        <v>102</v>
      </c>
      <c r="N2755" s="39" t="str">
        <f t="shared" ref="N2755:N2818" si="43">IF(M2755&lt;&gt;"Não existe", "sim")</f>
        <v>sim</v>
      </c>
      <c r="O2755" s="49">
        <v>787.5</v>
      </c>
      <c r="P2755" s="49">
        <v>787.5</v>
      </c>
      <c r="Q2755" s="39">
        <v>262.5</v>
      </c>
      <c r="R2755" s="39">
        <v>100</v>
      </c>
      <c r="S2755" s="39">
        <v>33.299999999999997</v>
      </c>
    </row>
    <row r="2756" spans="1:19" x14ac:dyDescent="0.25">
      <c r="A2756" s="39" t="s">
        <v>76</v>
      </c>
      <c r="B2756" s="39" t="s">
        <v>43</v>
      </c>
      <c r="C2756" s="39" t="s">
        <v>68</v>
      </c>
      <c r="D2756" s="39" t="s">
        <v>2886</v>
      </c>
      <c r="E2756" s="39" t="s">
        <v>127</v>
      </c>
      <c r="F2756" s="48">
        <v>1</v>
      </c>
      <c r="G2756" s="41">
        <v>17130</v>
      </c>
      <c r="H2756" s="42">
        <v>2.1939036885245899</v>
      </c>
      <c r="I2756" s="42">
        <v>7808</v>
      </c>
      <c r="J2756" s="42" t="s">
        <v>4170</v>
      </c>
      <c r="K2756" s="42" t="s">
        <v>4170</v>
      </c>
      <c r="L2756" s="42">
        <v>0</v>
      </c>
      <c r="M2756" s="39" t="s">
        <v>102</v>
      </c>
      <c r="N2756" s="39" t="str">
        <f t="shared" si="43"/>
        <v>sim</v>
      </c>
      <c r="O2756" s="49">
        <v>162</v>
      </c>
      <c r="P2756" s="49">
        <v>0</v>
      </c>
      <c r="Q2756" s="39">
        <v>2.8</v>
      </c>
      <c r="R2756" s="39"/>
      <c r="S2756" s="39">
        <v>1.7</v>
      </c>
    </row>
    <row r="2757" spans="1:19" x14ac:dyDescent="0.25">
      <c r="A2757" s="39" t="s">
        <v>76</v>
      </c>
      <c r="B2757" s="39" t="s">
        <v>43</v>
      </c>
      <c r="C2757" s="39" t="s">
        <v>68</v>
      </c>
      <c r="D2757" s="39" t="s">
        <v>2887</v>
      </c>
      <c r="E2757" s="39" t="s">
        <v>127</v>
      </c>
      <c r="F2757" s="48">
        <v>1</v>
      </c>
      <c r="G2757" s="41">
        <v>11806</v>
      </c>
      <c r="H2757" s="42">
        <v>3.3799026624677926</v>
      </c>
      <c r="I2757" s="42">
        <v>3493</v>
      </c>
      <c r="J2757" s="42" t="s">
        <v>4170</v>
      </c>
      <c r="K2757" s="42" t="s">
        <v>4170</v>
      </c>
      <c r="L2757" s="42">
        <v>20</v>
      </c>
      <c r="M2757" s="39" t="s">
        <v>102</v>
      </c>
      <c r="N2757" s="39" t="str">
        <f t="shared" si="43"/>
        <v>sim</v>
      </c>
      <c r="O2757" s="49">
        <v>48.43</v>
      </c>
      <c r="P2757" s="49">
        <v>39.619999999999997</v>
      </c>
      <c r="Q2757" s="39">
        <v>7.35</v>
      </c>
      <c r="R2757" s="39">
        <v>81.8</v>
      </c>
      <c r="S2757" s="39">
        <v>15.2</v>
      </c>
    </row>
    <row r="2758" spans="1:19" x14ac:dyDescent="0.25">
      <c r="A2758" s="39" t="s">
        <v>76</v>
      </c>
      <c r="B2758" s="39" t="s">
        <v>43</v>
      </c>
      <c r="C2758" s="39" t="s">
        <v>68</v>
      </c>
      <c r="D2758" s="39" t="s">
        <v>2888</v>
      </c>
      <c r="E2758" s="39" t="s">
        <v>181</v>
      </c>
      <c r="F2758" s="48">
        <v>1</v>
      </c>
      <c r="G2758" s="41">
        <v>3169</v>
      </c>
      <c r="H2758" s="42">
        <v>2.239575971731449</v>
      </c>
      <c r="I2758" s="42">
        <v>1415</v>
      </c>
      <c r="J2758" s="42" t="s">
        <v>4169</v>
      </c>
      <c r="K2758" s="42" t="s">
        <v>4169</v>
      </c>
      <c r="L2758" s="42">
        <v>0</v>
      </c>
      <c r="M2758" s="39" t="s">
        <v>103</v>
      </c>
      <c r="N2758" s="39" t="str">
        <f t="shared" si="43"/>
        <v>sim</v>
      </c>
      <c r="O2758" s="49">
        <v>15</v>
      </c>
      <c r="P2758" s="49">
        <v>15</v>
      </c>
      <c r="Q2758" s="39">
        <v>0</v>
      </c>
      <c r="R2758" s="39">
        <v>100</v>
      </c>
      <c r="S2758" s="39"/>
    </row>
    <row r="2759" spans="1:19" x14ac:dyDescent="0.25">
      <c r="A2759" s="39" t="s">
        <v>76</v>
      </c>
      <c r="B2759" s="39" t="s">
        <v>43</v>
      </c>
      <c r="C2759" s="39" t="s">
        <v>68</v>
      </c>
      <c r="D2759" s="39" t="s">
        <v>2889</v>
      </c>
      <c r="E2759" s="39" t="s">
        <v>176</v>
      </c>
      <c r="F2759" s="48">
        <v>1</v>
      </c>
      <c r="G2759" s="41">
        <v>25777</v>
      </c>
      <c r="H2759" s="42">
        <v>2.5694776714513559</v>
      </c>
      <c r="I2759" s="42">
        <v>10032</v>
      </c>
      <c r="J2759" s="42" t="s">
        <v>4170</v>
      </c>
      <c r="K2759" s="42" t="s">
        <v>4170</v>
      </c>
      <c r="L2759" s="42">
        <v>200</v>
      </c>
      <c r="M2759" s="39" t="s">
        <v>105</v>
      </c>
      <c r="N2759" s="39" t="str">
        <f t="shared" si="43"/>
        <v>sim</v>
      </c>
      <c r="O2759" s="49">
        <v>1350</v>
      </c>
      <c r="P2759" s="49">
        <v>300</v>
      </c>
      <c r="Q2759" s="39">
        <v>200</v>
      </c>
      <c r="R2759" s="39">
        <v>22.2</v>
      </c>
      <c r="S2759" s="39">
        <v>14.8</v>
      </c>
    </row>
    <row r="2760" spans="1:19" x14ac:dyDescent="0.25">
      <c r="A2760" s="39" t="s">
        <v>76</v>
      </c>
      <c r="B2760" s="39" t="s">
        <v>43</v>
      </c>
      <c r="C2760" s="39" t="s">
        <v>68</v>
      </c>
      <c r="D2760" s="39" t="s">
        <v>2890</v>
      </c>
      <c r="E2760" s="39" t="s">
        <v>127</v>
      </c>
      <c r="F2760" s="48">
        <v>1</v>
      </c>
      <c r="G2760" s="41">
        <v>5996</v>
      </c>
      <c r="H2760" s="42">
        <v>2.6240700218818382</v>
      </c>
      <c r="I2760" s="42">
        <v>2285</v>
      </c>
      <c r="J2760" s="42" t="s">
        <v>4169</v>
      </c>
      <c r="K2760" s="42" t="s">
        <v>4169</v>
      </c>
      <c r="L2760" s="42">
        <v>30</v>
      </c>
      <c r="M2760" s="39" t="s">
        <v>102</v>
      </c>
      <c r="N2760" s="39" t="str">
        <f t="shared" si="43"/>
        <v>sim</v>
      </c>
      <c r="O2760" s="49">
        <v>26.1</v>
      </c>
      <c r="P2760" s="49">
        <v>23.05</v>
      </c>
      <c r="Q2760" s="39">
        <v>4.6500000000000004</v>
      </c>
      <c r="R2760" s="39">
        <v>88.3</v>
      </c>
      <c r="S2760" s="39">
        <v>17.8</v>
      </c>
    </row>
    <row r="2761" spans="1:19" x14ac:dyDescent="0.25">
      <c r="A2761" s="39" t="s">
        <v>76</v>
      </c>
      <c r="B2761" s="39" t="s">
        <v>43</v>
      </c>
      <c r="C2761" s="39" t="s">
        <v>68</v>
      </c>
      <c r="D2761" s="39" t="s">
        <v>2891</v>
      </c>
      <c r="E2761" s="39" t="s">
        <v>176</v>
      </c>
      <c r="F2761" s="48">
        <v>3</v>
      </c>
      <c r="G2761" s="41">
        <v>102192</v>
      </c>
      <c r="H2761" s="42">
        <v>2.9982396432343621</v>
      </c>
      <c r="I2761" s="42">
        <v>34084</v>
      </c>
      <c r="J2761" s="42" t="s">
        <v>4170</v>
      </c>
      <c r="K2761" s="42" t="s">
        <v>4170</v>
      </c>
      <c r="L2761" s="42">
        <v>20</v>
      </c>
      <c r="M2761" s="39" t="s">
        <v>102</v>
      </c>
      <c r="N2761" s="39" t="str">
        <f t="shared" si="43"/>
        <v>sim</v>
      </c>
      <c r="O2761" s="49">
        <v>454</v>
      </c>
      <c r="P2761" s="49">
        <v>454</v>
      </c>
      <c r="Q2761" s="39">
        <v>116</v>
      </c>
      <c r="R2761" s="39">
        <v>100</v>
      </c>
      <c r="S2761" s="39">
        <v>25.6</v>
      </c>
    </row>
    <row r="2762" spans="1:19" x14ac:dyDescent="0.25">
      <c r="A2762" s="39" t="s">
        <v>76</v>
      </c>
      <c r="B2762" s="39" t="s">
        <v>43</v>
      </c>
      <c r="C2762" s="39" t="s">
        <v>68</v>
      </c>
      <c r="D2762" s="39" t="s">
        <v>2892</v>
      </c>
      <c r="E2762" s="39" t="s">
        <v>127</v>
      </c>
      <c r="F2762" s="48">
        <v>2</v>
      </c>
      <c r="G2762" s="41">
        <v>67443</v>
      </c>
      <c r="H2762" s="42">
        <v>3.1072563925362822</v>
      </c>
      <c r="I2762" s="42">
        <v>21705</v>
      </c>
      <c r="J2762" s="42" t="s">
        <v>4169</v>
      </c>
      <c r="K2762" s="42" t="s">
        <v>4170</v>
      </c>
      <c r="L2762" s="42">
        <v>690</v>
      </c>
      <c r="M2762" s="39" t="s">
        <v>102</v>
      </c>
      <c r="N2762" s="39" t="str">
        <f t="shared" si="43"/>
        <v>sim</v>
      </c>
      <c r="O2762" s="49">
        <v>293.97000000000003</v>
      </c>
      <c r="P2762" s="49">
        <v>184.46</v>
      </c>
      <c r="Q2762" s="39">
        <v>155.22999999999999</v>
      </c>
      <c r="R2762" s="39">
        <v>62.7</v>
      </c>
      <c r="S2762" s="39">
        <v>52.8</v>
      </c>
    </row>
    <row r="2763" spans="1:19" x14ac:dyDescent="0.25">
      <c r="A2763" s="39" t="s">
        <v>76</v>
      </c>
      <c r="B2763" s="39" t="s">
        <v>43</v>
      </c>
      <c r="C2763" s="39" t="s">
        <v>68</v>
      </c>
      <c r="D2763" s="39" t="s">
        <v>2893</v>
      </c>
      <c r="E2763" s="39" t="s">
        <v>176</v>
      </c>
      <c r="F2763" s="48">
        <v>4</v>
      </c>
      <c r="G2763" s="41">
        <v>299276</v>
      </c>
      <c r="H2763" s="42">
        <v>2.9770708366906402</v>
      </c>
      <c r="I2763" s="42">
        <v>100527</v>
      </c>
      <c r="J2763" s="42" t="s">
        <v>4169</v>
      </c>
      <c r="K2763" s="42" t="s">
        <v>4169</v>
      </c>
      <c r="L2763" s="42">
        <v>10</v>
      </c>
      <c r="M2763" s="39" t="s">
        <v>102</v>
      </c>
      <c r="N2763" s="39" t="str">
        <f t="shared" si="43"/>
        <v>sim</v>
      </c>
      <c r="O2763" s="49">
        <v>1205.31</v>
      </c>
      <c r="P2763" s="49">
        <v>1203.1600000000001</v>
      </c>
      <c r="Q2763" s="39">
        <v>322.77999999999997</v>
      </c>
      <c r="R2763" s="39">
        <v>99.8</v>
      </c>
      <c r="S2763" s="39">
        <v>26.8</v>
      </c>
    </row>
    <row r="2764" spans="1:19" x14ac:dyDescent="0.25">
      <c r="A2764" s="39" t="s">
        <v>76</v>
      </c>
      <c r="B2764" s="39" t="s">
        <v>43</v>
      </c>
      <c r="C2764" s="39" t="s">
        <v>68</v>
      </c>
      <c r="D2764" s="39" t="s">
        <v>2894</v>
      </c>
      <c r="E2764" s="39" t="s">
        <v>127</v>
      </c>
      <c r="F2764" s="48">
        <v>1</v>
      </c>
      <c r="G2764" s="41">
        <v>8092</v>
      </c>
      <c r="H2764" s="42">
        <v>2.7769389155799589</v>
      </c>
      <c r="I2764" s="42">
        <v>2914</v>
      </c>
      <c r="J2764" s="42" t="s">
        <v>4170</v>
      </c>
      <c r="K2764" s="42" t="s">
        <v>4170</v>
      </c>
      <c r="L2764" s="42">
        <v>30</v>
      </c>
      <c r="M2764" s="39" t="s">
        <v>102</v>
      </c>
      <c r="N2764" s="39" t="str">
        <f t="shared" si="43"/>
        <v>sim</v>
      </c>
      <c r="O2764" s="49">
        <v>20</v>
      </c>
      <c r="P2764" s="49">
        <v>20</v>
      </c>
      <c r="Q2764" s="39">
        <v>10</v>
      </c>
      <c r="R2764" s="39">
        <v>100</v>
      </c>
      <c r="S2764" s="39">
        <v>50</v>
      </c>
    </row>
    <row r="2765" spans="1:19" x14ac:dyDescent="0.25">
      <c r="A2765" s="39" t="s">
        <v>76</v>
      </c>
      <c r="B2765" s="39" t="s">
        <v>43</v>
      </c>
      <c r="C2765" s="39" t="s">
        <v>68</v>
      </c>
      <c r="D2765" s="39" t="s">
        <v>2895</v>
      </c>
      <c r="E2765" s="39" t="s">
        <v>127</v>
      </c>
      <c r="F2765" s="48">
        <v>2</v>
      </c>
      <c r="G2765" s="41">
        <v>77585</v>
      </c>
      <c r="H2765" s="42">
        <v>3.5106334841628959</v>
      </c>
      <c r="I2765" s="42">
        <v>22100</v>
      </c>
      <c r="J2765" s="42" t="s">
        <v>4169</v>
      </c>
      <c r="K2765" s="42" t="s">
        <v>4169</v>
      </c>
      <c r="L2765" s="42">
        <v>150</v>
      </c>
      <c r="M2765" s="39" t="s">
        <v>102</v>
      </c>
      <c r="N2765" s="39" t="str">
        <f t="shared" si="43"/>
        <v>sim</v>
      </c>
      <c r="O2765" s="49">
        <v>553.47</v>
      </c>
      <c r="P2765" s="49">
        <v>530</v>
      </c>
      <c r="Q2765" s="39">
        <v>85</v>
      </c>
      <c r="R2765" s="39">
        <v>95.8</v>
      </c>
      <c r="S2765" s="39">
        <v>15.4</v>
      </c>
    </row>
    <row r="2766" spans="1:19" x14ac:dyDescent="0.25">
      <c r="A2766" s="39" t="s">
        <v>76</v>
      </c>
      <c r="B2766" s="39" t="s">
        <v>43</v>
      </c>
      <c r="C2766" s="39" t="s">
        <v>68</v>
      </c>
      <c r="D2766" s="39" t="s">
        <v>2896</v>
      </c>
      <c r="E2766" s="39" t="s">
        <v>181</v>
      </c>
      <c r="F2766" s="48">
        <v>2</v>
      </c>
      <c r="G2766" s="41">
        <v>86572</v>
      </c>
      <c r="H2766" s="42">
        <v>3.9056212216908781</v>
      </c>
      <c r="I2766" s="42">
        <v>22166</v>
      </c>
      <c r="J2766" s="42" t="s">
        <v>4170</v>
      </c>
      <c r="K2766" s="42" t="s">
        <v>4170</v>
      </c>
      <c r="L2766" s="42">
        <v>313</v>
      </c>
      <c r="M2766" s="39" t="s">
        <v>105</v>
      </c>
      <c r="N2766" s="39" t="str">
        <f t="shared" si="43"/>
        <v>sim</v>
      </c>
      <c r="O2766" s="49">
        <v>272</v>
      </c>
      <c r="P2766" s="49">
        <v>251</v>
      </c>
      <c r="Q2766" s="39">
        <v>106.03</v>
      </c>
      <c r="R2766" s="39">
        <v>92.3</v>
      </c>
      <c r="S2766" s="39">
        <v>39</v>
      </c>
    </row>
    <row r="2767" spans="1:19" x14ac:dyDescent="0.25">
      <c r="A2767" s="39" t="s">
        <v>76</v>
      </c>
      <c r="B2767" s="39" t="s">
        <v>43</v>
      </c>
      <c r="C2767" s="39" t="s">
        <v>68</v>
      </c>
      <c r="D2767" s="39" t="s">
        <v>2897</v>
      </c>
      <c r="E2767" s="39" t="s">
        <v>127</v>
      </c>
      <c r="F2767" s="48">
        <v>1</v>
      </c>
      <c r="G2767" s="41">
        <v>1885</v>
      </c>
      <c r="H2767" s="42">
        <v>2.2072599531615924</v>
      </c>
      <c r="I2767" s="42">
        <v>854</v>
      </c>
      <c r="J2767" s="42" t="s">
        <v>4169</v>
      </c>
      <c r="K2767" s="42" t="s">
        <v>4169</v>
      </c>
      <c r="L2767" s="42">
        <v>0</v>
      </c>
      <c r="M2767" s="39" t="s">
        <v>103</v>
      </c>
      <c r="N2767" s="39" t="str">
        <f t="shared" si="43"/>
        <v>sim</v>
      </c>
      <c r="O2767" s="49">
        <v>11.68</v>
      </c>
      <c r="P2767" s="49">
        <v>11.68</v>
      </c>
      <c r="Q2767" s="39">
        <v>2.21</v>
      </c>
      <c r="R2767" s="39">
        <v>100</v>
      </c>
      <c r="S2767" s="39">
        <v>18.899999999999999</v>
      </c>
    </row>
    <row r="2768" spans="1:19" x14ac:dyDescent="0.25">
      <c r="A2768" s="39" t="s">
        <v>76</v>
      </c>
      <c r="B2768" s="39" t="s">
        <v>43</v>
      </c>
      <c r="C2768" s="39" t="s">
        <v>68</v>
      </c>
      <c r="D2768" s="39" t="s">
        <v>2898</v>
      </c>
      <c r="E2768" s="39" t="s">
        <v>184</v>
      </c>
      <c r="F2768" s="48">
        <v>2</v>
      </c>
      <c r="G2768" s="41">
        <v>48067</v>
      </c>
      <c r="H2768" s="42">
        <v>3.7520099914136291</v>
      </c>
      <c r="I2768" s="42">
        <v>12811</v>
      </c>
      <c r="J2768" s="42" t="s">
        <v>4170</v>
      </c>
      <c r="K2768" s="42" t="s">
        <v>4170</v>
      </c>
      <c r="L2768" s="42">
        <v>600</v>
      </c>
      <c r="M2768" s="39" t="s">
        <v>102</v>
      </c>
      <c r="N2768" s="39" t="str">
        <f t="shared" si="43"/>
        <v>sim</v>
      </c>
      <c r="O2768" s="49">
        <v>246.29</v>
      </c>
      <c r="P2768" s="49">
        <v>225.35</v>
      </c>
      <c r="Q2768" s="39">
        <v>77.38</v>
      </c>
      <c r="R2768" s="39">
        <v>91.5</v>
      </c>
      <c r="S2768" s="39">
        <v>31.4</v>
      </c>
    </row>
    <row r="2769" spans="1:19" x14ac:dyDescent="0.25">
      <c r="A2769" s="39" t="s">
        <v>76</v>
      </c>
      <c r="B2769" s="39" t="s">
        <v>43</v>
      </c>
      <c r="C2769" s="39" t="s">
        <v>68</v>
      </c>
      <c r="D2769" s="39" t="s">
        <v>2899</v>
      </c>
      <c r="E2769" s="39" t="s">
        <v>127</v>
      </c>
      <c r="F2769" s="48">
        <v>1</v>
      </c>
      <c r="G2769" s="41">
        <v>18955</v>
      </c>
      <c r="H2769" s="42">
        <v>4.7387499999999996</v>
      </c>
      <c r="I2769" s="42">
        <v>4000</v>
      </c>
      <c r="J2769" s="42" t="s">
        <v>4169</v>
      </c>
      <c r="K2769" s="42" t="s">
        <v>4169</v>
      </c>
      <c r="L2769" s="42">
        <v>35</v>
      </c>
      <c r="M2769" s="39" t="s">
        <v>102</v>
      </c>
      <c r="N2769" s="39" t="str">
        <f t="shared" si="43"/>
        <v>sim</v>
      </c>
      <c r="O2769" s="49">
        <v>450</v>
      </c>
      <c r="P2769" s="49">
        <v>450</v>
      </c>
      <c r="Q2769" s="39">
        <v>180</v>
      </c>
      <c r="R2769" s="39">
        <v>100</v>
      </c>
      <c r="S2769" s="39">
        <v>40</v>
      </c>
    </row>
    <row r="2770" spans="1:19" x14ac:dyDescent="0.25">
      <c r="A2770" s="39" t="s">
        <v>76</v>
      </c>
      <c r="B2770" s="39" t="s">
        <v>43</v>
      </c>
      <c r="C2770" s="39" t="s">
        <v>68</v>
      </c>
      <c r="D2770" s="39" t="s">
        <v>2900</v>
      </c>
      <c r="E2770" s="39" t="s">
        <v>127</v>
      </c>
      <c r="F2770" s="48">
        <v>1</v>
      </c>
      <c r="G2770" s="41">
        <v>1902</v>
      </c>
      <c r="H2770" s="42">
        <v>2.5427807486631018</v>
      </c>
      <c r="I2770" s="42">
        <v>748</v>
      </c>
      <c r="J2770" s="42" t="s">
        <v>4169</v>
      </c>
      <c r="K2770" s="42" t="s">
        <v>4169</v>
      </c>
      <c r="L2770" s="42">
        <v>0</v>
      </c>
      <c r="M2770" s="39" t="s">
        <v>102</v>
      </c>
      <c r="N2770" s="39" t="str">
        <f t="shared" si="43"/>
        <v>sim</v>
      </c>
      <c r="O2770" s="49">
        <v>8.5</v>
      </c>
      <c r="P2770" s="49">
        <v>8.5</v>
      </c>
      <c r="Q2770" s="39">
        <v>6</v>
      </c>
      <c r="R2770" s="39">
        <v>100</v>
      </c>
      <c r="S2770" s="39">
        <v>70.599999999999994</v>
      </c>
    </row>
    <row r="2771" spans="1:19" x14ac:dyDescent="0.25">
      <c r="A2771" s="39" t="s">
        <v>76</v>
      </c>
      <c r="B2771" s="39" t="s">
        <v>43</v>
      </c>
      <c r="C2771" s="39" t="s">
        <v>68</v>
      </c>
      <c r="D2771" s="39" t="s">
        <v>2901</v>
      </c>
      <c r="E2771" s="39" t="s">
        <v>178</v>
      </c>
      <c r="F2771" s="48">
        <v>1</v>
      </c>
      <c r="G2771" s="41">
        <v>14770</v>
      </c>
      <c r="H2771" s="42">
        <v>3.4752941176470586</v>
      </c>
      <c r="I2771" s="42">
        <v>4250</v>
      </c>
      <c r="J2771" s="42" t="s">
        <v>4169</v>
      </c>
      <c r="K2771" s="42" t="s">
        <v>4169</v>
      </c>
      <c r="L2771" s="42">
        <v>0</v>
      </c>
      <c r="M2771" s="39" t="s">
        <v>102</v>
      </c>
      <c r="N2771" s="39" t="str">
        <f t="shared" si="43"/>
        <v>sim</v>
      </c>
      <c r="O2771" s="49">
        <v>75</v>
      </c>
      <c r="P2771" s="49">
        <v>73</v>
      </c>
      <c r="Q2771" s="39">
        <v>0.02</v>
      </c>
      <c r="R2771" s="39">
        <v>97.3</v>
      </c>
      <c r="S2771" s="39">
        <v>0</v>
      </c>
    </row>
    <row r="2772" spans="1:19" x14ac:dyDescent="0.25">
      <c r="A2772" s="39" t="s">
        <v>76</v>
      </c>
      <c r="B2772" s="39" t="s">
        <v>43</v>
      </c>
      <c r="C2772" s="39" t="s">
        <v>68</v>
      </c>
      <c r="D2772" s="39" t="s">
        <v>2902</v>
      </c>
      <c r="E2772" s="39" t="s">
        <v>127</v>
      </c>
      <c r="F2772" s="48">
        <v>1</v>
      </c>
      <c r="G2772" s="41">
        <v>5367</v>
      </c>
      <c r="H2772" s="42">
        <v>3.422831632653061</v>
      </c>
      <c r="I2772" s="42">
        <v>1568</v>
      </c>
      <c r="J2772" s="42" t="s">
        <v>4169</v>
      </c>
      <c r="K2772" s="42" t="s">
        <v>4169</v>
      </c>
      <c r="L2772" s="42">
        <v>0</v>
      </c>
      <c r="M2772" s="39" t="s">
        <v>105</v>
      </c>
      <c r="N2772" s="39" t="str">
        <f t="shared" si="43"/>
        <v>sim</v>
      </c>
      <c r="O2772" s="49">
        <v>2.5</v>
      </c>
      <c r="P2772" s="49">
        <v>2.16</v>
      </c>
      <c r="Q2772" s="39">
        <v>1.89</v>
      </c>
      <c r="R2772" s="39">
        <v>86.4</v>
      </c>
      <c r="S2772" s="39">
        <v>75.599999999999994</v>
      </c>
    </row>
    <row r="2773" spans="1:19" x14ac:dyDescent="0.25">
      <c r="A2773" s="39" t="s">
        <v>76</v>
      </c>
      <c r="B2773" s="39" t="s">
        <v>43</v>
      </c>
      <c r="C2773" s="39" t="s">
        <v>68</v>
      </c>
      <c r="D2773" s="39" t="s">
        <v>2903</v>
      </c>
      <c r="E2773" s="39" t="s">
        <v>127</v>
      </c>
      <c r="F2773" s="48">
        <v>1</v>
      </c>
      <c r="G2773" s="41">
        <v>4081</v>
      </c>
      <c r="H2773" s="42">
        <v>2.2672222222222222</v>
      </c>
      <c r="I2773" s="42">
        <v>1800</v>
      </c>
      <c r="J2773" s="42" t="s">
        <v>4169</v>
      </c>
      <c r="K2773" s="42" t="s">
        <v>4169</v>
      </c>
      <c r="L2773" s="42">
        <v>0</v>
      </c>
      <c r="M2773" s="39" t="s">
        <v>102</v>
      </c>
      <c r="N2773" s="39" t="str">
        <f t="shared" si="43"/>
        <v>sim</v>
      </c>
      <c r="O2773" s="49">
        <v>18.88</v>
      </c>
      <c r="P2773" s="49">
        <v>18.88</v>
      </c>
      <c r="Q2773" s="39">
        <v>6</v>
      </c>
      <c r="R2773" s="39">
        <v>100</v>
      </c>
      <c r="S2773" s="39">
        <v>31.8</v>
      </c>
    </row>
    <row r="2774" spans="1:19" x14ac:dyDescent="0.25">
      <c r="A2774" s="39" t="s">
        <v>76</v>
      </c>
      <c r="B2774" s="39" t="s">
        <v>43</v>
      </c>
      <c r="C2774" s="39" t="s">
        <v>68</v>
      </c>
      <c r="D2774" s="39" t="s">
        <v>2904</v>
      </c>
      <c r="E2774" s="39" t="s">
        <v>127</v>
      </c>
      <c r="F2774" s="48">
        <v>1</v>
      </c>
      <c r="G2774" s="41">
        <v>2096</v>
      </c>
      <c r="H2774" s="42">
        <v>2.5406060606060605</v>
      </c>
      <c r="I2774" s="42">
        <v>825</v>
      </c>
      <c r="J2774" s="42" t="s">
        <v>4170</v>
      </c>
      <c r="K2774" s="42" t="s">
        <v>4169</v>
      </c>
      <c r="L2774" s="42">
        <v>0</v>
      </c>
      <c r="M2774" s="39" t="s">
        <v>102</v>
      </c>
      <c r="N2774" s="39" t="str">
        <f t="shared" si="43"/>
        <v>sim</v>
      </c>
      <c r="O2774" s="49">
        <v>11.86</v>
      </c>
      <c r="P2774" s="49">
        <v>11.86</v>
      </c>
      <c r="Q2774" s="39">
        <v>1.73</v>
      </c>
      <c r="R2774" s="39">
        <v>100</v>
      </c>
      <c r="S2774" s="39">
        <v>14.6</v>
      </c>
    </row>
    <row r="2775" spans="1:19" x14ac:dyDescent="0.25">
      <c r="A2775" s="39" t="s">
        <v>76</v>
      </c>
      <c r="B2775" s="39" t="s">
        <v>43</v>
      </c>
      <c r="C2775" s="39" t="s">
        <v>68</v>
      </c>
      <c r="D2775" s="39" t="s">
        <v>2905</v>
      </c>
      <c r="E2775" s="39" t="s">
        <v>127</v>
      </c>
      <c r="F2775" s="48">
        <v>1</v>
      </c>
      <c r="G2775" s="41">
        <v>16703</v>
      </c>
      <c r="H2775" s="42">
        <v>3.2320046439628483</v>
      </c>
      <c r="I2775" s="42">
        <v>5168</v>
      </c>
      <c r="J2775" s="42" t="s">
        <v>4169</v>
      </c>
      <c r="K2775" s="42" t="s">
        <v>4169</v>
      </c>
      <c r="L2775" s="42">
        <v>0</v>
      </c>
      <c r="M2775" s="39" t="s">
        <v>102</v>
      </c>
      <c r="N2775" s="39" t="str">
        <f t="shared" si="43"/>
        <v>sim</v>
      </c>
      <c r="O2775" s="49">
        <v>107</v>
      </c>
      <c r="P2775" s="49">
        <v>103.55</v>
      </c>
      <c r="Q2775" s="39">
        <v>12.4</v>
      </c>
      <c r="R2775" s="39">
        <v>96.8</v>
      </c>
      <c r="S2775" s="39">
        <v>11.6</v>
      </c>
    </row>
    <row r="2776" spans="1:19" x14ac:dyDescent="0.25">
      <c r="A2776" s="39" t="s">
        <v>76</v>
      </c>
      <c r="B2776" s="39" t="s">
        <v>43</v>
      </c>
      <c r="C2776" s="39" t="s">
        <v>68</v>
      </c>
      <c r="D2776" s="39" t="s">
        <v>2906</v>
      </c>
      <c r="E2776" s="39" t="s">
        <v>127</v>
      </c>
      <c r="F2776" s="48">
        <v>1</v>
      </c>
      <c r="G2776" s="41">
        <v>7201</v>
      </c>
      <c r="H2776" s="42">
        <v>2.3987341772151898</v>
      </c>
      <c r="I2776" s="42">
        <v>3002</v>
      </c>
      <c r="J2776" s="42" t="s">
        <v>4169</v>
      </c>
      <c r="K2776" s="42" t="s">
        <v>4169</v>
      </c>
      <c r="L2776" s="42">
        <v>0</v>
      </c>
      <c r="M2776" s="39" t="s">
        <v>105</v>
      </c>
      <c r="N2776" s="39" t="str">
        <f t="shared" si="43"/>
        <v>sim</v>
      </c>
      <c r="O2776" s="49">
        <v>40</v>
      </c>
      <c r="P2776" s="49">
        <v>38</v>
      </c>
      <c r="Q2776" s="39">
        <v>2</v>
      </c>
      <c r="R2776" s="39">
        <v>95</v>
      </c>
      <c r="S2776" s="39">
        <v>5</v>
      </c>
    </row>
    <row r="2777" spans="1:19" x14ac:dyDescent="0.25">
      <c r="A2777" s="39" t="s">
        <v>76</v>
      </c>
      <c r="B2777" s="39" t="s">
        <v>43</v>
      </c>
      <c r="C2777" s="39" t="s">
        <v>68</v>
      </c>
      <c r="D2777" s="39" t="s">
        <v>2907</v>
      </c>
      <c r="E2777" s="39" t="s">
        <v>127</v>
      </c>
      <c r="F2777" s="48">
        <v>1</v>
      </c>
      <c r="G2777" s="41">
        <v>2798</v>
      </c>
      <c r="H2777" s="42">
        <v>3.108888888888889</v>
      </c>
      <c r="I2777" s="42">
        <v>900</v>
      </c>
      <c r="J2777" s="42" t="s">
        <v>4170</v>
      </c>
      <c r="K2777" s="42" t="s">
        <v>4169</v>
      </c>
      <c r="L2777" s="42">
        <v>0</v>
      </c>
      <c r="M2777" s="39" t="s">
        <v>102</v>
      </c>
      <c r="N2777" s="39" t="str">
        <f t="shared" si="43"/>
        <v>sim</v>
      </c>
      <c r="O2777" s="49">
        <v>20</v>
      </c>
      <c r="P2777" s="49">
        <v>20</v>
      </c>
      <c r="Q2777" s="39">
        <v>3</v>
      </c>
      <c r="R2777" s="39">
        <v>100</v>
      </c>
      <c r="S2777" s="39">
        <v>15</v>
      </c>
    </row>
    <row r="2778" spans="1:19" x14ac:dyDescent="0.25">
      <c r="A2778" s="39" t="s">
        <v>76</v>
      </c>
      <c r="B2778" s="39" t="s">
        <v>43</v>
      </c>
      <c r="C2778" s="39" t="s">
        <v>68</v>
      </c>
      <c r="D2778" s="39" t="s">
        <v>2908</v>
      </c>
      <c r="E2778" s="39" t="s">
        <v>177</v>
      </c>
      <c r="F2778" s="48">
        <v>2</v>
      </c>
      <c r="G2778" s="41">
        <v>38075</v>
      </c>
      <c r="H2778" s="42">
        <v>2.3191009867218906</v>
      </c>
      <c r="I2778" s="42">
        <v>16418</v>
      </c>
      <c r="J2778" s="42" t="s">
        <v>4170</v>
      </c>
      <c r="K2778" s="42" t="s">
        <v>4170</v>
      </c>
      <c r="L2778" s="42">
        <v>264</v>
      </c>
      <c r="M2778" s="39" t="s">
        <v>102</v>
      </c>
      <c r="N2778" s="39" t="str">
        <f t="shared" si="43"/>
        <v>sim</v>
      </c>
      <c r="O2778" s="49">
        <v>720</v>
      </c>
      <c r="P2778" s="49">
        <v>350</v>
      </c>
      <c r="Q2778" s="39">
        <v>175</v>
      </c>
      <c r="R2778" s="39">
        <v>48.6</v>
      </c>
      <c r="S2778" s="39">
        <v>24.3</v>
      </c>
    </row>
    <row r="2779" spans="1:19" x14ac:dyDescent="0.25">
      <c r="A2779" s="39" t="s">
        <v>76</v>
      </c>
      <c r="B2779" s="39" t="s">
        <v>43</v>
      </c>
      <c r="C2779" s="39" t="s">
        <v>68</v>
      </c>
      <c r="D2779" s="39" t="s">
        <v>2909</v>
      </c>
      <c r="E2779" s="39" t="s">
        <v>182</v>
      </c>
      <c r="F2779" s="48">
        <v>3</v>
      </c>
      <c r="G2779" s="41">
        <v>89086</v>
      </c>
      <c r="H2779" s="42">
        <v>3.371404783530124</v>
      </c>
      <c r="I2779" s="42">
        <v>26424</v>
      </c>
      <c r="J2779" s="42" t="s">
        <v>4170</v>
      </c>
      <c r="K2779" s="42" t="s">
        <v>4170</v>
      </c>
      <c r="L2779" s="42">
        <v>4</v>
      </c>
      <c r="M2779" s="39" t="s">
        <v>102</v>
      </c>
      <c r="N2779" s="39" t="str">
        <f t="shared" si="43"/>
        <v>sim</v>
      </c>
      <c r="O2779" s="49">
        <v>1236.6199999999999</v>
      </c>
      <c r="P2779" s="49">
        <v>250</v>
      </c>
      <c r="Q2779" s="39">
        <v>62.5</v>
      </c>
      <c r="R2779" s="39">
        <v>20.2</v>
      </c>
      <c r="S2779" s="39">
        <v>5.0999999999999996</v>
      </c>
    </row>
    <row r="2780" spans="1:19" x14ac:dyDescent="0.25">
      <c r="A2780" s="39" t="s">
        <v>76</v>
      </c>
      <c r="B2780" s="39" t="s">
        <v>43</v>
      </c>
      <c r="C2780" s="39" t="s">
        <v>68</v>
      </c>
      <c r="D2780" s="39" t="s">
        <v>2910</v>
      </c>
      <c r="E2780" s="39" t="s">
        <v>127</v>
      </c>
      <c r="F2780" s="48">
        <v>1</v>
      </c>
      <c r="G2780" s="41">
        <v>8572</v>
      </c>
      <c r="H2780" s="42">
        <v>2.2749469214437368</v>
      </c>
      <c r="I2780" s="42">
        <v>3768</v>
      </c>
      <c r="J2780" s="42" t="s">
        <v>4169</v>
      </c>
      <c r="K2780" s="42" t="s">
        <v>4170</v>
      </c>
      <c r="L2780" s="42">
        <v>0</v>
      </c>
      <c r="M2780" s="39" t="s">
        <v>102</v>
      </c>
      <c r="N2780" s="39" t="str">
        <f t="shared" si="43"/>
        <v>sim</v>
      </c>
      <c r="O2780" s="49">
        <v>61.56</v>
      </c>
      <c r="P2780" s="49">
        <v>61.56</v>
      </c>
      <c r="Q2780" s="39">
        <v>9.86</v>
      </c>
      <c r="R2780" s="39">
        <v>100</v>
      </c>
      <c r="S2780" s="39">
        <v>16</v>
      </c>
    </row>
    <row r="2781" spans="1:19" x14ac:dyDescent="0.25">
      <c r="A2781" s="39" t="s">
        <v>76</v>
      </c>
      <c r="B2781" s="39" t="s">
        <v>43</v>
      </c>
      <c r="C2781" s="39" t="s">
        <v>68</v>
      </c>
      <c r="D2781" s="39" t="s">
        <v>2911</v>
      </c>
      <c r="E2781" s="39" t="s">
        <v>127</v>
      </c>
      <c r="F2781" s="48">
        <v>1</v>
      </c>
      <c r="G2781" s="41">
        <v>2648</v>
      </c>
      <c r="H2781" s="42">
        <v>3.1337278106508877</v>
      </c>
      <c r="I2781" s="42">
        <v>845</v>
      </c>
      <c r="J2781" s="42" t="s">
        <v>4169</v>
      </c>
      <c r="K2781" s="42" t="s">
        <v>4169</v>
      </c>
      <c r="L2781" s="42">
        <v>0</v>
      </c>
      <c r="M2781" s="39" t="s">
        <v>103</v>
      </c>
      <c r="N2781" s="39" t="str">
        <f t="shared" si="43"/>
        <v>sim</v>
      </c>
      <c r="O2781" s="49">
        <v>150.9</v>
      </c>
      <c r="P2781" s="49">
        <v>68</v>
      </c>
      <c r="Q2781" s="39">
        <v>45</v>
      </c>
      <c r="R2781" s="39">
        <v>45.1</v>
      </c>
      <c r="S2781" s="39">
        <v>29.8</v>
      </c>
    </row>
    <row r="2782" spans="1:19" x14ac:dyDescent="0.25">
      <c r="A2782" s="39" t="s">
        <v>76</v>
      </c>
      <c r="B2782" s="39" t="s">
        <v>43</v>
      </c>
      <c r="C2782" s="39" t="s">
        <v>68</v>
      </c>
      <c r="D2782" s="39" t="s">
        <v>2912</v>
      </c>
      <c r="E2782" s="39" t="s">
        <v>127</v>
      </c>
      <c r="F2782" s="48">
        <v>1</v>
      </c>
      <c r="G2782" s="41">
        <v>12723</v>
      </c>
      <c r="H2782" s="42">
        <v>2.5713419563459983</v>
      </c>
      <c r="I2782" s="42">
        <v>4948</v>
      </c>
      <c r="J2782" s="42" t="s">
        <v>4169</v>
      </c>
      <c r="K2782" s="42" t="s">
        <v>4169</v>
      </c>
      <c r="L2782" s="42">
        <v>60</v>
      </c>
      <c r="M2782" s="39" t="s">
        <v>102</v>
      </c>
      <c r="N2782" s="39" t="str">
        <f t="shared" si="43"/>
        <v>sim</v>
      </c>
      <c r="O2782" s="49">
        <v>56.47</v>
      </c>
      <c r="P2782" s="49">
        <v>53.2</v>
      </c>
      <c r="Q2782" s="39">
        <v>3.45</v>
      </c>
      <c r="R2782" s="39">
        <v>94.2</v>
      </c>
      <c r="S2782" s="39">
        <v>6.1</v>
      </c>
    </row>
    <row r="2783" spans="1:19" x14ac:dyDescent="0.25">
      <c r="A2783" s="39" t="s">
        <v>76</v>
      </c>
      <c r="B2783" s="39" t="s">
        <v>43</v>
      </c>
      <c r="C2783" s="39" t="s">
        <v>68</v>
      </c>
      <c r="D2783" s="39" t="s">
        <v>2913</v>
      </c>
      <c r="E2783" s="39" t="s">
        <v>127</v>
      </c>
      <c r="F2783" s="48">
        <v>1</v>
      </c>
      <c r="G2783" s="41">
        <v>2559</v>
      </c>
      <c r="H2783" s="42">
        <v>2.8433333333333333</v>
      </c>
      <c r="I2783" s="42">
        <v>900</v>
      </c>
      <c r="J2783" s="42" t="s">
        <v>4169</v>
      </c>
      <c r="K2783" s="42" t="s">
        <v>4169</v>
      </c>
      <c r="L2783" s="42">
        <v>0</v>
      </c>
      <c r="M2783" s="39" t="s">
        <v>103</v>
      </c>
      <c r="N2783" s="39" t="str">
        <f t="shared" si="43"/>
        <v>sim</v>
      </c>
      <c r="O2783" s="49">
        <v>3.06</v>
      </c>
      <c r="P2783" s="49">
        <v>3.05</v>
      </c>
      <c r="Q2783" s="39">
        <v>0.05</v>
      </c>
      <c r="R2783" s="39">
        <v>99.7</v>
      </c>
      <c r="S2783" s="39">
        <v>1.6</v>
      </c>
    </row>
    <row r="2784" spans="1:19" x14ac:dyDescent="0.25">
      <c r="A2784" s="39" t="s">
        <v>76</v>
      </c>
      <c r="B2784" s="39" t="s">
        <v>43</v>
      </c>
      <c r="C2784" s="39" t="s">
        <v>68</v>
      </c>
      <c r="D2784" s="39" t="s">
        <v>2914</v>
      </c>
      <c r="E2784" s="39" t="s">
        <v>127</v>
      </c>
      <c r="F2784" s="48">
        <v>1</v>
      </c>
      <c r="G2784" s="41">
        <v>3277</v>
      </c>
      <c r="H2784" s="42">
        <v>2.8080548414738646</v>
      </c>
      <c r="I2784" s="42">
        <v>1167</v>
      </c>
      <c r="J2784" s="42" t="s">
        <v>4169</v>
      </c>
      <c r="K2784" s="42" t="s">
        <v>4170</v>
      </c>
      <c r="L2784" s="42">
        <v>0</v>
      </c>
      <c r="M2784" s="39" t="s">
        <v>102</v>
      </c>
      <c r="N2784" s="39" t="str">
        <f t="shared" si="43"/>
        <v>sim</v>
      </c>
      <c r="O2784" s="49">
        <v>19</v>
      </c>
      <c r="P2784" s="49">
        <v>16.28</v>
      </c>
      <c r="Q2784" s="39">
        <v>3.11</v>
      </c>
      <c r="R2784" s="39">
        <v>85.7</v>
      </c>
      <c r="S2784" s="39">
        <v>16.399999999999999</v>
      </c>
    </row>
    <row r="2785" spans="1:19" x14ac:dyDescent="0.25">
      <c r="A2785" s="39" t="s">
        <v>76</v>
      </c>
      <c r="B2785" s="39" t="s">
        <v>43</v>
      </c>
      <c r="C2785" s="39" t="s">
        <v>68</v>
      </c>
      <c r="D2785" s="39" t="s">
        <v>2915</v>
      </c>
      <c r="E2785" s="39" t="s">
        <v>127</v>
      </c>
      <c r="F2785" s="48">
        <v>3</v>
      </c>
      <c r="G2785" s="41">
        <v>229796</v>
      </c>
      <c r="H2785" s="42">
        <v>2.4722804979074544</v>
      </c>
      <c r="I2785" s="42">
        <v>92949</v>
      </c>
      <c r="J2785" s="42" t="s">
        <v>4170</v>
      </c>
      <c r="K2785" s="42" t="s">
        <v>4170</v>
      </c>
      <c r="L2785" s="42">
        <v>0</v>
      </c>
      <c r="M2785" s="39" t="s">
        <v>102</v>
      </c>
      <c r="N2785" s="39" t="str">
        <f t="shared" si="43"/>
        <v>sim</v>
      </c>
      <c r="O2785" s="49">
        <v>545</v>
      </c>
      <c r="P2785" s="49">
        <v>518</v>
      </c>
      <c r="Q2785" s="39">
        <v>329</v>
      </c>
      <c r="R2785" s="39">
        <v>95</v>
      </c>
      <c r="S2785" s="39">
        <v>60.4</v>
      </c>
    </row>
    <row r="2786" spans="1:19" x14ac:dyDescent="0.25">
      <c r="A2786" s="39" t="s">
        <v>76</v>
      </c>
      <c r="B2786" s="39" t="s">
        <v>43</v>
      </c>
      <c r="C2786" s="39" t="s">
        <v>68</v>
      </c>
      <c r="D2786" s="39" t="s">
        <v>2916</v>
      </c>
      <c r="E2786" s="39" t="s">
        <v>127</v>
      </c>
      <c r="F2786" s="48">
        <v>1</v>
      </c>
      <c r="G2786" s="41">
        <v>1665</v>
      </c>
      <c r="H2786" s="42">
        <v>2.3991354466858787</v>
      </c>
      <c r="I2786" s="42">
        <v>694</v>
      </c>
      <c r="J2786" s="42" t="s">
        <v>4169</v>
      </c>
      <c r="K2786" s="42" t="s">
        <v>4170</v>
      </c>
      <c r="L2786" s="42">
        <v>0</v>
      </c>
      <c r="M2786" s="39" t="s">
        <v>102</v>
      </c>
      <c r="N2786" s="39" t="str">
        <f t="shared" si="43"/>
        <v>sim</v>
      </c>
      <c r="O2786" s="49">
        <v>8.83</v>
      </c>
      <c r="P2786" s="49">
        <v>8.83</v>
      </c>
      <c r="Q2786" s="39">
        <v>0.1</v>
      </c>
      <c r="R2786" s="39">
        <v>100</v>
      </c>
      <c r="S2786" s="39">
        <v>1.1000000000000001</v>
      </c>
    </row>
    <row r="2787" spans="1:19" x14ac:dyDescent="0.25">
      <c r="A2787" s="39" t="s">
        <v>76</v>
      </c>
      <c r="B2787" s="39" t="s">
        <v>43</v>
      </c>
      <c r="C2787" s="39" t="s">
        <v>68</v>
      </c>
      <c r="D2787" s="39" t="s">
        <v>2917</v>
      </c>
      <c r="E2787" s="39" t="s">
        <v>127</v>
      </c>
      <c r="F2787" s="48">
        <v>1</v>
      </c>
      <c r="G2787" s="41">
        <v>22364</v>
      </c>
      <c r="H2787" s="42">
        <v>2.6815347721822542</v>
      </c>
      <c r="I2787" s="42">
        <v>8340</v>
      </c>
      <c r="J2787" s="42" t="s">
        <v>4169</v>
      </c>
      <c r="K2787" s="42" t="s">
        <v>4169</v>
      </c>
      <c r="L2787" s="42">
        <v>0</v>
      </c>
      <c r="M2787" s="39" t="s">
        <v>102</v>
      </c>
      <c r="N2787" s="39" t="str">
        <f t="shared" si="43"/>
        <v>sim</v>
      </c>
      <c r="O2787" s="49">
        <v>462.88</v>
      </c>
      <c r="P2787" s="49">
        <v>57.4</v>
      </c>
      <c r="Q2787" s="39">
        <v>6.9</v>
      </c>
      <c r="R2787" s="39">
        <v>12.4</v>
      </c>
      <c r="S2787" s="39">
        <v>1.5</v>
      </c>
    </row>
    <row r="2788" spans="1:19" x14ac:dyDescent="0.25">
      <c r="A2788" s="39" t="s">
        <v>76</v>
      </c>
      <c r="B2788" s="39" t="s">
        <v>43</v>
      </c>
      <c r="C2788" s="39" t="s">
        <v>68</v>
      </c>
      <c r="D2788" s="39" t="s">
        <v>2918</v>
      </c>
      <c r="E2788" s="39" t="s">
        <v>127</v>
      </c>
      <c r="F2788" s="48">
        <v>2</v>
      </c>
      <c r="G2788" s="41">
        <v>82091</v>
      </c>
      <c r="H2788" s="42">
        <v>3.2508712181213371</v>
      </c>
      <c r="I2788" s="42">
        <v>25252</v>
      </c>
      <c r="J2788" s="42" t="s">
        <v>4169</v>
      </c>
      <c r="K2788" s="42" t="s">
        <v>4169</v>
      </c>
      <c r="L2788" s="42">
        <v>50</v>
      </c>
      <c r="M2788" s="39" t="s">
        <v>102</v>
      </c>
      <c r="N2788" s="39" t="str">
        <f t="shared" si="43"/>
        <v>sim</v>
      </c>
      <c r="O2788" s="49">
        <v>292</v>
      </c>
      <c r="P2788" s="49">
        <v>292</v>
      </c>
      <c r="Q2788" s="39">
        <v>170</v>
      </c>
      <c r="R2788" s="39">
        <v>100</v>
      </c>
      <c r="S2788" s="39">
        <v>58.2</v>
      </c>
    </row>
    <row r="2789" spans="1:19" x14ac:dyDescent="0.25">
      <c r="A2789" s="39" t="s">
        <v>76</v>
      </c>
      <c r="B2789" s="39" t="s">
        <v>43</v>
      </c>
      <c r="C2789" s="39" t="s">
        <v>68</v>
      </c>
      <c r="D2789" s="39" t="s">
        <v>2919</v>
      </c>
      <c r="E2789" s="39" t="s">
        <v>182</v>
      </c>
      <c r="F2789" s="48">
        <v>4</v>
      </c>
      <c r="G2789" s="41">
        <v>477552</v>
      </c>
      <c r="H2789" s="42">
        <v>3.9796</v>
      </c>
      <c r="I2789" s="42">
        <v>120000</v>
      </c>
      <c r="J2789" s="42" t="s">
        <v>4169</v>
      </c>
      <c r="K2789" s="42" t="s">
        <v>4169</v>
      </c>
      <c r="L2789" s="42">
        <v>100</v>
      </c>
      <c r="M2789" s="39" t="s">
        <v>102</v>
      </c>
      <c r="N2789" s="39" t="str">
        <f t="shared" si="43"/>
        <v>sim</v>
      </c>
      <c r="O2789" s="49">
        <v>490</v>
      </c>
      <c r="P2789" s="49">
        <v>450</v>
      </c>
      <c r="Q2789" s="39">
        <v>54</v>
      </c>
      <c r="R2789" s="39">
        <v>91.8</v>
      </c>
      <c r="S2789" s="39">
        <v>11</v>
      </c>
    </row>
    <row r="2790" spans="1:19" x14ac:dyDescent="0.25">
      <c r="A2790" s="39" t="s">
        <v>76</v>
      </c>
      <c r="B2790" s="39" t="s">
        <v>43</v>
      </c>
      <c r="C2790" s="39" t="s">
        <v>68</v>
      </c>
      <c r="D2790" s="39" t="s">
        <v>2920</v>
      </c>
      <c r="E2790" s="39" t="s">
        <v>127</v>
      </c>
      <c r="F2790" s="48">
        <v>1</v>
      </c>
      <c r="G2790" s="41">
        <v>4549</v>
      </c>
      <c r="H2790" s="42">
        <v>2.0677272727272729</v>
      </c>
      <c r="I2790" s="42">
        <v>2200</v>
      </c>
      <c r="J2790" s="42" t="s">
        <v>4170</v>
      </c>
      <c r="K2790" s="42" t="s">
        <v>4170</v>
      </c>
      <c r="L2790" s="42">
        <v>0</v>
      </c>
      <c r="M2790" s="39" t="s">
        <v>102</v>
      </c>
      <c r="N2790" s="39" t="str">
        <f t="shared" si="43"/>
        <v>sim</v>
      </c>
      <c r="O2790" s="49">
        <v>50</v>
      </c>
      <c r="P2790" s="49">
        <v>50</v>
      </c>
      <c r="Q2790" s="39">
        <v>20</v>
      </c>
      <c r="R2790" s="39">
        <v>100</v>
      </c>
      <c r="S2790" s="39">
        <v>40</v>
      </c>
    </row>
    <row r="2791" spans="1:19" x14ac:dyDescent="0.25">
      <c r="A2791" s="39" t="s">
        <v>76</v>
      </c>
      <c r="B2791" s="39" t="s">
        <v>43</v>
      </c>
      <c r="C2791" s="39" t="s">
        <v>68</v>
      </c>
      <c r="D2791" s="39" t="s">
        <v>2921</v>
      </c>
      <c r="E2791" s="39" t="s">
        <v>127</v>
      </c>
      <c r="F2791" s="48">
        <v>1</v>
      </c>
      <c r="G2791" s="41">
        <v>2652</v>
      </c>
      <c r="H2791" s="42">
        <v>2.6520000000000001</v>
      </c>
      <c r="I2791" s="42">
        <v>1000</v>
      </c>
      <c r="J2791" s="42" t="s">
        <v>4170</v>
      </c>
      <c r="K2791" s="42" t="s">
        <v>4170</v>
      </c>
      <c r="L2791" s="42">
        <v>7</v>
      </c>
      <c r="M2791" s="39" t="s">
        <v>102</v>
      </c>
      <c r="N2791" s="39" t="str">
        <f t="shared" si="43"/>
        <v>sim</v>
      </c>
      <c r="O2791" s="49">
        <v>12.5</v>
      </c>
      <c r="P2791" s="49">
        <v>12.5</v>
      </c>
      <c r="Q2791" s="39">
        <v>7.2</v>
      </c>
      <c r="R2791" s="39">
        <v>100</v>
      </c>
      <c r="S2791" s="39">
        <v>57.6</v>
      </c>
    </row>
    <row r="2792" spans="1:19" x14ac:dyDescent="0.25">
      <c r="A2792" s="39" t="s">
        <v>76</v>
      </c>
      <c r="B2792" s="39" t="s">
        <v>43</v>
      </c>
      <c r="C2792" s="39" t="s">
        <v>68</v>
      </c>
      <c r="D2792" s="39" t="s">
        <v>2922</v>
      </c>
      <c r="E2792" s="39" t="s">
        <v>180</v>
      </c>
      <c r="F2792" s="48">
        <v>1</v>
      </c>
      <c r="G2792" s="41">
        <v>21059</v>
      </c>
      <c r="H2792" s="42">
        <v>2.966056338028169</v>
      </c>
      <c r="I2792" s="42">
        <v>7100</v>
      </c>
      <c r="J2792" s="42" t="s">
        <v>4169</v>
      </c>
      <c r="K2792" s="42" t="s">
        <v>4170</v>
      </c>
      <c r="L2792" s="42">
        <v>20</v>
      </c>
      <c r="M2792" s="39" t="s">
        <v>102</v>
      </c>
      <c r="N2792" s="39" t="str">
        <f t="shared" si="43"/>
        <v>sim</v>
      </c>
      <c r="O2792" s="49">
        <v>50</v>
      </c>
      <c r="P2792" s="49">
        <v>48</v>
      </c>
      <c r="Q2792" s="39">
        <v>10</v>
      </c>
      <c r="R2792" s="39">
        <v>96</v>
      </c>
      <c r="S2792" s="39">
        <v>20</v>
      </c>
    </row>
    <row r="2793" spans="1:19" x14ac:dyDescent="0.25">
      <c r="A2793" s="39" t="s">
        <v>76</v>
      </c>
      <c r="B2793" s="39" t="s">
        <v>43</v>
      </c>
      <c r="C2793" s="39" t="s">
        <v>68</v>
      </c>
      <c r="D2793" s="39" t="s">
        <v>2923</v>
      </c>
      <c r="E2793" s="39" t="s">
        <v>127</v>
      </c>
      <c r="F2793" s="48">
        <v>1</v>
      </c>
      <c r="G2793" s="41">
        <v>2072</v>
      </c>
      <c r="H2793" s="42">
        <v>2.0175267770204477</v>
      </c>
      <c r="I2793" s="42">
        <v>1027</v>
      </c>
      <c r="J2793" s="42" t="s">
        <v>4169</v>
      </c>
      <c r="K2793" s="42" t="s">
        <v>4169</v>
      </c>
      <c r="L2793" s="42">
        <v>0</v>
      </c>
      <c r="M2793" s="39" t="s">
        <v>102</v>
      </c>
      <c r="N2793" s="39" t="str">
        <f t="shared" si="43"/>
        <v>sim</v>
      </c>
      <c r="O2793" s="49">
        <v>13.18</v>
      </c>
      <c r="P2793" s="49">
        <v>13.18</v>
      </c>
      <c r="Q2793" s="39">
        <v>3.37</v>
      </c>
      <c r="R2793" s="39">
        <v>100</v>
      </c>
      <c r="S2793" s="39">
        <v>25.6</v>
      </c>
    </row>
    <row r="2794" spans="1:19" x14ac:dyDescent="0.25">
      <c r="A2794" s="39" t="s">
        <v>76</v>
      </c>
      <c r="B2794" s="39" t="s">
        <v>43</v>
      </c>
      <c r="C2794" s="39" t="s">
        <v>68</v>
      </c>
      <c r="D2794" s="39" t="s">
        <v>2924</v>
      </c>
      <c r="E2794" s="39" t="s">
        <v>127</v>
      </c>
      <c r="F2794" s="48">
        <v>1</v>
      </c>
      <c r="G2794" s="41">
        <v>10098</v>
      </c>
      <c r="H2794" s="42">
        <v>2.6255850234009359</v>
      </c>
      <c r="I2794" s="42">
        <v>3846</v>
      </c>
      <c r="J2794" s="42" t="s">
        <v>4170</v>
      </c>
      <c r="K2794" s="42" t="s">
        <v>4170</v>
      </c>
      <c r="L2794" s="42">
        <v>100</v>
      </c>
      <c r="M2794" s="39" t="s">
        <v>103</v>
      </c>
      <c r="N2794" s="39" t="str">
        <f t="shared" si="43"/>
        <v>sim</v>
      </c>
      <c r="O2794" s="49">
        <v>50</v>
      </c>
      <c r="P2794" s="49">
        <v>30</v>
      </c>
      <c r="Q2794" s="39">
        <v>0</v>
      </c>
      <c r="R2794" s="39">
        <v>60</v>
      </c>
      <c r="S2794" s="39"/>
    </row>
    <row r="2795" spans="1:19" x14ac:dyDescent="0.25">
      <c r="A2795" s="39" t="s">
        <v>76</v>
      </c>
      <c r="B2795" s="39" t="s">
        <v>43</v>
      </c>
      <c r="C2795" s="39" t="s">
        <v>68</v>
      </c>
      <c r="D2795" s="39" t="s">
        <v>2925</v>
      </c>
      <c r="E2795" s="39" t="s">
        <v>127</v>
      </c>
      <c r="F2795" s="48">
        <v>1</v>
      </c>
      <c r="G2795" s="41">
        <v>26433</v>
      </c>
      <c r="H2795" s="42">
        <v>3.1950924694790284</v>
      </c>
      <c r="I2795" s="42">
        <v>8273</v>
      </c>
      <c r="J2795" s="42" t="s">
        <v>4169</v>
      </c>
      <c r="K2795" s="42" t="s">
        <v>4169</v>
      </c>
      <c r="L2795" s="42">
        <v>500</v>
      </c>
      <c r="M2795" s="39" t="s">
        <v>102</v>
      </c>
      <c r="N2795" s="39" t="str">
        <f t="shared" si="43"/>
        <v>sim</v>
      </c>
      <c r="O2795" s="49">
        <v>132.80000000000001</v>
      </c>
      <c r="P2795" s="49">
        <v>129.80000000000001</v>
      </c>
      <c r="Q2795" s="39">
        <v>104.11</v>
      </c>
      <c r="R2795" s="39">
        <v>97.7</v>
      </c>
      <c r="S2795" s="39">
        <v>78.400000000000006</v>
      </c>
    </row>
    <row r="2796" spans="1:19" x14ac:dyDescent="0.25">
      <c r="A2796" s="39" t="s">
        <v>76</v>
      </c>
      <c r="B2796" s="39" t="s">
        <v>43</v>
      </c>
      <c r="C2796" s="39" t="s">
        <v>68</v>
      </c>
      <c r="D2796" s="39" t="s">
        <v>2926</v>
      </c>
      <c r="E2796" s="39" t="s">
        <v>127</v>
      </c>
      <c r="F2796" s="48">
        <v>1</v>
      </c>
      <c r="G2796" s="41">
        <v>10798</v>
      </c>
      <c r="H2796" s="42">
        <v>2.4954934134504274</v>
      </c>
      <c r="I2796" s="42">
        <v>4327</v>
      </c>
      <c r="J2796" s="42" t="s">
        <v>4169</v>
      </c>
      <c r="K2796" s="42" t="s">
        <v>4169</v>
      </c>
      <c r="L2796" s="42">
        <v>0</v>
      </c>
      <c r="M2796" s="39" t="s">
        <v>103</v>
      </c>
      <c r="N2796" s="39" t="str">
        <f t="shared" si="43"/>
        <v>sim</v>
      </c>
      <c r="O2796" s="49">
        <v>160</v>
      </c>
      <c r="P2796" s="49">
        <v>160</v>
      </c>
      <c r="Q2796" s="39">
        <v>0</v>
      </c>
      <c r="R2796" s="39">
        <v>100</v>
      </c>
      <c r="S2796" s="39"/>
    </row>
    <row r="2797" spans="1:19" x14ac:dyDescent="0.25">
      <c r="A2797" s="39" t="s">
        <v>76</v>
      </c>
      <c r="B2797" s="39" t="s">
        <v>43</v>
      </c>
      <c r="C2797" s="39" t="s">
        <v>68</v>
      </c>
      <c r="D2797" s="39" t="s">
        <v>2927</v>
      </c>
      <c r="E2797" s="39" t="s">
        <v>127</v>
      </c>
      <c r="F2797" s="48">
        <v>2</v>
      </c>
      <c r="G2797" s="41">
        <v>58780</v>
      </c>
      <c r="H2797" s="42">
        <v>2.2607692307692306</v>
      </c>
      <c r="I2797" s="42">
        <v>26000</v>
      </c>
      <c r="J2797" s="42" t="s">
        <v>4170</v>
      </c>
      <c r="K2797" s="42" t="s">
        <v>4170</v>
      </c>
      <c r="L2797" s="42">
        <v>6</v>
      </c>
      <c r="M2797" s="39" t="s">
        <v>106</v>
      </c>
      <c r="N2797" s="39" t="str">
        <f t="shared" si="43"/>
        <v>sim</v>
      </c>
      <c r="O2797" s="49">
        <v>720</v>
      </c>
      <c r="P2797" s="49">
        <v>440</v>
      </c>
      <c r="Q2797" s="39">
        <v>130</v>
      </c>
      <c r="R2797" s="39">
        <v>61.1</v>
      </c>
      <c r="S2797" s="39">
        <v>18.100000000000001</v>
      </c>
    </row>
    <row r="2798" spans="1:19" x14ac:dyDescent="0.25">
      <c r="A2798" s="39" t="s">
        <v>76</v>
      </c>
      <c r="B2798" s="39" t="s">
        <v>43</v>
      </c>
      <c r="C2798" s="39" t="s">
        <v>68</v>
      </c>
      <c r="D2798" s="39" t="s">
        <v>2928</v>
      </c>
      <c r="E2798" s="39" t="s">
        <v>127</v>
      </c>
      <c r="F2798" s="48">
        <v>1</v>
      </c>
      <c r="G2798" s="41">
        <v>3999</v>
      </c>
      <c r="H2798" s="42">
        <v>2.4884878655880525</v>
      </c>
      <c r="I2798" s="42">
        <v>1607</v>
      </c>
      <c r="J2798" s="42" t="s">
        <v>4170</v>
      </c>
      <c r="K2798" s="42" t="s">
        <v>4170</v>
      </c>
      <c r="L2798" s="42">
        <v>0</v>
      </c>
      <c r="M2798" s="39" t="s">
        <v>104</v>
      </c>
      <c r="N2798" s="39" t="b">
        <f t="shared" si="43"/>
        <v>0</v>
      </c>
      <c r="O2798" s="49">
        <v>0.2</v>
      </c>
      <c r="P2798" s="49">
        <v>0.2</v>
      </c>
      <c r="Q2798" s="39">
        <v>0</v>
      </c>
      <c r="R2798" s="39"/>
      <c r="S2798" s="39"/>
    </row>
    <row r="2799" spans="1:19" x14ac:dyDescent="0.25">
      <c r="A2799" s="39" t="s">
        <v>76</v>
      </c>
      <c r="B2799" s="39" t="s">
        <v>43</v>
      </c>
      <c r="C2799" s="39" t="s">
        <v>68</v>
      </c>
      <c r="D2799" s="39" t="s">
        <v>2929</v>
      </c>
      <c r="E2799" s="39" t="s">
        <v>178</v>
      </c>
      <c r="F2799" s="48">
        <v>2</v>
      </c>
      <c r="G2799" s="41">
        <v>63630</v>
      </c>
      <c r="H2799" s="42">
        <v>2.7995072374499537</v>
      </c>
      <c r="I2799" s="42">
        <v>22729</v>
      </c>
      <c r="J2799" s="42" t="s">
        <v>4169</v>
      </c>
      <c r="K2799" s="42" t="s">
        <v>4169</v>
      </c>
      <c r="L2799" s="42">
        <v>100</v>
      </c>
      <c r="M2799" s="39" t="s">
        <v>103</v>
      </c>
      <c r="N2799" s="39" t="str">
        <f t="shared" si="43"/>
        <v>sim</v>
      </c>
      <c r="O2799" s="49">
        <v>458</v>
      </c>
      <c r="P2799" s="49">
        <v>440</v>
      </c>
      <c r="Q2799" s="39">
        <v>310</v>
      </c>
      <c r="R2799" s="39">
        <v>96.1</v>
      </c>
      <c r="S2799" s="39">
        <v>67.7</v>
      </c>
    </row>
    <row r="2800" spans="1:19" x14ac:dyDescent="0.25">
      <c r="A2800" s="39" t="s">
        <v>76</v>
      </c>
      <c r="B2800" s="39" t="s">
        <v>43</v>
      </c>
      <c r="C2800" s="39" t="s">
        <v>68</v>
      </c>
      <c r="D2800" s="39" t="s">
        <v>2930</v>
      </c>
      <c r="E2800" s="39" t="s">
        <v>182</v>
      </c>
      <c r="F2800" s="48">
        <v>4</v>
      </c>
      <c r="G2800" s="41">
        <v>415369</v>
      </c>
      <c r="H2800" s="42">
        <v>3.3828142815258819</v>
      </c>
      <c r="I2800" s="42">
        <v>122788</v>
      </c>
      <c r="J2800" s="42" t="s">
        <v>4169</v>
      </c>
      <c r="K2800" s="42" t="s">
        <v>4169</v>
      </c>
      <c r="L2800" s="42">
        <v>22382</v>
      </c>
      <c r="M2800" s="39" t="s">
        <v>102</v>
      </c>
      <c r="N2800" s="39" t="str">
        <f t="shared" si="43"/>
        <v>sim</v>
      </c>
      <c r="O2800" s="49">
        <v>1150</v>
      </c>
      <c r="P2800" s="49">
        <v>1046</v>
      </c>
      <c r="Q2800" s="39">
        <v>104.6</v>
      </c>
      <c r="R2800" s="39">
        <v>91</v>
      </c>
      <c r="S2800" s="39">
        <v>9.1</v>
      </c>
    </row>
    <row r="2801" spans="1:19" x14ac:dyDescent="0.25">
      <c r="A2801" s="39" t="s">
        <v>76</v>
      </c>
      <c r="B2801" s="39" t="s">
        <v>43</v>
      </c>
      <c r="C2801" s="39" t="s">
        <v>68</v>
      </c>
      <c r="D2801" s="39" t="s">
        <v>2931</v>
      </c>
      <c r="E2801" s="39" t="s">
        <v>127</v>
      </c>
      <c r="F2801" s="48">
        <v>3</v>
      </c>
      <c r="G2801" s="41">
        <v>145284</v>
      </c>
      <c r="H2801" s="42">
        <v>2.6039359070867834</v>
      </c>
      <c r="I2801" s="42">
        <v>55794</v>
      </c>
      <c r="J2801" s="42" t="s">
        <v>4169</v>
      </c>
      <c r="K2801" s="42" t="s">
        <v>4169</v>
      </c>
      <c r="L2801" s="42">
        <v>2000</v>
      </c>
      <c r="M2801" s="39" t="s">
        <v>103</v>
      </c>
      <c r="N2801" s="39" t="str">
        <f t="shared" si="43"/>
        <v>sim</v>
      </c>
      <c r="O2801" s="49">
        <v>615</v>
      </c>
      <c r="P2801" s="49">
        <v>613</v>
      </c>
      <c r="Q2801" s="39">
        <v>530</v>
      </c>
      <c r="R2801" s="39">
        <v>99.7</v>
      </c>
      <c r="S2801" s="39">
        <v>86.2</v>
      </c>
    </row>
    <row r="2802" spans="1:19" x14ac:dyDescent="0.25">
      <c r="A2802" s="39" t="s">
        <v>76</v>
      </c>
      <c r="B2802" s="39" t="s">
        <v>43</v>
      </c>
      <c r="C2802" s="39" t="s">
        <v>68</v>
      </c>
      <c r="D2802" s="39" t="s">
        <v>2932</v>
      </c>
      <c r="E2802" s="39" t="s">
        <v>127</v>
      </c>
      <c r="F2802" s="48">
        <v>2</v>
      </c>
      <c r="G2802" s="41">
        <v>87631</v>
      </c>
      <c r="H2802" s="42">
        <v>2.5671891020946243</v>
      </c>
      <c r="I2802" s="42">
        <v>34135</v>
      </c>
      <c r="J2802" s="42" t="s">
        <v>4169</v>
      </c>
      <c r="K2802" s="42" t="s">
        <v>4170</v>
      </c>
      <c r="L2802" s="42">
        <v>20</v>
      </c>
      <c r="M2802" s="39" t="s">
        <v>102</v>
      </c>
      <c r="N2802" s="39" t="str">
        <f t="shared" si="43"/>
        <v>sim</v>
      </c>
      <c r="O2802" s="49">
        <v>582.87</v>
      </c>
      <c r="P2802" s="49">
        <v>542.82000000000005</v>
      </c>
      <c r="Q2802" s="39">
        <v>325.69</v>
      </c>
      <c r="R2802" s="39">
        <v>93.1</v>
      </c>
      <c r="S2802" s="39">
        <v>55.9</v>
      </c>
    </row>
    <row r="2803" spans="1:19" x14ac:dyDescent="0.25">
      <c r="A2803" s="39" t="s">
        <v>76</v>
      </c>
      <c r="B2803" s="39" t="s">
        <v>43</v>
      </c>
      <c r="C2803" s="39" t="s">
        <v>68</v>
      </c>
      <c r="D2803" s="39" t="s">
        <v>2933</v>
      </c>
      <c r="E2803" s="39" t="s">
        <v>176</v>
      </c>
      <c r="F2803" s="48">
        <v>1</v>
      </c>
      <c r="G2803" s="41">
        <v>2884</v>
      </c>
      <c r="H2803" s="42">
        <v>2.5865470852017935</v>
      </c>
      <c r="I2803" s="42">
        <v>1115</v>
      </c>
      <c r="J2803" s="42" t="s">
        <v>4170</v>
      </c>
      <c r="K2803" s="42" t="s">
        <v>4170</v>
      </c>
      <c r="L2803" s="42">
        <v>15</v>
      </c>
      <c r="M2803" s="39" t="s">
        <v>102</v>
      </c>
      <c r="N2803" s="39" t="str">
        <f t="shared" si="43"/>
        <v>sim</v>
      </c>
      <c r="O2803" s="49">
        <v>59</v>
      </c>
      <c r="P2803" s="49">
        <v>47</v>
      </c>
      <c r="Q2803" s="39">
        <v>32</v>
      </c>
      <c r="R2803" s="39">
        <v>79.7</v>
      </c>
      <c r="S2803" s="39">
        <v>54.2</v>
      </c>
    </row>
    <row r="2804" spans="1:19" x14ac:dyDescent="0.25">
      <c r="A2804" s="39" t="s">
        <v>76</v>
      </c>
      <c r="B2804" s="39" t="s">
        <v>43</v>
      </c>
      <c r="C2804" s="39" t="s">
        <v>68</v>
      </c>
      <c r="D2804" s="39" t="s">
        <v>2934</v>
      </c>
      <c r="E2804" s="39" t="s">
        <v>127</v>
      </c>
      <c r="F2804" s="48">
        <v>1</v>
      </c>
      <c r="G2804" s="41">
        <v>1952</v>
      </c>
      <c r="H2804" s="42">
        <v>2.3631961259079901</v>
      </c>
      <c r="I2804" s="42">
        <v>826</v>
      </c>
      <c r="J2804" s="42" t="s">
        <v>4169</v>
      </c>
      <c r="K2804" s="42" t="s">
        <v>4169</v>
      </c>
      <c r="L2804" s="42">
        <v>5</v>
      </c>
      <c r="M2804" s="39" t="s">
        <v>102</v>
      </c>
      <c r="N2804" s="39" t="str">
        <f t="shared" si="43"/>
        <v>sim</v>
      </c>
      <c r="O2804" s="49">
        <v>36</v>
      </c>
      <c r="P2804" s="49">
        <v>36</v>
      </c>
      <c r="Q2804" s="39">
        <v>12</v>
      </c>
      <c r="R2804" s="39">
        <v>100</v>
      </c>
      <c r="S2804" s="39">
        <v>33.299999999999997</v>
      </c>
    </row>
    <row r="2805" spans="1:19" x14ac:dyDescent="0.25">
      <c r="A2805" s="39" t="s">
        <v>76</v>
      </c>
      <c r="B2805" s="39" t="s">
        <v>43</v>
      </c>
      <c r="C2805" s="39" t="s">
        <v>68</v>
      </c>
      <c r="D2805" s="39" t="s">
        <v>2935</v>
      </c>
      <c r="E2805" s="39" t="s">
        <v>183</v>
      </c>
      <c r="F2805" s="48">
        <v>2</v>
      </c>
      <c r="G2805" s="41">
        <v>57396</v>
      </c>
      <c r="H2805" s="42">
        <v>3.9539818131716729</v>
      </c>
      <c r="I2805" s="42">
        <v>14516</v>
      </c>
      <c r="J2805" s="42" t="s">
        <v>4169</v>
      </c>
      <c r="K2805" s="42" t="s">
        <v>4169</v>
      </c>
      <c r="L2805" s="42">
        <v>600</v>
      </c>
      <c r="M2805" s="39" t="s">
        <v>102</v>
      </c>
      <c r="N2805" s="39" t="str">
        <f t="shared" si="43"/>
        <v>sim</v>
      </c>
      <c r="O2805" s="49">
        <v>300</v>
      </c>
      <c r="P2805" s="49">
        <v>198</v>
      </c>
      <c r="Q2805" s="39">
        <v>5.05</v>
      </c>
      <c r="R2805" s="39">
        <v>66</v>
      </c>
      <c r="S2805" s="39">
        <v>1.7</v>
      </c>
    </row>
    <row r="2806" spans="1:19" x14ac:dyDescent="0.25">
      <c r="A2806" s="39" t="s">
        <v>76</v>
      </c>
      <c r="B2806" s="39" t="s">
        <v>43</v>
      </c>
      <c r="C2806" s="39" t="s">
        <v>68</v>
      </c>
      <c r="D2806" s="39" t="s">
        <v>2936</v>
      </c>
      <c r="E2806" s="39" t="s">
        <v>127</v>
      </c>
      <c r="F2806" s="48">
        <v>1</v>
      </c>
      <c r="G2806" s="41">
        <v>4640</v>
      </c>
      <c r="H2806" s="42">
        <v>2.5878416062465144</v>
      </c>
      <c r="I2806" s="42">
        <v>1793</v>
      </c>
      <c r="J2806" s="42" t="s">
        <v>4170</v>
      </c>
      <c r="K2806" s="42" t="s">
        <v>4170</v>
      </c>
      <c r="L2806" s="42">
        <v>12</v>
      </c>
      <c r="M2806" s="39" t="s">
        <v>102</v>
      </c>
      <c r="N2806" s="39" t="str">
        <f t="shared" si="43"/>
        <v>sim</v>
      </c>
      <c r="O2806" s="49">
        <v>49.82</v>
      </c>
      <c r="P2806" s="49">
        <v>49</v>
      </c>
      <c r="Q2806" s="39">
        <v>49</v>
      </c>
      <c r="R2806" s="39">
        <v>98.4</v>
      </c>
      <c r="S2806" s="39">
        <v>98.4</v>
      </c>
    </row>
    <row r="2807" spans="1:19" x14ac:dyDescent="0.25">
      <c r="A2807" s="39" t="s">
        <v>76</v>
      </c>
      <c r="B2807" s="39" t="s">
        <v>43</v>
      </c>
      <c r="C2807" s="39" t="s">
        <v>68</v>
      </c>
      <c r="D2807" s="39" t="s">
        <v>2937</v>
      </c>
      <c r="E2807" s="39" t="s">
        <v>178</v>
      </c>
      <c r="F2807" s="48">
        <v>2</v>
      </c>
      <c r="G2807" s="41">
        <v>48487</v>
      </c>
      <c r="H2807" s="42">
        <v>2.1549777777777779</v>
      </c>
      <c r="I2807" s="42">
        <v>22500</v>
      </c>
      <c r="J2807" s="42" t="s">
        <v>4169</v>
      </c>
      <c r="K2807" s="42" t="s">
        <v>4169</v>
      </c>
      <c r="L2807" s="42">
        <v>0</v>
      </c>
      <c r="M2807" s="39" t="s">
        <v>102</v>
      </c>
      <c r="N2807" s="39" t="str">
        <f t="shared" si="43"/>
        <v>sim</v>
      </c>
      <c r="O2807" s="49">
        <v>158.16</v>
      </c>
      <c r="P2807" s="49">
        <v>158.16</v>
      </c>
      <c r="Q2807" s="39">
        <v>78.599999999999994</v>
      </c>
      <c r="R2807" s="39">
        <v>100</v>
      </c>
      <c r="S2807" s="39">
        <v>49.7</v>
      </c>
    </row>
    <row r="2808" spans="1:19" x14ac:dyDescent="0.25">
      <c r="A2808" s="39" t="s">
        <v>76</v>
      </c>
      <c r="B2808" s="39" t="s">
        <v>43</v>
      </c>
      <c r="C2808" s="39" t="s">
        <v>68</v>
      </c>
      <c r="D2808" s="39" t="s">
        <v>2938</v>
      </c>
      <c r="E2808" s="39" t="s">
        <v>127</v>
      </c>
      <c r="F2808" s="48">
        <v>1</v>
      </c>
      <c r="G2808" s="41">
        <v>23106</v>
      </c>
      <c r="H2808" s="42">
        <v>2.4118997912317326</v>
      </c>
      <c r="I2808" s="42">
        <v>9580</v>
      </c>
      <c r="J2808" s="42" t="s">
        <v>4170</v>
      </c>
      <c r="K2808" s="42" t="s">
        <v>4170</v>
      </c>
      <c r="L2808" s="42">
        <v>0</v>
      </c>
      <c r="M2808" s="39" t="s">
        <v>102</v>
      </c>
      <c r="N2808" s="39" t="str">
        <f t="shared" si="43"/>
        <v>sim</v>
      </c>
      <c r="O2808" s="49">
        <v>109</v>
      </c>
      <c r="P2808" s="49">
        <v>107.9</v>
      </c>
      <c r="Q2808" s="39">
        <v>43.64</v>
      </c>
      <c r="R2808" s="39">
        <v>99</v>
      </c>
      <c r="S2808" s="39">
        <v>40</v>
      </c>
    </row>
    <row r="2809" spans="1:19" x14ac:dyDescent="0.25">
      <c r="A2809" s="39" t="s">
        <v>76</v>
      </c>
      <c r="B2809" s="39" t="s">
        <v>43</v>
      </c>
      <c r="C2809" s="39" t="s">
        <v>68</v>
      </c>
      <c r="D2809" s="39" t="s">
        <v>2939</v>
      </c>
      <c r="E2809" s="39" t="s">
        <v>127</v>
      </c>
      <c r="F2809" s="48">
        <v>1</v>
      </c>
      <c r="G2809" s="41">
        <v>17748</v>
      </c>
      <c r="H2809" s="42">
        <v>3.0505328291509111</v>
      </c>
      <c r="I2809" s="42">
        <v>5818</v>
      </c>
      <c r="J2809" s="42" t="s">
        <v>4169</v>
      </c>
      <c r="K2809" s="42" t="s">
        <v>4169</v>
      </c>
      <c r="L2809" s="42">
        <v>15</v>
      </c>
      <c r="M2809" s="39" t="s">
        <v>102</v>
      </c>
      <c r="N2809" s="39" t="str">
        <f t="shared" si="43"/>
        <v>sim</v>
      </c>
      <c r="O2809" s="49">
        <v>103.57</v>
      </c>
      <c r="P2809" s="49">
        <v>103.57</v>
      </c>
      <c r="Q2809" s="39">
        <v>13.15</v>
      </c>
      <c r="R2809" s="39">
        <v>100</v>
      </c>
      <c r="S2809" s="39">
        <v>12.7</v>
      </c>
    </row>
    <row r="2810" spans="1:19" x14ac:dyDescent="0.25">
      <c r="A2810" s="39" t="s">
        <v>76</v>
      </c>
      <c r="B2810" s="39" t="s">
        <v>43</v>
      </c>
      <c r="C2810" s="39" t="s">
        <v>68</v>
      </c>
      <c r="D2810" s="39" t="s">
        <v>2940</v>
      </c>
      <c r="E2810" s="39" t="s">
        <v>179</v>
      </c>
      <c r="F2810" s="48">
        <v>2</v>
      </c>
      <c r="G2810" s="41">
        <v>57066</v>
      </c>
      <c r="H2810" s="42">
        <v>2.8901494049126359</v>
      </c>
      <c r="I2810" s="42">
        <v>19745</v>
      </c>
      <c r="J2810" s="42" t="s">
        <v>4169</v>
      </c>
      <c r="K2810" s="42" t="s">
        <v>4169</v>
      </c>
      <c r="L2810" s="42">
        <v>80</v>
      </c>
      <c r="M2810" s="39" t="s">
        <v>102</v>
      </c>
      <c r="N2810" s="39" t="str">
        <f t="shared" si="43"/>
        <v>sim</v>
      </c>
      <c r="O2810" s="49">
        <v>350</v>
      </c>
      <c r="P2810" s="49">
        <v>270</v>
      </c>
      <c r="Q2810" s="39">
        <v>16</v>
      </c>
      <c r="R2810" s="39">
        <v>77.099999999999994</v>
      </c>
      <c r="S2810" s="39">
        <v>4.5999999999999996</v>
      </c>
    </row>
    <row r="2811" spans="1:19" x14ac:dyDescent="0.25">
      <c r="A2811" s="39" t="s">
        <v>76</v>
      </c>
      <c r="B2811" s="39" t="s">
        <v>43</v>
      </c>
      <c r="C2811" s="39" t="s">
        <v>68</v>
      </c>
      <c r="D2811" s="39" t="s">
        <v>2941</v>
      </c>
      <c r="E2811" s="39" t="s">
        <v>181</v>
      </c>
      <c r="F2811" s="48">
        <v>1</v>
      </c>
      <c r="G2811" s="41">
        <v>2027</v>
      </c>
      <c r="H2811" s="42">
        <v>2.4421686746987952</v>
      </c>
      <c r="I2811" s="42">
        <v>830</v>
      </c>
      <c r="J2811" s="42" t="s">
        <v>4169</v>
      </c>
      <c r="K2811" s="42" t="s">
        <v>4169</v>
      </c>
      <c r="L2811" s="42">
        <v>0</v>
      </c>
      <c r="M2811" s="39" t="s">
        <v>106</v>
      </c>
      <c r="N2811" s="39" t="str">
        <f t="shared" si="43"/>
        <v>sim</v>
      </c>
      <c r="O2811" s="49">
        <v>8.52</v>
      </c>
      <c r="P2811" s="49">
        <v>8</v>
      </c>
      <c r="Q2811" s="39">
        <v>7</v>
      </c>
      <c r="R2811" s="39">
        <v>93.9</v>
      </c>
      <c r="S2811" s="39">
        <v>82.2</v>
      </c>
    </row>
    <row r="2812" spans="1:19" x14ac:dyDescent="0.25">
      <c r="A2812" s="39" t="s">
        <v>76</v>
      </c>
      <c r="B2812" s="39" t="s">
        <v>43</v>
      </c>
      <c r="C2812" s="39" t="s">
        <v>68</v>
      </c>
      <c r="D2812" s="39" t="s">
        <v>2942</v>
      </c>
      <c r="E2812" s="39" t="s">
        <v>178</v>
      </c>
      <c r="F2812" s="48">
        <v>2</v>
      </c>
      <c r="G2812" s="41">
        <v>31906</v>
      </c>
      <c r="H2812" s="42">
        <v>3.0776502363268063</v>
      </c>
      <c r="I2812" s="42">
        <v>10367</v>
      </c>
      <c r="J2812" s="42" t="s">
        <v>4170</v>
      </c>
      <c r="K2812" s="42" t="s">
        <v>4170</v>
      </c>
      <c r="L2812" s="42">
        <v>216</v>
      </c>
      <c r="M2812" s="39" t="s">
        <v>102</v>
      </c>
      <c r="N2812" s="39" t="str">
        <f t="shared" si="43"/>
        <v>sim</v>
      </c>
      <c r="O2812" s="49">
        <v>1309.3399999999999</v>
      </c>
      <c r="P2812" s="49">
        <v>1309.3399999999999</v>
      </c>
      <c r="Q2812" s="39">
        <v>0</v>
      </c>
      <c r="R2812" s="39">
        <v>100</v>
      </c>
      <c r="S2812" s="39"/>
    </row>
    <row r="2813" spans="1:19" x14ac:dyDescent="0.25">
      <c r="A2813" s="39" t="s">
        <v>76</v>
      </c>
      <c r="B2813" s="39" t="s">
        <v>43</v>
      </c>
      <c r="C2813" s="39" t="s">
        <v>68</v>
      </c>
      <c r="D2813" s="39" t="s">
        <v>2943</v>
      </c>
      <c r="E2813" s="39" t="s">
        <v>179</v>
      </c>
      <c r="F2813" s="48">
        <v>1</v>
      </c>
      <c r="G2813" s="41">
        <v>11769</v>
      </c>
      <c r="H2813" s="42">
        <v>4.2564195298372516</v>
      </c>
      <c r="I2813" s="42">
        <v>2765</v>
      </c>
      <c r="J2813" s="42" t="s">
        <v>4170</v>
      </c>
      <c r="K2813" s="42" t="s">
        <v>4170</v>
      </c>
      <c r="L2813" s="42">
        <v>20</v>
      </c>
      <c r="M2813" s="39" t="s">
        <v>102</v>
      </c>
      <c r="N2813" s="39" t="str">
        <f t="shared" si="43"/>
        <v>sim</v>
      </c>
      <c r="O2813" s="49">
        <v>44.4</v>
      </c>
      <c r="P2813" s="49">
        <v>44.4</v>
      </c>
      <c r="Q2813" s="39">
        <v>9</v>
      </c>
      <c r="R2813" s="39">
        <v>100</v>
      </c>
      <c r="S2813" s="39">
        <v>20.3</v>
      </c>
    </row>
    <row r="2814" spans="1:19" x14ac:dyDescent="0.25">
      <c r="A2814" s="39" t="s">
        <v>76</v>
      </c>
      <c r="B2814" s="39" t="s">
        <v>43</v>
      </c>
      <c r="C2814" s="39" t="s">
        <v>68</v>
      </c>
      <c r="D2814" s="39" t="s">
        <v>2944</v>
      </c>
      <c r="E2814" s="39" t="s">
        <v>127</v>
      </c>
      <c r="F2814" s="48">
        <v>1</v>
      </c>
      <c r="G2814" s="41">
        <v>3474</v>
      </c>
      <c r="H2814" s="42">
        <v>2.5733333333333333</v>
      </c>
      <c r="I2814" s="42">
        <v>1350</v>
      </c>
      <c r="J2814" s="42" t="s">
        <v>4170</v>
      </c>
      <c r="K2814" s="42" t="s">
        <v>4170</v>
      </c>
      <c r="L2814" s="42">
        <v>0</v>
      </c>
      <c r="M2814" s="39" t="s">
        <v>102</v>
      </c>
      <c r="N2814" s="39" t="str">
        <f t="shared" si="43"/>
        <v>sim</v>
      </c>
      <c r="O2814" s="49">
        <v>19.39</v>
      </c>
      <c r="P2814" s="49">
        <v>19.39</v>
      </c>
      <c r="Q2814" s="39">
        <v>1.25</v>
      </c>
      <c r="R2814" s="39">
        <v>100</v>
      </c>
      <c r="S2814" s="39">
        <v>6.4</v>
      </c>
    </row>
    <row r="2815" spans="1:19" x14ac:dyDescent="0.25">
      <c r="A2815" s="39" t="s">
        <v>76</v>
      </c>
      <c r="B2815" s="39" t="s">
        <v>43</v>
      </c>
      <c r="C2815" s="39" t="s">
        <v>68</v>
      </c>
      <c r="D2815" s="39" t="s">
        <v>2945</v>
      </c>
      <c r="E2815" s="39" t="s">
        <v>127</v>
      </c>
      <c r="F2815" s="48">
        <v>1</v>
      </c>
      <c r="G2815" s="41">
        <v>2770</v>
      </c>
      <c r="H2815" s="42">
        <v>2.1590023382696804</v>
      </c>
      <c r="I2815" s="42">
        <v>1283</v>
      </c>
      <c r="J2815" s="42" t="s">
        <v>4169</v>
      </c>
      <c r="K2815" s="42" t="s">
        <v>4169</v>
      </c>
      <c r="L2815" s="42">
        <v>5</v>
      </c>
      <c r="M2815" s="39" t="s">
        <v>102</v>
      </c>
      <c r="N2815" s="39" t="str">
        <f t="shared" si="43"/>
        <v>sim</v>
      </c>
      <c r="O2815" s="49">
        <v>17.34</v>
      </c>
      <c r="P2815" s="49">
        <v>17.34</v>
      </c>
      <c r="Q2815" s="39">
        <v>3.97</v>
      </c>
      <c r="R2815" s="39">
        <v>100</v>
      </c>
      <c r="S2815" s="39">
        <v>22.9</v>
      </c>
    </row>
    <row r="2816" spans="1:19" x14ac:dyDescent="0.25">
      <c r="A2816" s="39" t="s">
        <v>76</v>
      </c>
      <c r="B2816" s="39" t="s">
        <v>43</v>
      </c>
      <c r="C2816" s="39" t="s">
        <v>68</v>
      </c>
      <c r="D2816" s="39" t="s">
        <v>2946</v>
      </c>
      <c r="E2816" s="39" t="s">
        <v>127</v>
      </c>
      <c r="F2816" s="48">
        <v>1</v>
      </c>
      <c r="G2816" s="41">
        <v>2855</v>
      </c>
      <c r="H2816" s="42">
        <v>2.9132653061224492</v>
      </c>
      <c r="I2816" s="42">
        <v>980</v>
      </c>
      <c r="J2816" s="42" t="s">
        <v>4170</v>
      </c>
      <c r="K2816" s="42" t="s">
        <v>4169</v>
      </c>
      <c r="L2816" s="42">
        <v>0</v>
      </c>
      <c r="M2816" s="39" t="s">
        <v>102</v>
      </c>
      <c r="N2816" s="39" t="str">
        <f t="shared" si="43"/>
        <v>sim</v>
      </c>
      <c r="O2816" s="49">
        <v>12</v>
      </c>
      <c r="P2816" s="49">
        <v>9</v>
      </c>
      <c r="Q2816" s="39">
        <v>7</v>
      </c>
      <c r="R2816" s="39">
        <v>75</v>
      </c>
      <c r="S2816" s="39">
        <v>58.3</v>
      </c>
    </row>
    <row r="2817" spans="1:19" x14ac:dyDescent="0.25">
      <c r="A2817" s="39" t="s">
        <v>76</v>
      </c>
      <c r="B2817" s="39" t="s">
        <v>43</v>
      </c>
      <c r="C2817" s="39" t="s">
        <v>68</v>
      </c>
      <c r="D2817" s="39" t="s">
        <v>2947</v>
      </c>
      <c r="E2817" s="39" t="s">
        <v>127</v>
      </c>
      <c r="F2817" s="48">
        <v>1</v>
      </c>
      <c r="G2817" s="41">
        <v>3551</v>
      </c>
      <c r="H2817" s="42">
        <v>3.1424778761061947</v>
      </c>
      <c r="I2817" s="42">
        <v>1130</v>
      </c>
      <c r="J2817" s="42" t="s">
        <v>4170</v>
      </c>
      <c r="K2817" s="42" t="s">
        <v>4170</v>
      </c>
      <c r="L2817" s="42">
        <v>0</v>
      </c>
      <c r="M2817" s="39" t="s">
        <v>102</v>
      </c>
      <c r="N2817" s="39" t="str">
        <f t="shared" si="43"/>
        <v>sim</v>
      </c>
      <c r="O2817" s="49">
        <v>15</v>
      </c>
      <c r="P2817" s="49">
        <v>15</v>
      </c>
      <c r="Q2817" s="39">
        <v>5</v>
      </c>
      <c r="R2817" s="39">
        <v>100</v>
      </c>
      <c r="S2817" s="39">
        <v>33.299999999999997</v>
      </c>
    </row>
    <row r="2818" spans="1:19" x14ac:dyDescent="0.25">
      <c r="A2818" s="39" t="s">
        <v>76</v>
      </c>
      <c r="B2818" s="39" t="s">
        <v>43</v>
      </c>
      <c r="C2818" s="39" t="s">
        <v>68</v>
      </c>
      <c r="D2818" s="39" t="s">
        <v>2948</v>
      </c>
      <c r="E2818" s="39" t="s">
        <v>127</v>
      </c>
      <c r="F2818" s="48">
        <v>1</v>
      </c>
      <c r="G2818" s="41">
        <v>15847</v>
      </c>
      <c r="H2818" s="42">
        <v>2.9973519954605639</v>
      </c>
      <c r="I2818" s="42">
        <v>5287</v>
      </c>
      <c r="J2818" s="42" t="s">
        <v>4170</v>
      </c>
      <c r="K2818" s="42" t="s">
        <v>4170</v>
      </c>
      <c r="L2818" s="42">
        <v>0</v>
      </c>
      <c r="M2818" s="39" t="s">
        <v>103</v>
      </c>
      <c r="N2818" s="39" t="str">
        <f t="shared" si="43"/>
        <v>sim</v>
      </c>
      <c r="O2818" s="49">
        <v>170</v>
      </c>
      <c r="P2818" s="49">
        <v>110</v>
      </c>
      <c r="Q2818" s="39">
        <v>20</v>
      </c>
      <c r="R2818" s="39">
        <v>64.7</v>
      </c>
      <c r="S2818" s="39">
        <v>11.8</v>
      </c>
    </row>
    <row r="2819" spans="1:19" x14ac:dyDescent="0.25">
      <c r="A2819" s="39" t="s">
        <v>76</v>
      </c>
      <c r="B2819" s="39" t="s">
        <v>43</v>
      </c>
      <c r="C2819" s="39" t="s">
        <v>68</v>
      </c>
      <c r="D2819" s="39" t="s">
        <v>2949</v>
      </c>
      <c r="E2819" s="39" t="s">
        <v>127</v>
      </c>
      <c r="F2819" s="48">
        <v>1</v>
      </c>
      <c r="G2819" s="41">
        <v>8052</v>
      </c>
      <c r="H2819" s="42">
        <v>2.1256599788806758</v>
      </c>
      <c r="I2819" s="42">
        <v>3788</v>
      </c>
      <c r="J2819" s="42" t="s">
        <v>4170</v>
      </c>
      <c r="K2819" s="42" t="s">
        <v>4170</v>
      </c>
      <c r="L2819" s="42">
        <v>0</v>
      </c>
      <c r="M2819" s="39" t="s">
        <v>102</v>
      </c>
      <c r="N2819" s="39" t="str">
        <f t="shared" ref="N2819:N2882" si="44">IF(M2819&lt;&gt;"Não existe", "sim")</f>
        <v>sim</v>
      </c>
      <c r="O2819" s="49">
        <v>51</v>
      </c>
      <c r="P2819" s="49">
        <v>51</v>
      </c>
      <c r="Q2819" s="39">
        <v>1.2</v>
      </c>
      <c r="R2819" s="39">
        <v>100</v>
      </c>
      <c r="S2819" s="39">
        <v>2.4</v>
      </c>
    </row>
    <row r="2820" spans="1:19" x14ac:dyDescent="0.25">
      <c r="A2820" s="39" t="s">
        <v>76</v>
      </c>
      <c r="B2820" s="39" t="s">
        <v>43</v>
      </c>
      <c r="C2820" s="39" t="s">
        <v>68</v>
      </c>
      <c r="D2820" s="39" t="s">
        <v>2950</v>
      </c>
      <c r="E2820" s="39" t="s">
        <v>127</v>
      </c>
      <c r="F2820" s="48">
        <v>1</v>
      </c>
      <c r="G2820" s="41">
        <v>9338</v>
      </c>
      <c r="H2820" s="42">
        <v>2.6011142061281336</v>
      </c>
      <c r="I2820" s="42">
        <v>3590</v>
      </c>
      <c r="J2820" s="42" t="s">
        <v>4169</v>
      </c>
      <c r="K2820" s="42" t="s">
        <v>4169</v>
      </c>
      <c r="L2820" s="42">
        <v>0</v>
      </c>
      <c r="M2820" s="39" t="s">
        <v>102</v>
      </c>
      <c r="N2820" s="39" t="str">
        <f t="shared" si="44"/>
        <v>sim</v>
      </c>
      <c r="O2820" s="49">
        <v>3.5</v>
      </c>
      <c r="P2820" s="49">
        <v>3.4</v>
      </c>
      <c r="Q2820" s="39">
        <v>1</v>
      </c>
      <c r="R2820" s="39">
        <v>97.1</v>
      </c>
      <c r="S2820" s="39">
        <v>28.6</v>
      </c>
    </row>
    <row r="2821" spans="1:19" x14ac:dyDescent="0.25">
      <c r="A2821" s="39" t="s">
        <v>76</v>
      </c>
      <c r="B2821" s="39" t="s">
        <v>43</v>
      </c>
      <c r="C2821" s="39" t="s">
        <v>68</v>
      </c>
      <c r="D2821" s="39" t="s">
        <v>2951</v>
      </c>
      <c r="E2821" s="39" t="s">
        <v>127</v>
      </c>
      <c r="F2821" s="48">
        <v>1</v>
      </c>
      <c r="G2821" s="41">
        <v>4707</v>
      </c>
      <c r="H2821" s="42">
        <v>2.7366279069767443</v>
      </c>
      <c r="I2821" s="42">
        <v>1720</v>
      </c>
      <c r="J2821" s="42" t="s">
        <v>4170</v>
      </c>
      <c r="K2821" s="42" t="s">
        <v>4170</v>
      </c>
      <c r="L2821" s="42">
        <v>0</v>
      </c>
      <c r="M2821" s="39" t="s">
        <v>103</v>
      </c>
      <c r="N2821" s="39" t="str">
        <f t="shared" si="44"/>
        <v>sim</v>
      </c>
      <c r="O2821" s="49">
        <v>8.1999999999999993</v>
      </c>
      <c r="P2821" s="49">
        <v>8.1999999999999993</v>
      </c>
      <c r="Q2821" s="39">
        <v>3.05</v>
      </c>
      <c r="R2821" s="39">
        <v>100</v>
      </c>
      <c r="S2821" s="39">
        <v>37.200000000000003</v>
      </c>
    </row>
    <row r="2822" spans="1:19" x14ac:dyDescent="0.25">
      <c r="A2822" s="39" t="s">
        <v>76</v>
      </c>
      <c r="B2822" s="39" t="s">
        <v>43</v>
      </c>
      <c r="C2822" s="39" t="s">
        <v>68</v>
      </c>
      <c r="D2822" s="39" t="s">
        <v>2952</v>
      </c>
      <c r="E2822" s="39" t="s">
        <v>127</v>
      </c>
      <c r="F2822" s="48">
        <v>1</v>
      </c>
      <c r="G2822" s="41">
        <v>5856</v>
      </c>
      <c r="H2822" s="42">
        <v>2.4178364987613543</v>
      </c>
      <c r="I2822" s="42">
        <v>2422</v>
      </c>
      <c r="J2822" s="42" t="s">
        <v>4169</v>
      </c>
      <c r="K2822" s="42" t="s">
        <v>4169</v>
      </c>
      <c r="L2822" s="42">
        <v>0</v>
      </c>
      <c r="M2822" s="39" t="s">
        <v>102</v>
      </c>
      <c r="N2822" s="39" t="str">
        <f t="shared" si="44"/>
        <v>sim</v>
      </c>
      <c r="O2822" s="49">
        <v>32.29</v>
      </c>
      <c r="P2822" s="49">
        <v>32.29</v>
      </c>
      <c r="Q2822" s="39">
        <v>6</v>
      </c>
      <c r="R2822" s="39">
        <v>100</v>
      </c>
      <c r="S2822" s="39">
        <v>18.600000000000001</v>
      </c>
    </row>
    <row r="2823" spans="1:19" x14ac:dyDescent="0.25">
      <c r="A2823" s="39" t="s">
        <v>76</v>
      </c>
      <c r="B2823" s="39" t="s">
        <v>43</v>
      </c>
      <c r="C2823" s="39" t="s">
        <v>68</v>
      </c>
      <c r="D2823" s="39" t="s">
        <v>2953</v>
      </c>
      <c r="E2823" s="39" t="s">
        <v>127</v>
      </c>
      <c r="F2823" s="48">
        <v>1</v>
      </c>
      <c r="G2823" s="41">
        <v>6672</v>
      </c>
      <c r="H2823" s="42">
        <v>3.8278829604130808</v>
      </c>
      <c r="I2823" s="42">
        <v>1743</v>
      </c>
      <c r="J2823" s="42" t="s">
        <v>4169</v>
      </c>
      <c r="K2823" s="42" t="s">
        <v>4169</v>
      </c>
      <c r="L2823" s="42">
        <v>30</v>
      </c>
      <c r="M2823" s="39" t="s">
        <v>102</v>
      </c>
      <c r="N2823" s="39" t="str">
        <f t="shared" si="44"/>
        <v>sim</v>
      </c>
      <c r="O2823" s="49">
        <v>6.2</v>
      </c>
      <c r="P2823" s="49">
        <v>6.2</v>
      </c>
      <c r="Q2823" s="39">
        <v>2.5</v>
      </c>
      <c r="R2823" s="39">
        <v>100</v>
      </c>
      <c r="S2823" s="39">
        <v>40.299999999999997</v>
      </c>
    </row>
    <row r="2824" spans="1:19" x14ac:dyDescent="0.25">
      <c r="A2824" s="39" t="s">
        <v>76</v>
      </c>
      <c r="B2824" s="39" t="s">
        <v>43</v>
      </c>
      <c r="C2824" s="39" t="s">
        <v>68</v>
      </c>
      <c r="D2824" s="39" t="s">
        <v>2954</v>
      </c>
      <c r="E2824" s="39" t="s">
        <v>127</v>
      </c>
      <c r="F2824" s="48">
        <v>1</v>
      </c>
      <c r="G2824" s="41">
        <v>771</v>
      </c>
      <c r="H2824" s="42">
        <v>3.4266666666666667</v>
      </c>
      <c r="I2824" s="42">
        <v>225</v>
      </c>
      <c r="J2824" s="42" t="s">
        <v>4169</v>
      </c>
      <c r="K2824" s="42" t="s">
        <v>4169</v>
      </c>
      <c r="L2824" s="42">
        <v>0</v>
      </c>
      <c r="M2824" s="39" t="s">
        <v>105</v>
      </c>
      <c r="N2824" s="39" t="str">
        <f t="shared" si="44"/>
        <v>sim</v>
      </c>
      <c r="O2824" s="49">
        <v>12</v>
      </c>
      <c r="P2824" s="49">
        <v>11.75</v>
      </c>
      <c r="Q2824" s="39">
        <v>1</v>
      </c>
      <c r="R2824" s="39">
        <v>97.9</v>
      </c>
      <c r="S2824" s="39">
        <v>8.3000000000000007</v>
      </c>
    </row>
    <row r="2825" spans="1:19" x14ac:dyDescent="0.25">
      <c r="A2825" s="39" t="s">
        <v>76</v>
      </c>
      <c r="B2825" s="39" t="s">
        <v>43</v>
      </c>
      <c r="C2825" s="39" t="s">
        <v>68</v>
      </c>
      <c r="D2825" s="39" t="s">
        <v>2955</v>
      </c>
      <c r="E2825" s="39" t="s">
        <v>127</v>
      </c>
      <c r="F2825" s="48">
        <v>1</v>
      </c>
      <c r="G2825" s="41">
        <v>10531</v>
      </c>
      <c r="H2825" s="42">
        <v>3.7002810962754742</v>
      </c>
      <c r="I2825" s="42">
        <v>2846</v>
      </c>
      <c r="J2825" s="42" t="s">
        <v>4170</v>
      </c>
      <c r="K2825" s="42" t="s">
        <v>4170</v>
      </c>
      <c r="L2825" s="42">
        <v>0</v>
      </c>
      <c r="M2825" s="39" t="s">
        <v>102</v>
      </c>
      <c r="N2825" s="39" t="str">
        <f t="shared" si="44"/>
        <v>sim</v>
      </c>
      <c r="O2825" s="49">
        <v>30</v>
      </c>
      <c r="P2825" s="49">
        <v>30</v>
      </c>
      <c r="Q2825" s="39">
        <v>1.5</v>
      </c>
      <c r="R2825" s="39">
        <v>100</v>
      </c>
      <c r="S2825" s="39">
        <v>5</v>
      </c>
    </row>
    <row r="2826" spans="1:19" x14ac:dyDescent="0.25">
      <c r="A2826" s="39" t="s">
        <v>76</v>
      </c>
      <c r="B2826" s="39" t="s">
        <v>43</v>
      </c>
      <c r="C2826" s="39" t="s">
        <v>68</v>
      </c>
      <c r="D2826" s="39" t="s">
        <v>2956</v>
      </c>
      <c r="E2826" s="39" t="s">
        <v>127</v>
      </c>
      <c r="F2826" s="48">
        <v>1</v>
      </c>
      <c r="G2826" s="41">
        <v>20100</v>
      </c>
      <c r="H2826" s="42">
        <v>2.5346784363177806</v>
      </c>
      <c r="I2826" s="42">
        <v>7930</v>
      </c>
      <c r="J2826" s="42" t="s">
        <v>4170</v>
      </c>
      <c r="K2826" s="42" t="s">
        <v>4170</v>
      </c>
      <c r="L2826" s="42">
        <v>0</v>
      </c>
      <c r="M2826" s="39" t="s">
        <v>102</v>
      </c>
      <c r="N2826" s="39" t="str">
        <f t="shared" si="44"/>
        <v>sim</v>
      </c>
      <c r="O2826" s="49">
        <v>133</v>
      </c>
      <c r="P2826" s="49">
        <v>118</v>
      </c>
      <c r="Q2826" s="39">
        <v>40</v>
      </c>
      <c r="R2826" s="39">
        <v>88.7</v>
      </c>
      <c r="S2826" s="39">
        <v>30.1</v>
      </c>
    </row>
    <row r="2827" spans="1:19" x14ac:dyDescent="0.25">
      <c r="A2827" s="39" t="s">
        <v>76</v>
      </c>
      <c r="B2827" s="39" t="s">
        <v>43</v>
      </c>
      <c r="C2827" s="39" t="s">
        <v>68</v>
      </c>
      <c r="D2827" s="39" t="s">
        <v>2957</v>
      </c>
      <c r="E2827" s="39" t="s">
        <v>127</v>
      </c>
      <c r="F2827" s="48">
        <v>1</v>
      </c>
      <c r="G2827" s="41">
        <v>2018</v>
      </c>
      <c r="H2827" s="42">
        <v>2.0059642147117298</v>
      </c>
      <c r="I2827" s="42">
        <v>1006</v>
      </c>
      <c r="J2827" s="42" t="s">
        <v>4170</v>
      </c>
      <c r="K2827" s="42" t="s">
        <v>4170</v>
      </c>
      <c r="L2827" s="42">
        <v>8</v>
      </c>
      <c r="M2827" s="39" t="s">
        <v>102</v>
      </c>
      <c r="N2827" s="39" t="str">
        <f t="shared" si="44"/>
        <v>sim</v>
      </c>
      <c r="O2827" s="49">
        <v>12.7</v>
      </c>
      <c r="P2827" s="49">
        <v>12.7</v>
      </c>
      <c r="Q2827" s="39">
        <v>10</v>
      </c>
      <c r="R2827" s="39">
        <v>100</v>
      </c>
      <c r="S2827" s="39">
        <v>78.7</v>
      </c>
    </row>
    <row r="2828" spans="1:19" x14ac:dyDescent="0.25">
      <c r="A2828" s="39" t="s">
        <v>76</v>
      </c>
      <c r="B2828" s="39" t="s">
        <v>43</v>
      </c>
      <c r="C2828" s="39" t="s">
        <v>68</v>
      </c>
      <c r="D2828" s="39" t="s">
        <v>2958</v>
      </c>
      <c r="E2828" s="39" t="s">
        <v>127</v>
      </c>
      <c r="F2828" s="48">
        <v>1</v>
      </c>
      <c r="G2828" s="41">
        <v>3231</v>
      </c>
      <c r="H2828" s="42">
        <v>2.0449367088607593</v>
      </c>
      <c r="I2828" s="42">
        <v>1580</v>
      </c>
      <c r="J2828" s="42" t="s">
        <v>4169</v>
      </c>
      <c r="K2828" s="42" t="s">
        <v>4169</v>
      </c>
      <c r="L2828" s="42">
        <v>0</v>
      </c>
      <c r="M2828" s="39" t="s">
        <v>103</v>
      </c>
      <c r="N2828" s="39" t="str">
        <f t="shared" si="44"/>
        <v>sim</v>
      </c>
      <c r="O2828" s="49">
        <v>20.5</v>
      </c>
      <c r="P2828" s="49">
        <v>20.5</v>
      </c>
      <c r="Q2828" s="39">
        <v>3.5</v>
      </c>
      <c r="R2828" s="39">
        <v>100</v>
      </c>
      <c r="S2828" s="39">
        <v>17.100000000000001</v>
      </c>
    </row>
    <row r="2829" spans="1:19" x14ac:dyDescent="0.25">
      <c r="A2829" s="39" t="s">
        <v>76</v>
      </c>
      <c r="B2829" s="39" t="s">
        <v>43</v>
      </c>
      <c r="C2829" s="39" t="s">
        <v>68</v>
      </c>
      <c r="D2829" s="39" t="s">
        <v>2959</v>
      </c>
      <c r="E2829" s="39" t="s">
        <v>127</v>
      </c>
      <c r="F2829" s="48">
        <v>1</v>
      </c>
      <c r="G2829" s="41">
        <v>3732</v>
      </c>
      <c r="H2829" s="42">
        <v>3.2910052910052912</v>
      </c>
      <c r="I2829" s="42">
        <v>1134</v>
      </c>
      <c r="J2829" s="42" t="s">
        <v>4169</v>
      </c>
      <c r="K2829" s="42" t="s">
        <v>4169</v>
      </c>
      <c r="L2829" s="42">
        <v>0</v>
      </c>
      <c r="M2829" s="39" t="s">
        <v>102</v>
      </c>
      <c r="N2829" s="39" t="str">
        <f t="shared" si="44"/>
        <v>sim</v>
      </c>
      <c r="O2829" s="49">
        <v>10</v>
      </c>
      <c r="P2829" s="49">
        <v>10</v>
      </c>
      <c r="Q2829" s="39">
        <v>2.7</v>
      </c>
      <c r="R2829" s="39">
        <v>100</v>
      </c>
      <c r="S2829" s="39">
        <v>27</v>
      </c>
    </row>
    <row r="2830" spans="1:19" x14ac:dyDescent="0.25">
      <c r="A2830" s="39" t="s">
        <v>76</v>
      </c>
      <c r="B2830" s="39" t="s">
        <v>43</v>
      </c>
      <c r="C2830" s="39" t="s">
        <v>68</v>
      </c>
      <c r="D2830" s="39" t="s">
        <v>2960</v>
      </c>
      <c r="E2830" s="39" t="s">
        <v>179</v>
      </c>
      <c r="F2830" s="48">
        <v>2</v>
      </c>
      <c r="G2830" s="41">
        <v>59963</v>
      </c>
      <c r="H2830" s="42">
        <v>2.0538087409234143</v>
      </c>
      <c r="I2830" s="42">
        <v>29196</v>
      </c>
      <c r="J2830" s="42" t="s">
        <v>4169</v>
      </c>
      <c r="K2830" s="42" t="s">
        <v>4170</v>
      </c>
      <c r="L2830" s="42">
        <v>70</v>
      </c>
      <c r="M2830" s="39" t="s">
        <v>102</v>
      </c>
      <c r="N2830" s="39" t="str">
        <f t="shared" si="44"/>
        <v>sim</v>
      </c>
      <c r="O2830" s="49">
        <v>282</v>
      </c>
      <c r="P2830" s="49">
        <v>272</v>
      </c>
      <c r="Q2830" s="39">
        <v>190</v>
      </c>
      <c r="R2830" s="39">
        <v>96.5</v>
      </c>
      <c r="S2830" s="39">
        <v>67.400000000000006</v>
      </c>
    </row>
    <row r="2831" spans="1:19" x14ac:dyDescent="0.25">
      <c r="A2831" s="39" t="s">
        <v>76</v>
      </c>
      <c r="B2831" s="39" t="s">
        <v>43</v>
      </c>
      <c r="C2831" s="39" t="s">
        <v>68</v>
      </c>
      <c r="D2831" s="39" t="s">
        <v>2961</v>
      </c>
      <c r="E2831" s="39" t="s">
        <v>127</v>
      </c>
      <c r="F2831" s="48">
        <v>1</v>
      </c>
      <c r="G2831" s="41">
        <v>5413</v>
      </c>
      <c r="H2831" s="42">
        <v>3.7253957329662768</v>
      </c>
      <c r="I2831" s="42">
        <v>1453</v>
      </c>
      <c r="J2831" s="42" t="s">
        <v>4170</v>
      </c>
      <c r="K2831" s="42" t="s">
        <v>4170</v>
      </c>
      <c r="L2831" s="42">
        <v>0</v>
      </c>
      <c r="M2831" s="39" t="s">
        <v>102</v>
      </c>
      <c r="N2831" s="39" t="str">
        <f t="shared" si="44"/>
        <v>sim</v>
      </c>
      <c r="O2831" s="49">
        <v>18.2</v>
      </c>
      <c r="P2831" s="49">
        <v>18.2</v>
      </c>
      <c r="Q2831" s="39">
        <v>5</v>
      </c>
      <c r="R2831" s="39">
        <v>100</v>
      </c>
      <c r="S2831" s="39">
        <v>27.5</v>
      </c>
    </row>
    <row r="2832" spans="1:19" x14ac:dyDescent="0.25">
      <c r="A2832" s="39" t="s">
        <v>76</v>
      </c>
      <c r="B2832" s="39" t="s">
        <v>43</v>
      </c>
      <c r="C2832" s="39" t="s">
        <v>68</v>
      </c>
      <c r="D2832" s="39" t="s">
        <v>804</v>
      </c>
      <c r="E2832" s="39" t="s">
        <v>127</v>
      </c>
      <c r="F2832" s="48">
        <v>2</v>
      </c>
      <c r="G2832" s="41">
        <v>38534</v>
      </c>
      <c r="H2832" s="42">
        <v>3.4853473227206946</v>
      </c>
      <c r="I2832" s="42">
        <v>11056</v>
      </c>
      <c r="J2832" s="42" t="s">
        <v>4169</v>
      </c>
      <c r="K2832" s="42" t="s">
        <v>4169</v>
      </c>
      <c r="L2832" s="42">
        <v>0</v>
      </c>
      <c r="M2832" s="39" t="s">
        <v>102</v>
      </c>
      <c r="N2832" s="39" t="str">
        <f t="shared" si="44"/>
        <v>sim</v>
      </c>
      <c r="O2832" s="49">
        <v>177</v>
      </c>
      <c r="P2832" s="49">
        <v>177</v>
      </c>
      <c r="Q2832" s="39">
        <v>0.01</v>
      </c>
      <c r="R2832" s="39">
        <v>100</v>
      </c>
      <c r="S2832" s="39">
        <v>0</v>
      </c>
    </row>
    <row r="2833" spans="1:19" x14ac:dyDescent="0.25">
      <c r="A2833" s="39" t="s">
        <v>76</v>
      </c>
      <c r="B2833" s="39" t="s">
        <v>43</v>
      </c>
      <c r="C2833" s="39" t="s">
        <v>68</v>
      </c>
      <c r="D2833" s="39" t="s">
        <v>2962</v>
      </c>
      <c r="E2833" s="39" t="s">
        <v>127</v>
      </c>
      <c r="F2833" s="48">
        <v>1</v>
      </c>
      <c r="G2833" s="41">
        <v>3426</v>
      </c>
      <c r="H2833" s="42">
        <v>2.5025566106647186</v>
      </c>
      <c r="I2833" s="42">
        <v>1369</v>
      </c>
      <c r="J2833" s="42" t="s">
        <v>4169</v>
      </c>
      <c r="K2833" s="42" t="s">
        <v>4170</v>
      </c>
      <c r="L2833" s="42">
        <v>0</v>
      </c>
      <c r="M2833" s="39" t="s">
        <v>102</v>
      </c>
      <c r="N2833" s="39" t="str">
        <f t="shared" si="44"/>
        <v>sim</v>
      </c>
      <c r="O2833" s="49">
        <v>19.2</v>
      </c>
      <c r="P2833" s="49">
        <v>18.03</v>
      </c>
      <c r="Q2833" s="39">
        <v>12.6</v>
      </c>
      <c r="R2833" s="39">
        <v>93.9</v>
      </c>
      <c r="S2833" s="39">
        <v>65.599999999999994</v>
      </c>
    </row>
    <row r="2834" spans="1:19" x14ac:dyDescent="0.25">
      <c r="A2834" s="39" t="s">
        <v>76</v>
      </c>
      <c r="B2834" s="39" t="s">
        <v>43</v>
      </c>
      <c r="C2834" s="39" t="s">
        <v>68</v>
      </c>
      <c r="D2834" s="39" t="s">
        <v>2963</v>
      </c>
      <c r="E2834" s="39" t="s">
        <v>127</v>
      </c>
      <c r="F2834" s="48">
        <v>2</v>
      </c>
      <c r="G2834" s="41">
        <v>52066</v>
      </c>
      <c r="H2834" s="42">
        <v>1.2629714978775015</v>
      </c>
      <c r="I2834" s="42">
        <v>41225</v>
      </c>
      <c r="J2834" s="42" t="s">
        <v>4169</v>
      </c>
      <c r="K2834" s="42" t="s">
        <v>4169</v>
      </c>
      <c r="L2834" s="42">
        <v>10</v>
      </c>
      <c r="M2834" s="39" t="s">
        <v>102</v>
      </c>
      <c r="N2834" s="39" t="str">
        <f t="shared" si="44"/>
        <v>sim</v>
      </c>
      <c r="O2834" s="49">
        <v>326.12</v>
      </c>
      <c r="P2834" s="49">
        <v>325.07</v>
      </c>
      <c r="Q2834" s="39">
        <v>115.63</v>
      </c>
      <c r="R2834" s="39">
        <v>99.7</v>
      </c>
      <c r="S2834" s="39">
        <v>35.5</v>
      </c>
    </row>
    <row r="2835" spans="1:19" x14ac:dyDescent="0.25">
      <c r="A2835" s="39" t="s">
        <v>76</v>
      </c>
      <c r="B2835" s="39" t="s">
        <v>43</v>
      </c>
      <c r="C2835" s="39" t="s">
        <v>68</v>
      </c>
      <c r="D2835" s="39" t="s">
        <v>2964</v>
      </c>
      <c r="E2835" s="39" t="s">
        <v>127</v>
      </c>
      <c r="F2835" s="48">
        <v>1</v>
      </c>
      <c r="G2835" s="41">
        <v>3465</v>
      </c>
      <c r="H2835" s="42">
        <v>2.6170694864048341</v>
      </c>
      <c r="I2835" s="42">
        <v>1324</v>
      </c>
      <c r="J2835" s="42" t="s">
        <v>4170</v>
      </c>
      <c r="K2835" s="42" t="s">
        <v>4170</v>
      </c>
      <c r="L2835" s="42">
        <v>0</v>
      </c>
      <c r="M2835" s="39" t="s">
        <v>102</v>
      </c>
      <c r="N2835" s="39" t="str">
        <f t="shared" si="44"/>
        <v>sim</v>
      </c>
      <c r="O2835" s="49">
        <v>15</v>
      </c>
      <c r="P2835" s="49">
        <v>15</v>
      </c>
      <c r="Q2835" s="39">
        <v>11</v>
      </c>
      <c r="R2835" s="39">
        <v>100</v>
      </c>
      <c r="S2835" s="39">
        <v>73.3</v>
      </c>
    </row>
    <row r="2836" spans="1:19" x14ac:dyDescent="0.25">
      <c r="A2836" s="39" t="s">
        <v>76</v>
      </c>
      <c r="B2836" s="39" t="s">
        <v>43</v>
      </c>
      <c r="C2836" s="39" t="s">
        <v>68</v>
      </c>
      <c r="D2836" s="39" t="s">
        <v>2965</v>
      </c>
      <c r="E2836" s="39" t="s">
        <v>127</v>
      </c>
      <c r="F2836" s="48">
        <v>1</v>
      </c>
      <c r="G2836" s="41">
        <v>6621</v>
      </c>
      <c r="H2836" s="42">
        <v>3.3355163727959698</v>
      </c>
      <c r="I2836" s="42">
        <v>1985</v>
      </c>
      <c r="J2836" s="42" t="s">
        <v>4170</v>
      </c>
      <c r="K2836" s="42" t="s">
        <v>4169</v>
      </c>
      <c r="L2836" s="42">
        <v>0</v>
      </c>
      <c r="M2836" s="39" t="s">
        <v>102</v>
      </c>
      <c r="N2836" s="39" t="str">
        <f t="shared" si="44"/>
        <v>sim</v>
      </c>
      <c r="O2836" s="49">
        <v>20.72</v>
      </c>
      <c r="P2836" s="49">
        <v>20.72</v>
      </c>
      <c r="Q2836" s="39">
        <v>7.2</v>
      </c>
      <c r="R2836" s="39">
        <v>100</v>
      </c>
      <c r="S2836" s="39">
        <v>34.700000000000003</v>
      </c>
    </row>
    <row r="2837" spans="1:19" x14ac:dyDescent="0.25">
      <c r="A2837" s="39" t="s">
        <v>76</v>
      </c>
      <c r="B2837" s="39" t="s">
        <v>43</v>
      </c>
      <c r="C2837" s="39" t="s">
        <v>68</v>
      </c>
      <c r="D2837" s="39" t="s">
        <v>2966</v>
      </c>
      <c r="E2837" s="39" t="s">
        <v>178</v>
      </c>
      <c r="F2837" s="48">
        <v>2</v>
      </c>
      <c r="G2837" s="41">
        <v>43217</v>
      </c>
      <c r="H2837" s="42">
        <v>3.1542953069119042</v>
      </c>
      <c r="I2837" s="42">
        <v>13701</v>
      </c>
      <c r="J2837" s="42" t="s">
        <v>4170</v>
      </c>
      <c r="K2837" s="42" t="s">
        <v>4170</v>
      </c>
      <c r="L2837" s="42">
        <v>0</v>
      </c>
      <c r="M2837" s="39" t="s">
        <v>102</v>
      </c>
      <c r="N2837" s="39" t="str">
        <f t="shared" si="44"/>
        <v>sim</v>
      </c>
      <c r="O2837" s="49">
        <v>452.8</v>
      </c>
      <c r="P2837" s="49">
        <v>452.8</v>
      </c>
      <c r="Q2837" s="39">
        <v>113.2</v>
      </c>
      <c r="R2837" s="39">
        <v>100</v>
      </c>
      <c r="S2837" s="39">
        <v>25</v>
      </c>
    </row>
    <row r="2838" spans="1:19" x14ac:dyDescent="0.25">
      <c r="A2838" s="39" t="s">
        <v>76</v>
      </c>
      <c r="B2838" s="39" t="s">
        <v>43</v>
      </c>
      <c r="C2838" s="39" t="s">
        <v>68</v>
      </c>
      <c r="D2838" s="39" t="s">
        <v>2967</v>
      </c>
      <c r="E2838" s="39" t="s">
        <v>182</v>
      </c>
      <c r="F2838" s="48">
        <v>4</v>
      </c>
      <c r="G2838" s="41">
        <v>699944</v>
      </c>
      <c r="H2838" s="42">
        <v>3.4668885652867347</v>
      </c>
      <c r="I2838" s="42">
        <v>201894</v>
      </c>
      <c r="J2838" s="42" t="s">
        <v>4169</v>
      </c>
      <c r="K2838" s="42" t="s">
        <v>4169</v>
      </c>
      <c r="L2838" s="42">
        <v>10095</v>
      </c>
      <c r="M2838" s="39" t="s">
        <v>102</v>
      </c>
      <c r="N2838" s="39" t="str">
        <f t="shared" si="44"/>
        <v>sim</v>
      </c>
      <c r="O2838" s="49">
        <v>1950</v>
      </c>
      <c r="P2838" s="49">
        <v>1710</v>
      </c>
      <c r="Q2838" s="39">
        <v>8</v>
      </c>
      <c r="R2838" s="39">
        <v>87.7</v>
      </c>
      <c r="S2838" s="39">
        <v>0.4</v>
      </c>
    </row>
    <row r="2839" spans="1:19" x14ac:dyDescent="0.25">
      <c r="A2839" s="39" t="s">
        <v>76</v>
      </c>
      <c r="B2839" s="39" t="s">
        <v>43</v>
      </c>
      <c r="C2839" s="39" t="s">
        <v>68</v>
      </c>
      <c r="D2839" s="39" t="s">
        <v>2968</v>
      </c>
      <c r="E2839" s="39" t="s">
        <v>127</v>
      </c>
      <c r="F2839" s="48">
        <v>1</v>
      </c>
      <c r="G2839" s="41">
        <v>2154</v>
      </c>
      <c r="H2839" s="42">
        <v>2.1263573543928924</v>
      </c>
      <c r="I2839" s="42">
        <v>1013</v>
      </c>
      <c r="J2839" s="42" t="s">
        <v>4169</v>
      </c>
      <c r="K2839" s="42" t="s">
        <v>4169</v>
      </c>
      <c r="L2839" s="42">
        <v>0</v>
      </c>
      <c r="M2839" s="39" t="s">
        <v>102</v>
      </c>
      <c r="N2839" s="39" t="str">
        <f t="shared" si="44"/>
        <v>sim</v>
      </c>
      <c r="O2839" s="49">
        <v>14.01</v>
      </c>
      <c r="P2839" s="49">
        <v>12.86</v>
      </c>
      <c r="Q2839" s="39">
        <v>3.76</v>
      </c>
      <c r="R2839" s="39">
        <v>91.8</v>
      </c>
      <c r="S2839" s="39">
        <v>26.8</v>
      </c>
    </row>
    <row r="2840" spans="1:19" x14ac:dyDescent="0.25">
      <c r="A2840" s="39" t="s">
        <v>76</v>
      </c>
      <c r="B2840" s="39" t="s">
        <v>43</v>
      </c>
      <c r="C2840" s="39" t="s">
        <v>68</v>
      </c>
      <c r="D2840" s="39" t="s">
        <v>2969</v>
      </c>
      <c r="E2840" s="39" t="s">
        <v>127</v>
      </c>
      <c r="F2840" s="48">
        <v>2</v>
      </c>
      <c r="G2840" s="41">
        <v>29654</v>
      </c>
      <c r="H2840" s="42">
        <v>2.6103873239436619</v>
      </c>
      <c r="I2840" s="42">
        <v>11360</v>
      </c>
      <c r="J2840" s="42" t="s">
        <v>4169</v>
      </c>
      <c r="K2840" s="42" t="s">
        <v>4169</v>
      </c>
      <c r="L2840" s="42">
        <v>100</v>
      </c>
      <c r="M2840" s="39" t="s">
        <v>102</v>
      </c>
      <c r="N2840" s="39" t="str">
        <f t="shared" si="44"/>
        <v>sim</v>
      </c>
      <c r="O2840" s="49">
        <v>80</v>
      </c>
      <c r="P2840" s="49">
        <v>40</v>
      </c>
      <c r="Q2840" s="39">
        <v>80</v>
      </c>
      <c r="R2840" s="39">
        <v>50</v>
      </c>
      <c r="S2840" s="39">
        <v>100</v>
      </c>
    </row>
    <row r="2841" spans="1:19" x14ac:dyDescent="0.25">
      <c r="A2841" s="39" t="s">
        <v>76</v>
      </c>
      <c r="B2841" s="39" t="s">
        <v>43</v>
      </c>
      <c r="C2841" s="39" t="s">
        <v>68</v>
      </c>
      <c r="D2841" s="39" t="s">
        <v>2970</v>
      </c>
      <c r="E2841" s="39" t="s">
        <v>127</v>
      </c>
      <c r="F2841" s="48">
        <v>3</v>
      </c>
      <c r="G2841" s="41">
        <v>111399</v>
      </c>
      <c r="H2841" s="42">
        <v>2.1831811233488811</v>
      </c>
      <c r="I2841" s="42">
        <v>51026</v>
      </c>
      <c r="J2841" s="42" t="s">
        <v>4169</v>
      </c>
      <c r="K2841" s="42" t="s">
        <v>4170</v>
      </c>
      <c r="L2841" s="42">
        <v>20</v>
      </c>
      <c r="M2841" s="39" t="s">
        <v>102</v>
      </c>
      <c r="N2841" s="39" t="str">
        <f t="shared" si="44"/>
        <v>sim</v>
      </c>
      <c r="O2841" s="49">
        <v>450</v>
      </c>
      <c r="P2841" s="49">
        <v>430</v>
      </c>
      <c r="Q2841" s="39">
        <v>300</v>
      </c>
      <c r="R2841" s="39">
        <v>95.6</v>
      </c>
      <c r="S2841" s="39">
        <v>66.7</v>
      </c>
    </row>
    <row r="2842" spans="1:19" x14ac:dyDescent="0.25">
      <c r="A2842" s="39" t="s">
        <v>76</v>
      </c>
      <c r="B2842" s="39" t="s">
        <v>43</v>
      </c>
      <c r="C2842" s="39" t="s">
        <v>68</v>
      </c>
      <c r="D2842" s="39" t="s">
        <v>2971</v>
      </c>
      <c r="E2842" s="39" t="s">
        <v>127</v>
      </c>
      <c r="F2842" s="48">
        <v>1</v>
      </c>
      <c r="G2842" s="41">
        <v>7930</v>
      </c>
      <c r="H2842" s="42">
        <v>2.6963617817069023</v>
      </c>
      <c r="I2842" s="42">
        <v>2941</v>
      </c>
      <c r="J2842" s="42" t="s">
        <v>4169</v>
      </c>
      <c r="K2842" s="42" t="s">
        <v>4170</v>
      </c>
      <c r="L2842" s="42">
        <v>0</v>
      </c>
      <c r="M2842" s="39" t="s">
        <v>102</v>
      </c>
      <c r="N2842" s="39" t="str">
        <f t="shared" si="44"/>
        <v>sim</v>
      </c>
      <c r="O2842" s="49">
        <v>46.55</v>
      </c>
      <c r="P2842" s="49">
        <v>44.15</v>
      </c>
      <c r="Q2842" s="39">
        <v>6.8</v>
      </c>
      <c r="R2842" s="39">
        <v>94.8</v>
      </c>
      <c r="S2842" s="39">
        <v>14.6</v>
      </c>
    </row>
    <row r="2843" spans="1:19" x14ac:dyDescent="0.25">
      <c r="A2843" s="39" t="s">
        <v>76</v>
      </c>
      <c r="B2843" s="39" t="s">
        <v>43</v>
      </c>
      <c r="C2843" s="39" t="s">
        <v>68</v>
      </c>
      <c r="D2843" s="39" t="s">
        <v>2972</v>
      </c>
      <c r="E2843" s="39" t="s">
        <v>127</v>
      </c>
      <c r="F2843" s="48">
        <v>1</v>
      </c>
      <c r="G2843" s="41">
        <v>9462</v>
      </c>
      <c r="H2843" s="42">
        <v>2.370240480961924</v>
      </c>
      <c r="I2843" s="42">
        <v>3992</v>
      </c>
      <c r="J2843" s="42" t="s">
        <v>4170</v>
      </c>
      <c r="K2843" s="42" t="s">
        <v>4170</v>
      </c>
      <c r="L2843" s="42">
        <v>0</v>
      </c>
      <c r="M2843" s="39" t="s">
        <v>102</v>
      </c>
      <c r="N2843" s="39" t="str">
        <f t="shared" si="44"/>
        <v>sim</v>
      </c>
      <c r="O2843" s="49">
        <v>53.21</v>
      </c>
      <c r="P2843" s="49">
        <v>53.21</v>
      </c>
      <c r="Q2843" s="39">
        <v>12.12</v>
      </c>
      <c r="R2843" s="39">
        <v>100</v>
      </c>
      <c r="S2843" s="39">
        <v>22.8</v>
      </c>
    </row>
    <row r="2844" spans="1:19" x14ac:dyDescent="0.25">
      <c r="A2844" s="39" t="s">
        <v>76</v>
      </c>
      <c r="B2844" s="39" t="s">
        <v>43</v>
      </c>
      <c r="C2844" s="39" t="s">
        <v>68</v>
      </c>
      <c r="D2844" s="39" t="s">
        <v>2973</v>
      </c>
      <c r="E2844" s="39" t="s">
        <v>127</v>
      </c>
      <c r="F2844" s="48">
        <v>1</v>
      </c>
      <c r="G2844" s="41">
        <v>10509</v>
      </c>
      <c r="H2844" s="42">
        <v>4.0497109826589597</v>
      </c>
      <c r="I2844" s="42">
        <v>2595</v>
      </c>
      <c r="J2844" s="42" t="s">
        <v>4169</v>
      </c>
      <c r="K2844" s="42" t="s">
        <v>4170</v>
      </c>
      <c r="L2844" s="42">
        <v>10</v>
      </c>
      <c r="M2844" s="39" t="s">
        <v>102</v>
      </c>
      <c r="N2844" s="39" t="str">
        <f t="shared" si="44"/>
        <v>sim</v>
      </c>
      <c r="O2844" s="49">
        <v>55.15</v>
      </c>
      <c r="P2844" s="49">
        <v>51.08</v>
      </c>
      <c r="Q2844" s="39">
        <v>18</v>
      </c>
      <c r="R2844" s="39">
        <v>92.6</v>
      </c>
      <c r="S2844" s="39">
        <v>32.6</v>
      </c>
    </row>
    <row r="2845" spans="1:19" x14ac:dyDescent="0.25">
      <c r="A2845" s="39" t="s">
        <v>76</v>
      </c>
      <c r="B2845" s="39" t="s">
        <v>43</v>
      </c>
      <c r="C2845" s="39" t="s">
        <v>68</v>
      </c>
      <c r="D2845" s="39" t="s">
        <v>2974</v>
      </c>
      <c r="E2845" s="39" t="s">
        <v>127</v>
      </c>
      <c r="F2845" s="48">
        <v>1</v>
      </c>
      <c r="G2845" s="41">
        <v>10911</v>
      </c>
      <c r="H2845" s="42">
        <v>3.3707136237256718</v>
      </c>
      <c r="I2845" s="42">
        <v>3237</v>
      </c>
      <c r="J2845" s="42" t="s">
        <v>4169</v>
      </c>
      <c r="K2845" s="42" t="s">
        <v>4169</v>
      </c>
      <c r="L2845" s="42">
        <v>0</v>
      </c>
      <c r="M2845" s="39" t="s">
        <v>102</v>
      </c>
      <c r="N2845" s="39" t="str">
        <f t="shared" si="44"/>
        <v>sim</v>
      </c>
      <c r="O2845" s="49">
        <v>77</v>
      </c>
      <c r="P2845" s="49">
        <v>74</v>
      </c>
      <c r="Q2845" s="39">
        <v>36.299999999999997</v>
      </c>
      <c r="R2845" s="39">
        <v>96.1</v>
      </c>
      <c r="S2845" s="39">
        <v>47.1</v>
      </c>
    </row>
    <row r="2846" spans="1:19" x14ac:dyDescent="0.25">
      <c r="A2846" s="39" t="s">
        <v>76</v>
      </c>
      <c r="B2846" s="39" t="s">
        <v>43</v>
      </c>
      <c r="C2846" s="39" t="s">
        <v>68</v>
      </c>
      <c r="D2846" s="39" t="s">
        <v>2975</v>
      </c>
      <c r="E2846" s="39" t="s">
        <v>127</v>
      </c>
      <c r="F2846" s="48">
        <v>1</v>
      </c>
      <c r="G2846" s="41">
        <v>13097</v>
      </c>
      <c r="H2846" s="42">
        <v>4.6993182633656261</v>
      </c>
      <c r="I2846" s="42">
        <v>2787</v>
      </c>
      <c r="J2846" s="42" t="s">
        <v>4170</v>
      </c>
      <c r="K2846" s="42" t="s">
        <v>4170</v>
      </c>
      <c r="L2846" s="42">
        <v>20</v>
      </c>
      <c r="M2846" s="39" t="s">
        <v>102</v>
      </c>
      <c r="N2846" s="39" t="str">
        <f t="shared" si="44"/>
        <v>sim</v>
      </c>
      <c r="O2846" s="49">
        <v>31</v>
      </c>
      <c r="P2846" s="49">
        <v>31</v>
      </c>
      <c r="Q2846" s="39">
        <v>2.2400000000000002</v>
      </c>
      <c r="R2846" s="39">
        <v>100</v>
      </c>
      <c r="S2846" s="39">
        <v>7.2</v>
      </c>
    </row>
    <row r="2847" spans="1:19" x14ac:dyDescent="0.25">
      <c r="A2847" s="39" t="s">
        <v>76</v>
      </c>
      <c r="B2847" s="39" t="s">
        <v>43</v>
      </c>
      <c r="C2847" s="39" t="s">
        <v>68</v>
      </c>
      <c r="D2847" s="39" t="s">
        <v>2976</v>
      </c>
      <c r="E2847" s="39" t="s">
        <v>127</v>
      </c>
      <c r="F2847" s="48">
        <v>1</v>
      </c>
      <c r="G2847" s="41">
        <v>6997</v>
      </c>
      <c r="H2847" s="42">
        <v>5.424031007751938</v>
      </c>
      <c r="I2847" s="42">
        <v>1290</v>
      </c>
      <c r="J2847" s="42" t="s">
        <v>4170</v>
      </c>
      <c r="K2847" s="42" t="s">
        <v>4170</v>
      </c>
      <c r="L2847" s="42">
        <v>0</v>
      </c>
      <c r="M2847" s="39" t="s">
        <v>104</v>
      </c>
      <c r="N2847" s="39" t="b">
        <f t="shared" si="44"/>
        <v>0</v>
      </c>
      <c r="O2847" s="49">
        <v>380</v>
      </c>
      <c r="P2847" s="49">
        <v>250</v>
      </c>
      <c r="Q2847" s="39">
        <v>200</v>
      </c>
      <c r="R2847" s="39">
        <v>65.8</v>
      </c>
      <c r="S2847" s="39">
        <v>52.6</v>
      </c>
    </row>
    <row r="2848" spans="1:19" x14ac:dyDescent="0.25">
      <c r="A2848" s="39" t="s">
        <v>76</v>
      </c>
      <c r="B2848" s="39" t="s">
        <v>43</v>
      </c>
      <c r="C2848" s="39" t="s">
        <v>68</v>
      </c>
      <c r="D2848" s="39" t="s">
        <v>2977</v>
      </c>
      <c r="E2848" s="39" t="s">
        <v>127</v>
      </c>
      <c r="F2848" s="48">
        <v>1</v>
      </c>
      <c r="G2848" s="41">
        <v>20423</v>
      </c>
      <c r="H2848" s="42">
        <v>2.8349528039977789</v>
      </c>
      <c r="I2848" s="42">
        <v>7204</v>
      </c>
      <c r="J2848" s="42" t="s">
        <v>4169</v>
      </c>
      <c r="K2848" s="42" t="s">
        <v>4169</v>
      </c>
      <c r="L2848" s="42">
        <v>0</v>
      </c>
      <c r="M2848" s="39" t="s">
        <v>102</v>
      </c>
      <c r="N2848" s="39" t="str">
        <f t="shared" si="44"/>
        <v>sim</v>
      </c>
      <c r="O2848" s="49">
        <v>91.66</v>
      </c>
      <c r="P2848" s="49">
        <v>91.66</v>
      </c>
      <c r="Q2848" s="39">
        <v>16.760000000000002</v>
      </c>
      <c r="R2848" s="39">
        <v>100</v>
      </c>
      <c r="S2848" s="39">
        <v>18.3</v>
      </c>
    </row>
    <row r="2849" spans="1:19" x14ac:dyDescent="0.25">
      <c r="A2849" s="39" t="s">
        <v>76</v>
      </c>
      <c r="B2849" s="39" t="s">
        <v>43</v>
      </c>
      <c r="C2849" s="39" t="s">
        <v>68</v>
      </c>
      <c r="D2849" s="39" t="s">
        <v>2978</v>
      </c>
      <c r="E2849" s="39" t="s">
        <v>127</v>
      </c>
      <c r="F2849" s="48">
        <v>1</v>
      </c>
      <c r="G2849" s="41">
        <v>15407</v>
      </c>
      <c r="H2849" s="42">
        <v>2.8696219035202084</v>
      </c>
      <c r="I2849" s="42">
        <v>5369</v>
      </c>
      <c r="J2849" s="42" t="s">
        <v>4169</v>
      </c>
      <c r="K2849" s="42" t="s">
        <v>4170</v>
      </c>
      <c r="L2849" s="42">
        <v>0</v>
      </c>
      <c r="M2849" s="39" t="s">
        <v>105</v>
      </c>
      <c r="N2849" s="39" t="str">
        <f t="shared" si="44"/>
        <v>sim</v>
      </c>
      <c r="O2849" s="49">
        <v>85</v>
      </c>
      <c r="P2849" s="49">
        <v>76.5</v>
      </c>
      <c r="Q2849" s="39">
        <v>6.5</v>
      </c>
      <c r="R2849" s="39">
        <v>90</v>
      </c>
      <c r="S2849" s="39">
        <v>7.6</v>
      </c>
    </row>
    <row r="2850" spans="1:19" x14ac:dyDescent="0.25">
      <c r="A2850" s="39" t="s">
        <v>76</v>
      </c>
      <c r="B2850" s="39" t="s">
        <v>43</v>
      </c>
      <c r="C2850" s="39" t="s">
        <v>68</v>
      </c>
      <c r="D2850" s="39" t="s">
        <v>2979</v>
      </c>
      <c r="E2850" s="39" t="s">
        <v>127</v>
      </c>
      <c r="F2850" s="48">
        <v>2</v>
      </c>
      <c r="G2850" s="41">
        <v>41637</v>
      </c>
      <c r="H2850" s="42">
        <v>3.1259009009009011</v>
      </c>
      <c r="I2850" s="42">
        <v>13320</v>
      </c>
      <c r="J2850" s="42" t="s">
        <v>4170</v>
      </c>
      <c r="K2850" s="42" t="s">
        <v>4170</v>
      </c>
      <c r="L2850" s="42">
        <v>20</v>
      </c>
      <c r="M2850" s="39" t="s">
        <v>106</v>
      </c>
      <c r="N2850" s="39" t="str">
        <f t="shared" si="44"/>
        <v>sim</v>
      </c>
      <c r="O2850" s="49">
        <v>185</v>
      </c>
      <c r="P2850" s="49">
        <v>150</v>
      </c>
      <c r="Q2850" s="39">
        <v>30</v>
      </c>
      <c r="R2850" s="39">
        <v>81.099999999999994</v>
      </c>
      <c r="S2850" s="39">
        <v>16.2</v>
      </c>
    </row>
    <row r="2851" spans="1:19" x14ac:dyDescent="0.25">
      <c r="A2851" s="39" t="s">
        <v>76</v>
      </c>
      <c r="B2851" s="39" t="s">
        <v>43</v>
      </c>
      <c r="C2851" s="39" t="s">
        <v>68</v>
      </c>
      <c r="D2851" s="39" t="s">
        <v>2980</v>
      </c>
      <c r="E2851" s="39" t="s">
        <v>181</v>
      </c>
      <c r="F2851" s="48">
        <v>1</v>
      </c>
      <c r="G2851" s="41">
        <v>5506</v>
      </c>
      <c r="H2851" s="42">
        <v>2.0021818181818181</v>
      </c>
      <c r="I2851" s="42">
        <v>2750</v>
      </c>
      <c r="J2851" s="42" t="s">
        <v>4170</v>
      </c>
      <c r="K2851" s="42" t="s">
        <v>4170</v>
      </c>
      <c r="L2851" s="42">
        <v>150</v>
      </c>
      <c r="M2851" s="39" t="s">
        <v>102</v>
      </c>
      <c r="N2851" s="39" t="str">
        <f t="shared" si="44"/>
        <v>sim</v>
      </c>
      <c r="O2851" s="49">
        <v>30.43</v>
      </c>
      <c r="P2851" s="49">
        <v>26.29</v>
      </c>
      <c r="Q2851" s="39">
        <v>2</v>
      </c>
      <c r="R2851" s="39">
        <v>86.4</v>
      </c>
      <c r="S2851" s="39">
        <v>6.6</v>
      </c>
    </row>
    <row r="2852" spans="1:19" x14ac:dyDescent="0.25">
      <c r="A2852" s="39" t="s">
        <v>76</v>
      </c>
      <c r="B2852" s="39" t="s">
        <v>43</v>
      </c>
      <c r="C2852" s="39" t="s">
        <v>68</v>
      </c>
      <c r="D2852" s="39" t="s">
        <v>2981</v>
      </c>
      <c r="E2852" s="39" t="s">
        <v>127</v>
      </c>
      <c r="F2852" s="48">
        <v>1</v>
      </c>
      <c r="G2852" s="41">
        <v>5714</v>
      </c>
      <c r="H2852" s="42">
        <v>2.5395555555555553</v>
      </c>
      <c r="I2852" s="42">
        <v>2250</v>
      </c>
      <c r="J2852" s="42" t="s">
        <v>4170</v>
      </c>
      <c r="K2852" s="42" t="s">
        <v>4170</v>
      </c>
      <c r="L2852" s="42">
        <v>0</v>
      </c>
      <c r="M2852" s="39" t="s">
        <v>102</v>
      </c>
      <c r="N2852" s="39" t="str">
        <f t="shared" si="44"/>
        <v>sim</v>
      </c>
      <c r="O2852" s="49">
        <v>25.5</v>
      </c>
      <c r="P2852" s="49">
        <v>24.7</v>
      </c>
      <c r="Q2852" s="39">
        <v>2.5</v>
      </c>
      <c r="R2852" s="39">
        <v>96.9</v>
      </c>
      <c r="S2852" s="39">
        <v>9.8000000000000007</v>
      </c>
    </row>
    <row r="2853" spans="1:19" x14ac:dyDescent="0.25">
      <c r="A2853" s="39" t="s">
        <v>76</v>
      </c>
      <c r="B2853" s="39" t="s">
        <v>43</v>
      </c>
      <c r="C2853" s="39" t="s">
        <v>68</v>
      </c>
      <c r="D2853" s="39" t="s">
        <v>2982</v>
      </c>
      <c r="E2853" s="39" t="s">
        <v>127</v>
      </c>
      <c r="F2853" s="48">
        <v>1</v>
      </c>
      <c r="G2853" s="41">
        <v>16580</v>
      </c>
      <c r="H2853" s="42">
        <v>3.0556579432362696</v>
      </c>
      <c r="I2853" s="42">
        <v>5426</v>
      </c>
      <c r="J2853" s="42" t="s">
        <v>4170</v>
      </c>
      <c r="K2853" s="42" t="s">
        <v>4170</v>
      </c>
      <c r="L2853" s="42">
        <v>32</v>
      </c>
      <c r="M2853" s="39" t="s">
        <v>102</v>
      </c>
      <c r="N2853" s="39" t="str">
        <f t="shared" si="44"/>
        <v>sim</v>
      </c>
      <c r="O2853" s="49">
        <v>51.23</v>
      </c>
      <c r="P2853" s="49">
        <v>49.37</v>
      </c>
      <c r="Q2853" s="39">
        <v>33.869999999999997</v>
      </c>
      <c r="R2853" s="39">
        <v>96.4</v>
      </c>
      <c r="S2853" s="39">
        <v>66.099999999999994</v>
      </c>
    </row>
    <row r="2854" spans="1:19" x14ac:dyDescent="0.25">
      <c r="A2854" s="39" t="s">
        <v>76</v>
      </c>
      <c r="B2854" s="39" t="s">
        <v>43</v>
      </c>
      <c r="C2854" s="39" t="s">
        <v>68</v>
      </c>
      <c r="D2854" s="39" t="s">
        <v>2983</v>
      </c>
      <c r="E2854" s="39" t="s">
        <v>127</v>
      </c>
      <c r="F2854" s="48">
        <v>1</v>
      </c>
      <c r="G2854" s="41">
        <v>3643</v>
      </c>
      <c r="H2854" s="42">
        <v>2.7894333843797856</v>
      </c>
      <c r="I2854" s="42">
        <v>1306</v>
      </c>
      <c r="J2854" s="42" t="s">
        <v>4169</v>
      </c>
      <c r="K2854" s="42" t="s">
        <v>4170</v>
      </c>
      <c r="L2854" s="42">
        <v>0</v>
      </c>
      <c r="M2854" s="39" t="s">
        <v>106</v>
      </c>
      <c r="N2854" s="39" t="str">
        <f t="shared" si="44"/>
        <v>sim</v>
      </c>
      <c r="O2854" s="49">
        <v>28.71</v>
      </c>
      <c r="P2854" s="49">
        <v>21.25</v>
      </c>
      <c r="Q2854" s="39">
        <v>3.18</v>
      </c>
      <c r="R2854" s="39">
        <v>74</v>
      </c>
      <c r="S2854" s="39">
        <v>11.1</v>
      </c>
    </row>
    <row r="2855" spans="1:19" x14ac:dyDescent="0.25">
      <c r="A2855" s="39" t="s">
        <v>76</v>
      </c>
      <c r="B2855" s="39" t="s">
        <v>43</v>
      </c>
      <c r="C2855" s="39" t="s">
        <v>68</v>
      </c>
      <c r="D2855" s="39" t="s">
        <v>2984</v>
      </c>
      <c r="E2855" s="39" t="s">
        <v>127</v>
      </c>
      <c r="F2855" s="48">
        <v>1</v>
      </c>
      <c r="G2855" s="41">
        <v>8982</v>
      </c>
      <c r="H2855" s="42">
        <v>2.0888372093023255</v>
      </c>
      <c r="I2855" s="42">
        <v>4300</v>
      </c>
      <c r="J2855" s="42" t="s">
        <v>4169</v>
      </c>
      <c r="K2855" s="42" t="s">
        <v>4169</v>
      </c>
      <c r="L2855" s="42">
        <v>45</v>
      </c>
      <c r="M2855" s="39" t="s">
        <v>103</v>
      </c>
      <c r="N2855" s="39" t="str">
        <f t="shared" si="44"/>
        <v>sim</v>
      </c>
      <c r="O2855" s="49">
        <v>8</v>
      </c>
      <c r="P2855" s="49">
        <v>8</v>
      </c>
      <c r="Q2855" s="39">
        <v>1.6</v>
      </c>
      <c r="R2855" s="39">
        <v>100</v>
      </c>
      <c r="S2855" s="39">
        <v>20</v>
      </c>
    </row>
    <row r="2856" spans="1:19" x14ac:dyDescent="0.25">
      <c r="A2856" s="39" t="s">
        <v>76</v>
      </c>
      <c r="B2856" s="39" t="s">
        <v>43</v>
      </c>
      <c r="C2856" s="39" t="s">
        <v>68</v>
      </c>
      <c r="D2856" s="39" t="s">
        <v>2985</v>
      </c>
      <c r="E2856" s="39" t="s">
        <v>127</v>
      </c>
      <c r="F2856" s="48">
        <v>1</v>
      </c>
      <c r="G2856" s="41">
        <v>5117</v>
      </c>
      <c r="H2856" s="42">
        <v>2.0971311475409835</v>
      </c>
      <c r="I2856" s="42">
        <v>2440</v>
      </c>
      <c r="J2856" s="42" t="s">
        <v>4170</v>
      </c>
      <c r="K2856" s="42" t="s">
        <v>4170</v>
      </c>
      <c r="L2856" s="42">
        <v>35</v>
      </c>
      <c r="M2856" s="39" t="s">
        <v>102</v>
      </c>
      <c r="N2856" s="39" t="str">
        <f t="shared" si="44"/>
        <v>sim</v>
      </c>
      <c r="O2856" s="49">
        <v>17.5</v>
      </c>
      <c r="P2856" s="49">
        <v>17.5</v>
      </c>
      <c r="Q2856" s="39">
        <v>16.2</v>
      </c>
      <c r="R2856" s="39">
        <v>100</v>
      </c>
      <c r="S2856" s="39">
        <v>92.6</v>
      </c>
    </row>
    <row r="2857" spans="1:19" x14ac:dyDescent="0.25">
      <c r="A2857" s="39" t="s">
        <v>76</v>
      </c>
      <c r="B2857" s="39" t="s">
        <v>43</v>
      </c>
      <c r="C2857" s="39" t="s">
        <v>68</v>
      </c>
      <c r="D2857" s="39" t="s">
        <v>2986</v>
      </c>
      <c r="E2857" s="39" t="s">
        <v>127</v>
      </c>
      <c r="F2857" s="48">
        <v>1</v>
      </c>
      <c r="G2857" s="41">
        <v>13538</v>
      </c>
      <c r="H2857" s="42">
        <v>2.4213915220890718</v>
      </c>
      <c r="I2857" s="42">
        <v>5591</v>
      </c>
      <c r="J2857" s="42" t="s">
        <v>4169</v>
      </c>
      <c r="K2857" s="42" t="s">
        <v>4169</v>
      </c>
      <c r="L2857" s="42">
        <v>1151</v>
      </c>
      <c r="M2857" s="39" t="s">
        <v>103</v>
      </c>
      <c r="N2857" s="39" t="str">
        <f t="shared" si="44"/>
        <v>sim</v>
      </c>
      <c r="O2857" s="49">
        <v>98</v>
      </c>
      <c r="P2857" s="49">
        <v>45</v>
      </c>
      <c r="Q2857" s="39">
        <v>21</v>
      </c>
      <c r="R2857" s="39">
        <v>45.9</v>
      </c>
      <c r="S2857" s="39">
        <v>21.4</v>
      </c>
    </row>
    <row r="2858" spans="1:19" x14ac:dyDescent="0.25">
      <c r="A2858" s="39" t="s">
        <v>76</v>
      </c>
      <c r="B2858" s="39" t="s">
        <v>43</v>
      </c>
      <c r="C2858" s="39" t="s">
        <v>68</v>
      </c>
      <c r="D2858" s="39" t="s">
        <v>2987</v>
      </c>
      <c r="E2858" s="39" t="s">
        <v>127</v>
      </c>
      <c r="F2858" s="48">
        <v>1</v>
      </c>
      <c r="G2858" s="41">
        <v>1754</v>
      </c>
      <c r="H2858" s="42">
        <v>2</v>
      </c>
      <c r="I2858" s="42">
        <v>877</v>
      </c>
      <c r="J2858" s="42" t="s">
        <v>4169</v>
      </c>
      <c r="K2858" s="42" t="s">
        <v>4169</v>
      </c>
      <c r="L2858" s="42">
        <v>0</v>
      </c>
      <c r="M2858" s="39" t="s">
        <v>102</v>
      </c>
      <c r="N2858" s="39" t="str">
        <f t="shared" si="44"/>
        <v>sim</v>
      </c>
      <c r="O2858" s="49">
        <v>14.79</v>
      </c>
      <c r="P2858" s="49">
        <v>14.49</v>
      </c>
      <c r="Q2858" s="39">
        <v>5.62</v>
      </c>
      <c r="R2858" s="39">
        <v>98</v>
      </c>
      <c r="S2858" s="39">
        <v>38</v>
      </c>
    </row>
    <row r="2859" spans="1:19" x14ac:dyDescent="0.25">
      <c r="A2859" s="39" t="s">
        <v>76</v>
      </c>
      <c r="B2859" s="39" t="s">
        <v>43</v>
      </c>
      <c r="C2859" s="39" t="s">
        <v>68</v>
      </c>
      <c r="D2859" s="39" t="s">
        <v>2988</v>
      </c>
      <c r="E2859" s="39" t="s">
        <v>180</v>
      </c>
      <c r="F2859" s="48">
        <v>1</v>
      </c>
      <c r="G2859" s="41">
        <v>11958</v>
      </c>
      <c r="H2859" s="42">
        <v>2.2899272309459975</v>
      </c>
      <c r="I2859" s="42">
        <v>5222</v>
      </c>
      <c r="J2859" s="42" t="s">
        <v>4169</v>
      </c>
      <c r="K2859" s="42" t="s">
        <v>4169</v>
      </c>
      <c r="L2859" s="42">
        <v>38</v>
      </c>
      <c r="M2859" s="39" t="s">
        <v>102</v>
      </c>
      <c r="N2859" s="39" t="str">
        <f t="shared" si="44"/>
        <v>sim</v>
      </c>
      <c r="O2859" s="49">
        <v>50.56</v>
      </c>
      <c r="P2859" s="49">
        <v>50.56</v>
      </c>
      <c r="Q2859" s="39">
        <v>30</v>
      </c>
      <c r="R2859" s="39">
        <v>100</v>
      </c>
      <c r="S2859" s="39">
        <v>59.3</v>
      </c>
    </row>
    <row r="2860" spans="1:19" x14ac:dyDescent="0.25">
      <c r="A2860" s="39" t="s">
        <v>76</v>
      </c>
      <c r="B2860" s="39" t="s">
        <v>43</v>
      </c>
      <c r="C2860" s="39" t="s">
        <v>68</v>
      </c>
      <c r="D2860" s="39" t="s">
        <v>2989</v>
      </c>
      <c r="E2860" s="39" t="s">
        <v>127</v>
      </c>
      <c r="F2860" s="48">
        <v>1</v>
      </c>
      <c r="G2860" s="41">
        <v>6197</v>
      </c>
      <c r="H2860" s="42">
        <v>2.9509523809523808</v>
      </c>
      <c r="I2860" s="42">
        <v>2100</v>
      </c>
      <c r="J2860" s="42" t="s">
        <v>4170</v>
      </c>
      <c r="K2860" s="42" t="s">
        <v>4170</v>
      </c>
      <c r="L2860" s="42">
        <v>0</v>
      </c>
      <c r="M2860" s="39" t="s">
        <v>102</v>
      </c>
      <c r="N2860" s="39" t="str">
        <f t="shared" si="44"/>
        <v>sim</v>
      </c>
      <c r="O2860" s="49">
        <v>97.65</v>
      </c>
      <c r="P2860" s="49">
        <v>51.38</v>
      </c>
      <c r="Q2860" s="39">
        <v>0</v>
      </c>
      <c r="R2860" s="39">
        <v>52.6</v>
      </c>
      <c r="S2860" s="39"/>
    </row>
    <row r="2861" spans="1:19" x14ac:dyDescent="0.25">
      <c r="A2861" s="39" t="s">
        <v>76</v>
      </c>
      <c r="B2861" s="39" t="s">
        <v>43</v>
      </c>
      <c r="C2861" s="39" t="s">
        <v>68</v>
      </c>
      <c r="D2861" s="39" t="s">
        <v>2990</v>
      </c>
      <c r="E2861" s="39" t="s">
        <v>179</v>
      </c>
      <c r="F2861" s="48">
        <v>3</v>
      </c>
      <c r="G2861" s="41">
        <v>111899</v>
      </c>
      <c r="H2861" s="42">
        <v>3.536183794716218</v>
      </c>
      <c r="I2861" s="42">
        <v>31644</v>
      </c>
      <c r="J2861" s="42" t="s">
        <v>4169</v>
      </c>
      <c r="K2861" s="42" t="s">
        <v>4170</v>
      </c>
      <c r="L2861" s="42">
        <v>30</v>
      </c>
      <c r="M2861" s="39" t="s">
        <v>102</v>
      </c>
      <c r="N2861" s="39" t="str">
        <f t="shared" si="44"/>
        <v>sim</v>
      </c>
      <c r="O2861" s="49">
        <v>402.5</v>
      </c>
      <c r="P2861" s="49">
        <v>362.25</v>
      </c>
      <c r="Q2861" s="39">
        <v>226.6</v>
      </c>
      <c r="R2861" s="39">
        <v>90</v>
      </c>
      <c r="S2861" s="39">
        <v>56.3</v>
      </c>
    </row>
    <row r="2862" spans="1:19" x14ac:dyDescent="0.25">
      <c r="A2862" s="39" t="s">
        <v>76</v>
      </c>
      <c r="B2862" s="39" t="s">
        <v>43</v>
      </c>
      <c r="C2862" s="39" t="s">
        <v>68</v>
      </c>
      <c r="D2862" s="39" t="s">
        <v>2991</v>
      </c>
      <c r="E2862" s="39" t="s">
        <v>127</v>
      </c>
      <c r="F2862" s="48">
        <v>1</v>
      </c>
      <c r="G2862" s="41">
        <v>1249</v>
      </c>
      <c r="H2862" s="42">
        <v>2.4980000000000002</v>
      </c>
      <c r="I2862" s="42">
        <v>500</v>
      </c>
      <c r="J2862" s="42" t="s">
        <v>4169</v>
      </c>
      <c r="K2862" s="42" t="s">
        <v>4169</v>
      </c>
      <c r="L2862" s="42">
        <v>0</v>
      </c>
      <c r="M2862" s="39" t="s">
        <v>102</v>
      </c>
      <c r="N2862" s="39" t="str">
        <f t="shared" si="44"/>
        <v>sim</v>
      </c>
      <c r="O2862" s="49">
        <v>12</v>
      </c>
      <c r="P2862" s="49">
        <v>12</v>
      </c>
      <c r="Q2862" s="39">
        <v>0.08</v>
      </c>
      <c r="R2862" s="39">
        <v>100</v>
      </c>
      <c r="S2862" s="39">
        <v>0.7</v>
      </c>
    </row>
    <row r="2863" spans="1:19" x14ac:dyDescent="0.25">
      <c r="A2863" s="39" t="s">
        <v>76</v>
      </c>
      <c r="B2863" s="39" t="s">
        <v>43</v>
      </c>
      <c r="C2863" s="39" t="s">
        <v>68</v>
      </c>
      <c r="D2863" s="39" t="s">
        <v>2992</v>
      </c>
      <c r="E2863" s="39" t="s">
        <v>127</v>
      </c>
      <c r="F2863" s="48">
        <v>1</v>
      </c>
      <c r="G2863" s="41">
        <v>8084</v>
      </c>
      <c r="H2863" s="42">
        <v>2.2331491712707181</v>
      </c>
      <c r="I2863" s="42">
        <v>3620</v>
      </c>
      <c r="J2863" s="42" t="s">
        <v>4170</v>
      </c>
      <c r="K2863" s="42" t="s">
        <v>4170</v>
      </c>
      <c r="L2863" s="42">
        <v>0</v>
      </c>
      <c r="M2863" s="39" t="s">
        <v>102</v>
      </c>
      <c r="N2863" s="39" t="str">
        <f t="shared" si="44"/>
        <v>sim</v>
      </c>
      <c r="O2863" s="49">
        <v>27.88</v>
      </c>
      <c r="P2863" s="49">
        <v>27.88</v>
      </c>
      <c r="Q2863" s="39">
        <v>18</v>
      </c>
      <c r="R2863" s="39">
        <v>100</v>
      </c>
      <c r="S2863" s="39">
        <v>64.599999999999994</v>
      </c>
    </row>
    <row r="2864" spans="1:19" x14ac:dyDescent="0.25">
      <c r="A2864" s="39" t="s">
        <v>76</v>
      </c>
      <c r="B2864" s="39" t="s">
        <v>43</v>
      </c>
      <c r="C2864" s="39" t="s">
        <v>68</v>
      </c>
      <c r="D2864" s="39" t="s">
        <v>2993</v>
      </c>
      <c r="E2864" s="39" t="s">
        <v>127</v>
      </c>
      <c r="F2864" s="48">
        <v>2</v>
      </c>
      <c r="G2864" s="41">
        <v>43813</v>
      </c>
      <c r="H2864" s="42">
        <v>2.8647181901399241</v>
      </c>
      <c r="I2864" s="42">
        <v>15294</v>
      </c>
      <c r="J2864" s="42" t="s">
        <v>4169</v>
      </c>
      <c r="K2864" s="42" t="s">
        <v>4169</v>
      </c>
      <c r="L2864" s="42">
        <v>178</v>
      </c>
      <c r="M2864" s="39" t="s">
        <v>102</v>
      </c>
      <c r="N2864" s="39" t="str">
        <f t="shared" si="44"/>
        <v>sim</v>
      </c>
      <c r="O2864" s="49">
        <v>235</v>
      </c>
      <c r="P2864" s="49">
        <v>220</v>
      </c>
      <c r="Q2864" s="39">
        <v>16.600000000000001</v>
      </c>
      <c r="R2864" s="39">
        <v>93.6</v>
      </c>
      <c r="S2864" s="39">
        <v>7.1</v>
      </c>
    </row>
    <row r="2865" spans="1:19" x14ac:dyDescent="0.25">
      <c r="A2865" s="39" t="s">
        <v>76</v>
      </c>
      <c r="B2865" s="39" t="s">
        <v>43</v>
      </c>
      <c r="C2865" s="39" t="s">
        <v>68</v>
      </c>
      <c r="D2865" s="39" t="s">
        <v>2994</v>
      </c>
      <c r="E2865" s="39" t="s">
        <v>127</v>
      </c>
      <c r="F2865" s="48">
        <v>1</v>
      </c>
      <c r="G2865" s="41">
        <v>1522</v>
      </c>
      <c r="H2865" s="42">
        <v>3.001972386587771</v>
      </c>
      <c r="I2865" s="42">
        <v>507</v>
      </c>
      <c r="J2865" s="42" t="s">
        <v>4170</v>
      </c>
      <c r="K2865" s="42" t="s">
        <v>4170</v>
      </c>
      <c r="L2865" s="42">
        <v>50</v>
      </c>
      <c r="M2865" s="39" t="s">
        <v>103</v>
      </c>
      <c r="N2865" s="39" t="str">
        <f t="shared" si="44"/>
        <v>sim</v>
      </c>
      <c r="O2865" s="49">
        <v>12</v>
      </c>
      <c r="P2865" s="49">
        <v>12</v>
      </c>
      <c r="Q2865" s="39">
        <v>8.5</v>
      </c>
      <c r="R2865" s="39">
        <v>100</v>
      </c>
      <c r="S2865" s="39">
        <v>70.8</v>
      </c>
    </row>
    <row r="2866" spans="1:19" x14ac:dyDescent="0.25">
      <c r="A2866" s="39" t="s">
        <v>76</v>
      </c>
      <c r="B2866" s="39" t="s">
        <v>43</v>
      </c>
      <c r="C2866" s="39" t="s">
        <v>68</v>
      </c>
      <c r="D2866" s="39" t="s">
        <v>2995</v>
      </c>
      <c r="E2866" s="39" t="s">
        <v>127</v>
      </c>
      <c r="F2866" s="48">
        <v>1</v>
      </c>
      <c r="G2866" s="41">
        <v>1543</v>
      </c>
      <c r="H2866" s="42">
        <v>2.2011412268188302</v>
      </c>
      <c r="I2866" s="42">
        <v>701</v>
      </c>
      <c r="J2866" s="42" t="s">
        <v>4169</v>
      </c>
      <c r="K2866" s="42" t="s">
        <v>4169</v>
      </c>
      <c r="L2866" s="42">
        <v>0</v>
      </c>
      <c r="M2866" s="39" t="s">
        <v>102</v>
      </c>
      <c r="N2866" s="39" t="str">
        <f t="shared" si="44"/>
        <v>sim</v>
      </c>
      <c r="O2866" s="49">
        <v>15</v>
      </c>
      <c r="P2866" s="49">
        <v>15</v>
      </c>
      <c r="Q2866" s="39">
        <v>1</v>
      </c>
      <c r="R2866" s="39">
        <v>100</v>
      </c>
      <c r="S2866" s="39">
        <v>6.7</v>
      </c>
    </row>
    <row r="2867" spans="1:19" x14ac:dyDescent="0.25">
      <c r="A2867" s="39" t="s">
        <v>76</v>
      </c>
      <c r="B2867" s="39" t="s">
        <v>43</v>
      </c>
      <c r="C2867" s="39" t="s">
        <v>68</v>
      </c>
      <c r="D2867" s="39" t="s">
        <v>2996</v>
      </c>
      <c r="E2867" s="39" t="s">
        <v>179</v>
      </c>
      <c r="F2867" s="48">
        <v>2</v>
      </c>
      <c r="G2867" s="41">
        <v>48056</v>
      </c>
      <c r="H2867" s="42">
        <v>3.5997003745318352</v>
      </c>
      <c r="I2867" s="42">
        <v>13350</v>
      </c>
      <c r="J2867" s="42" t="s">
        <v>4169</v>
      </c>
      <c r="K2867" s="42" t="s">
        <v>4170</v>
      </c>
      <c r="L2867" s="42">
        <v>1000</v>
      </c>
      <c r="M2867" s="39" t="s">
        <v>102</v>
      </c>
      <c r="N2867" s="39" t="str">
        <f t="shared" si="44"/>
        <v>sim</v>
      </c>
      <c r="O2867" s="49">
        <v>160.79</v>
      </c>
      <c r="P2867" s="49">
        <v>152.88</v>
      </c>
      <c r="Q2867" s="39">
        <v>88.8</v>
      </c>
      <c r="R2867" s="39">
        <v>95.1</v>
      </c>
      <c r="S2867" s="39">
        <v>55.2</v>
      </c>
    </row>
    <row r="2868" spans="1:19" x14ac:dyDescent="0.25">
      <c r="A2868" s="39" t="s">
        <v>76</v>
      </c>
      <c r="B2868" s="39" t="s">
        <v>43</v>
      </c>
      <c r="C2868" s="39" t="s">
        <v>68</v>
      </c>
      <c r="D2868" s="39" t="s">
        <v>2997</v>
      </c>
      <c r="E2868" s="39" t="s">
        <v>127</v>
      </c>
      <c r="F2868" s="48">
        <v>1</v>
      </c>
      <c r="G2868" s="41">
        <v>2616</v>
      </c>
      <c r="H2868" s="42">
        <v>2.4961832061068701</v>
      </c>
      <c r="I2868" s="42">
        <v>1048</v>
      </c>
      <c r="J2868" s="42" t="s">
        <v>4169</v>
      </c>
      <c r="K2868" s="42" t="s">
        <v>4169</v>
      </c>
      <c r="L2868" s="42">
        <v>0</v>
      </c>
      <c r="M2868" s="39" t="s">
        <v>102</v>
      </c>
      <c r="N2868" s="39" t="str">
        <f t="shared" si="44"/>
        <v>sim</v>
      </c>
      <c r="O2868" s="49">
        <v>26</v>
      </c>
      <c r="P2868" s="49">
        <v>26</v>
      </c>
      <c r="Q2868" s="39">
        <v>15</v>
      </c>
      <c r="R2868" s="39">
        <v>100</v>
      </c>
      <c r="S2868" s="39">
        <v>57.7</v>
      </c>
    </row>
    <row r="2869" spans="1:19" x14ac:dyDescent="0.25">
      <c r="A2869" s="39" t="s">
        <v>76</v>
      </c>
      <c r="B2869" s="39" t="s">
        <v>43</v>
      </c>
      <c r="C2869" s="39" t="s">
        <v>68</v>
      </c>
      <c r="D2869" s="39" t="s">
        <v>2998</v>
      </c>
      <c r="E2869" s="39" t="s">
        <v>127</v>
      </c>
      <c r="F2869" s="48">
        <v>1</v>
      </c>
      <c r="G2869" s="41">
        <v>7872</v>
      </c>
      <c r="H2869" s="42">
        <v>2.2491428571428571</v>
      </c>
      <c r="I2869" s="42">
        <v>3500</v>
      </c>
      <c r="J2869" s="42" t="s">
        <v>4170</v>
      </c>
      <c r="K2869" s="42" t="s">
        <v>4170</v>
      </c>
      <c r="L2869" s="42">
        <v>150</v>
      </c>
      <c r="M2869" s="39" t="s">
        <v>103</v>
      </c>
      <c r="N2869" s="39" t="str">
        <f t="shared" si="44"/>
        <v>sim</v>
      </c>
      <c r="O2869" s="49">
        <v>100</v>
      </c>
      <c r="P2869" s="49">
        <v>70</v>
      </c>
      <c r="Q2869" s="39">
        <v>8.5</v>
      </c>
      <c r="R2869" s="39">
        <v>70</v>
      </c>
      <c r="S2869" s="39">
        <v>8.5</v>
      </c>
    </row>
    <row r="2870" spans="1:19" x14ac:dyDescent="0.25">
      <c r="A2870" s="39" t="s">
        <v>76</v>
      </c>
      <c r="B2870" s="39" t="s">
        <v>43</v>
      </c>
      <c r="C2870" s="39" t="s">
        <v>68</v>
      </c>
      <c r="D2870" s="39" t="s">
        <v>2999</v>
      </c>
      <c r="E2870" s="39" t="s">
        <v>127</v>
      </c>
      <c r="F2870" s="48">
        <v>2</v>
      </c>
      <c r="G2870" s="41">
        <v>60893</v>
      </c>
      <c r="H2870" s="42">
        <v>2.1516200840959683</v>
      </c>
      <c r="I2870" s="42">
        <v>28301</v>
      </c>
      <c r="J2870" s="42" t="s">
        <v>4169</v>
      </c>
      <c r="K2870" s="42" t="s">
        <v>4170</v>
      </c>
      <c r="L2870" s="42">
        <v>10</v>
      </c>
      <c r="M2870" s="39" t="s">
        <v>102</v>
      </c>
      <c r="N2870" s="39" t="str">
        <f t="shared" si="44"/>
        <v>sim</v>
      </c>
      <c r="O2870" s="49">
        <v>274</v>
      </c>
      <c r="P2870" s="49">
        <v>274</v>
      </c>
      <c r="Q2870" s="39">
        <v>21</v>
      </c>
      <c r="R2870" s="39">
        <v>100</v>
      </c>
      <c r="S2870" s="39">
        <v>7.7</v>
      </c>
    </row>
    <row r="2871" spans="1:19" x14ac:dyDescent="0.25">
      <c r="A2871" s="39" t="s">
        <v>76</v>
      </c>
      <c r="B2871" s="39" t="s">
        <v>43</v>
      </c>
      <c r="C2871" s="39" t="s">
        <v>68</v>
      </c>
      <c r="D2871" s="39" t="s">
        <v>3000</v>
      </c>
      <c r="E2871" s="39" t="s">
        <v>127</v>
      </c>
      <c r="F2871" s="48">
        <v>1</v>
      </c>
      <c r="G2871" s="41">
        <v>5859</v>
      </c>
      <c r="H2871" s="42">
        <v>2.4412500000000001</v>
      </c>
      <c r="I2871" s="42">
        <v>2400</v>
      </c>
      <c r="J2871" s="42" t="s">
        <v>4169</v>
      </c>
      <c r="K2871" s="42" t="s">
        <v>4170</v>
      </c>
      <c r="L2871" s="42">
        <v>5</v>
      </c>
      <c r="M2871" s="39" t="s">
        <v>102</v>
      </c>
      <c r="N2871" s="39" t="str">
        <f t="shared" si="44"/>
        <v>sim</v>
      </c>
      <c r="O2871" s="49">
        <v>12.8</v>
      </c>
      <c r="P2871" s="49">
        <v>11.52</v>
      </c>
      <c r="Q2871" s="39">
        <v>0</v>
      </c>
      <c r="R2871" s="39">
        <v>90</v>
      </c>
      <c r="S2871" s="39"/>
    </row>
    <row r="2872" spans="1:19" x14ac:dyDescent="0.25">
      <c r="A2872" s="39" t="s">
        <v>76</v>
      </c>
      <c r="B2872" s="39" t="s">
        <v>43</v>
      </c>
      <c r="C2872" s="39" t="s">
        <v>68</v>
      </c>
      <c r="D2872" s="39" t="s">
        <v>3001</v>
      </c>
      <c r="E2872" s="39" t="s">
        <v>183</v>
      </c>
      <c r="F2872" s="48">
        <v>2</v>
      </c>
      <c r="G2872" s="41">
        <v>68230</v>
      </c>
      <c r="H2872" s="42">
        <v>3.5797481636935991</v>
      </c>
      <c r="I2872" s="42">
        <v>19060</v>
      </c>
      <c r="J2872" s="42" t="s">
        <v>4170</v>
      </c>
      <c r="K2872" s="42" t="s">
        <v>4169</v>
      </c>
      <c r="L2872" s="42">
        <v>5000</v>
      </c>
      <c r="M2872" s="39" t="s">
        <v>102</v>
      </c>
      <c r="N2872" s="39" t="str">
        <f t="shared" si="44"/>
        <v>sim</v>
      </c>
      <c r="O2872" s="49">
        <v>672.5</v>
      </c>
      <c r="P2872" s="49">
        <v>360</v>
      </c>
      <c r="Q2872" s="39">
        <v>37.79</v>
      </c>
      <c r="R2872" s="39">
        <v>53.5</v>
      </c>
      <c r="S2872" s="39">
        <v>5.6</v>
      </c>
    </row>
    <row r="2873" spans="1:19" x14ac:dyDescent="0.25">
      <c r="A2873" s="39" t="s">
        <v>76</v>
      </c>
      <c r="B2873" s="39" t="s">
        <v>43</v>
      </c>
      <c r="C2873" s="39" t="s">
        <v>68</v>
      </c>
      <c r="D2873" s="39" t="s">
        <v>3002</v>
      </c>
      <c r="E2873" s="39" t="s">
        <v>127</v>
      </c>
      <c r="F2873" s="48">
        <v>1</v>
      </c>
      <c r="G2873" s="41">
        <v>5325</v>
      </c>
      <c r="H2873" s="42">
        <v>2.13</v>
      </c>
      <c r="I2873" s="42">
        <v>2500</v>
      </c>
      <c r="J2873" s="42" t="s">
        <v>4170</v>
      </c>
      <c r="K2873" s="42" t="s">
        <v>4169</v>
      </c>
      <c r="L2873" s="42">
        <v>0</v>
      </c>
      <c r="M2873" s="39" t="s">
        <v>102</v>
      </c>
      <c r="N2873" s="39" t="str">
        <f t="shared" si="44"/>
        <v>sim</v>
      </c>
      <c r="O2873" s="49">
        <v>25</v>
      </c>
      <c r="P2873" s="49">
        <v>25</v>
      </c>
      <c r="Q2873" s="39">
        <v>8</v>
      </c>
      <c r="R2873" s="39">
        <v>100</v>
      </c>
      <c r="S2873" s="39">
        <v>32</v>
      </c>
    </row>
    <row r="2874" spans="1:19" x14ac:dyDescent="0.25">
      <c r="A2874" s="39" t="s">
        <v>76</v>
      </c>
      <c r="B2874" s="39" t="s">
        <v>43</v>
      </c>
      <c r="C2874" s="39" t="s">
        <v>68</v>
      </c>
      <c r="D2874" s="39" t="s">
        <v>3003</v>
      </c>
      <c r="E2874" s="39" t="s">
        <v>177</v>
      </c>
      <c r="F2874" s="48">
        <v>2</v>
      </c>
      <c r="G2874" s="41">
        <v>25309</v>
      </c>
      <c r="H2874" s="42">
        <v>3.0292040694195093</v>
      </c>
      <c r="I2874" s="42">
        <v>8355</v>
      </c>
      <c r="J2874" s="42" t="s">
        <v>4170</v>
      </c>
      <c r="K2874" s="42" t="s">
        <v>4170</v>
      </c>
      <c r="L2874" s="42">
        <v>0</v>
      </c>
      <c r="M2874" s="39" t="s">
        <v>102</v>
      </c>
      <c r="N2874" s="39" t="str">
        <f t="shared" si="44"/>
        <v>sim</v>
      </c>
      <c r="O2874" s="49">
        <v>45.29</v>
      </c>
      <c r="P2874" s="49">
        <v>29.82</v>
      </c>
      <c r="Q2874" s="39">
        <v>4.4000000000000004</v>
      </c>
      <c r="R2874" s="39">
        <v>65.8</v>
      </c>
      <c r="S2874" s="39">
        <v>9.6999999999999993</v>
      </c>
    </row>
    <row r="2875" spans="1:19" x14ac:dyDescent="0.25">
      <c r="A2875" s="39" t="s">
        <v>76</v>
      </c>
      <c r="B2875" s="39" t="s">
        <v>43</v>
      </c>
      <c r="C2875" s="39" t="s">
        <v>68</v>
      </c>
      <c r="D2875" s="39" t="s">
        <v>3004</v>
      </c>
      <c r="E2875" s="39" t="s">
        <v>177</v>
      </c>
      <c r="F2875" s="48">
        <v>1</v>
      </c>
      <c r="G2875" s="41">
        <v>23102</v>
      </c>
      <c r="H2875" s="42">
        <v>3.4281050600979373</v>
      </c>
      <c r="I2875" s="42">
        <v>6739</v>
      </c>
      <c r="J2875" s="42" t="s">
        <v>4169</v>
      </c>
      <c r="K2875" s="42" t="s">
        <v>4169</v>
      </c>
      <c r="L2875" s="42">
        <v>80</v>
      </c>
      <c r="M2875" s="39" t="s">
        <v>102</v>
      </c>
      <c r="N2875" s="39" t="str">
        <f t="shared" si="44"/>
        <v>sim</v>
      </c>
      <c r="O2875" s="49">
        <v>12.8</v>
      </c>
      <c r="P2875" s="49">
        <v>10</v>
      </c>
      <c r="Q2875" s="39">
        <v>0</v>
      </c>
      <c r="R2875" s="39">
        <v>78.099999999999994</v>
      </c>
      <c r="S2875" s="39"/>
    </row>
    <row r="2876" spans="1:19" x14ac:dyDescent="0.25">
      <c r="A2876" s="39" t="s">
        <v>76</v>
      </c>
      <c r="B2876" s="39" t="s">
        <v>43</v>
      </c>
      <c r="C2876" s="39" t="s">
        <v>68</v>
      </c>
      <c r="D2876" s="39" t="s">
        <v>3005</v>
      </c>
      <c r="E2876" s="39" t="s">
        <v>181</v>
      </c>
      <c r="F2876" s="48">
        <v>3</v>
      </c>
      <c r="G2876" s="41">
        <v>164013</v>
      </c>
      <c r="H2876" s="42">
        <v>3.0061033724340174</v>
      </c>
      <c r="I2876" s="42">
        <v>54560</v>
      </c>
      <c r="J2876" s="42" t="s">
        <v>4170</v>
      </c>
      <c r="K2876" s="42" t="s">
        <v>4170</v>
      </c>
      <c r="L2876" s="42">
        <v>0</v>
      </c>
      <c r="M2876" s="39" t="s">
        <v>102</v>
      </c>
      <c r="N2876" s="39" t="str">
        <f t="shared" si="44"/>
        <v>sim</v>
      </c>
      <c r="O2876" s="49">
        <v>765</v>
      </c>
      <c r="P2876" s="49">
        <v>765</v>
      </c>
      <c r="Q2876" s="39">
        <v>65</v>
      </c>
      <c r="R2876" s="39">
        <v>100</v>
      </c>
      <c r="S2876" s="39">
        <v>8.5</v>
      </c>
    </row>
    <row r="2877" spans="1:19" x14ac:dyDescent="0.25">
      <c r="A2877" s="39" t="s">
        <v>76</v>
      </c>
      <c r="B2877" s="39" t="s">
        <v>43</v>
      </c>
      <c r="C2877" s="39" t="s">
        <v>68</v>
      </c>
      <c r="D2877" s="39" t="s">
        <v>3006</v>
      </c>
      <c r="E2877" s="39" t="s">
        <v>127</v>
      </c>
      <c r="F2877" s="48">
        <v>1</v>
      </c>
      <c r="G2877" s="41">
        <v>16296</v>
      </c>
      <c r="H2877" s="42">
        <v>2.9813391877058177</v>
      </c>
      <c r="I2877" s="42">
        <v>5466</v>
      </c>
      <c r="J2877" s="42" t="s">
        <v>4170</v>
      </c>
      <c r="K2877" s="42" t="s">
        <v>4170</v>
      </c>
      <c r="L2877" s="42">
        <v>30</v>
      </c>
      <c r="M2877" s="39" t="s">
        <v>102</v>
      </c>
      <c r="N2877" s="39" t="str">
        <f t="shared" si="44"/>
        <v>sim</v>
      </c>
      <c r="O2877" s="49">
        <v>82.68</v>
      </c>
      <c r="P2877" s="49">
        <v>71.400000000000006</v>
      </c>
      <c r="Q2877" s="39">
        <v>30</v>
      </c>
      <c r="R2877" s="39">
        <v>86.4</v>
      </c>
      <c r="S2877" s="39">
        <v>36.299999999999997</v>
      </c>
    </row>
    <row r="2878" spans="1:19" x14ac:dyDescent="0.25">
      <c r="A2878" s="39" t="s">
        <v>76</v>
      </c>
      <c r="B2878" s="39" t="s">
        <v>43</v>
      </c>
      <c r="C2878" s="39" t="s">
        <v>68</v>
      </c>
      <c r="D2878" s="39" t="s">
        <v>3007</v>
      </c>
      <c r="E2878" s="39" t="s">
        <v>127</v>
      </c>
      <c r="F2878" s="48">
        <v>1</v>
      </c>
      <c r="G2878" s="41">
        <v>7580</v>
      </c>
      <c r="H2878" s="42">
        <v>2.5291958625291957</v>
      </c>
      <c r="I2878" s="42">
        <v>2997</v>
      </c>
      <c r="J2878" s="42" t="s">
        <v>4170</v>
      </c>
      <c r="K2878" s="42" t="s">
        <v>4170</v>
      </c>
      <c r="L2878" s="42">
        <v>0</v>
      </c>
      <c r="M2878" s="39" t="s">
        <v>105</v>
      </c>
      <c r="N2878" s="39" t="str">
        <f t="shared" si="44"/>
        <v>sim</v>
      </c>
      <c r="O2878" s="49">
        <v>36</v>
      </c>
      <c r="P2878" s="49">
        <v>36</v>
      </c>
      <c r="Q2878" s="39">
        <v>32</v>
      </c>
      <c r="R2878" s="39">
        <v>100</v>
      </c>
      <c r="S2878" s="39">
        <v>88.9</v>
      </c>
    </row>
    <row r="2879" spans="1:19" x14ac:dyDescent="0.25">
      <c r="A2879" s="39" t="s">
        <v>76</v>
      </c>
      <c r="B2879" s="39" t="s">
        <v>43</v>
      </c>
      <c r="C2879" s="39" t="s">
        <v>68</v>
      </c>
      <c r="D2879" s="39" t="s">
        <v>3008</v>
      </c>
      <c r="E2879" s="39" t="s">
        <v>127</v>
      </c>
      <c r="F2879" s="48">
        <v>1</v>
      </c>
      <c r="G2879" s="41">
        <v>2791</v>
      </c>
      <c r="H2879" s="42">
        <v>2.6231203007518795</v>
      </c>
      <c r="I2879" s="42">
        <v>1064</v>
      </c>
      <c r="J2879" s="42" t="s">
        <v>4169</v>
      </c>
      <c r="K2879" s="42" t="s">
        <v>4169</v>
      </c>
      <c r="L2879" s="42">
        <v>0</v>
      </c>
      <c r="M2879" s="39" t="s">
        <v>103</v>
      </c>
      <c r="N2879" s="39" t="str">
        <f t="shared" si="44"/>
        <v>sim</v>
      </c>
      <c r="O2879" s="49">
        <v>18</v>
      </c>
      <c r="P2879" s="49">
        <v>17.7</v>
      </c>
      <c r="Q2879" s="39">
        <v>7</v>
      </c>
      <c r="R2879" s="39">
        <v>98.3</v>
      </c>
      <c r="S2879" s="39">
        <v>38.9</v>
      </c>
    </row>
    <row r="2880" spans="1:19" x14ac:dyDescent="0.25">
      <c r="A2880" s="39" t="s">
        <v>76</v>
      </c>
      <c r="B2880" s="39" t="s">
        <v>43</v>
      </c>
      <c r="C2880" s="39" t="s">
        <v>68</v>
      </c>
      <c r="D2880" s="39" t="s">
        <v>3009</v>
      </c>
      <c r="E2880" s="39" t="s">
        <v>181</v>
      </c>
      <c r="F2880" s="48">
        <v>1</v>
      </c>
      <c r="G2880" s="41">
        <v>12714</v>
      </c>
      <c r="H2880" s="42">
        <v>2.384024001500094</v>
      </c>
      <c r="I2880" s="42">
        <v>5333</v>
      </c>
      <c r="J2880" s="42" t="s">
        <v>4169</v>
      </c>
      <c r="K2880" s="42" t="s">
        <v>4170</v>
      </c>
      <c r="L2880" s="42">
        <v>890</v>
      </c>
      <c r="M2880" s="39" t="s">
        <v>103</v>
      </c>
      <c r="N2880" s="39" t="str">
        <f t="shared" si="44"/>
        <v>sim</v>
      </c>
      <c r="O2880" s="49">
        <v>45</v>
      </c>
      <c r="P2880" s="49">
        <v>45</v>
      </c>
      <c r="Q2880" s="39">
        <v>24</v>
      </c>
      <c r="R2880" s="39">
        <v>100</v>
      </c>
      <c r="S2880" s="39">
        <v>53.3</v>
      </c>
    </row>
    <row r="2881" spans="1:19" x14ac:dyDescent="0.25">
      <c r="A2881" s="39" t="s">
        <v>76</v>
      </c>
      <c r="B2881" s="39" t="s">
        <v>43</v>
      </c>
      <c r="C2881" s="39" t="s">
        <v>68</v>
      </c>
      <c r="D2881" s="39" t="s">
        <v>3010</v>
      </c>
      <c r="E2881" s="39" t="s">
        <v>127</v>
      </c>
      <c r="F2881" s="48">
        <v>1</v>
      </c>
      <c r="G2881" s="41">
        <v>27462</v>
      </c>
      <c r="H2881" s="42">
        <v>2.5427777777777778</v>
      </c>
      <c r="I2881" s="42">
        <v>10800</v>
      </c>
      <c r="J2881" s="42" t="s">
        <v>4169</v>
      </c>
      <c r="K2881" s="42" t="s">
        <v>4169</v>
      </c>
      <c r="L2881" s="42">
        <v>5</v>
      </c>
      <c r="M2881" s="39" t="s">
        <v>103</v>
      </c>
      <c r="N2881" s="39" t="str">
        <f t="shared" si="44"/>
        <v>sim</v>
      </c>
      <c r="O2881" s="49">
        <v>54.96</v>
      </c>
      <c r="P2881" s="49">
        <v>45</v>
      </c>
      <c r="Q2881" s="39">
        <v>14.5</v>
      </c>
      <c r="R2881" s="39">
        <v>81.900000000000006</v>
      </c>
      <c r="S2881" s="39">
        <v>26.4</v>
      </c>
    </row>
    <row r="2882" spans="1:19" x14ac:dyDescent="0.25">
      <c r="A2882" s="39" t="s">
        <v>76</v>
      </c>
      <c r="B2882" s="39" t="s">
        <v>43</v>
      </c>
      <c r="C2882" s="39" t="s">
        <v>68</v>
      </c>
      <c r="D2882" s="39" t="s">
        <v>3011</v>
      </c>
      <c r="E2882" s="39" t="s">
        <v>176</v>
      </c>
      <c r="F2882" s="48">
        <v>4</v>
      </c>
      <c r="G2882" s="41">
        <v>398508</v>
      </c>
      <c r="H2882" s="42">
        <v>3.5129717292994473</v>
      </c>
      <c r="I2882" s="42">
        <v>113439</v>
      </c>
      <c r="J2882" s="42" t="s">
        <v>4170</v>
      </c>
      <c r="K2882" s="42" t="s">
        <v>4170</v>
      </c>
      <c r="L2882" s="42">
        <v>5000</v>
      </c>
      <c r="M2882" s="39" t="s">
        <v>102</v>
      </c>
      <c r="N2882" s="39" t="str">
        <f t="shared" si="44"/>
        <v>sim</v>
      </c>
      <c r="O2882" s="49">
        <v>1960</v>
      </c>
      <c r="P2882" s="49">
        <v>1373</v>
      </c>
      <c r="Q2882" s="39">
        <v>15</v>
      </c>
      <c r="R2882" s="39">
        <v>70.099999999999994</v>
      </c>
      <c r="S2882" s="39">
        <v>0.8</v>
      </c>
    </row>
    <row r="2883" spans="1:19" x14ac:dyDescent="0.25">
      <c r="A2883" s="39" t="s">
        <v>76</v>
      </c>
      <c r="B2883" s="39" t="s">
        <v>43</v>
      </c>
      <c r="C2883" s="39" t="s">
        <v>68</v>
      </c>
      <c r="D2883" s="39" t="s">
        <v>3012</v>
      </c>
      <c r="E2883" s="39" t="s">
        <v>127</v>
      </c>
      <c r="F2883" s="48">
        <v>1</v>
      </c>
      <c r="G2883" s="41">
        <v>26857</v>
      </c>
      <c r="H2883" s="42">
        <v>2.5466527593400343</v>
      </c>
      <c r="I2883" s="42">
        <v>10546</v>
      </c>
      <c r="J2883" s="42" t="s">
        <v>4169</v>
      </c>
      <c r="K2883" s="42" t="s">
        <v>4169</v>
      </c>
      <c r="L2883" s="42">
        <v>50</v>
      </c>
      <c r="M2883" s="39" t="s">
        <v>102</v>
      </c>
      <c r="N2883" s="39" t="str">
        <f t="shared" ref="N2883:N2946" si="45">IF(M2883&lt;&gt;"Não existe", "sim")</f>
        <v>sim</v>
      </c>
      <c r="O2883" s="49">
        <v>136</v>
      </c>
      <c r="P2883" s="49">
        <v>136</v>
      </c>
      <c r="Q2883" s="39">
        <v>0.01</v>
      </c>
      <c r="R2883" s="39">
        <v>100</v>
      </c>
      <c r="S2883" s="39">
        <v>0</v>
      </c>
    </row>
    <row r="2884" spans="1:19" x14ac:dyDescent="0.25">
      <c r="A2884" s="39" t="s">
        <v>76</v>
      </c>
      <c r="B2884" s="39" t="s">
        <v>43</v>
      </c>
      <c r="C2884" s="39" t="s">
        <v>68</v>
      </c>
      <c r="D2884" s="39" t="s">
        <v>3013</v>
      </c>
      <c r="E2884" s="39" t="s">
        <v>127</v>
      </c>
      <c r="F2884" s="48">
        <v>1</v>
      </c>
      <c r="G2884" s="41">
        <v>20958</v>
      </c>
      <c r="H2884" s="42">
        <v>3.1360167589405954</v>
      </c>
      <c r="I2884" s="42">
        <v>6683</v>
      </c>
      <c r="J2884" s="42" t="s">
        <v>4169</v>
      </c>
      <c r="K2884" s="42" t="s">
        <v>4169</v>
      </c>
      <c r="L2884" s="42">
        <v>60</v>
      </c>
      <c r="M2884" s="39" t="s">
        <v>102</v>
      </c>
      <c r="N2884" s="39" t="str">
        <f t="shared" si="45"/>
        <v>sim</v>
      </c>
      <c r="O2884" s="49">
        <v>119.7</v>
      </c>
      <c r="P2884" s="49">
        <v>90</v>
      </c>
      <c r="Q2884" s="39">
        <v>49.16</v>
      </c>
      <c r="R2884" s="39">
        <v>75.2</v>
      </c>
      <c r="S2884" s="39">
        <v>41.1</v>
      </c>
    </row>
    <row r="2885" spans="1:19" x14ac:dyDescent="0.25">
      <c r="A2885" s="39" t="s">
        <v>76</v>
      </c>
      <c r="B2885" s="39" t="s">
        <v>43</v>
      </c>
      <c r="C2885" s="39" t="s">
        <v>68</v>
      </c>
      <c r="D2885" s="39" t="s">
        <v>3014</v>
      </c>
      <c r="E2885" s="39" t="s">
        <v>127</v>
      </c>
      <c r="F2885" s="48">
        <v>1</v>
      </c>
      <c r="G2885" s="41">
        <v>10289</v>
      </c>
      <c r="H2885" s="42">
        <v>2.1525104602510461</v>
      </c>
      <c r="I2885" s="42">
        <v>4780</v>
      </c>
      <c r="J2885" s="42" t="s">
        <v>4169</v>
      </c>
      <c r="K2885" s="42" t="s">
        <v>4169</v>
      </c>
      <c r="L2885" s="42">
        <v>0</v>
      </c>
      <c r="M2885" s="39" t="s">
        <v>102</v>
      </c>
      <c r="N2885" s="39" t="str">
        <f t="shared" si="45"/>
        <v>sim</v>
      </c>
      <c r="O2885" s="49">
        <v>55.98</v>
      </c>
      <c r="P2885" s="49">
        <v>55.73</v>
      </c>
      <c r="Q2885" s="39">
        <v>12.5</v>
      </c>
      <c r="R2885" s="39">
        <v>99.6</v>
      </c>
      <c r="S2885" s="39">
        <v>22.3</v>
      </c>
    </row>
    <row r="2886" spans="1:19" x14ac:dyDescent="0.25">
      <c r="A2886" s="39" t="s">
        <v>76</v>
      </c>
      <c r="B2886" s="39" t="s">
        <v>43</v>
      </c>
      <c r="C2886" s="39" t="s">
        <v>68</v>
      </c>
      <c r="D2886" s="39" t="s">
        <v>3015</v>
      </c>
      <c r="E2886" s="39" t="s">
        <v>127</v>
      </c>
      <c r="F2886" s="48">
        <v>1</v>
      </c>
      <c r="G2886" s="41">
        <v>26369</v>
      </c>
      <c r="H2886" s="42">
        <v>2.7240702479338843</v>
      </c>
      <c r="I2886" s="42">
        <v>9680</v>
      </c>
      <c r="J2886" s="42" t="s">
        <v>4169</v>
      </c>
      <c r="K2886" s="42" t="s">
        <v>4169</v>
      </c>
      <c r="L2886" s="42">
        <v>0</v>
      </c>
      <c r="M2886" s="39" t="s">
        <v>102</v>
      </c>
      <c r="N2886" s="39" t="str">
        <f t="shared" si="45"/>
        <v>sim</v>
      </c>
      <c r="O2886" s="49">
        <v>110</v>
      </c>
      <c r="P2886" s="49">
        <v>105</v>
      </c>
      <c r="Q2886" s="39">
        <v>1.3</v>
      </c>
      <c r="R2886" s="39">
        <v>95.5</v>
      </c>
      <c r="S2886" s="39">
        <v>1.2</v>
      </c>
    </row>
    <row r="2887" spans="1:19" x14ac:dyDescent="0.25">
      <c r="A2887" s="39" t="s">
        <v>76</v>
      </c>
      <c r="B2887" s="39" t="s">
        <v>43</v>
      </c>
      <c r="C2887" s="39" t="s">
        <v>68</v>
      </c>
      <c r="D2887" s="39" t="s">
        <v>3016</v>
      </c>
      <c r="E2887" s="39" t="s">
        <v>127</v>
      </c>
      <c r="F2887" s="48">
        <v>2</v>
      </c>
      <c r="G2887" s="41">
        <v>70443</v>
      </c>
      <c r="H2887" s="42">
        <v>2.5398593834505139</v>
      </c>
      <c r="I2887" s="42">
        <v>27735</v>
      </c>
      <c r="J2887" s="42" t="s">
        <v>4169</v>
      </c>
      <c r="K2887" s="42" t="s">
        <v>4169</v>
      </c>
      <c r="L2887" s="42">
        <v>27</v>
      </c>
      <c r="M2887" s="39" t="s">
        <v>102</v>
      </c>
      <c r="N2887" s="39" t="str">
        <f t="shared" si="45"/>
        <v>sim</v>
      </c>
      <c r="O2887" s="49">
        <v>248</v>
      </c>
      <c r="P2887" s="49">
        <v>248</v>
      </c>
      <c r="Q2887" s="39">
        <v>66</v>
      </c>
      <c r="R2887" s="39">
        <v>100</v>
      </c>
      <c r="S2887" s="39">
        <v>26.6</v>
      </c>
    </row>
    <row r="2888" spans="1:19" x14ac:dyDescent="0.25">
      <c r="A2888" s="39" t="s">
        <v>76</v>
      </c>
      <c r="B2888" s="39" t="s">
        <v>43</v>
      </c>
      <c r="C2888" s="39" t="s">
        <v>68</v>
      </c>
      <c r="D2888" s="39" t="s">
        <v>3017</v>
      </c>
      <c r="E2888" s="39" t="s">
        <v>127</v>
      </c>
      <c r="F2888" s="48">
        <v>1</v>
      </c>
      <c r="G2888" s="41">
        <v>11804</v>
      </c>
      <c r="H2888" s="42">
        <v>2.6863905325443787</v>
      </c>
      <c r="I2888" s="42">
        <v>4394</v>
      </c>
      <c r="J2888" s="42" t="s">
        <v>4170</v>
      </c>
      <c r="K2888" s="42" t="s">
        <v>4169</v>
      </c>
      <c r="L2888" s="42">
        <v>0</v>
      </c>
      <c r="M2888" s="39" t="s">
        <v>102</v>
      </c>
      <c r="N2888" s="39" t="str">
        <f t="shared" si="45"/>
        <v>sim</v>
      </c>
      <c r="O2888" s="49">
        <v>51.5</v>
      </c>
      <c r="P2888" s="49">
        <v>51.5</v>
      </c>
      <c r="Q2888" s="39">
        <v>2</v>
      </c>
      <c r="R2888" s="39">
        <v>100</v>
      </c>
      <c r="S2888" s="39">
        <v>3.9</v>
      </c>
    </row>
    <row r="2889" spans="1:19" x14ac:dyDescent="0.25">
      <c r="A2889" s="39" t="s">
        <v>76</v>
      </c>
      <c r="B2889" s="39" t="s">
        <v>43</v>
      </c>
      <c r="C2889" s="39" t="s">
        <v>68</v>
      </c>
      <c r="D2889" s="39" t="s">
        <v>3018</v>
      </c>
      <c r="E2889" s="39" t="s">
        <v>178</v>
      </c>
      <c r="F2889" s="48">
        <v>2</v>
      </c>
      <c r="G2889" s="41">
        <v>38537</v>
      </c>
      <c r="H2889" s="42">
        <v>3.7461845047146882</v>
      </c>
      <c r="I2889" s="42">
        <v>10287</v>
      </c>
      <c r="J2889" s="42" t="s">
        <v>4169</v>
      </c>
      <c r="K2889" s="42" t="s">
        <v>4170</v>
      </c>
      <c r="L2889" s="42">
        <v>0</v>
      </c>
      <c r="M2889" s="39" t="s">
        <v>105</v>
      </c>
      <c r="N2889" s="39" t="str">
        <f t="shared" si="45"/>
        <v>sim</v>
      </c>
      <c r="O2889" s="49">
        <v>125.5</v>
      </c>
      <c r="P2889" s="49">
        <v>125.5</v>
      </c>
      <c r="Q2889" s="39">
        <v>50.2</v>
      </c>
      <c r="R2889" s="39">
        <v>100</v>
      </c>
      <c r="S2889" s="39">
        <v>40</v>
      </c>
    </row>
    <row r="2890" spans="1:19" x14ac:dyDescent="0.25">
      <c r="A2890" s="39" t="s">
        <v>76</v>
      </c>
      <c r="B2890" s="39" t="s">
        <v>43</v>
      </c>
      <c r="C2890" s="39" t="s">
        <v>68</v>
      </c>
      <c r="D2890" s="39" t="s">
        <v>818</v>
      </c>
      <c r="E2890" s="39" t="s">
        <v>127</v>
      </c>
      <c r="F2890" s="48">
        <v>1</v>
      </c>
      <c r="G2890" s="41">
        <v>4476</v>
      </c>
      <c r="H2890" s="42">
        <v>2.6221441124780318</v>
      </c>
      <c r="I2890" s="42">
        <v>1707</v>
      </c>
      <c r="J2890" s="42" t="s">
        <v>4169</v>
      </c>
      <c r="K2890" s="42" t="s">
        <v>4169</v>
      </c>
      <c r="L2890" s="42">
        <v>0</v>
      </c>
      <c r="M2890" s="39" t="s">
        <v>102</v>
      </c>
      <c r="N2890" s="39" t="str">
        <f t="shared" si="45"/>
        <v>sim</v>
      </c>
      <c r="O2890" s="49">
        <v>22.04</v>
      </c>
      <c r="P2890" s="49">
        <v>10</v>
      </c>
      <c r="Q2890" s="39">
        <v>9</v>
      </c>
      <c r="R2890" s="39">
        <v>45.4</v>
      </c>
      <c r="S2890" s="39">
        <v>40.799999999999997</v>
      </c>
    </row>
    <row r="2891" spans="1:19" x14ac:dyDescent="0.25">
      <c r="A2891" s="39" t="s">
        <v>76</v>
      </c>
      <c r="B2891" s="39" t="s">
        <v>43</v>
      </c>
      <c r="C2891" s="39" t="s">
        <v>68</v>
      </c>
      <c r="D2891" s="39" t="s">
        <v>3019</v>
      </c>
      <c r="E2891" s="39" t="s">
        <v>127</v>
      </c>
      <c r="F2891" s="48">
        <v>1</v>
      </c>
      <c r="G2891" s="41">
        <v>2817</v>
      </c>
      <c r="H2891" s="42">
        <v>2.7974180734856007</v>
      </c>
      <c r="I2891" s="42">
        <v>1007</v>
      </c>
      <c r="J2891" s="42" t="s">
        <v>4169</v>
      </c>
      <c r="K2891" s="42" t="s">
        <v>4169</v>
      </c>
      <c r="L2891" s="42">
        <v>0</v>
      </c>
      <c r="M2891" s="39" t="s">
        <v>103</v>
      </c>
      <c r="N2891" s="39" t="str">
        <f t="shared" si="45"/>
        <v>sim</v>
      </c>
      <c r="O2891" s="49">
        <v>17.100000000000001</v>
      </c>
      <c r="P2891" s="49">
        <v>17.100000000000001</v>
      </c>
      <c r="Q2891" s="39">
        <v>3.41</v>
      </c>
      <c r="R2891" s="39">
        <v>100</v>
      </c>
      <c r="S2891" s="39">
        <v>19.899999999999999</v>
      </c>
    </row>
    <row r="2892" spans="1:19" x14ac:dyDescent="0.25">
      <c r="A2892" s="39" t="s">
        <v>76</v>
      </c>
      <c r="B2892" s="39" t="s">
        <v>43</v>
      </c>
      <c r="C2892" s="39" t="s">
        <v>68</v>
      </c>
      <c r="D2892" s="39" t="s">
        <v>3020</v>
      </c>
      <c r="E2892" s="39" t="s">
        <v>182</v>
      </c>
      <c r="F2892" s="48">
        <v>3</v>
      </c>
      <c r="G2892" s="41">
        <v>116479</v>
      </c>
      <c r="H2892" s="42">
        <v>3.8715349331915179</v>
      </c>
      <c r="I2892" s="42">
        <v>30086</v>
      </c>
      <c r="J2892" s="42" t="s">
        <v>4169</v>
      </c>
      <c r="K2892" s="42" t="s">
        <v>4169</v>
      </c>
      <c r="L2892" s="42">
        <v>714</v>
      </c>
      <c r="M2892" s="39" t="s">
        <v>102</v>
      </c>
      <c r="N2892" s="39" t="str">
        <f t="shared" si="45"/>
        <v>sim</v>
      </c>
      <c r="O2892" s="49">
        <v>170</v>
      </c>
      <c r="P2892" s="49">
        <v>165</v>
      </c>
      <c r="Q2892" s="39">
        <v>45</v>
      </c>
      <c r="R2892" s="39">
        <v>97.1</v>
      </c>
      <c r="S2892" s="39">
        <v>26.5</v>
      </c>
    </row>
    <row r="2893" spans="1:19" x14ac:dyDescent="0.25">
      <c r="A2893" s="39" t="s">
        <v>76</v>
      </c>
      <c r="B2893" s="39" t="s">
        <v>43</v>
      </c>
      <c r="C2893" s="39" t="s">
        <v>68</v>
      </c>
      <c r="D2893" s="39" t="s">
        <v>3021</v>
      </c>
      <c r="E2893" s="39" t="s">
        <v>127</v>
      </c>
      <c r="F2893" s="48">
        <v>1</v>
      </c>
      <c r="G2893" s="41">
        <v>5441</v>
      </c>
      <c r="H2893" s="42">
        <v>2.2064071370640712</v>
      </c>
      <c r="I2893" s="42">
        <v>2466</v>
      </c>
      <c r="J2893" s="42" t="s">
        <v>4169</v>
      </c>
      <c r="K2893" s="42" t="s">
        <v>4169</v>
      </c>
      <c r="L2893" s="42">
        <v>0</v>
      </c>
      <c r="M2893" s="39" t="s">
        <v>102</v>
      </c>
      <c r="N2893" s="39" t="str">
        <f t="shared" si="45"/>
        <v>sim</v>
      </c>
      <c r="O2893" s="49">
        <v>45</v>
      </c>
      <c r="P2893" s="49">
        <v>44.5</v>
      </c>
      <c r="Q2893" s="39">
        <v>3</v>
      </c>
      <c r="R2893" s="39">
        <v>98.9</v>
      </c>
      <c r="S2893" s="39">
        <v>6.7</v>
      </c>
    </row>
    <row r="2894" spans="1:19" x14ac:dyDescent="0.25">
      <c r="A2894" s="39" t="s">
        <v>76</v>
      </c>
      <c r="B2894" s="39" t="s">
        <v>43</v>
      </c>
      <c r="C2894" s="39" t="s">
        <v>68</v>
      </c>
      <c r="D2894" s="39" t="s">
        <v>3022</v>
      </c>
      <c r="E2894" s="39" t="s">
        <v>127</v>
      </c>
      <c r="F2894" s="48">
        <v>1</v>
      </c>
      <c r="G2894" s="41">
        <v>20628</v>
      </c>
      <c r="H2894" s="42">
        <v>2.8335164835164837</v>
      </c>
      <c r="I2894" s="42">
        <v>7280</v>
      </c>
      <c r="J2894" s="42" t="s">
        <v>4169</v>
      </c>
      <c r="K2894" s="42" t="s">
        <v>4170</v>
      </c>
      <c r="L2894" s="42">
        <v>0</v>
      </c>
      <c r="M2894" s="39" t="s">
        <v>103</v>
      </c>
      <c r="N2894" s="39" t="str">
        <f t="shared" si="45"/>
        <v>sim</v>
      </c>
      <c r="O2894" s="49">
        <v>150</v>
      </c>
      <c r="P2894" s="49">
        <v>110</v>
      </c>
      <c r="Q2894" s="39">
        <v>45</v>
      </c>
      <c r="R2894" s="39">
        <v>73.3</v>
      </c>
      <c r="S2894" s="39">
        <v>30</v>
      </c>
    </row>
    <row r="2895" spans="1:19" x14ac:dyDescent="0.25">
      <c r="A2895" s="39" t="s">
        <v>76</v>
      </c>
      <c r="B2895" s="39" t="s">
        <v>43</v>
      </c>
      <c r="C2895" s="39" t="s">
        <v>68</v>
      </c>
      <c r="D2895" s="39" t="s">
        <v>3023</v>
      </c>
      <c r="E2895" s="39" t="s">
        <v>127</v>
      </c>
      <c r="F2895" s="48">
        <v>1</v>
      </c>
      <c r="G2895" s="41">
        <v>2857</v>
      </c>
      <c r="H2895" s="42">
        <v>2.1562264150943395</v>
      </c>
      <c r="I2895" s="42">
        <v>1325</v>
      </c>
      <c r="J2895" s="42" t="s">
        <v>4170</v>
      </c>
      <c r="K2895" s="42" t="s">
        <v>4170</v>
      </c>
      <c r="L2895" s="42">
        <v>5</v>
      </c>
      <c r="M2895" s="39" t="s">
        <v>102</v>
      </c>
      <c r="N2895" s="39" t="str">
        <f t="shared" si="45"/>
        <v>sim</v>
      </c>
      <c r="O2895" s="49">
        <v>17.350000000000001</v>
      </c>
      <c r="P2895" s="49">
        <v>16.5</v>
      </c>
      <c r="Q2895" s="39">
        <v>2</v>
      </c>
      <c r="R2895" s="39">
        <v>95.1</v>
      </c>
      <c r="S2895" s="39">
        <v>11.5</v>
      </c>
    </row>
    <row r="2896" spans="1:19" x14ac:dyDescent="0.25">
      <c r="A2896" s="39" t="s">
        <v>76</v>
      </c>
      <c r="B2896" s="39" t="s">
        <v>43</v>
      </c>
      <c r="C2896" s="39" t="s">
        <v>68</v>
      </c>
      <c r="D2896" s="39" t="s">
        <v>3024</v>
      </c>
      <c r="E2896" s="39" t="s">
        <v>178</v>
      </c>
      <c r="F2896" s="48">
        <v>2</v>
      </c>
      <c r="G2896" s="41">
        <v>49902</v>
      </c>
      <c r="H2896" s="42">
        <v>3.9305293005671076</v>
      </c>
      <c r="I2896" s="42">
        <v>12696</v>
      </c>
      <c r="J2896" s="42" t="s">
        <v>4170</v>
      </c>
      <c r="K2896" s="42" t="s">
        <v>4170</v>
      </c>
      <c r="L2896" s="42">
        <v>0</v>
      </c>
      <c r="M2896" s="39" t="s">
        <v>102</v>
      </c>
      <c r="N2896" s="39" t="str">
        <f t="shared" si="45"/>
        <v>sim</v>
      </c>
      <c r="O2896" s="49">
        <v>97.86</v>
      </c>
      <c r="P2896" s="49">
        <v>97.86</v>
      </c>
      <c r="Q2896" s="39">
        <v>17.23</v>
      </c>
      <c r="R2896" s="39">
        <v>100</v>
      </c>
      <c r="S2896" s="39">
        <v>17.600000000000001</v>
      </c>
    </row>
    <row r="2897" spans="1:19" x14ac:dyDescent="0.25">
      <c r="A2897" s="39" t="s">
        <v>76</v>
      </c>
      <c r="B2897" s="39" t="s">
        <v>43</v>
      </c>
      <c r="C2897" s="39" t="s">
        <v>68</v>
      </c>
      <c r="D2897" s="39" t="s">
        <v>3025</v>
      </c>
      <c r="E2897" s="39" t="s">
        <v>127</v>
      </c>
      <c r="F2897" s="48">
        <v>1</v>
      </c>
      <c r="G2897" s="41">
        <v>3879</v>
      </c>
      <c r="H2897" s="42">
        <v>2.8129079042784628</v>
      </c>
      <c r="I2897" s="42">
        <v>1379</v>
      </c>
      <c r="J2897" s="42" t="s">
        <v>4169</v>
      </c>
      <c r="K2897" s="42" t="s">
        <v>4169</v>
      </c>
      <c r="L2897" s="42">
        <v>0</v>
      </c>
      <c r="M2897" s="39" t="s">
        <v>102</v>
      </c>
      <c r="N2897" s="39" t="str">
        <f t="shared" si="45"/>
        <v>sim</v>
      </c>
      <c r="O2897" s="49">
        <v>15.16</v>
      </c>
      <c r="P2897" s="49">
        <v>15.16</v>
      </c>
      <c r="Q2897" s="39">
        <v>3.52</v>
      </c>
      <c r="R2897" s="39">
        <v>100</v>
      </c>
      <c r="S2897" s="39">
        <v>23.2</v>
      </c>
    </row>
    <row r="2898" spans="1:19" x14ac:dyDescent="0.25">
      <c r="A2898" s="39" t="s">
        <v>76</v>
      </c>
      <c r="B2898" s="39" t="s">
        <v>43</v>
      </c>
      <c r="C2898" s="39" t="s">
        <v>68</v>
      </c>
      <c r="D2898" s="39" t="s">
        <v>3026</v>
      </c>
      <c r="E2898" s="39" t="s">
        <v>127</v>
      </c>
      <c r="F2898" s="48">
        <v>1</v>
      </c>
      <c r="G2898" s="41">
        <v>2173</v>
      </c>
      <c r="H2898" s="42">
        <v>2.0403755868544602</v>
      </c>
      <c r="I2898" s="42">
        <v>1065</v>
      </c>
      <c r="J2898" s="42" t="s">
        <v>4170</v>
      </c>
      <c r="K2898" s="42" t="s">
        <v>4170</v>
      </c>
      <c r="L2898" s="42">
        <v>0</v>
      </c>
      <c r="M2898" s="39" t="s">
        <v>102</v>
      </c>
      <c r="N2898" s="39" t="str">
        <f t="shared" si="45"/>
        <v>sim</v>
      </c>
      <c r="O2898" s="49">
        <v>15.04</v>
      </c>
      <c r="P2898" s="49">
        <v>14.79</v>
      </c>
      <c r="Q2898" s="39">
        <v>0.55000000000000004</v>
      </c>
      <c r="R2898" s="39">
        <v>98.3</v>
      </c>
      <c r="S2898" s="39">
        <v>3.7</v>
      </c>
    </row>
    <row r="2899" spans="1:19" x14ac:dyDescent="0.25">
      <c r="A2899" s="39" t="s">
        <v>76</v>
      </c>
      <c r="B2899" s="39" t="s">
        <v>43</v>
      </c>
      <c r="C2899" s="39" t="s">
        <v>68</v>
      </c>
      <c r="D2899" s="39" t="s">
        <v>3027</v>
      </c>
      <c r="E2899" s="39" t="s">
        <v>127</v>
      </c>
      <c r="F2899" s="48">
        <v>1</v>
      </c>
      <c r="G2899" s="41">
        <v>3355</v>
      </c>
      <c r="H2899" s="42">
        <v>2.0210843373493974</v>
      </c>
      <c r="I2899" s="42">
        <v>1660</v>
      </c>
      <c r="J2899" s="42" t="s">
        <v>4170</v>
      </c>
      <c r="K2899" s="42" t="s">
        <v>4170</v>
      </c>
      <c r="L2899" s="42">
        <v>0</v>
      </c>
      <c r="M2899" s="39" t="s">
        <v>102</v>
      </c>
      <c r="N2899" s="39" t="str">
        <f t="shared" si="45"/>
        <v>sim</v>
      </c>
      <c r="O2899" s="49">
        <v>19.29</v>
      </c>
      <c r="P2899" s="49">
        <v>19.29</v>
      </c>
      <c r="Q2899" s="39">
        <v>1.65</v>
      </c>
      <c r="R2899" s="39">
        <v>100</v>
      </c>
      <c r="S2899" s="39">
        <v>8.6</v>
      </c>
    </row>
    <row r="2900" spans="1:19" x14ac:dyDescent="0.25">
      <c r="A2900" s="39" t="s">
        <v>76</v>
      </c>
      <c r="B2900" s="39" t="s">
        <v>43</v>
      </c>
      <c r="C2900" s="39" t="s">
        <v>68</v>
      </c>
      <c r="D2900" s="39" t="s">
        <v>3028</v>
      </c>
      <c r="E2900" s="39" t="s">
        <v>127</v>
      </c>
      <c r="F2900" s="48">
        <v>1</v>
      </c>
      <c r="G2900" s="41">
        <v>4861</v>
      </c>
      <c r="H2900" s="42">
        <v>2.0254166666666666</v>
      </c>
      <c r="I2900" s="42">
        <v>2400</v>
      </c>
      <c r="J2900" s="42" t="s">
        <v>4170</v>
      </c>
      <c r="K2900" s="42" t="s">
        <v>4170</v>
      </c>
      <c r="L2900" s="42">
        <v>80</v>
      </c>
      <c r="M2900" s="39" t="s">
        <v>102</v>
      </c>
      <c r="N2900" s="39" t="str">
        <f t="shared" si="45"/>
        <v>sim</v>
      </c>
      <c r="O2900" s="49">
        <v>41.9</v>
      </c>
      <c r="P2900" s="49">
        <v>39</v>
      </c>
      <c r="Q2900" s="39">
        <v>1</v>
      </c>
      <c r="R2900" s="39">
        <v>93.1</v>
      </c>
      <c r="S2900" s="39">
        <v>2.4</v>
      </c>
    </row>
    <row r="2901" spans="1:19" x14ac:dyDescent="0.25">
      <c r="A2901" s="39" t="s">
        <v>76</v>
      </c>
      <c r="B2901" s="39" t="s">
        <v>43</v>
      </c>
      <c r="C2901" s="39" t="s">
        <v>68</v>
      </c>
      <c r="D2901" s="39" t="s">
        <v>3029</v>
      </c>
      <c r="E2901" s="39" t="s">
        <v>177</v>
      </c>
      <c r="F2901" s="48">
        <v>2</v>
      </c>
      <c r="G2901" s="41">
        <v>44886</v>
      </c>
      <c r="H2901" s="42">
        <v>3.0699678544559195</v>
      </c>
      <c r="I2901" s="42">
        <v>14621</v>
      </c>
      <c r="J2901" s="42" t="s">
        <v>4170</v>
      </c>
      <c r="K2901" s="42" t="s">
        <v>4170</v>
      </c>
      <c r="L2901" s="42">
        <v>480</v>
      </c>
      <c r="M2901" s="39" t="s">
        <v>102</v>
      </c>
      <c r="N2901" s="39" t="str">
        <f t="shared" si="45"/>
        <v>sim</v>
      </c>
      <c r="O2901" s="49">
        <v>281.92</v>
      </c>
      <c r="P2901" s="49">
        <v>261</v>
      </c>
      <c r="Q2901" s="39">
        <v>37.21</v>
      </c>
      <c r="R2901" s="39">
        <v>92.6</v>
      </c>
      <c r="S2901" s="39">
        <v>13.2</v>
      </c>
    </row>
    <row r="2902" spans="1:19" x14ac:dyDescent="0.25">
      <c r="A2902" s="39" t="s">
        <v>76</v>
      </c>
      <c r="B2902" s="39" t="s">
        <v>43</v>
      </c>
      <c r="C2902" s="39" t="s">
        <v>68</v>
      </c>
      <c r="D2902" s="39" t="s">
        <v>3030</v>
      </c>
      <c r="E2902" s="39" t="s">
        <v>127</v>
      </c>
      <c r="F2902" s="48">
        <v>2</v>
      </c>
      <c r="G2902" s="41">
        <v>55490</v>
      </c>
      <c r="H2902" s="42">
        <v>3.1528409090909091</v>
      </c>
      <c r="I2902" s="42">
        <v>17600</v>
      </c>
      <c r="J2902" s="42" t="s">
        <v>4169</v>
      </c>
      <c r="K2902" s="42" t="s">
        <v>4169</v>
      </c>
      <c r="L2902" s="42">
        <v>990</v>
      </c>
      <c r="M2902" s="39" t="s">
        <v>102</v>
      </c>
      <c r="N2902" s="39" t="str">
        <f t="shared" si="45"/>
        <v>sim</v>
      </c>
      <c r="O2902" s="49">
        <v>275.2</v>
      </c>
      <c r="P2902" s="49">
        <v>275.2</v>
      </c>
      <c r="Q2902" s="39">
        <v>233.65</v>
      </c>
      <c r="R2902" s="39">
        <v>100</v>
      </c>
      <c r="S2902" s="39">
        <v>84.9</v>
      </c>
    </row>
    <row r="2903" spans="1:19" x14ac:dyDescent="0.25">
      <c r="A2903" s="39" t="s">
        <v>76</v>
      </c>
      <c r="B2903" s="39" t="s">
        <v>43</v>
      </c>
      <c r="C2903" s="39" t="s">
        <v>68</v>
      </c>
      <c r="D2903" s="39" t="s">
        <v>3031</v>
      </c>
      <c r="E2903" s="39" t="s">
        <v>181</v>
      </c>
      <c r="F2903" s="48">
        <v>1</v>
      </c>
      <c r="G2903" s="41">
        <v>19056</v>
      </c>
      <c r="H2903" s="42">
        <v>3.346093064091308</v>
      </c>
      <c r="I2903" s="42">
        <v>5695</v>
      </c>
      <c r="J2903" s="42" t="s">
        <v>4169</v>
      </c>
      <c r="K2903" s="42" t="s">
        <v>4169</v>
      </c>
      <c r="L2903" s="42">
        <v>10</v>
      </c>
      <c r="M2903" s="39" t="s">
        <v>102</v>
      </c>
      <c r="N2903" s="39" t="str">
        <f t="shared" si="45"/>
        <v>sim</v>
      </c>
      <c r="O2903" s="49">
        <v>94.75</v>
      </c>
      <c r="P2903" s="49">
        <v>94.75</v>
      </c>
      <c r="Q2903" s="39">
        <v>21</v>
      </c>
      <c r="R2903" s="39">
        <v>100</v>
      </c>
      <c r="S2903" s="39">
        <v>22.2</v>
      </c>
    </row>
    <row r="2904" spans="1:19" x14ac:dyDescent="0.25">
      <c r="A2904" s="39" t="s">
        <v>76</v>
      </c>
      <c r="B2904" s="39" t="s">
        <v>43</v>
      </c>
      <c r="C2904" s="39" t="s">
        <v>68</v>
      </c>
      <c r="D2904" s="39" t="s">
        <v>3032</v>
      </c>
      <c r="E2904" s="39" t="s">
        <v>127</v>
      </c>
      <c r="F2904" s="48">
        <v>1</v>
      </c>
      <c r="G2904" s="41">
        <v>15742</v>
      </c>
      <c r="H2904" s="42">
        <v>2.4007930456001221</v>
      </c>
      <c r="I2904" s="42">
        <v>6557</v>
      </c>
      <c r="J2904" s="42" t="s">
        <v>4170</v>
      </c>
      <c r="K2904" s="42" t="s">
        <v>4170</v>
      </c>
      <c r="L2904" s="42">
        <v>0</v>
      </c>
      <c r="M2904" s="39" t="s">
        <v>102</v>
      </c>
      <c r="N2904" s="39" t="str">
        <f t="shared" si="45"/>
        <v>sim</v>
      </c>
      <c r="O2904" s="49">
        <v>84.43</v>
      </c>
      <c r="P2904" s="49">
        <v>84.43</v>
      </c>
      <c r="Q2904" s="39">
        <v>14.63</v>
      </c>
      <c r="R2904" s="39">
        <v>100</v>
      </c>
      <c r="S2904" s="39">
        <v>17.3</v>
      </c>
    </row>
    <row r="2905" spans="1:19" x14ac:dyDescent="0.25">
      <c r="A2905" s="39" t="s">
        <v>76</v>
      </c>
      <c r="B2905" s="39" t="s">
        <v>43</v>
      </c>
      <c r="C2905" s="39" t="s">
        <v>68</v>
      </c>
      <c r="D2905" s="39" t="s">
        <v>3033</v>
      </c>
      <c r="E2905" s="39" t="s">
        <v>127</v>
      </c>
      <c r="F2905" s="48">
        <v>1</v>
      </c>
      <c r="G2905" s="41">
        <v>2018</v>
      </c>
      <c r="H2905" s="42">
        <v>3.5034722222222223</v>
      </c>
      <c r="I2905" s="42">
        <v>576</v>
      </c>
      <c r="J2905" s="42" t="s">
        <v>4170</v>
      </c>
      <c r="K2905" s="42" t="s">
        <v>4170</v>
      </c>
      <c r="L2905" s="42">
        <v>0</v>
      </c>
      <c r="M2905" s="39" t="s">
        <v>102</v>
      </c>
      <c r="N2905" s="39" t="str">
        <f t="shared" si="45"/>
        <v>sim</v>
      </c>
      <c r="O2905" s="49">
        <v>9.17</v>
      </c>
      <c r="P2905" s="49">
        <v>9.17</v>
      </c>
      <c r="Q2905" s="39">
        <v>2.21</v>
      </c>
      <c r="R2905" s="39">
        <v>100</v>
      </c>
      <c r="S2905" s="39">
        <v>24.1</v>
      </c>
    </row>
    <row r="2906" spans="1:19" x14ac:dyDescent="0.25">
      <c r="A2906" s="39" t="s">
        <v>76</v>
      </c>
      <c r="B2906" s="39" t="s">
        <v>43</v>
      </c>
      <c r="C2906" s="39" t="s">
        <v>68</v>
      </c>
      <c r="D2906" s="39" t="s">
        <v>3034</v>
      </c>
      <c r="E2906" s="39" t="s">
        <v>178</v>
      </c>
      <c r="F2906" s="48">
        <v>1</v>
      </c>
      <c r="G2906" s="41">
        <v>20266</v>
      </c>
      <c r="H2906" s="42">
        <v>3.3179436804191225</v>
      </c>
      <c r="I2906" s="42">
        <v>6108</v>
      </c>
      <c r="J2906" s="42" t="s">
        <v>4170</v>
      </c>
      <c r="K2906" s="42" t="s">
        <v>4170</v>
      </c>
      <c r="L2906" s="42">
        <v>0</v>
      </c>
      <c r="M2906" s="39" t="s">
        <v>103</v>
      </c>
      <c r="N2906" s="39" t="str">
        <f t="shared" si="45"/>
        <v>sim</v>
      </c>
      <c r="O2906" s="49">
        <v>60</v>
      </c>
      <c r="P2906" s="49">
        <v>60</v>
      </c>
      <c r="Q2906" s="39">
        <v>40</v>
      </c>
      <c r="R2906" s="39">
        <v>100</v>
      </c>
      <c r="S2906" s="39">
        <v>66.7</v>
      </c>
    </row>
    <row r="2907" spans="1:19" x14ac:dyDescent="0.25">
      <c r="A2907" s="39" t="s">
        <v>76</v>
      </c>
      <c r="B2907" s="39" t="s">
        <v>43</v>
      </c>
      <c r="C2907" s="39" t="s">
        <v>68</v>
      </c>
      <c r="D2907" s="39" t="s">
        <v>3035</v>
      </c>
      <c r="E2907" s="39" t="s">
        <v>183</v>
      </c>
      <c r="F2907" s="48">
        <v>4</v>
      </c>
      <c r="G2907" s="41">
        <v>330845</v>
      </c>
      <c r="H2907" s="42">
        <v>2.4826657261634977</v>
      </c>
      <c r="I2907" s="42">
        <v>133262</v>
      </c>
      <c r="J2907" s="42" t="s">
        <v>4169</v>
      </c>
      <c r="K2907" s="42" t="s">
        <v>4170</v>
      </c>
      <c r="L2907" s="42">
        <v>546</v>
      </c>
      <c r="M2907" s="39" t="s">
        <v>102</v>
      </c>
      <c r="N2907" s="39" t="str">
        <f t="shared" si="45"/>
        <v>sim</v>
      </c>
      <c r="O2907" s="49">
        <v>807.29</v>
      </c>
      <c r="P2907" s="49">
        <v>796.04</v>
      </c>
      <c r="Q2907" s="39">
        <v>16.16</v>
      </c>
      <c r="R2907" s="39">
        <v>98.6</v>
      </c>
      <c r="S2907" s="39">
        <v>2</v>
      </c>
    </row>
    <row r="2908" spans="1:19" x14ac:dyDescent="0.25">
      <c r="A2908" s="39" t="s">
        <v>76</v>
      </c>
      <c r="B2908" s="39" t="s">
        <v>43</v>
      </c>
      <c r="C2908" s="39" t="s">
        <v>68</v>
      </c>
      <c r="D2908" s="39" t="s">
        <v>3036</v>
      </c>
      <c r="E2908" s="39" t="s">
        <v>127</v>
      </c>
      <c r="F2908" s="48">
        <v>1</v>
      </c>
      <c r="G2908" s="41">
        <v>4029</v>
      </c>
      <c r="H2908" s="42">
        <v>2.2383333333333333</v>
      </c>
      <c r="I2908" s="42">
        <v>1800</v>
      </c>
      <c r="J2908" s="42" t="s">
        <v>4170</v>
      </c>
      <c r="K2908" s="42" t="s">
        <v>4169</v>
      </c>
      <c r="L2908" s="42">
        <v>30</v>
      </c>
      <c r="M2908" s="39" t="s">
        <v>102</v>
      </c>
      <c r="N2908" s="39" t="str">
        <f t="shared" si="45"/>
        <v>sim</v>
      </c>
      <c r="O2908" s="49">
        <v>20.149999999999999</v>
      </c>
      <c r="P2908" s="49">
        <v>17.84</v>
      </c>
      <c r="Q2908" s="39">
        <v>2</v>
      </c>
      <c r="R2908" s="39">
        <v>88.5</v>
      </c>
      <c r="S2908" s="39">
        <v>9.9</v>
      </c>
    </row>
    <row r="2909" spans="1:19" x14ac:dyDescent="0.25">
      <c r="A2909" s="39" t="s">
        <v>76</v>
      </c>
      <c r="B2909" s="39" t="s">
        <v>43</v>
      </c>
      <c r="C2909" s="39" t="s">
        <v>68</v>
      </c>
      <c r="D2909" s="39" t="s">
        <v>3037</v>
      </c>
      <c r="E2909" s="39" t="s">
        <v>127</v>
      </c>
      <c r="F2909" s="48">
        <v>1</v>
      </c>
      <c r="G2909" s="41">
        <v>3395</v>
      </c>
      <c r="H2909" s="42">
        <v>2.0100651272942569</v>
      </c>
      <c r="I2909" s="42">
        <v>1689</v>
      </c>
      <c r="J2909" s="42" t="s">
        <v>4169</v>
      </c>
      <c r="K2909" s="42" t="s">
        <v>4169</v>
      </c>
      <c r="L2909" s="42">
        <v>0</v>
      </c>
      <c r="M2909" s="39" t="s">
        <v>102</v>
      </c>
      <c r="N2909" s="39" t="str">
        <f t="shared" si="45"/>
        <v>sim</v>
      </c>
      <c r="O2909" s="49">
        <v>20.87</v>
      </c>
      <c r="P2909" s="49">
        <v>20.87</v>
      </c>
      <c r="Q2909" s="39">
        <v>1.74</v>
      </c>
      <c r="R2909" s="39">
        <v>100</v>
      </c>
      <c r="S2909" s="39">
        <v>8.3000000000000007</v>
      </c>
    </row>
    <row r="2910" spans="1:19" x14ac:dyDescent="0.25">
      <c r="A2910" s="39" t="s">
        <v>76</v>
      </c>
      <c r="B2910" s="39" t="s">
        <v>43</v>
      </c>
      <c r="C2910" s="39" t="s">
        <v>68</v>
      </c>
      <c r="D2910" s="39" t="s">
        <v>2383</v>
      </c>
      <c r="E2910" s="39" t="s">
        <v>127</v>
      </c>
      <c r="F2910" s="48">
        <v>1</v>
      </c>
      <c r="G2910" s="41">
        <v>10077</v>
      </c>
      <c r="H2910" s="42">
        <v>4.0308000000000002</v>
      </c>
      <c r="I2910" s="42">
        <v>2500</v>
      </c>
      <c r="J2910" s="42" t="s">
        <v>4170</v>
      </c>
      <c r="K2910" s="42" t="s">
        <v>4170</v>
      </c>
      <c r="L2910" s="42">
        <v>20</v>
      </c>
      <c r="M2910" s="39" t="s">
        <v>103</v>
      </c>
      <c r="N2910" s="39" t="str">
        <f t="shared" si="45"/>
        <v>sim</v>
      </c>
      <c r="O2910" s="49">
        <v>1000</v>
      </c>
      <c r="P2910" s="49">
        <v>10</v>
      </c>
      <c r="Q2910" s="39">
        <v>5</v>
      </c>
      <c r="R2910" s="39">
        <v>1</v>
      </c>
      <c r="S2910" s="39">
        <v>0.5</v>
      </c>
    </row>
    <row r="2911" spans="1:19" x14ac:dyDescent="0.25">
      <c r="A2911" s="39" t="s">
        <v>76</v>
      </c>
      <c r="B2911" s="39" t="s">
        <v>43</v>
      </c>
      <c r="C2911" s="39" t="s">
        <v>68</v>
      </c>
      <c r="D2911" s="39" t="s">
        <v>3038</v>
      </c>
      <c r="E2911" s="39" t="s">
        <v>127</v>
      </c>
      <c r="F2911" s="48">
        <v>3</v>
      </c>
      <c r="G2911" s="41">
        <v>225672</v>
      </c>
      <c r="H2911" s="42">
        <v>2.0000177249966766</v>
      </c>
      <c r="I2911" s="42">
        <v>112835</v>
      </c>
      <c r="J2911" s="42" t="s">
        <v>4169</v>
      </c>
      <c r="K2911" s="42" t="s">
        <v>4169</v>
      </c>
      <c r="L2911" s="42">
        <v>0</v>
      </c>
      <c r="M2911" s="39" t="s">
        <v>102</v>
      </c>
      <c r="N2911" s="39" t="str">
        <f t="shared" si="45"/>
        <v>sim</v>
      </c>
      <c r="O2911" s="49">
        <v>966</v>
      </c>
      <c r="P2911" s="49">
        <v>960</v>
      </c>
      <c r="Q2911" s="39">
        <v>524</v>
      </c>
      <c r="R2911" s="39">
        <v>99.4</v>
      </c>
      <c r="S2911" s="39">
        <v>54.2</v>
      </c>
    </row>
    <row r="2912" spans="1:19" x14ac:dyDescent="0.25">
      <c r="A2912" s="39" t="s">
        <v>76</v>
      </c>
      <c r="B2912" s="39" t="s">
        <v>43</v>
      </c>
      <c r="C2912" s="39" t="s">
        <v>68</v>
      </c>
      <c r="D2912" s="39" t="s">
        <v>3039</v>
      </c>
      <c r="E2912" s="39" t="s">
        <v>127</v>
      </c>
      <c r="F2912" s="48">
        <v>2</v>
      </c>
      <c r="G2912" s="41">
        <v>37873</v>
      </c>
      <c r="H2912" s="42">
        <v>2.9229759975302927</v>
      </c>
      <c r="I2912" s="42">
        <v>12957</v>
      </c>
      <c r="J2912" s="42" t="s">
        <v>4169</v>
      </c>
      <c r="K2912" s="42" t="s">
        <v>4169</v>
      </c>
      <c r="L2912" s="42">
        <v>0</v>
      </c>
      <c r="M2912" s="39" t="s">
        <v>102</v>
      </c>
      <c r="N2912" s="39" t="str">
        <f t="shared" si="45"/>
        <v>sim</v>
      </c>
      <c r="O2912" s="49">
        <v>350</v>
      </c>
      <c r="P2912" s="49">
        <v>150</v>
      </c>
      <c r="Q2912" s="39">
        <v>130</v>
      </c>
      <c r="R2912" s="39">
        <v>42.9</v>
      </c>
      <c r="S2912" s="39">
        <v>37.1</v>
      </c>
    </row>
    <row r="2913" spans="1:19" x14ac:dyDescent="0.25">
      <c r="A2913" s="39" t="s">
        <v>76</v>
      </c>
      <c r="B2913" s="39" t="s">
        <v>43</v>
      </c>
      <c r="C2913" s="39" t="s">
        <v>68</v>
      </c>
      <c r="D2913" s="39" t="s">
        <v>3040</v>
      </c>
      <c r="E2913" s="39" t="s">
        <v>127</v>
      </c>
      <c r="F2913" s="48">
        <v>2</v>
      </c>
      <c r="G2913" s="41">
        <v>34414</v>
      </c>
      <c r="H2913" s="42">
        <v>2.9164406779661016</v>
      </c>
      <c r="I2913" s="42">
        <v>11800</v>
      </c>
      <c r="J2913" s="42" t="s">
        <v>4169</v>
      </c>
      <c r="K2913" s="42" t="s">
        <v>4169</v>
      </c>
      <c r="L2913" s="42">
        <v>60</v>
      </c>
      <c r="M2913" s="39" t="s">
        <v>102</v>
      </c>
      <c r="N2913" s="39" t="str">
        <f t="shared" si="45"/>
        <v>sim</v>
      </c>
      <c r="O2913" s="49">
        <v>95</v>
      </c>
      <c r="P2913" s="49">
        <v>90</v>
      </c>
      <c r="Q2913" s="39">
        <v>5.55</v>
      </c>
      <c r="R2913" s="39">
        <v>94.7</v>
      </c>
      <c r="S2913" s="39">
        <v>5.8</v>
      </c>
    </row>
    <row r="2914" spans="1:19" x14ac:dyDescent="0.25">
      <c r="A2914" s="39" t="s">
        <v>76</v>
      </c>
      <c r="B2914" s="39" t="s">
        <v>43</v>
      </c>
      <c r="C2914" s="39" t="s">
        <v>68</v>
      </c>
      <c r="D2914" s="39" t="s">
        <v>3041</v>
      </c>
      <c r="E2914" s="39" t="s">
        <v>127</v>
      </c>
      <c r="F2914" s="48">
        <v>1</v>
      </c>
      <c r="G2914" s="41">
        <v>986</v>
      </c>
      <c r="H2914" s="42">
        <v>2.8171428571428572</v>
      </c>
      <c r="I2914" s="42">
        <v>350</v>
      </c>
      <c r="J2914" s="42" t="s">
        <v>4170</v>
      </c>
      <c r="K2914" s="42" t="s">
        <v>4170</v>
      </c>
      <c r="L2914" s="42">
        <v>0</v>
      </c>
      <c r="M2914" s="39" t="s">
        <v>102</v>
      </c>
      <c r="N2914" s="39" t="str">
        <f t="shared" si="45"/>
        <v>sim</v>
      </c>
      <c r="O2914" s="49">
        <v>42.69</v>
      </c>
      <c r="P2914" s="49">
        <v>35</v>
      </c>
      <c r="Q2914" s="39">
        <v>2.2999999999999998</v>
      </c>
      <c r="R2914" s="39">
        <v>82</v>
      </c>
      <c r="S2914" s="39">
        <v>5.4</v>
      </c>
    </row>
    <row r="2915" spans="1:19" x14ac:dyDescent="0.25">
      <c r="A2915" s="39" t="s">
        <v>76</v>
      </c>
      <c r="B2915" s="39" t="s">
        <v>43</v>
      </c>
      <c r="C2915" s="39" t="s">
        <v>68</v>
      </c>
      <c r="D2915" s="39" t="s">
        <v>3042</v>
      </c>
      <c r="E2915" s="39" t="s">
        <v>127</v>
      </c>
      <c r="F2915" s="48">
        <v>1</v>
      </c>
      <c r="G2915" s="41">
        <v>2939</v>
      </c>
      <c r="H2915" s="42">
        <v>2.6718181818181819</v>
      </c>
      <c r="I2915" s="42">
        <v>1100</v>
      </c>
      <c r="J2915" s="42" t="s">
        <v>4170</v>
      </c>
      <c r="K2915" s="42" t="s">
        <v>4170</v>
      </c>
      <c r="L2915" s="42">
        <v>0</v>
      </c>
      <c r="M2915" s="39" t="s">
        <v>102</v>
      </c>
      <c r="N2915" s="39" t="str">
        <f t="shared" si="45"/>
        <v>sim</v>
      </c>
      <c r="O2915" s="49">
        <v>20</v>
      </c>
      <c r="P2915" s="49">
        <v>19.5</v>
      </c>
      <c r="Q2915" s="39">
        <v>6.49</v>
      </c>
      <c r="R2915" s="39">
        <v>97.5</v>
      </c>
      <c r="S2915" s="39">
        <v>32.5</v>
      </c>
    </row>
    <row r="2916" spans="1:19" x14ac:dyDescent="0.25">
      <c r="A2916" s="39" t="s">
        <v>76</v>
      </c>
      <c r="B2916" s="39" t="s">
        <v>43</v>
      </c>
      <c r="C2916" s="39" t="s">
        <v>68</v>
      </c>
      <c r="D2916" s="39" t="s">
        <v>3043</v>
      </c>
      <c r="E2916" s="39" t="s">
        <v>181</v>
      </c>
      <c r="F2916" s="48">
        <v>1</v>
      </c>
      <c r="G2916" s="41">
        <v>11159</v>
      </c>
      <c r="H2916" s="42">
        <v>3.7496639784946235</v>
      </c>
      <c r="I2916" s="42">
        <v>2976</v>
      </c>
      <c r="J2916" s="42" t="s">
        <v>4170</v>
      </c>
      <c r="K2916" s="42" t="s">
        <v>4170</v>
      </c>
      <c r="L2916" s="42">
        <v>466</v>
      </c>
      <c r="M2916" s="39" t="s">
        <v>103</v>
      </c>
      <c r="N2916" s="39" t="str">
        <f t="shared" si="45"/>
        <v>sim</v>
      </c>
      <c r="O2916" s="49">
        <v>36</v>
      </c>
      <c r="P2916" s="49">
        <v>30</v>
      </c>
      <c r="Q2916" s="39">
        <v>18.2</v>
      </c>
      <c r="R2916" s="39">
        <v>83.3</v>
      </c>
      <c r="S2916" s="39">
        <v>50.6</v>
      </c>
    </row>
    <row r="2917" spans="1:19" x14ac:dyDescent="0.25">
      <c r="A2917" s="39" t="s">
        <v>76</v>
      </c>
      <c r="B2917" s="39" t="s">
        <v>43</v>
      </c>
      <c r="C2917" s="39" t="s">
        <v>68</v>
      </c>
      <c r="D2917" s="39" t="s">
        <v>3044</v>
      </c>
      <c r="E2917" s="39" t="s">
        <v>127</v>
      </c>
      <c r="F2917" s="48">
        <v>1</v>
      </c>
      <c r="G2917" s="41">
        <v>6120</v>
      </c>
      <c r="H2917" s="42">
        <v>2.7091633466135456</v>
      </c>
      <c r="I2917" s="42">
        <v>2259</v>
      </c>
      <c r="J2917" s="42" t="s">
        <v>4169</v>
      </c>
      <c r="K2917" s="42" t="s">
        <v>4169</v>
      </c>
      <c r="L2917" s="42">
        <v>0</v>
      </c>
      <c r="M2917" s="39" t="s">
        <v>102</v>
      </c>
      <c r="N2917" s="39" t="str">
        <f t="shared" si="45"/>
        <v>sim</v>
      </c>
      <c r="O2917" s="49">
        <v>32</v>
      </c>
      <c r="P2917" s="49">
        <v>32</v>
      </c>
      <c r="Q2917" s="39">
        <v>5</v>
      </c>
      <c r="R2917" s="39">
        <v>100</v>
      </c>
      <c r="S2917" s="39">
        <v>15.6</v>
      </c>
    </row>
    <row r="2918" spans="1:19" x14ac:dyDescent="0.25">
      <c r="A2918" s="39" t="s">
        <v>76</v>
      </c>
      <c r="B2918" s="39" t="s">
        <v>43</v>
      </c>
      <c r="C2918" s="39" t="s">
        <v>68</v>
      </c>
      <c r="D2918" s="39" t="s">
        <v>3045</v>
      </c>
      <c r="E2918" s="39" t="s">
        <v>176</v>
      </c>
      <c r="F2918" s="48">
        <v>1</v>
      </c>
      <c r="G2918" s="41">
        <v>8022</v>
      </c>
      <c r="H2918" s="42">
        <v>2.4162650602409639</v>
      </c>
      <c r="I2918" s="42">
        <v>3320</v>
      </c>
      <c r="J2918" s="42" t="s">
        <v>4170</v>
      </c>
      <c r="K2918" s="42" t="s">
        <v>4170</v>
      </c>
      <c r="L2918" s="42">
        <v>12</v>
      </c>
      <c r="M2918" s="39" t="s">
        <v>102</v>
      </c>
      <c r="N2918" s="39" t="str">
        <f t="shared" si="45"/>
        <v>sim</v>
      </c>
      <c r="O2918" s="49">
        <v>31.86</v>
      </c>
      <c r="P2918" s="49">
        <v>31.86</v>
      </c>
      <c r="Q2918" s="39">
        <v>6.14</v>
      </c>
      <c r="R2918" s="39">
        <v>100</v>
      </c>
      <c r="S2918" s="39">
        <v>19.3</v>
      </c>
    </row>
    <row r="2919" spans="1:19" x14ac:dyDescent="0.25">
      <c r="A2919" s="39" t="s">
        <v>76</v>
      </c>
      <c r="B2919" s="39" t="s">
        <v>43</v>
      </c>
      <c r="C2919" s="39" t="s">
        <v>68</v>
      </c>
      <c r="D2919" s="39" t="s">
        <v>3046</v>
      </c>
      <c r="E2919" s="39" t="s">
        <v>127</v>
      </c>
      <c r="F2919" s="48">
        <v>1</v>
      </c>
      <c r="G2919" s="41">
        <v>26655</v>
      </c>
      <c r="H2919" s="42">
        <v>3.0994186046511629</v>
      </c>
      <c r="I2919" s="42">
        <v>8600</v>
      </c>
      <c r="J2919" s="42" t="s">
        <v>4169</v>
      </c>
      <c r="K2919" s="42" t="s">
        <v>4169</v>
      </c>
      <c r="L2919" s="42">
        <v>5</v>
      </c>
      <c r="M2919" s="39" t="s">
        <v>102</v>
      </c>
      <c r="N2919" s="39" t="str">
        <f t="shared" si="45"/>
        <v>sim</v>
      </c>
      <c r="O2919" s="49">
        <v>85.2</v>
      </c>
      <c r="P2919" s="49">
        <v>81</v>
      </c>
      <c r="Q2919" s="39">
        <v>25</v>
      </c>
      <c r="R2919" s="39">
        <v>95.1</v>
      </c>
      <c r="S2919" s="39">
        <v>29.3</v>
      </c>
    </row>
    <row r="2920" spans="1:19" x14ac:dyDescent="0.25">
      <c r="A2920" s="39" t="s">
        <v>76</v>
      </c>
      <c r="B2920" s="39" t="s">
        <v>43</v>
      </c>
      <c r="C2920" s="39" t="s">
        <v>68</v>
      </c>
      <c r="D2920" s="39" t="s">
        <v>3047</v>
      </c>
      <c r="E2920" s="39" t="s">
        <v>181</v>
      </c>
      <c r="F2920" s="48">
        <v>1</v>
      </c>
      <c r="G2920" s="41">
        <v>2194</v>
      </c>
      <c r="H2920" s="42">
        <v>2.1744301288404362</v>
      </c>
      <c r="I2920" s="42">
        <v>1009</v>
      </c>
      <c r="J2920" s="42" t="s">
        <v>4170</v>
      </c>
      <c r="K2920" s="42" t="s">
        <v>4170</v>
      </c>
      <c r="L2920" s="42">
        <v>3</v>
      </c>
      <c r="M2920" s="39" t="s">
        <v>103</v>
      </c>
      <c r="N2920" s="39" t="str">
        <f t="shared" si="45"/>
        <v>sim</v>
      </c>
      <c r="O2920" s="49">
        <v>12</v>
      </c>
      <c r="P2920" s="49">
        <v>10</v>
      </c>
      <c r="Q2920" s="39">
        <v>3.55</v>
      </c>
      <c r="R2920" s="39">
        <v>83.3</v>
      </c>
      <c r="S2920" s="39">
        <v>29.6</v>
      </c>
    </row>
    <row r="2921" spans="1:19" x14ac:dyDescent="0.25">
      <c r="A2921" s="39" t="s">
        <v>76</v>
      </c>
      <c r="B2921" s="39" t="s">
        <v>43</v>
      </c>
      <c r="C2921" s="39" t="s">
        <v>68</v>
      </c>
      <c r="D2921" s="39" t="s">
        <v>3048</v>
      </c>
      <c r="E2921" s="39" t="s">
        <v>127</v>
      </c>
      <c r="F2921" s="48">
        <v>1</v>
      </c>
      <c r="G2921" s="41">
        <v>18801</v>
      </c>
      <c r="H2921" s="42">
        <v>2.6896995708154505</v>
      </c>
      <c r="I2921" s="42">
        <v>6990</v>
      </c>
      <c r="J2921" s="42" t="s">
        <v>4169</v>
      </c>
      <c r="K2921" s="42" t="s">
        <v>4169</v>
      </c>
      <c r="L2921" s="42">
        <v>0</v>
      </c>
      <c r="M2921" s="39" t="s">
        <v>102</v>
      </c>
      <c r="N2921" s="39" t="str">
        <f t="shared" si="45"/>
        <v>sim</v>
      </c>
      <c r="O2921" s="49">
        <v>106.75</v>
      </c>
      <c r="P2921" s="49">
        <v>101.9</v>
      </c>
      <c r="Q2921" s="39">
        <v>50.09</v>
      </c>
      <c r="R2921" s="39">
        <v>95.5</v>
      </c>
      <c r="S2921" s="39">
        <v>46.9</v>
      </c>
    </row>
    <row r="2922" spans="1:19" x14ac:dyDescent="0.25">
      <c r="A2922" s="39" t="s">
        <v>76</v>
      </c>
      <c r="B2922" s="39" t="s">
        <v>43</v>
      </c>
      <c r="C2922" s="39" t="s">
        <v>68</v>
      </c>
      <c r="D2922" s="39" t="s">
        <v>3049</v>
      </c>
      <c r="E2922" s="39" t="s">
        <v>127</v>
      </c>
      <c r="F2922" s="48">
        <v>2</v>
      </c>
      <c r="G2922" s="41">
        <v>50062</v>
      </c>
      <c r="H2922" s="42">
        <v>2.656795627023298</v>
      </c>
      <c r="I2922" s="42">
        <v>18843</v>
      </c>
      <c r="J2922" s="42" t="s">
        <v>4170</v>
      </c>
      <c r="K2922" s="42" t="s">
        <v>4170</v>
      </c>
      <c r="L2922" s="42">
        <v>250</v>
      </c>
      <c r="M2922" s="39" t="s">
        <v>103</v>
      </c>
      <c r="N2922" s="39" t="str">
        <f t="shared" si="45"/>
        <v>sim</v>
      </c>
      <c r="O2922" s="49">
        <v>220</v>
      </c>
      <c r="P2922" s="49">
        <v>180</v>
      </c>
      <c r="Q2922" s="39">
        <v>180</v>
      </c>
      <c r="R2922" s="39">
        <v>81.8</v>
      </c>
      <c r="S2922" s="39">
        <v>81.8</v>
      </c>
    </row>
    <row r="2923" spans="1:19" x14ac:dyDescent="0.25">
      <c r="A2923" s="39" t="s">
        <v>76</v>
      </c>
      <c r="B2923" s="39" t="s">
        <v>43</v>
      </c>
      <c r="C2923" s="39" t="s">
        <v>68</v>
      </c>
      <c r="D2923" s="39" t="s">
        <v>3050</v>
      </c>
      <c r="E2923" s="39" t="s">
        <v>180</v>
      </c>
      <c r="F2923" s="48">
        <v>1</v>
      </c>
      <c r="G2923" s="41">
        <v>6038</v>
      </c>
      <c r="H2923" s="42">
        <v>2.6895322939866371</v>
      </c>
      <c r="I2923" s="42">
        <v>2245</v>
      </c>
      <c r="J2923" s="42" t="s">
        <v>4170</v>
      </c>
      <c r="K2923" s="42" t="s">
        <v>4170</v>
      </c>
      <c r="L2923" s="42">
        <v>0</v>
      </c>
      <c r="M2923" s="39" t="s">
        <v>102</v>
      </c>
      <c r="N2923" s="39" t="str">
        <f t="shared" si="45"/>
        <v>sim</v>
      </c>
      <c r="O2923" s="49">
        <v>23.5</v>
      </c>
      <c r="P2923" s="49">
        <v>23.5</v>
      </c>
      <c r="Q2923" s="39">
        <v>2.8</v>
      </c>
      <c r="R2923" s="39">
        <v>100</v>
      </c>
      <c r="S2923" s="39">
        <v>11.9</v>
      </c>
    </row>
    <row r="2924" spans="1:19" x14ac:dyDescent="0.25">
      <c r="A2924" s="39" t="s">
        <v>76</v>
      </c>
      <c r="B2924" s="39" t="s">
        <v>43</v>
      </c>
      <c r="C2924" s="39" t="s">
        <v>68</v>
      </c>
      <c r="D2924" s="39" t="s">
        <v>3051</v>
      </c>
      <c r="E2924" s="39" t="s">
        <v>127</v>
      </c>
      <c r="F2924" s="48">
        <v>1</v>
      </c>
      <c r="G2924" s="41">
        <v>1226</v>
      </c>
      <c r="H2924" s="42">
        <v>3.1275510204081631</v>
      </c>
      <c r="I2924" s="42">
        <v>392</v>
      </c>
      <c r="J2924" s="42" t="s">
        <v>4170</v>
      </c>
      <c r="K2924" s="42" t="s">
        <v>4170</v>
      </c>
      <c r="L2924" s="42">
        <v>100</v>
      </c>
      <c r="M2924" s="39" t="s">
        <v>106</v>
      </c>
      <c r="N2924" s="39" t="str">
        <f t="shared" si="45"/>
        <v>sim</v>
      </c>
      <c r="O2924" s="49">
        <v>7.48</v>
      </c>
      <c r="P2924" s="49">
        <v>7</v>
      </c>
      <c r="Q2924" s="39">
        <v>1.4</v>
      </c>
      <c r="R2924" s="39">
        <v>93.6</v>
      </c>
      <c r="S2924" s="39">
        <v>18.7</v>
      </c>
    </row>
    <row r="2925" spans="1:19" x14ac:dyDescent="0.25">
      <c r="A2925" s="39" t="s">
        <v>76</v>
      </c>
      <c r="B2925" s="39" t="s">
        <v>43</v>
      </c>
      <c r="C2925" s="39" t="s">
        <v>68</v>
      </c>
      <c r="D2925" s="39" t="s">
        <v>3052</v>
      </c>
      <c r="E2925" s="39" t="s">
        <v>127</v>
      </c>
      <c r="F2925" s="48">
        <v>1</v>
      </c>
      <c r="G2925" s="41">
        <v>8246</v>
      </c>
      <c r="H2925" s="42">
        <v>3.6486725663716815</v>
      </c>
      <c r="I2925" s="42">
        <v>2260</v>
      </c>
      <c r="J2925" s="42" t="s">
        <v>4170</v>
      </c>
      <c r="K2925" s="42" t="s">
        <v>4170</v>
      </c>
      <c r="L2925" s="42">
        <v>0</v>
      </c>
      <c r="M2925" s="39" t="s">
        <v>105</v>
      </c>
      <c r="N2925" s="39" t="str">
        <f t="shared" si="45"/>
        <v>sim</v>
      </c>
      <c r="O2925" s="49">
        <v>39.909999999999997</v>
      </c>
      <c r="P2925" s="49">
        <v>32.409999999999997</v>
      </c>
      <c r="Q2925" s="39">
        <v>35</v>
      </c>
      <c r="R2925" s="39">
        <v>81.2</v>
      </c>
      <c r="S2925" s="39">
        <v>87.7</v>
      </c>
    </row>
    <row r="2926" spans="1:19" x14ac:dyDescent="0.25">
      <c r="A2926" s="39" t="s">
        <v>76</v>
      </c>
      <c r="B2926" s="39" t="s">
        <v>43</v>
      </c>
      <c r="C2926" s="39" t="s">
        <v>68</v>
      </c>
      <c r="D2926" s="39" t="s">
        <v>3053</v>
      </c>
      <c r="E2926" s="39" t="s">
        <v>180</v>
      </c>
      <c r="F2926" s="48">
        <v>1</v>
      </c>
      <c r="G2926" s="41">
        <v>3778</v>
      </c>
      <c r="H2926" s="42">
        <v>2.1117942984907772</v>
      </c>
      <c r="I2926" s="42">
        <v>1789</v>
      </c>
      <c r="J2926" s="42" t="s">
        <v>4170</v>
      </c>
      <c r="K2926" s="42" t="s">
        <v>4170</v>
      </c>
      <c r="L2926" s="42">
        <v>0</v>
      </c>
      <c r="M2926" s="39" t="s">
        <v>102</v>
      </c>
      <c r="N2926" s="39" t="str">
        <f t="shared" si="45"/>
        <v>sim</v>
      </c>
      <c r="O2926" s="49">
        <v>22</v>
      </c>
      <c r="P2926" s="49">
        <v>20</v>
      </c>
      <c r="Q2926" s="39">
        <v>11</v>
      </c>
      <c r="R2926" s="39">
        <v>90.9</v>
      </c>
      <c r="S2926" s="39">
        <v>50</v>
      </c>
    </row>
    <row r="2927" spans="1:19" x14ac:dyDescent="0.25">
      <c r="A2927" s="39" t="s">
        <v>76</v>
      </c>
      <c r="B2927" s="39" t="s">
        <v>43</v>
      </c>
      <c r="C2927" s="39" t="s">
        <v>68</v>
      </c>
      <c r="D2927" s="39" t="s">
        <v>3054</v>
      </c>
      <c r="E2927" s="39" t="s">
        <v>127</v>
      </c>
      <c r="F2927" s="48">
        <v>1</v>
      </c>
      <c r="G2927" s="41">
        <v>3364</v>
      </c>
      <c r="H2927" s="42">
        <v>2.1025</v>
      </c>
      <c r="I2927" s="42">
        <v>1600</v>
      </c>
      <c r="J2927" s="42" t="s">
        <v>4169</v>
      </c>
      <c r="K2927" s="42" t="s">
        <v>4170</v>
      </c>
      <c r="L2927" s="42">
        <v>0</v>
      </c>
      <c r="M2927" s="39" t="s">
        <v>102</v>
      </c>
      <c r="N2927" s="39" t="str">
        <f t="shared" si="45"/>
        <v>sim</v>
      </c>
      <c r="O2927" s="49">
        <v>25</v>
      </c>
      <c r="P2927" s="49">
        <v>20</v>
      </c>
      <c r="Q2927" s="39">
        <v>5</v>
      </c>
      <c r="R2927" s="39">
        <v>80</v>
      </c>
      <c r="S2927" s="39">
        <v>20</v>
      </c>
    </row>
    <row r="2928" spans="1:19" x14ac:dyDescent="0.25">
      <c r="A2928" s="39" t="s">
        <v>76</v>
      </c>
      <c r="B2928" s="39" t="s">
        <v>43</v>
      </c>
      <c r="C2928" s="39" t="s">
        <v>68</v>
      </c>
      <c r="D2928" s="39" t="s">
        <v>3055</v>
      </c>
      <c r="E2928" s="39" t="s">
        <v>127</v>
      </c>
      <c r="F2928" s="48">
        <v>1</v>
      </c>
      <c r="G2928" s="41">
        <v>2425</v>
      </c>
      <c r="H2928" s="42">
        <v>5</v>
      </c>
      <c r="I2928" s="42">
        <v>485</v>
      </c>
      <c r="J2928" s="42" t="s">
        <v>4169</v>
      </c>
      <c r="K2928" s="42" t="s">
        <v>4170</v>
      </c>
      <c r="L2928" s="42">
        <v>50</v>
      </c>
      <c r="M2928" s="39" t="s">
        <v>102</v>
      </c>
      <c r="N2928" s="39" t="str">
        <f t="shared" si="45"/>
        <v>sim</v>
      </c>
      <c r="O2928" s="49">
        <v>25</v>
      </c>
      <c r="P2928" s="49">
        <v>22</v>
      </c>
      <c r="Q2928" s="39">
        <v>3</v>
      </c>
      <c r="R2928" s="39">
        <v>88</v>
      </c>
      <c r="S2928" s="39">
        <v>12</v>
      </c>
    </row>
    <row r="2929" spans="1:19" x14ac:dyDescent="0.25">
      <c r="A2929" s="39" t="s">
        <v>76</v>
      </c>
      <c r="B2929" s="39" t="s">
        <v>43</v>
      </c>
      <c r="C2929" s="39" t="s">
        <v>68</v>
      </c>
      <c r="D2929" s="39" t="s">
        <v>3056</v>
      </c>
      <c r="E2929" s="39" t="s">
        <v>182</v>
      </c>
      <c r="F2929" s="48">
        <v>3</v>
      </c>
      <c r="G2929" s="41">
        <v>124159</v>
      </c>
      <c r="H2929" s="42">
        <v>4.9074703557312249</v>
      </c>
      <c r="I2929" s="42">
        <v>25300</v>
      </c>
      <c r="J2929" s="42" t="s">
        <v>4170</v>
      </c>
      <c r="K2929" s="42" t="s">
        <v>4170</v>
      </c>
      <c r="L2929" s="42">
        <v>2500</v>
      </c>
      <c r="M2929" s="39" t="s">
        <v>102</v>
      </c>
      <c r="N2929" s="39" t="str">
        <f t="shared" si="45"/>
        <v>sim</v>
      </c>
      <c r="O2929" s="49">
        <v>40</v>
      </c>
      <c r="P2929" s="49">
        <v>30</v>
      </c>
      <c r="Q2929" s="39">
        <v>3</v>
      </c>
      <c r="R2929" s="39">
        <v>75</v>
      </c>
      <c r="S2929" s="39">
        <v>7.5</v>
      </c>
    </row>
    <row r="2930" spans="1:19" x14ac:dyDescent="0.25">
      <c r="A2930" s="39" t="s">
        <v>76</v>
      </c>
      <c r="B2930" s="39" t="s">
        <v>43</v>
      </c>
      <c r="C2930" s="39" t="s">
        <v>68</v>
      </c>
      <c r="D2930" s="39" t="s">
        <v>3057</v>
      </c>
      <c r="E2930" s="39" t="s">
        <v>178</v>
      </c>
      <c r="F2930" s="48">
        <v>4</v>
      </c>
      <c r="G2930" s="41">
        <v>709805</v>
      </c>
      <c r="H2930" s="42">
        <v>2.4285435684079433</v>
      </c>
      <c r="I2930" s="42">
        <v>292276</v>
      </c>
      <c r="J2930" s="42" t="s">
        <v>4169</v>
      </c>
      <c r="K2930" s="42" t="s">
        <v>4169</v>
      </c>
      <c r="L2930" s="42">
        <v>50</v>
      </c>
      <c r="M2930" s="39" t="s">
        <v>102</v>
      </c>
      <c r="N2930" s="39" t="str">
        <f t="shared" si="45"/>
        <v>sim</v>
      </c>
      <c r="O2930" s="49">
        <v>1775.9</v>
      </c>
      <c r="P2930" s="49">
        <v>1775.9</v>
      </c>
      <c r="Q2930" s="39">
        <v>1771.9</v>
      </c>
      <c r="R2930" s="39">
        <v>100</v>
      </c>
      <c r="S2930" s="39">
        <v>99.8</v>
      </c>
    </row>
    <row r="2931" spans="1:19" x14ac:dyDescent="0.25">
      <c r="A2931" s="39" t="s">
        <v>76</v>
      </c>
      <c r="B2931" s="39" t="s">
        <v>43</v>
      </c>
      <c r="C2931" s="39" t="s">
        <v>68</v>
      </c>
      <c r="D2931" s="39" t="s">
        <v>3058</v>
      </c>
      <c r="E2931" s="39" t="s">
        <v>180</v>
      </c>
      <c r="F2931" s="48">
        <v>1</v>
      </c>
      <c r="G2931" s="41">
        <v>3187</v>
      </c>
      <c r="H2931" s="42">
        <v>2.2209059233449477</v>
      </c>
      <c r="I2931" s="42">
        <v>1435</v>
      </c>
      <c r="J2931" s="42" t="s">
        <v>4169</v>
      </c>
      <c r="K2931" s="42" t="s">
        <v>4169</v>
      </c>
      <c r="L2931" s="42">
        <v>0</v>
      </c>
      <c r="M2931" s="39" t="s">
        <v>102</v>
      </c>
      <c r="N2931" s="39" t="str">
        <f t="shared" si="45"/>
        <v>sim</v>
      </c>
      <c r="O2931" s="49">
        <v>280</v>
      </c>
      <c r="P2931" s="49">
        <v>120</v>
      </c>
      <c r="Q2931" s="39">
        <v>10</v>
      </c>
      <c r="R2931" s="39">
        <v>42.9</v>
      </c>
      <c r="S2931" s="39">
        <v>3.6</v>
      </c>
    </row>
    <row r="2932" spans="1:19" x14ac:dyDescent="0.25">
      <c r="A2932" s="39" t="s">
        <v>76</v>
      </c>
      <c r="B2932" s="39" t="s">
        <v>43</v>
      </c>
      <c r="C2932" s="39" t="s">
        <v>68</v>
      </c>
      <c r="D2932" s="39" t="s">
        <v>3059</v>
      </c>
      <c r="E2932" s="39" t="s">
        <v>127</v>
      </c>
      <c r="F2932" s="48">
        <v>1</v>
      </c>
      <c r="G2932" s="41">
        <v>8783</v>
      </c>
      <c r="H2932" s="42">
        <v>3.1390278770550393</v>
      </c>
      <c r="I2932" s="42">
        <v>2798</v>
      </c>
      <c r="J2932" s="42" t="s">
        <v>4170</v>
      </c>
      <c r="K2932" s="42" t="s">
        <v>4170</v>
      </c>
      <c r="L2932" s="42">
        <v>2</v>
      </c>
      <c r="M2932" s="39" t="s">
        <v>102</v>
      </c>
      <c r="N2932" s="39" t="str">
        <f t="shared" si="45"/>
        <v>sim</v>
      </c>
      <c r="O2932" s="49">
        <v>44</v>
      </c>
      <c r="P2932" s="49">
        <v>44</v>
      </c>
      <c r="Q2932" s="39">
        <v>27</v>
      </c>
      <c r="R2932" s="39">
        <v>100</v>
      </c>
      <c r="S2932" s="39">
        <v>61.4</v>
      </c>
    </row>
    <row r="2933" spans="1:19" x14ac:dyDescent="0.25">
      <c r="A2933" s="39" t="s">
        <v>76</v>
      </c>
      <c r="B2933" s="39" t="s">
        <v>43</v>
      </c>
      <c r="C2933" s="39" t="s">
        <v>68</v>
      </c>
      <c r="D2933" s="39" t="s">
        <v>3060</v>
      </c>
      <c r="E2933" s="39" t="s">
        <v>127</v>
      </c>
      <c r="F2933" s="48">
        <v>1</v>
      </c>
      <c r="G2933" s="41">
        <v>8659</v>
      </c>
      <c r="H2933" s="42">
        <v>2.5505154639175256</v>
      </c>
      <c r="I2933" s="42">
        <v>3395</v>
      </c>
      <c r="J2933" s="42" t="s">
        <v>4169</v>
      </c>
      <c r="K2933" s="42" t="s">
        <v>4169</v>
      </c>
      <c r="L2933" s="42">
        <v>0</v>
      </c>
      <c r="M2933" s="39" t="s">
        <v>102</v>
      </c>
      <c r="N2933" s="39" t="str">
        <f t="shared" si="45"/>
        <v>sim</v>
      </c>
      <c r="O2933" s="49">
        <v>45.7</v>
      </c>
      <c r="P2933" s="49">
        <v>44.95</v>
      </c>
      <c r="Q2933" s="39">
        <v>1.5</v>
      </c>
      <c r="R2933" s="39">
        <v>98.4</v>
      </c>
      <c r="S2933" s="39">
        <v>3.3</v>
      </c>
    </row>
    <row r="2934" spans="1:19" x14ac:dyDescent="0.25">
      <c r="A2934" s="39" t="s">
        <v>76</v>
      </c>
      <c r="B2934" s="39" t="s">
        <v>43</v>
      </c>
      <c r="C2934" s="39" t="s">
        <v>68</v>
      </c>
      <c r="D2934" s="39" t="s">
        <v>2602</v>
      </c>
      <c r="E2934" s="39" t="s">
        <v>176</v>
      </c>
      <c r="F2934" s="48">
        <v>3</v>
      </c>
      <c r="G2934" s="41">
        <v>202946</v>
      </c>
      <c r="H2934" s="42">
        <v>2.6800042257612975</v>
      </c>
      <c r="I2934" s="42">
        <v>75726</v>
      </c>
      <c r="J2934" s="42" t="s">
        <v>4169</v>
      </c>
      <c r="K2934" s="42" t="s">
        <v>4169</v>
      </c>
      <c r="L2934" s="42">
        <v>480</v>
      </c>
      <c r="M2934" s="39" t="s">
        <v>102</v>
      </c>
      <c r="N2934" s="39" t="str">
        <f t="shared" si="45"/>
        <v>sim</v>
      </c>
      <c r="O2934" s="49">
        <v>867</v>
      </c>
      <c r="P2934" s="49">
        <v>855.97</v>
      </c>
      <c r="Q2934" s="39">
        <v>27.81</v>
      </c>
      <c r="R2934" s="39">
        <v>98.7</v>
      </c>
      <c r="S2934" s="39">
        <v>3.2</v>
      </c>
    </row>
    <row r="2935" spans="1:19" x14ac:dyDescent="0.25">
      <c r="A2935" s="39" t="s">
        <v>76</v>
      </c>
      <c r="B2935" s="39" t="s">
        <v>43</v>
      </c>
      <c r="C2935" s="39" t="s">
        <v>68</v>
      </c>
      <c r="D2935" s="39" t="s">
        <v>3061</v>
      </c>
      <c r="E2935" s="39" t="s">
        <v>176</v>
      </c>
      <c r="F2935" s="48">
        <v>2</v>
      </c>
      <c r="G2935" s="41">
        <v>34600</v>
      </c>
      <c r="H2935" s="42">
        <v>3.46</v>
      </c>
      <c r="I2935" s="42">
        <v>10000</v>
      </c>
      <c r="J2935" s="42" t="s">
        <v>4170</v>
      </c>
      <c r="K2935" s="42" t="s">
        <v>4170</v>
      </c>
      <c r="L2935" s="42">
        <v>10</v>
      </c>
      <c r="M2935" s="39" t="s">
        <v>102</v>
      </c>
      <c r="N2935" s="39" t="str">
        <f t="shared" si="45"/>
        <v>sim</v>
      </c>
      <c r="O2935" s="49">
        <v>119.29</v>
      </c>
      <c r="P2935" s="49">
        <v>119.29</v>
      </c>
      <c r="Q2935" s="39">
        <v>30</v>
      </c>
      <c r="R2935" s="39">
        <v>100</v>
      </c>
      <c r="S2935" s="39">
        <v>25.1</v>
      </c>
    </row>
    <row r="2936" spans="1:19" x14ac:dyDescent="0.25">
      <c r="A2936" s="39" t="s">
        <v>76</v>
      </c>
      <c r="B2936" s="39" t="s">
        <v>43</v>
      </c>
      <c r="C2936" s="39" t="s">
        <v>68</v>
      </c>
      <c r="D2936" s="39" t="s">
        <v>3062</v>
      </c>
      <c r="E2936" s="39" t="s">
        <v>182</v>
      </c>
      <c r="F2936" s="48">
        <v>2</v>
      </c>
      <c r="G2936" s="41">
        <v>51436</v>
      </c>
      <c r="H2936" s="42">
        <v>4.63596214511041</v>
      </c>
      <c r="I2936" s="42">
        <v>11095</v>
      </c>
      <c r="J2936" s="42" t="s">
        <v>4169</v>
      </c>
      <c r="K2936" s="42" t="s">
        <v>4169</v>
      </c>
      <c r="L2936" s="42">
        <v>0</v>
      </c>
      <c r="M2936" s="39" t="s">
        <v>102</v>
      </c>
      <c r="N2936" s="39" t="str">
        <f t="shared" si="45"/>
        <v>sim</v>
      </c>
      <c r="O2936" s="49">
        <v>121.59</v>
      </c>
      <c r="P2936" s="49">
        <v>74.489999999999995</v>
      </c>
      <c r="Q2936" s="39">
        <v>11</v>
      </c>
      <c r="R2936" s="39">
        <v>61.3</v>
      </c>
      <c r="S2936" s="39">
        <v>9</v>
      </c>
    </row>
    <row r="2937" spans="1:19" x14ac:dyDescent="0.25">
      <c r="A2937" s="39" t="s">
        <v>76</v>
      </c>
      <c r="B2937" s="39" t="s">
        <v>43</v>
      </c>
      <c r="C2937" s="39" t="s">
        <v>68</v>
      </c>
      <c r="D2937" s="39" t="s">
        <v>3063</v>
      </c>
      <c r="E2937" s="39" t="s">
        <v>127</v>
      </c>
      <c r="F2937" s="48">
        <v>1</v>
      </c>
      <c r="G2937" s="41">
        <v>10038</v>
      </c>
      <c r="H2937" s="42">
        <v>3.0734843845682791</v>
      </c>
      <c r="I2937" s="42">
        <v>3266</v>
      </c>
      <c r="J2937" s="42" t="s">
        <v>4170</v>
      </c>
      <c r="K2937" s="42" t="s">
        <v>4170</v>
      </c>
      <c r="L2937" s="42">
        <v>0</v>
      </c>
      <c r="M2937" s="39" t="s">
        <v>102</v>
      </c>
      <c r="N2937" s="39" t="str">
        <f t="shared" si="45"/>
        <v>sim</v>
      </c>
      <c r="O2937" s="49">
        <v>49.4</v>
      </c>
      <c r="P2937" s="49">
        <v>44.49</v>
      </c>
      <c r="Q2937" s="39">
        <v>44.49</v>
      </c>
      <c r="R2937" s="39">
        <v>90.1</v>
      </c>
      <c r="S2937" s="39">
        <v>90.1</v>
      </c>
    </row>
    <row r="2938" spans="1:19" x14ac:dyDescent="0.25">
      <c r="A2938" s="39" t="s">
        <v>76</v>
      </c>
      <c r="B2938" s="39" t="s">
        <v>43</v>
      </c>
      <c r="C2938" s="39" t="s">
        <v>68</v>
      </c>
      <c r="D2938" s="39" t="s">
        <v>3064</v>
      </c>
      <c r="E2938" s="39" t="s">
        <v>127</v>
      </c>
      <c r="F2938" s="48">
        <v>1</v>
      </c>
      <c r="G2938" s="41">
        <v>3967</v>
      </c>
      <c r="H2938" s="42">
        <v>2.6446666666666667</v>
      </c>
      <c r="I2938" s="42">
        <v>1500</v>
      </c>
      <c r="J2938" s="42" t="s">
        <v>4169</v>
      </c>
      <c r="K2938" s="42" t="s">
        <v>4169</v>
      </c>
      <c r="L2938" s="42">
        <v>50</v>
      </c>
      <c r="M2938" s="39" t="s">
        <v>102</v>
      </c>
      <c r="N2938" s="39" t="str">
        <f t="shared" si="45"/>
        <v>sim</v>
      </c>
      <c r="O2938" s="49">
        <v>11</v>
      </c>
      <c r="P2938" s="49">
        <v>9</v>
      </c>
      <c r="Q2938" s="39">
        <v>0.02</v>
      </c>
      <c r="R2938" s="39">
        <v>81.8</v>
      </c>
      <c r="S2938" s="39">
        <v>0.2</v>
      </c>
    </row>
    <row r="2939" spans="1:19" x14ac:dyDescent="0.25">
      <c r="A2939" s="39" t="s">
        <v>76</v>
      </c>
      <c r="B2939" s="39" t="s">
        <v>43</v>
      </c>
      <c r="C2939" s="39" t="s">
        <v>68</v>
      </c>
      <c r="D2939" s="39" t="s">
        <v>3065</v>
      </c>
      <c r="E2939" s="39" t="s">
        <v>127</v>
      </c>
      <c r="F2939" s="48">
        <v>1</v>
      </c>
      <c r="G2939" s="41">
        <v>13112</v>
      </c>
      <c r="H2939" s="42">
        <v>2.4281481481481482</v>
      </c>
      <c r="I2939" s="42">
        <v>5400</v>
      </c>
      <c r="J2939" s="42" t="s">
        <v>4170</v>
      </c>
      <c r="K2939" s="42" t="s">
        <v>4170</v>
      </c>
      <c r="L2939" s="42">
        <v>165</v>
      </c>
      <c r="M2939" s="39" t="s">
        <v>102</v>
      </c>
      <c r="N2939" s="39" t="str">
        <f t="shared" si="45"/>
        <v>sim</v>
      </c>
      <c r="O2939" s="49">
        <v>210</v>
      </c>
      <c r="P2939" s="49">
        <v>170</v>
      </c>
      <c r="Q2939" s="39">
        <v>150</v>
      </c>
      <c r="R2939" s="39">
        <v>81</v>
      </c>
      <c r="S2939" s="39">
        <v>71.400000000000006</v>
      </c>
    </row>
    <row r="2940" spans="1:19" x14ac:dyDescent="0.25">
      <c r="A2940" s="39" t="s">
        <v>76</v>
      </c>
      <c r="B2940" s="39" t="s">
        <v>43</v>
      </c>
      <c r="C2940" s="39" t="s">
        <v>68</v>
      </c>
      <c r="D2940" s="39" t="s">
        <v>3066</v>
      </c>
      <c r="E2940" s="39" t="s">
        <v>181</v>
      </c>
      <c r="F2940" s="48">
        <v>1</v>
      </c>
      <c r="G2940" s="41">
        <v>10258</v>
      </c>
      <c r="H2940" s="42">
        <v>3.0639187574671447</v>
      </c>
      <c r="I2940" s="42">
        <v>3348</v>
      </c>
      <c r="J2940" s="42" t="s">
        <v>4170</v>
      </c>
      <c r="K2940" s="42" t="s">
        <v>4170</v>
      </c>
      <c r="L2940" s="42">
        <v>0</v>
      </c>
      <c r="M2940" s="39" t="s">
        <v>102</v>
      </c>
      <c r="N2940" s="39" t="str">
        <f t="shared" si="45"/>
        <v>sim</v>
      </c>
      <c r="O2940" s="49">
        <v>45</v>
      </c>
      <c r="P2940" s="49">
        <v>42</v>
      </c>
      <c r="Q2940" s="39">
        <v>9</v>
      </c>
      <c r="R2940" s="39">
        <v>93.3</v>
      </c>
      <c r="S2940" s="39">
        <v>20</v>
      </c>
    </row>
    <row r="2941" spans="1:19" x14ac:dyDescent="0.25">
      <c r="A2941" s="39" t="s">
        <v>76</v>
      </c>
      <c r="B2941" s="39" t="s">
        <v>43</v>
      </c>
      <c r="C2941" s="39" t="s">
        <v>68</v>
      </c>
      <c r="D2941" s="39" t="s">
        <v>3067</v>
      </c>
      <c r="E2941" s="39" t="s">
        <v>127</v>
      </c>
      <c r="F2941" s="48">
        <v>1</v>
      </c>
      <c r="G2941" s="41">
        <v>1811</v>
      </c>
      <c r="H2941" s="42">
        <v>2.1009280742459397</v>
      </c>
      <c r="I2941" s="42">
        <v>862</v>
      </c>
      <c r="J2941" s="42" t="s">
        <v>4169</v>
      </c>
      <c r="K2941" s="42" t="s">
        <v>4169</v>
      </c>
      <c r="L2941" s="42">
        <v>3</v>
      </c>
      <c r="M2941" s="39" t="s">
        <v>103</v>
      </c>
      <c r="N2941" s="39" t="str">
        <f t="shared" si="45"/>
        <v>sim</v>
      </c>
      <c r="O2941" s="49">
        <v>6.71</v>
      </c>
      <c r="P2941" s="49">
        <v>4.71</v>
      </c>
      <c r="Q2941" s="39">
        <v>3.21</v>
      </c>
      <c r="R2941" s="39">
        <v>70.2</v>
      </c>
      <c r="S2941" s="39">
        <v>47.8</v>
      </c>
    </row>
    <row r="2942" spans="1:19" x14ac:dyDescent="0.25">
      <c r="A2942" s="39" t="s">
        <v>76</v>
      </c>
      <c r="B2942" s="39" t="s">
        <v>43</v>
      </c>
      <c r="C2942" s="39" t="s">
        <v>68</v>
      </c>
      <c r="D2942" s="39" t="s">
        <v>3068</v>
      </c>
      <c r="E2942" s="39" t="s">
        <v>127</v>
      </c>
      <c r="F2942" s="48">
        <v>1</v>
      </c>
      <c r="G2942" s="41">
        <v>2608</v>
      </c>
      <c r="H2942" s="42">
        <v>2.6053946053946055</v>
      </c>
      <c r="I2942" s="42">
        <v>1001</v>
      </c>
      <c r="J2942" s="42" t="s">
        <v>4169</v>
      </c>
      <c r="K2942" s="42" t="s">
        <v>4169</v>
      </c>
      <c r="L2942" s="42">
        <v>7</v>
      </c>
      <c r="M2942" s="39" t="s">
        <v>102</v>
      </c>
      <c r="N2942" s="39" t="str">
        <f t="shared" si="45"/>
        <v>sim</v>
      </c>
      <c r="O2942" s="49">
        <v>49.6</v>
      </c>
      <c r="P2942" s="49">
        <v>2.1</v>
      </c>
      <c r="Q2942" s="39">
        <v>1.2</v>
      </c>
      <c r="R2942" s="39">
        <v>4.2</v>
      </c>
      <c r="S2942" s="39">
        <v>2.4</v>
      </c>
    </row>
    <row r="2943" spans="1:19" x14ac:dyDescent="0.25">
      <c r="A2943" s="39" t="s">
        <v>76</v>
      </c>
      <c r="B2943" s="39" t="s">
        <v>43</v>
      </c>
      <c r="C2943" s="39" t="s">
        <v>68</v>
      </c>
      <c r="D2943" s="39" t="s">
        <v>3069</v>
      </c>
      <c r="E2943" s="39" t="s">
        <v>127</v>
      </c>
      <c r="F2943" s="48">
        <v>1</v>
      </c>
      <c r="G2943" s="41">
        <v>4923</v>
      </c>
      <c r="H2943" s="42">
        <v>2.1611062335381912</v>
      </c>
      <c r="I2943" s="42">
        <v>2278</v>
      </c>
      <c r="J2943" s="42" t="s">
        <v>4169</v>
      </c>
      <c r="K2943" s="42" t="s">
        <v>4169</v>
      </c>
      <c r="L2943" s="42">
        <v>0</v>
      </c>
      <c r="M2943" s="39" t="s">
        <v>102</v>
      </c>
      <c r="N2943" s="39" t="str">
        <f t="shared" si="45"/>
        <v>sim</v>
      </c>
      <c r="O2943" s="49">
        <v>25.83</v>
      </c>
      <c r="P2943" s="49">
        <v>21.07</v>
      </c>
      <c r="Q2943" s="39">
        <v>3.37</v>
      </c>
      <c r="R2943" s="39">
        <v>81.599999999999994</v>
      </c>
      <c r="S2943" s="39">
        <v>13</v>
      </c>
    </row>
    <row r="2944" spans="1:19" x14ac:dyDescent="0.25">
      <c r="A2944" s="39" t="s">
        <v>76</v>
      </c>
      <c r="B2944" s="39" t="s">
        <v>43</v>
      </c>
      <c r="C2944" s="39" t="s">
        <v>68</v>
      </c>
      <c r="D2944" s="39" t="s">
        <v>3070</v>
      </c>
      <c r="E2944" s="39" t="s">
        <v>127</v>
      </c>
      <c r="F2944" s="48">
        <v>1</v>
      </c>
      <c r="G2944" s="41">
        <v>1846</v>
      </c>
      <c r="H2944" s="42">
        <v>2.3103879849812263</v>
      </c>
      <c r="I2944" s="42">
        <v>799</v>
      </c>
      <c r="J2944" s="42" t="s">
        <v>4169</v>
      </c>
      <c r="K2944" s="42" t="s">
        <v>4170</v>
      </c>
      <c r="L2944" s="42">
        <v>0</v>
      </c>
      <c r="M2944" s="39" t="s">
        <v>103</v>
      </c>
      <c r="N2944" s="39" t="str">
        <f t="shared" si="45"/>
        <v>sim</v>
      </c>
      <c r="O2944" s="49">
        <v>14</v>
      </c>
      <c r="P2944" s="49">
        <v>10</v>
      </c>
      <c r="Q2944" s="39">
        <v>0.5</v>
      </c>
      <c r="R2944" s="39">
        <v>71.400000000000006</v>
      </c>
      <c r="S2944" s="39">
        <v>3.6</v>
      </c>
    </row>
    <row r="2945" spans="1:19" x14ac:dyDescent="0.25">
      <c r="A2945" s="39" t="s">
        <v>76</v>
      </c>
      <c r="B2945" s="39" t="s">
        <v>43</v>
      </c>
      <c r="C2945" s="39" t="s">
        <v>68</v>
      </c>
      <c r="D2945" s="39" t="s">
        <v>3071</v>
      </c>
      <c r="E2945" s="39" t="s">
        <v>127</v>
      </c>
      <c r="F2945" s="48">
        <v>1</v>
      </c>
      <c r="G2945" s="41">
        <v>5768</v>
      </c>
      <c r="H2945" s="42">
        <v>2.4033333333333333</v>
      </c>
      <c r="I2945" s="42">
        <v>2400</v>
      </c>
      <c r="J2945" s="42" t="s">
        <v>4170</v>
      </c>
      <c r="K2945" s="42" t="s">
        <v>4169</v>
      </c>
      <c r="L2945" s="42">
        <v>0</v>
      </c>
      <c r="M2945" s="39" t="s">
        <v>102</v>
      </c>
      <c r="N2945" s="39" t="str">
        <f t="shared" si="45"/>
        <v>sim</v>
      </c>
      <c r="O2945" s="49">
        <v>120</v>
      </c>
      <c r="P2945" s="49">
        <v>90</v>
      </c>
      <c r="Q2945" s="39">
        <v>60</v>
      </c>
      <c r="R2945" s="39">
        <v>75</v>
      </c>
      <c r="S2945" s="39">
        <v>50</v>
      </c>
    </row>
    <row r="2946" spans="1:19" x14ac:dyDescent="0.25">
      <c r="A2946" s="39" t="s">
        <v>76</v>
      </c>
      <c r="B2946" s="39" t="s">
        <v>43</v>
      </c>
      <c r="C2946" s="39" t="s">
        <v>68</v>
      </c>
      <c r="D2946" s="39" t="s">
        <v>3072</v>
      </c>
      <c r="E2946" s="39" t="s">
        <v>178</v>
      </c>
      <c r="F2946" s="48">
        <v>1</v>
      </c>
      <c r="G2946" s="41">
        <v>10864</v>
      </c>
      <c r="H2946" s="42">
        <v>2.2633333333333332</v>
      </c>
      <c r="I2946" s="42">
        <v>4800</v>
      </c>
      <c r="J2946" s="42" t="s">
        <v>4170</v>
      </c>
      <c r="K2946" s="42" t="s">
        <v>4170</v>
      </c>
      <c r="L2946" s="42">
        <v>0</v>
      </c>
      <c r="M2946" s="39" t="s">
        <v>103</v>
      </c>
      <c r="N2946" s="39" t="str">
        <f t="shared" si="45"/>
        <v>sim</v>
      </c>
      <c r="O2946" s="49">
        <v>102.51</v>
      </c>
      <c r="P2946" s="49">
        <v>98.26</v>
      </c>
      <c r="Q2946" s="39">
        <v>25.71</v>
      </c>
      <c r="R2946" s="39">
        <v>95.9</v>
      </c>
      <c r="S2946" s="39">
        <v>25.1</v>
      </c>
    </row>
    <row r="2947" spans="1:19" x14ac:dyDescent="0.25">
      <c r="A2947" s="39" t="s">
        <v>76</v>
      </c>
      <c r="B2947" s="39" t="s">
        <v>43</v>
      </c>
      <c r="C2947" s="39" t="s">
        <v>68</v>
      </c>
      <c r="D2947" s="39" t="s">
        <v>3073</v>
      </c>
      <c r="E2947" s="39" t="s">
        <v>182</v>
      </c>
      <c r="F2947" s="48">
        <v>1</v>
      </c>
      <c r="G2947" s="41">
        <v>10983</v>
      </c>
      <c r="H2947" s="42">
        <v>3.0508333333333333</v>
      </c>
      <c r="I2947" s="42">
        <v>3600</v>
      </c>
      <c r="J2947" s="42" t="s">
        <v>4169</v>
      </c>
      <c r="K2947" s="42" t="s">
        <v>4169</v>
      </c>
      <c r="L2947" s="42">
        <v>140</v>
      </c>
      <c r="M2947" s="39" t="s">
        <v>102</v>
      </c>
      <c r="N2947" s="39" t="str">
        <f t="shared" ref="N2947:N3010" si="46">IF(M2947&lt;&gt;"Não existe", "sim")</f>
        <v>sim</v>
      </c>
      <c r="O2947" s="49">
        <v>35.92</v>
      </c>
      <c r="P2947" s="49">
        <v>35.92</v>
      </c>
      <c r="Q2947" s="39">
        <v>2.35</v>
      </c>
      <c r="R2947" s="39">
        <v>100</v>
      </c>
      <c r="S2947" s="39">
        <v>6.5</v>
      </c>
    </row>
    <row r="2948" spans="1:19" x14ac:dyDescent="0.25">
      <c r="A2948" s="39" t="s">
        <v>76</v>
      </c>
      <c r="B2948" s="39" t="s">
        <v>43</v>
      </c>
      <c r="C2948" s="39" t="s">
        <v>68</v>
      </c>
      <c r="D2948" s="39" t="s">
        <v>3074</v>
      </c>
      <c r="E2948" s="39" t="s">
        <v>176</v>
      </c>
      <c r="F2948" s="48">
        <v>1</v>
      </c>
      <c r="G2948" s="41">
        <v>7004</v>
      </c>
      <c r="H2948" s="42">
        <v>2.6917755572636435</v>
      </c>
      <c r="I2948" s="42">
        <v>2602</v>
      </c>
      <c r="J2948" s="42" t="s">
        <v>4170</v>
      </c>
      <c r="K2948" s="42" t="s">
        <v>4170</v>
      </c>
      <c r="L2948" s="42">
        <v>5</v>
      </c>
      <c r="M2948" s="39" t="s">
        <v>102</v>
      </c>
      <c r="N2948" s="39" t="str">
        <f t="shared" si="46"/>
        <v>sim</v>
      </c>
      <c r="O2948" s="49">
        <v>149.84</v>
      </c>
      <c r="P2948" s="49">
        <v>33.74</v>
      </c>
      <c r="Q2948" s="39">
        <v>5.2</v>
      </c>
      <c r="R2948" s="39">
        <v>22.5</v>
      </c>
      <c r="S2948" s="39">
        <v>3.5</v>
      </c>
    </row>
    <row r="2949" spans="1:19" x14ac:dyDescent="0.25">
      <c r="A2949" s="39" t="s">
        <v>76</v>
      </c>
      <c r="B2949" s="39" t="s">
        <v>43</v>
      </c>
      <c r="C2949" s="39" t="s">
        <v>68</v>
      </c>
      <c r="D2949" s="39" t="s">
        <v>3075</v>
      </c>
      <c r="E2949" s="39" t="s">
        <v>177</v>
      </c>
      <c r="F2949" s="48">
        <v>3</v>
      </c>
      <c r="G2949" s="41">
        <v>118894</v>
      </c>
      <c r="H2949" s="42">
        <v>2.3948354348789431</v>
      </c>
      <c r="I2949" s="42">
        <v>49646</v>
      </c>
      <c r="J2949" s="42" t="s">
        <v>4170</v>
      </c>
      <c r="K2949" s="42" t="s">
        <v>4170</v>
      </c>
      <c r="L2949" s="42">
        <v>128</v>
      </c>
      <c r="M2949" s="39" t="s">
        <v>102</v>
      </c>
      <c r="N2949" s="39" t="str">
        <f t="shared" si="46"/>
        <v>sim</v>
      </c>
      <c r="O2949" s="49">
        <v>591.72</v>
      </c>
      <c r="P2949" s="49">
        <v>557.12</v>
      </c>
      <c r="Q2949" s="39">
        <v>313.54000000000002</v>
      </c>
      <c r="R2949" s="39">
        <v>94.2</v>
      </c>
      <c r="S2949" s="39">
        <v>53</v>
      </c>
    </row>
    <row r="2950" spans="1:19" x14ac:dyDescent="0.25">
      <c r="A2950" s="39" t="s">
        <v>76</v>
      </c>
      <c r="B2950" s="39" t="s">
        <v>43</v>
      </c>
      <c r="C2950" s="39" t="s">
        <v>68</v>
      </c>
      <c r="D2950" s="39" t="s">
        <v>3076</v>
      </c>
      <c r="E2950" s="39" t="s">
        <v>177</v>
      </c>
      <c r="F2950" s="48">
        <v>2</v>
      </c>
      <c r="G2950" s="41">
        <v>35954</v>
      </c>
      <c r="H2950" s="42">
        <v>3.1843060844920732</v>
      </c>
      <c r="I2950" s="42">
        <v>11291</v>
      </c>
      <c r="J2950" s="42" t="s">
        <v>4170</v>
      </c>
      <c r="K2950" s="42" t="s">
        <v>4170</v>
      </c>
      <c r="L2950" s="42">
        <v>12</v>
      </c>
      <c r="M2950" s="39" t="s">
        <v>102</v>
      </c>
      <c r="N2950" s="39" t="str">
        <f t="shared" si="46"/>
        <v>sim</v>
      </c>
      <c r="O2950" s="49">
        <v>23.63</v>
      </c>
      <c r="P2950" s="49">
        <v>23.63</v>
      </c>
      <c r="Q2950" s="39">
        <v>10</v>
      </c>
      <c r="R2950" s="39">
        <v>100</v>
      </c>
      <c r="S2950" s="39">
        <v>42.3</v>
      </c>
    </row>
    <row r="2951" spans="1:19" x14ac:dyDescent="0.25">
      <c r="A2951" s="39" t="s">
        <v>76</v>
      </c>
      <c r="B2951" s="39" t="s">
        <v>43</v>
      </c>
      <c r="C2951" s="39" t="s">
        <v>68</v>
      </c>
      <c r="D2951" s="39" t="s">
        <v>3077</v>
      </c>
      <c r="E2951" s="39" t="s">
        <v>127</v>
      </c>
      <c r="F2951" s="48">
        <v>1</v>
      </c>
      <c r="G2951" s="41">
        <v>8454</v>
      </c>
      <c r="H2951" s="42">
        <v>2.2861005949161708</v>
      </c>
      <c r="I2951" s="42">
        <v>3698</v>
      </c>
      <c r="J2951" s="42" t="s">
        <v>4169</v>
      </c>
      <c r="K2951" s="42" t="s">
        <v>4169</v>
      </c>
      <c r="L2951" s="42">
        <v>0</v>
      </c>
      <c r="M2951" s="39" t="s">
        <v>102</v>
      </c>
      <c r="N2951" s="39" t="str">
        <f t="shared" si="46"/>
        <v>sim</v>
      </c>
      <c r="O2951" s="49">
        <v>100</v>
      </c>
      <c r="P2951" s="49">
        <v>60</v>
      </c>
      <c r="Q2951" s="39">
        <v>40</v>
      </c>
      <c r="R2951" s="39">
        <v>60</v>
      </c>
      <c r="S2951" s="39">
        <v>40</v>
      </c>
    </row>
    <row r="2952" spans="1:19" x14ac:dyDescent="0.25">
      <c r="A2952" s="39" t="s">
        <v>76</v>
      </c>
      <c r="B2952" s="39" t="s">
        <v>43</v>
      </c>
      <c r="C2952" s="39" t="s">
        <v>68</v>
      </c>
      <c r="D2952" s="39" t="s">
        <v>3078</v>
      </c>
      <c r="E2952" s="39" t="s">
        <v>127</v>
      </c>
      <c r="F2952" s="48">
        <v>1</v>
      </c>
      <c r="G2952" s="41">
        <v>3038</v>
      </c>
      <c r="H2952" s="42">
        <v>3.6339712918660285</v>
      </c>
      <c r="I2952" s="42">
        <v>836</v>
      </c>
      <c r="J2952" s="42" t="s">
        <v>4169</v>
      </c>
      <c r="K2952" s="42" t="s">
        <v>4169</v>
      </c>
      <c r="L2952" s="42">
        <v>0</v>
      </c>
      <c r="M2952" s="39" t="s">
        <v>102</v>
      </c>
      <c r="N2952" s="39" t="str">
        <f t="shared" si="46"/>
        <v>sim</v>
      </c>
      <c r="O2952" s="49">
        <v>13.8</v>
      </c>
      <c r="P2952" s="49">
        <v>12.9</v>
      </c>
      <c r="Q2952" s="39">
        <v>0.3</v>
      </c>
      <c r="R2952" s="39">
        <v>93.5</v>
      </c>
      <c r="S2952" s="39">
        <v>2.2000000000000002</v>
      </c>
    </row>
    <row r="2953" spans="1:19" x14ac:dyDescent="0.25">
      <c r="A2953" s="39" t="s">
        <v>76</v>
      </c>
      <c r="B2953" s="39" t="s">
        <v>43</v>
      </c>
      <c r="C2953" s="39" t="s">
        <v>68</v>
      </c>
      <c r="D2953" s="39" t="s">
        <v>3079</v>
      </c>
      <c r="E2953" s="39" t="s">
        <v>179</v>
      </c>
      <c r="F2953" s="48">
        <v>3</v>
      </c>
      <c r="G2953" s="41">
        <v>192864</v>
      </c>
      <c r="H2953" s="42">
        <v>3.1716357775987105</v>
      </c>
      <c r="I2953" s="42">
        <v>60809</v>
      </c>
      <c r="J2953" s="42" t="s">
        <v>4169</v>
      </c>
      <c r="K2953" s="42" t="s">
        <v>4169</v>
      </c>
      <c r="L2953" s="42">
        <v>850</v>
      </c>
      <c r="M2953" s="39" t="s">
        <v>102</v>
      </c>
      <c r="N2953" s="39" t="str">
        <f t="shared" si="46"/>
        <v>sim</v>
      </c>
      <c r="O2953" s="49">
        <v>564.95000000000005</v>
      </c>
      <c r="P2953" s="49">
        <v>520.19000000000005</v>
      </c>
      <c r="Q2953" s="39">
        <v>88.45</v>
      </c>
      <c r="R2953" s="39">
        <v>92.1</v>
      </c>
      <c r="S2953" s="39">
        <v>15.7</v>
      </c>
    </row>
    <row r="2954" spans="1:19" x14ac:dyDescent="0.25">
      <c r="A2954" s="39" t="s">
        <v>76</v>
      </c>
      <c r="B2954" s="39" t="s">
        <v>43</v>
      </c>
      <c r="C2954" s="39" t="s">
        <v>68</v>
      </c>
      <c r="D2954" s="39" t="s">
        <v>3080</v>
      </c>
      <c r="E2954" s="39" t="s">
        <v>181</v>
      </c>
      <c r="F2954" s="48">
        <v>1</v>
      </c>
      <c r="G2954" s="41">
        <v>13105</v>
      </c>
      <c r="H2954" s="42">
        <v>3.0893446487505893</v>
      </c>
      <c r="I2954" s="42">
        <v>4242</v>
      </c>
      <c r="J2954" s="42" t="s">
        <v>4169</v>
      </c>
      <c r="K2954" s="42" t="s">
        <v>4170</v>
      </c>
      <c r="L2954" s="42">
        <v>308</v>
      </c>
      <c r="M2954" s="39" t="s">
        <v>103</v>
      </c>
      <c r="N2954" s="39" t="str">
        <f t="shared" si="46"/>
        <v>sim</v>
      </c>
      <c r="O2954" s="49">
        <v>99.99</v>
      </c>
      <c r="P2954" s="49">
        <v>62.4</v>
      </c>
      <c r="Q2954" s="39">
        <v>27.33</v>
      </c>
      <c r="R2954" s="39">
        <v>62.4</v>
      </c>
      <c r="S2954" s="39">
        <v>27.3</v>
      </c>
    </row>
    <row r="2955" spans="1:19" x14ac:dyDescent="0.25">
      <c r="A2955" s="39" t="s">
        <v>76</v>
      </c>
      <c r="B2955" s="39" t="s">
        <v>43</v>
      </c>
      <c r="C2955" s="39" t="s">
        <v>68</v>
      </c>
      <c r="D2955" s="39" t="s">
        <v>3081</v>
      </c>
      <c r="E2955" s="39" t="s">
        <v>127</v>
      </c>
      <c r="F2955" s="48">
        <v>1</v>
      </c>
      <c r="G2955" s="41">
        <v>1593</v>
      </c>
      <c r="H2955" s="42">
        <v>2.0960526315789472</v>
      </c>
      <c r="I2955" s="42">
        <v>760</v>
      </c>
      <c r="J2955" s="42" t="s">
        <v>4169</v>
      </c>
      <c r="K2955" s="42" t="s">
        <v>4169</v>
      </c>
      <c r="L2955" s="42">
        <v>0</v>
      </c>
      <c r="M2955" s="39" t="s">
        <v>102</v>
      </c>
      <c r="N2955" s="39" t="str">
        <f t="shared" si="46"/>
        <v>sim</v>
      </c>
      <c r="O2955" s="49">
        <v>27.82</v>
      </c>
      <c r="P2955" s="49">
        <v>27.82</v>
      </c>
      <c r="Q2955" s="39">
        <v>1.63</v>
      </c>
      <c r="R2955" s="39">
        <v>100</v>
      </c>
      <c r="S2955" s="39">
        <v>5.9</v>
      </c>
    </row>
    <row r="2956" spans="1:19" x14ac:dyDescent="0.25">
      <c r="A2956" s="39" t="s">
        <v>76</v>
      </c>
      <c r="B2956" s="39" t="s">
        <v>43</v>
      </c>
      <c r="C2956" s="39" t="s">
        <v>68</v>
      </c>
      <c r="D2956" s="39" t="s">
        <v>3082</v>
      </c>
      <c r="E2956" s="39" t="s">
        <v>127</v>
      </c>
      <c r="F2956" s="48">
        <v>1</v>
      </c>
      <c r="G2956" s="41">
        <v>3075</v>
      </c>
      <c r="H2956" s="42">
        <v>2.7954545454545454</v>
      </c>
      <c r="I2956" s="42">
        <v>1100</v>
      </c>
      <c r="J2956" s="42" t="s">
        <v>4169</v>
      </c>
      <c r="K2956" s="42" t="s">
        <v>4169</v>
      </c>
      <c r="L2956" s="42">
        <v>0</v>
      </c>
      <c r="M2956" s="39" t="s">
        <v>102</v>
      </c>
      <c r="N2956" s="39" t="str">
        <f t="shared" si="46"/>
        <v>sim</v>
      </c>
      <c r="O2956" s="49">
        <v>32</v>
      </c>
      <c r="P2956" s="49">
        <v>32</v>
      </c>
      <c r="Q2956" s="39">
        <v>0.17</v>
      </c>
      <c r="R2956" s="39">
        <v>100</v>
      </c>
      <c r="S2956" s="39">
        <v>0.5</v>
      </c>
    </row>
    <row r="2957" spans="1:19" x14ac:dyDescent="0.25">
      <c r="A2957" s="39" t="s">
        <v>76</v>
      </c>
      <c r="B2957" s="39" t="s">
        <v>43</v>
      </c>
      <c r="C2957" s="39" t="s">
        <v>68</v>
      </c>
      <c r="D2957" s="39" t="s">
        <v>3083</v>
      </c>
      <c r="E2957" s="39" t="s">
        <v>178</v>
      </c>
      <c r="F2957" s="48">
        <v>1</v>
      </c>
      <c r="G2957" s="41">
        <v>1458</v>
      </c>
      <c r="H2957" s="42">
        <v>2.4300000000000002</v>
      </c>
      <c r="I2957" s="42">
        <v>600</v>
      </c>
      <c r="J2957" s="42" t="s">
        <v>4169</v>
      </c>
      <c r="K2957" s="42" t="s">
        <v>4169</v>
      </c>
      <c r="L2957" s="42">
        <v>0</v>
      </c>
      <c r="M2957" s="39" t="s">
        <v>102</v>
      </c>
      <c r="N2957" s="39" t="str">
        <f t="shared" si="46"/>
        <v>sim</v>
      </c>
      <c r="O2957" s="49">
        <v>9.09</v>
      </c>
      <c r="P2957" s="49">
        <v>9.09</v>
      </c>
      <c r="Q2957" s="39">
        <v>4.92</v>
      </c>
      <c r="R2957" s="39">
        <v>100</v>
      </c>
      <c r="S2957" s="39">
        <v>54.1</v>
      </c>
    </row>
    <row r="2958" spans="1:19" x14ac:dyDescent="0.25">
      <c r="A2958" s="39" t="s">
        <v>76</v>
      </c>
      <c r="B2958" s="39" t="s">
        <v>43</v>
      </c>
      <c r="C2958" s="39" t="s">
        <v>68</v>
      </c>
      <c r="D2958" s="39" t="s">
        <v>3084</v>
      </c>
      <c r="E2958" s="39" t="s">
        <v>127</v>
      </c>
      <c r="F2958" s="48">
        <v>2</v>
      </c>
      <c r="G2958" s="41">
        <v>33655</v>
      </c>
      <c r="H2958" s="42">
        <v>3.4900964430156591</v>
      </c>
      <c r="I2958" s="42">
        <v>9643</v>
      </c>
      <c r="J2958" s="42" t="s">
        <v>4169</v>
      </c>
      <c r="K2958" s="42" t="s">
        <v>4169</v>
      </c>
      <c r="L2958" s="42">
        <v>0</v>
      </c>
      <c r="M2958" s="39" t="s">
        <v>102</v>
      </c>
      <c r="N2958" s="39" t="str">
        <f t="shared" si="46"/>
        <v>sim</v>
      </c>
      <c r="O2958" s="49">
        <v>219.25</v>
      </c>
      <c r="P2958" s="49">
        <v>219.25</v>
      </c>
      <c r="Q2958" s="39">
        <v>109.5</v>
      </c>
      <c r="R2958" s="39">
        <v>100</v>
      </c>
      <c r="S2958" s="39">
        <v>49.9</v>
      </c>
    </row>
    <row r="2959" spans="1:19" x14ac:dyDescent="0.25">
      <c r="A2959" s="39" t="s">
        <v>76</v>
      </c>
      <c r="B2959" s="39" t="s">
        <v>43</v>
      </c>
      <c r="C2959" s="39" t="s">
        <v>68</v>
      </c>
      <c r="D2959" s="39" t="s">
        <v>3085</v>
      </c>
      <c r="E2959" s="39" t="s">
        <v>127</v>
      </c>
      <c r="F2959" s="48">
        <v>2</v>
      </c>
      <c r="G2959" s="41">
        <v>43831</v>
      </c>
      <c r="H2959" s="42">
        <v>3.3200272685956671</v>
      </c>
      <c r="I2959" s="42">
        <v>13202</v>
      </c>
      <c r="J2959" s="42" t="s">
        <v>4169</v>
      </c>
      <c r="K2959" s="42" t="s">
        <v>4169</v>
      </c>
      <c r="L2959" s="42">
        <v>25</v>
      </c>
      <c r="M2959" s="39" t="s">
        <v>102</v>
      </c>
      <c r="N2959" s="39" t="str">
        <f t="shared" si="46"/>
        <v>sim</v>
      </c>
      <c r="O2959" s="49">
        <v>279.08999999999997</v>
      </c>
      <c r="P2959" s="49">
        <v>279.08999999999997</v>
      </c>
      <c r="Q2959" s="39">
        <v>200</v>
      </c>
      <c r="R2959" s="39">
        <v>100</v>
      </c>
      <c r="S2959" s="39">
        <v>71.7</v>
      </c>
    </row>
    <row r="2960" spans="1:19" x14ac:dyDescent="0.25">
      <c r="A2960" s="39" t="s">
        <v>76</v>
      </c>
      <c r="B2960" s="39" t="s">
        <v>43</v>
      </c>
      <c r="C2960" s="39" t="s">
        <v>68</v>
      </c>
      <c r="D2960" s="39" t="s">
        <v>3086</v>
      </c>
      <c r="E2960" s="39" t="s">
        <v>127</v>
      </c>
      <c r="F2960" s="48">
        <v>1</v>
      </c>
      <c r="G2960" s="41">
        <v>5163</v>
      </c>
      <c r="H2960" s="42">
        <v>4.3025000000000002</v>
      </c>
      <c r="I2960" s="42">
        <v>1200</v>
      </c>
      <c r="J2960" s="42" t="s">
        <v>4169</v>
      </c>
      <c r="K2960" s="42" t="s">
        <v>4169</v>
      </c>
      <c r="L2960" s="42">
        <v>0</v>
      </c>
      <c r="M2960" s="39" t="s">
        <v>103</v>
      </c>
      <c r="N2960" s="39" t="str">
        <f t="shared" si="46"/>
        <v>sim</v>
      </c>
      <c r="O2960" s="49">
        <v>23.5</v>
      </c>
      <c r="P2960" s="49">
        <v>23.5</v>
      </c>
      <c r="Q2960" s="39">
        <v>6</v>
      </c>
      <c r="R2960" s="39">
        <v>100</v>
      </c>
      <c r="S2960" s="39">
        <v>25.5</v>
      </c>
    </row>
    <row r="2961" spans="1:19" x14ac:dyDescent="0.25">
      <c r="A2961" s="39" t="s">
        <v>76</v>
      </c>
      <c r="B2961" s="39" t="s">
        <v>43</v>
      </c>
      <c r="C2961" s="39" t="s">
        <v>68</v>
      </c>
      <c r="D2961" s="39" t="s">
        <v>3087</v>
      </c>
      <c r="E2961" s="39" t="s">
        <v>127</v>
      </c>
      <c r="F2961" s="48">
        <v>2</v>
      </c>
      <c r="G2961" s="41">
        <v>31281</v>
      </c>
      <c r="H2961" s="42">
        <v>2.7682300884955753</v>
      </c>
      <c r="I2961" s="42">
        <v>11300</v>
      </c>
      <c r="J2961" s="42" t="s">
        <v>4169</v>
      </c>
      <c r="K2961" s="42" t="s">
        <v>4169</v>
      </c>
      <c r="L2961" s="42">
        <v>250</v>
      </c>
      <c r="M2961" s="39" t="s">
        <v>104</v>
      </c>
      <c r="N2961" s="39" t="b">
        <f t="shared" si="46"/>
        <v>0</v>
      </c>
      <c r="O2961" s="49">
        <v>218.9</v>
      </c>
      <c r="P2961" s="49">
        <v>218.9</v>
      </c>
      <c r="Q2961" s="39">
        <v>35</v>
      </c>
      <c r="R2961" s="39">
        <v>100</v>
      </c>
      <c r="S2961" s="39">
        <v>16</v>
      </c>
    </row>
    <row r="2962" spans="1:19" x14ac:dyDescent="0.25">
      <c r="A2962" s="39" t="s">
        <v>76</v>
      </c>
      <c r="B2962" s="39" t="s">
        <v>43</v>
      </c>
      <c r="C2962" s="39" t="s">
        <v>68</v>
      </c>
      <c r="D2962" s="39" t="s">
        <v>3088</v>
      </c>
      <c r="E2962" s="39" t="s">
        <v>176</v>
      </c>
      <c r="F2962" s="48">
        <v>1</v>
      </c>
      <c r="G2962" s="41">
        <v>27090</v>
      </c>
      <c r="H2962" s="42">
        <v>4.0535687565464613</v>
      </c>
      <c r="I2962" s="42">
        <v>6683</v>
      </c>
      <c r="J2962" s="42" t="s">
        <v>4169</v>
      </c>
      <c r="K2962" s="42" t="s">
        <v>4169</v>
      </c>
      <c r="L2962" s="42">
        <v>30</v>
      </c>
      <c r="M2962" s="39" t="s">
        <v>102</v>
      </c>
      <c r="N2962" s="39" t="str">
        <f t="shared" si="46"/>
        <v>sim</v>
      </c>
      <c r="O2962" s="49">
        <v>66.14</v>
      </c>
      <c r="P2962" s="49">
        <v>66.14</v>
      </c>
      <c r="Q2962" s="39">
        <v>15.05</v>
      </c>
      <c r="R2962" s="39">
        <v>100</v>
      </c>
      <c r="S2962" s="39">
        <v>22.8</v>
      </c>
    </row>
    <row r="2963" spans="1:19" x14ac:dyDescent="0.25">
      <c r="A2963" s="39" t="s">
        <v>76</v>
      </c>
      <c r="B2963" s="39" t="s">
        <v>43</v>
      </c>
      <c r="C2963" s="39" t="s">
        <v>68</v>
      </c>
      <c r="D2963" s="39" t="s">
        <v>3089</v>
      </c>
      <c r="E2963" s="39" t="s">
        <v>182</v>
      </c>
      <c r="F2963" s="48">
        <v>2</v>
      </c>
      <c r="G2963" s="41">
        <v>45487</v>
      </c>
      <c r="H2963" s="42">
        <v>3.2469840816617888</v>
      </c>
      <c r="I2963" s="42">
        <v>14009</v>
      </c>
      <c r="J2963" s="42" t="s">
        <v>4169</v>
      </c>
      <c r="K2963" s="42" t="s">
        <v>4169</v>
      </c>
      <c r="L2963" s="42">
        <v>0</v>
      </c>
      <c r="M2963" s="39" t="s">
        <v>103</v>
      </c>
      <c r="N2963" s="39" t="str">
        <f t="shared" si="46"/>
        <v>sim</v>
      </c>
      <c r="O2963" s="49">
        <v>42.2</v>
      </c>
      <c r="P2963" s="49">
        <v>26</v>
      </c>
      <c r="Q2963" s="39">
        <v>25</v>
      </c>
      <c r="R2963" s="39">
        <v>61.6</v>
      </c>
      <c r="S2963" s="39">
        <v>59.2</v>
      </c>
    </row>
    <row r="2964" spans="1:19" x14ac:dyDescent="0.25">
      <c r="A2964" s="39" t="s">
        <v>76</v>
      </c>
      <c r="B2964" s="39" t="s">
        <v>43</v>
      </c>
      <c r="C2964" s="39" t="s">
        <v>68</v>
      </c>
      <c r="D2964" s="39" t="s">
        <v>3090</v>
      </c>
      <c r="E2964" s="39" t="s">
        <v>127</v>
      </c>
      <c r="F2964" s="48">
        <v>1</v>
      </c>
      <c r="G2964" s="41">
        <v>8324</v>
      </c>
      <c r="H2964" s="42">
        <v>3.4974789915966387</v>
      </c>
      <c r="I2964" s="42">
        <v>2380</v>
      </c>
      <c r="J2964" s="42" t="s">
        <v>4170</v>
      </c>
      <c r="K2964" s="42" t="s">
        <v>4170</v>
      </c>
      <c r="L2964" s="42">
        <v>0</v>
      </c>
      <c r="M2964" s="39" t="s">
        <v>103</v>
      </c>
      <c r="N2964" s="39" t="str">
        <f t="shared" si="46"/>
        <v>sim</v>
      </c>
      <c r="O2964" s="49">
        <v>35</v>
      </c>
      <c r="P2964" s="49">
        <v>30</v>
      </c>
      <c r="Q2964" s="39">
        <v>30</v>
      </c>
      <c r="R2964" s="39">
        <v>85.7</v>
      </c>
      <c r="S2964" s="39">
        <v>85.7</v>
      </c>
    </row>
    <row r="2965" spans="1:19" x14ac:dyDescent="0.25">
      <c r="A2965" s="39" t="s">
        <v>76</v>
      </c>
      <c r="B2965" s="39" t="s">
        <v>43</v>
      </c>
      <c r="C2965" s="39" t="s">
        <v>68</v>
      </c>
      <c r="D2965" s="39" t="s">
        <v>3091</v>
      </c>
      <c r="E2965" s="39" t="s">
        <v>176</v>
      </c>
      <c r="F2965" s="48">
        <v>1</v>
      </c>
      <c r="G2965" s="41">
        <v>5498</v>
      </c>
      <c r="H2965" s="42">
        <v>3.4600377595972311</v>
      </c>
      <c r="I2965" s="42">
        <v>1589</v>
      </c>
      <c r="J2965" s="42" t="s">
        <v>4169</v>
      </c>
      <c r="K2965" s="42" t="s">
        <v>4169</v>
      </c>
      <c r="L2965" s="42">
        <v>0</v>
      </c>
      <c r="M2965" s="39" t="s">
        <v>102</v>
      </c>
      <c r="N2965" s="39" t="str">
        <f t="shared" si="46"/>
        <v>sim</v>
      </c>
      <c r="O2965" s="49">
        <v>25</v>
      </c>
      <c r="P2965" s="49">
        <v>23</v>
      </c>
      <c r="Q2965" s="39">
        <v>3</v>
      </c>
      <c r="R2965" s="39">
        <v>92</v>
      </c>
      <c r="S2965" s="39">
        <v>12</v>
      </c>
    </row>
    <row r="2966" spans="1:19" x14ac:dyDescent="0.25">
      <c r="A2966" s="39" t="s">
        <v>76</v>
      </c>
      <c r="B2966" s="39" t="s">
        <v>43</v>
      </c>
      <c r="C2966" s="39" t="s">
        <v>68</v>
      </c>
      <c r="D2966" s="39" t="s">
        <v>3092</v>
      </c>
      <c r="E2966" s="39" t="s">
        <v>127</v>
      </c>
      <c r="F2966" s="48">
        <v>1</v>
      </c>
      <c r="G2966" s="41">
        <v>2555</v>
      </c>
      <c r="H2966" s="42">
        <v>2.8015350877192984</v>
      </c>
      <c r="I2966" s="42">
        <v>912</v>
      </c>
      <c r="J2966" s="42" t="s">
        <v>4170</v>
      </c>
      <c r="K2966" s="42" t="s">
        <v>4170</v>
      </c>
      <c r="L2966" s="42">
        <v>6</v>
      </c>
      <c r="M2966" s="39" t="s">
        <v>104</v>
      </c>
      <c r="N2966" s="39" t="b">
        <f t="shared" si="46"/>
        <v>0</v>
      </c>
      <c r="O2966" s="49">
        <v>26.75</v>
      </c>
      <c r="P2966" s="49">
        <v>26.75</v>
      </c>
      <c r="Q2966" s="39">
        <v>0</v>
      </c>
      <c r="R2966" s="39">
        <v>100</v>
      </c>
      <c r="S2966" s="39"/>
    </row>
    <row r="2967" spans="1:19" x14ac:dyDescent="0.25">
      <c r="A2967" s="39" t="s">
        <v>76</v>
      </c>
      <c r="B2967" s="39" t="s">
        <v>43</v>
      </c>
      <c r="C2967" s="39" t="s">
        <v>68</v>
      </c>
      <c r="D2967" s="39" t="s">
        <v>3093</v>
      </c>
      <c r="E2967" s="39" t="s">
        <v>127</v>
      </c>
      <c r="F2967" s="48">
        <v>1</v>
      </c>
      <c r="G2967" s="41">
        <v>1734</v>
      </c>
      <c r="H2967" s="42">
        <v>2.1354679802955663</v>
      </c>
      <c r="I2967" s="42">
        <v>812</v>
      </c>
      <c r="J2967" s="42" t="s">
        <v>4170</v>
      </c>
      <c r="K2967" s="42" t="s">
        <v>4170</v>
      </c>
      <c r="L2967" s="42">
        <v>0</v>
      </c>
      <c r="M2967" s="39" t="s">
        <v>102</v>
      </c>
      <c r="N2967" s="39" t="str">
        <f t="shared" si="46"/>
        <v>sim</v>
      </c>
      <c r="O2967" s="49">
        <v>13</v>
      </c>
      <c r="P2967" s="49">
        <v>13</v>
      </c>
      <c r="Q2967" s="39">
        <v>10</v>
      </c>
      <c r="R2967" s="39">
        <v>100</v>
      </c>
      <c r="S2967" s="39">
        <v>76.900000000000006</v>
      </c>
    </row>
    <row r="2968" spans="1:19" x14ac:dyDescent="0.25">
      <c r="A2968" s="39" t="s">
        <v>76</v>
      </c>
      <c r="B2968" s="39" t="s">
        <v>43</v>
      </c>
      <c r="C2968" s="39" t="s">
        <v>68</v>
      </c>
      <c r="D2968" s="39" t="s">
        <v>3094</v>
      </c>
      <c r="E2968" s="39" t="s">
        <v>178</v>
      </c>
      <c r="F2968" s="48">
        <v>1</v>
      </c>
      <c r="G2968" s="41">
        <v>24705</v>
      </c>
      <c r="H2968" s="42">
        <v>3.137142857142857</v>
      </c>
      <c r="I2968" s="42">
        <v>7875</v>
      </c>
      <c r="J2968" s="42" t="s">
        <v>4169</v>
      </c>
      <c r="K2968" s="42" t="s">
        <v>4169</v>
      </c>
      <c r="L2968" s="42">
        <v>10</v>
      </c>
      <c r="M2968" s="39" t="s">
        <v>103</v>
      </c>
      <c r="N2968" s="39" t="str">
        <f t="shared" si="46"/>
        <v>sim</v>
      </c>
      <c r="O2968" s="49">
        <v>176</v>
      </c>
      <c r="P2968" s="49">
        <v>150</v>
      </c>
      <c r="Q2968" s="39">
        <v>1.5</v>
      </c>
      <c r="R2968" s="39">
        <v>85.2</v>
      </c>
      <c r="S2968" s="39">
        <v>0.9</v>
      </c>
    </row>
    <row r="2969" spans="1:19" x14ac:dyDescent="0.25">
      <c r="A2969" s="39" t="s">
        <v>76</v>
      </c>
      <c r="B2969" s="39" t="s">
        <v>43</v>
      </c>
      <c r="C2969" s="39" t="s">
        <v>68</v>
      </c>
      <c r="D2969" s="39" t="s">
        <v>3095</v>
      </c>
      <c r="E2969" s="39" t="s">
        <v>178</v>
      </c>
      <c r="F2969" s="48">
        <v>1</v>
      </c>
      <c r="G2969" s="41">
        <v>25503</v>
      </c>
      <c r="H2969" s="42">
        <v>2.6640551551237857</v>
      </c>
      <c r="I2969" s="42">
        <v>9573</v>
      </c>
      <c r="J2969" s="42" t="s">
        <v>4169</v>
      </c>
      <c r="K2969" s="42" t="s">
        <v>4169</v>
      </c>
      <c r="L2969" s="42">
        <v>4</v>
      </c>
      <c r="M2969" s="39" t="s">
        <v>106</v>
      </c>
      <c r="N2969" s="39" t="str">
        <f t="shared" si="46"/>
        <v>sim</v>
      </c>
      <c r="O2969" s="49">
        <v>300</v>
      </c>
      <c r="P2969" s="49">
        <v>300</v>
      </c>
      <c r="Q2969" s="39">
        <v>40</v>
      </c>
      <c r="R2969" s="39">
        <v>100</v>
      </c>
      <c r="S2969" s="39">
        <v>13.3</v>
      </c>
    </row>
    <row r="2970" spans="1:19" x14ac:dyDescent="0.25">
      <c r="A2970" s="39" t="s">
        <v>76</v>
      </c>
      <c r="B2970" s="39" t="s">
        <v>43</v>
      </c>
      <c r="C2970" s="39" t="s">
        <v>68</v>
      </c>
      <c r="D2970" s="39" t="s">
        <v>3096</v>
      </c>
      <c r="E2970" s="39" t="s">
        <v>127</v>
      </c>
      <c r="F2970" s="48">
        <v>1</v>
      </c>
      <c r="G2970" s="41">
        <v>981</v>
      </c>
      <c r="H2970" s="42">
        <v>2.0872340425531917</v>
      </c>
      <c r="I2970" s="42">
        <v>470</v>
      </c>
      <c r="J2970" s="42" t="s">
        <v>4170</v>
      </c>
      <c r="K2970" s="42" t="s">
        <v>4170</v>
      </c>
      <c r="L2970" s="42">
        <v>0</v>
      </c>
      <c r="M2970" s="39" t="s">
        <v>106</v>
      </c>
      <c r="N2970" s="39" t="str">
        <f t="shared" si="46"/>
        <v>sim</v>
      </c>
      <c r="O2970" s="49">
        <v>10</v>
      </c>
      <c r="P2970" s="49">
        <v>10</v>
      </c>
      <c r="Q2970" s="39">
        <v>2</v>
      </c>
      <c r="R2970" s="39">
        <v>100</v>
      </c>
      <c r="S2970" s="39">
        <v>20</v>
      </c>
    </row>
    <row r="2971" spans="1:19" x14ac:dyDescent="0.25">
      <c r="A2971" s="39" t="s">
        <v>76</v>
      </c>
      <c r="B2971" s="39" t="s">
        <v>43</v>
      </c>
      <c r="C2971" s="39" t="s">
        <v>68</v>
      </c>
      <c r="D2971" s="39" t="s">
        <v>3097</v>
      </c>
      <c r="E2971" s="39" t="s">
        <v>182</v>
      </c>
      <c r="F2971" s="48">
        <v>3</v>
      </c>
      <c r="G2971" s="41">
        <v>142301</v>
      </c>
      <c r="H2971" s="42">
        <v>4.0000281096275474</v>
      </c>
      <c r="I2971" s="42">
        <v>35575</v>
      </c>
      <c r="J2971" s="42" t="s">
        <v>4169</v>
      </c>
      <c r="K2971" s="42" t="s">
        <v>4170</v>
      </c>
      <c r="L2971" s="42">
        <v>50</v>
      </c>
      <c r="M2971" s="39" t="s">
        <v>102</v>
      </c>
      <c r="N2971" s="39" t="str">
        <f t="shared" si="46"/>
        <v>sim</v>
      </c>
      <c r="O2971" s="49">
        <v>894.23</v>
      </c>
      <c r="P2971" s="49">
        <v>752.16</v>
      </c>
      <c r="Q2971" s="39">
        <v>48.02</v>
      </c>
      <c r="R2971" s="39">
        <v>84.1</v>
      </c>
      <c r="S2971" s="39">
        <v>5.4</v>
      </c>
    </row>
    <row r="2972" spans="1:19" x14ac:dyDescent="0.25">
      <c r="A2972" s="39" t="s">
        <v>76</v>
      </c>
      <c r="B2972" s="39" t="s">
        <v>43</v>
      </c>
      <c r="C2972" s="39" t="s">
        <v>68</v>
      </c>
      <c r="D2972" s="39" t="s">
        <v>3098</v>
      </c>
      <c r="E2972" s="39" t="s">
        <v>127</v>
      </c>
      <c r="F2972" s="48">
        <v>1</v>
      </c>
      <c r="G2972" s="41">
        <v>19444</v>
      </c>
      <c r="H2972" s="42">
        <v>3.0033982082174853</v>
      </c>
      <c r="I2972" s="42">
        <v>6474</v>
      </c>
      <c r="J2972" s="42" t="s">
        <v>4169</v>
      </c>
      <c r="K2972" s="42" t="s">
        <v>4169</v>
      </c>
      <c r="L2972" s="42">
        <v>12</v>
      </c>
      <c r="M2972" s="39" t="s">
        <v>102</v>
      </c>
      <c r="N2972" s="39" t="str">
        <f t="shared" si="46"/>
        <v>sim</v>
      </c>
      <c r="O2972" s="49">
        <v>77</v>
      </c>
      <c r="P2972" s="49">
        <v>77</v>
      </c>
      <c r="Q2972" s="39">
        <v>28.42</v>
      </c>
      <c r="R2972" s="39">
        <v>100</v>
      </c>
      <c r="S2972" s="39">
        <v>36.9</v>
      </c>
    </row>
    <row r="2973" spans="1:19" x14ac:dyDescent="0.25">
      <c r="A2973" s="39" t="s">
        <v>76</v>
      </c>
      <c r="B2973" s="39" t="s">
        <v>43</v>
      </c>
      <c r="C2973" s="39" t="s">
        <v>68</v>
      </c>
      <c r="D2973" s="39" t="s">
        <v>1180</v>
      </c>
      <c r="E2973" s="39" t="s">
        <v>182</v>
      </c>
      <c r="F2973" s="48">
        <v>4</v>
      </c>
      <c r="G2973" s="41">
        <v>721368</v>
      </c>
      <c r="H2973" s="42">
        <v>3.5328791744822148</v>
      </c>
      <c r="I2973" s="42">
        <v>204187</v>
      </c>
      <c r="J2973" s="42" t="s">
        <v>4169</v>
      </c>
      <c r="K2973" s="42" t="s">
        <v>4169</v>
      </c>
      <c r="L2973" s="42">
        <v>1633</v>
      </c>
      <c r="M2973" s="39" t="s">
        <v>102</v>
      </c>
      <c r="N2973" s="39" t="str">
        <f t="shared" si="46"/>
        <v>sim</v>
      </c>
      <c r="O2973" s="49">
        <v>993.12</v>
      </c>
      <c r="P2973" s="49">
        <v>993.12</v>
      </c>
      <c r="Q2973" s="39">
        <v>448.73</v>
      </c>
      <c r="R2973" s="39">
        <v>100</v>
      </c>
      <c r="S2973" s="39">
        <v>45.2</v>
      </c>
    </row>
    <row r="2974" spans="1:19" x14ac:dyDescent="0.25">
      <c r="A2974" s="39" t="s">
        <v>76</v>
      </c>
      <c r="B2974" s="39" t="s">
        <v>43</v>
      </c>
      <c r="C2974" s="39" t="s">
        <v>68</v>
      </c>
      <c r="D2974" s="39" t="s">
        <v>3099</v>
      </c>
      <c r="E2974" s="39" t="s">
        <v>178</v>
      </c>
      <c r="F2974" s="48">
        <v>1</v>
      </c>
      <c r="G2974" s="41">
        <v>5167</v>
      </c>
      <c r="H2974" s="42">
        <v>2.3056671128960287</v>
      </c>
      <c r="I2974" s="42">
        <v>2241</v>
      </c>
      <c r="J2974" s="42" t="s">
        <v>4170</v>
      </c>
      <c r="K2974" s="42" t="s">
        <v>4170</v>
      </c>
      <c r="L2974" s="42">
        <v>0</v>
      </c>
      <c r="M2974" s="39" t="s">
        <v>102</v>
      </c>
      <c r="N2974" s="39" t="str">
        <f t="shared" si="46"/>
        <v>sim</v>
      </c>
      <c r="O2974" s="49">
        <v>2000</v>
      </c>
      <c r="P2974" s="49">
        <v>2000</v>
      </c>
      <c r="Q2974" s="39">
        <v>0</v>
      </c>
      <c r="R2974" s="39">
        <v>100</v>
      </c>
      <c r="S2974" s="39"/>
    </row>
    <row r="2975" spans="1:19" x14ac:dyDescent="0.25">
      <c r="A2975" s="39" t="s">
        <v>76</v>
      </c>
      <c r="B2975" s="39" t="s">
        <v>43</v>
      </c>
      <c r="C2975" s="39" t="s">
        <v>68</v>
      </c>
      <c r="D2975" s="39" t="s">
        <v>3100</v>
      </c>
      <c r="E2975" s="39" t="s">
        <v>179</v>
      </c>
      <c r="F2975" s="48">
        <v>1</v>
      </c>
      <c r="G2975" s="41">
        <v>21460</v>
      </c>
      <c r="H2975" s="42">
        <v>2.8125819134993448</v>
      </c>
      <c r="I2975" s="42">
        <v>7630</v>
      </c>
      <c r="J2975" s="42" t="s">
        <v>4169</v>
      </c>
      <c r="K2975" s="42" t="s">
        <v>4170</v>
      </c>
      <c r="L2975" s="42">
        <v>0</v>
      </c>
      <c r="M2975" s="39" t="s">
        <v>102</v>
      </c>
      <c r="N2975" s="39" t="str">
        <f t="shared" si="46"/>
        <v>sim</v>
      </c>
      <c r="O2975" s="49">
        <v>74</v>
      </c>
      <c r="P2975" s="49">
        <v>74</v>
      </c>
      <c r="Q2975" s="39">
        <v>4</v>
      </c>
      <c r="R2975" s="39">
        <v>100</v>
      </c>
      <c r="S2975" s="39">
        <v>5.4</v>
      </c>
    </row>
    <row r="2976" spans="1:19" x14ac:dyDescent="0.25">
      <c r="A2976" s="39" t="s">
        <v>76</v>
      </c>
      <c r="B2976" s="39" t="s">
        <v>43</v>
      </c>
      <c r="C2976" s="39" t="s">
        <v>68</v>
      </c>
      <c r="D2976" s="39" t="s">
        <v>3101</v>
      </c>
      <c r="E2976" s="39" t="s">
        <v>127</v>
      </c>
      <c r="F2976" s="48">
        <v>1</v>
      </c>
      <c r="G2976" s="41">
        <v>6640</v>
      </c>
      <c r="H2976" s="42">
        <v>2.0750000000000002</v>
      </c>
      <c r="I2976" s="42">
        <v>3200</v>
      </c>
      <c r="J2976" s="42" t="s">
        <v>4169</v>
      </c>
      <c r="K2976" s="42" t="s">
        <v>4170</v>
      </c>
      <c r="L2976" s="42">
        <v>0</v>
      </c>
      <c r="M2976" s="39" t="s">
        <v>102</v>
      </c>
      <c r="N2976" s="39" t="str">
        <f t="shared" si="46"/>
        <v>sim</v>
      </c>
      <c r="O2976" s="49">
        <v>80</v>
      </c>
      <c r="P2976" s="49">
        <v>40</v>
      </c>
      <c r="Q2976" s="39">
        <v>4.5</v>
      </c>
      <c r="R2976" s="39">
        <v>50</v>
      </c>
      <c r="S2976" s="39">
        <v>5.6</v>
      </c>
    </row>
    <row r="2977" spans="1:19" x14ac:dyDescent="0.25">
      <c r="A2977" s="39" t="s">
        <v>76</v>
      </c>
      <c r="B2977" s="39" t="s">
        <v>43</v>
      </c>
      <c r="C2977" s="39" t="s">
        <v>68</v>
      </c>
      <c r="D2977" s="39" t="s">
        <v>3102</v>
      </c>
      <c r="E2977" s="39" t="s">
        <v>181</v>
      </c>
      <c r="F2977" s="48">
        <v>1</v>
      </c>
      <c r="G2977" s="41">
        <v>4058</v>
      </c>
      <c r="H2977" s="42">
        <v>2.2321232123212322</v>
      </c>
      <c r="I2977" s="42">
        <v>1818</v>
      </c>
      <c r="J2977" s="42" t="s">
        <v>4170</v>
      </c>
      <c r="K2977" s="42" t="s">
        <v>4170</v>
      </c>
      <c r="L2977" s="42">
        <v>50</v>
      </c>
      <c r="M2977" s="39" t="s">
        <v>102</v>
      </c>
      <c r="N2977" s="39" t="str">
        <f t="shared" si="46"/>
        <v>sim</v>
      </c>
      <c r="O2977" s="49">
        <v>42</v>
      </c>
      <c r="P2977" s="49">
        <v>21</v>
      </c>
      <c r="Q2977" s="39">
        <v>15</v>
      </c>
      <c r="R2977" s="39">
        <v>50</v>
      </c>
      <c r="S2977" s="39">
        <v>35.700000000000003</v>
      </c>
    </row>
    <row r="2978" spans="1:19" x14ac:dyDescent="0.25">
      <c r="A2978" s="39" t="s">
        <v>76</v>
      </c>
      <c r="B2978" s="39" t="s">
        <v>43</v>
      </c>
      <c r="C2978" s="39" t="s">
        <v>68</v>
      </c>
      <c r="D2978" s="39" t="s">
        <v>3103</v>
      </c>
      <c r="E2978" s="39" t="s">
        <v>127</v>
      </c>
      <c r="F2978" s="48">
        <v>1</v>
      </c>
      <c r="G2978" s="41">
        <v>2772</v>
      </c>
      <c r="H2978" s="42">
        <v>2.1913043478260867</v>
      </c>
      <c r="I2978" s="42">
        <v>1265</v>
      </c>
      <c r="J2978" s="42" t="s">
        <v>4169</v>
      </c>
      <c r="K2978" s="42" t="s">
        <v>4169</v>
      </c>
      <c r="L2978" s="42">
        <v>0</v>
      </c>
      <c r="M2978" s="39" t="s">
        <v>102</v>
      </c>
      <c r="N2978" s="39" t="str">
        <f t="shared" si="46"/>
        <v>sim</v>
      </c>
      <c r="O2978" s="49">
        <v>23.5</v>
      </c>
      <c r="P2978" s="49">
        <v>23.3</v>
      </c>
      <c r="Q2978" s="39">
        <v>5.7</v>
      </c>
      <c r="R2978" s="39">
        <v>99.1</v>
      </c>
      <c r="S2978" s="39">
        <v>24.3</v>
      </c>
    </row>
    <row r="2979" spans="1:19" x14ac:dyDescent="0.25">
      <c r="A2979" s="39" t="s">
        <v>76</v>
      </c>
      <c r="B2979" s="39" t="s">
        <v>43</v>
      </c>
      <c r="C2979" s="39" t="s">
        <v>68</v>
      </c>
      <c r="D2979" s="39" t="s">
        <v>3104</v>
      </c>
      <c r="E2979" s="39" t="s">
        <v>127</v>
      </c>
      <c r="F2979" s="48">
        <v>1</v>
      </c>
      <c r="G2979" s="41">
        <v>4655</v>
      </c>
      <c r="H2979" s="42">
        <v>3.4328908554572273</v>
      </c>
      <c r="I2979" s="42">
        <v>1356</v>
      </c>
      <c r="J2979" s="42" t="s">
        <v>4170</v>
      </c>
      <c r="K2979" s="42" t="s">
        <v>4170</v>
      </c>
      <c r="L2979" s="42">
        <v>0</v>
      </c>
      <c r="M2979" s="39" t="s">
        <v>105</v>
      </c>
      <c r="N2979" s="39" t="str">
        <f t="shared" si="46"/>
        <v>sim</v>
      </c>
      <c r="O2979" s="49">
        <v>9.6</v>
      </c>
      <c r="P2979" s="49">
        <v>9.6</v>
      </c>
      <c r="Q2979" s="39">
        <v>8.34</v>
      </c>
      <c r="R2979" s="39">
        <v>100</v>
      </c>
      <c r="S2979" s="39">
        <v>86.9</v>
      </c>
    </row>
    <row r="2980" spans="1:19" x14ac:dyDescent="0.25">
      <c r="A2980" s="39" t="s">
        <v>76</v>
      </c>
      <c r="B2980" s="39" t="s">
        <v>43</v>
      </c>
      <c r="C2980" s="39" t="s">
        <v>68</v>
      </c>
      <c r="D2980" s="39" t="s">
        <v>3105</v>
      </c>
      <c r="E2980" s="39" t="s">
        <v>183</v>
      </c>
      <c r="F2980" s="48">
        <v>4</v>
      </c>
      <c r="G2980" s="41">
        <v>433331</v>
      </c>
      <c r="H2980" s="42">
        <v>2.4477828616618651</v>
      </c>
      <c r="I2980" s="42">
        <v>177030</v>
      </c>
      <c r="J2980" s="42" t="s">
        <v>4169</v>
      </c>
      <c r="K2980" s="42" t="s">
        <v>4170</v>
      </c>
      <c r="L2980" s="42">
        <v>9300</v>
      </c>
      <c r="M2980" s="39" t="s">
        <v>102</v>
      </c>
      <c r="N2980" s="39" t="str">
        <f t="shared" si="46"/>
        <v>sim</v>
      </c>
      <c r="O2980" s="49">
        <v>713.33</v>
      </c>
      <c r="P2980" s="49">
        <v>685.54</v>
      </c>
      <c r="Q2980" s="39">
        <v>0</v>
      </c>
      <c r="R2980" s="39">
        <v>96.1</v>
      </c>
      <c r="S2980" s="39"/>
    </row>
    <row r="2981" spans="1:19" x14ac:dyDescent="0.25">
      <c r="A2981" s="39" t="s">
        <v>76</v>
      </c>
      <c r="B2981" s="39" t="s">
        <v>43</v>
      </c>
      <c r="C2981" s="39" t="s">
        <v>68</v>
      </c>
      <c r="D2981" s="39" t="s">
        <v>3106</v>
      </c>
      <c r="E2981" s="39" t="s">
        <v>181</v>
      </c>
      <c r="F2981" s="48">
        <v>1</v>
      </c>
      <c r="G2981" s="41">
        <v>5245</v>
      </c>
      <c r="H2981" s="42">
        <v>2.0173076923076922</v>
      </c>
      <c r="I2981" s="42">
        <v>2600</v>
      </c>
      <c r="J2981" s="42" t="s">
        <v>4169</v>
      </c>
      <c r="K2981" s="42" t="s">
        <v>4169</v>
      </c>
      <c r="L2981" s="42">
        <v>300</v>
      </c>
      <c r="M2981" s="39" t="s">
        <v>103</v>
      </c>
      <c r="N2981" s="39" t="str">
        <f t="shared" si="46"/>
        <v>sim</v>
      </c>
      <c r="O2981" s="49">
        <v>317</v>
      </c>
      <c r="P2981" s="49">
        <v>265</v>
      </c>
      <c r="Q2981" s="39">
        <v>5</v>
      </c>
      <c r="R2981" s="39">
        <v>83.6</v>
      </c>
      <c r="S2981" s="39">
        <v>1.6</v>
      </c>
    </row>
    <row r="2982" spans="1:19" x14ac:dyDescent="0.25">
      <c r="A2982" s="39" t="s">
        <v>76</v>
      </c>
      <c r="B2982" s="39" t="s">
        <v>43</v>
      </c>
      <c r="C2982" s="39" t="s">
        <v>68</v>
      </c>
      <c r="D2982" s="39" t="s">
        <v>3107</v>
      </c>
      <c r="E2982" s="39" t="s">
        <v>182</v>
      </c>
      <c r="F2982" s="48">
        <v>4</v>
      </c>
      <c r="G2982" s="41">
        <v>830356</v>
      </c>
      <c r="H2982" s="42">
        <v>3.4717653256624885</v>
      </c>
      <c r="I2982" s="42">
        <v>239174</v>
      </c>
      <c r="J2982" s="42" t="s">
        <v>4169</v>
      </c>
      <c r="K2982" s="42" t="s">
        <v>4169</v>
      </c>
      <c r="L2982" s="42">
        <v>376</v>
      </c>
      <c r="M2982" s="39" t="s">
        <v>102</v>
      </c>
      <c r="N2982" s="39" t="str">
        <f t="shared" si="46"/>
        <v>sim</v>
      </c>
      <c r="O2982" s="49">
        <v>1351.96</v>
      </c>
      <c r="P2982" s="49">
        <v>1255.6500000000001</v>
      </c>
      <c r="Q2982" s="39">
        <v>481.82</v>
      </c>
      <c r="R2982" s="39">
        <v>92.9</v>
      </c>
      <c r="S2982" s="39">
        <v>35.6</v>
      </c>
    </row>
    <row r="2983" spans="1:19" x14ac:dyDescent="0.25">
      <c r="A2983" s="39" t="s">
        <v>76</v>
      </c>
      <c r="B2983" s="39" t="s">
        <v>43</v>
      </c>
      <c r="C2983" s="39" t="s">
        <v>68</v>
      </c>
      <c r="D2983" s="39" t="s">
        <v>3108</v>
      </c>
      <c r="E2983" s="39" t="s">
        <v>182</v>
      </c>
      <c r="F2983" s="48">
        <v>3</v>
      </c>
      <c r="G2983" s="41">
        <v>161957</v>
      </c>
      <c r="H2983" s="42">
        <v>2.2244396220195584</v>
      </c>
      <c r="I2983" s="42">
        <v>72808</v>
      </c>
      <c r="J2983" s="42" t="s">
        <v>4169</v>
      </c>
      <c r="K2983" s="42" t="s">
        <v>4169</v>
      </c>
      <c r="L2983" s="42">
        <v>2500</v>
      </c>
      <c r="M2983" s="39" t="s">
        <v>105</v>
      </c>
      <c r="N2983" s="39" t="str">
        <f t="shared" si="46"/>
        <v>sim</v>
      </c>
      <c r="O2983" s="49">
        <v>250</v>
      </c>
      <c r="P2983" s="49">
        <v>250</v>
      </c>
      <c r="Q2983" s="39">
        <v>120</v>
      </c>
      <c r="R2983" s="39">
        <v>100</v>
      </c>
      <c r="S2983" s="39">
        <v>48</v>
      </c>
    </row>
    <row r="2984" spans="1:19" x14ac:dyDescent="0.25">
      <c r="A2984" s="39" t="s">
        <v>76</v>
      </c>
      <c r="B2984" s="39" t="s">
        <v>43</v>
      </c>
      <c r="C2984" s="39" t="s">
        <v>68</v>
      </c>
      <c r="D2984" s="39" t="s">
        <v>3109</v>
      </c>
      <c r="E2984" s="39" t="s">
        <v>127</v>
      </c>
      <c r="F2984" s="48">
        <v>4</v>
      </c>
      <c r="G2984" s="41">
        <v>244292</v>
      </c>
      <c r="H2984" s="42">
        <v>3.5442134432080317</v>
      </c>
      <c r="I2984" s="42">
        <v>68927</v>
      </c>
      <c r="J2984" s="42" t="s">
        <v>4170</v>
      </c>
      <c r="K2984" s="42" t="s">
        <v>4170</v>
      </c>
      <c r="L2984" s="42">
        <v>750</v>
      </c>
      <c r="M2984" s="39" t="s">
        <v>102</v>
      </c>
      <c r="N2984" s="39" t="str">
        <f t="shared" si="46"/>
        <v>sim</v>
      </c>
      <c r="O2984" s="49">
        <v>980</v>
      </c>
      <c r="P2984" s="49">
        <v>795</v>
      </c>
      <c r="Q2984" s="39">
        <v>74.5</v>
      </c>
      <c r="R2984" s="39">
        <v>81.099999999999994</v>
      </c>
      <c r="S2984" s="39">
        <v>7.6</v>
      </c>
    </row>
    <row r="2985" spans="1:19" x14ac:dyDescent="0.25">
      <c r="A2985" s="39" t="s">
        <v>76</v>
      </c>
      <c r="B2985" s="39" t="s">
        <v>43</v>
      </c>
      <c r="C2985" s="39" t="s">
        <v>68</v>
      </c>
      <c r="D2985" s="39" t="s">
        <v>1549</v>
      </c>
      <c r="E2985" s="39" t="s">
        <v>127</v>
      </c>
      <c r="F2985" s="48">
        <v>1</v>
      </c>
      <c r="G2985" s="41">
        <v>2186</v>
      </c>
      <c r="H2985" s="42">
        <v>2</v>
      </c>
      <c r="I2985" s="42">
        <v>1093</v>
      </c>
      <c r="J2985" s="42" t="s">
        <v>4169</v>
      </c>
      <c r="K2985" s="42" t="s">
        <v>4169</v>
      </c>
      <c r="L2985" s="42">
        <v>40</v>
      </c>
      <c r="M2985" s="39" t="s">
        <v>102</v>
      </c>
      <c r="N2985" s="39" t="str">
        <f t="shared" si="46"/>
        <v>sim</v>
      </c>
      <c r="O2985" s="49">
        <v>14.4</v>
      </c>
      <c r="P2985" s="49">
        <v>14.4</v>
      </c>
      <c r="Q2985" s="39">
        <v>2.5</v>
      </c>
      <c r="R2985" s="39">
        <v>100</v>
      </c>
      <c r="S2985" s="39">
        <v>17.399999999999999</v>
      </c>
    </row>
    <row r="2986" spans="1:19" x14ac:dyDescent="0.25">
      <c r="A2986" s="39" t="s">
        <v>76</v>
      </c>
      <c r="B2986" s="39" t="s">
        <v>43</v>
      </c>
      <c r="C2986" s="39" t="s">
        <v>68</v>
      </c>
      <c r="D2986" s="39" t="s">
        <v>3110</v>
      </c>
      <c r="E2986" s="39" t="s">
        <v>127</v>
      </c>
      <c r="F2986" s="48">
        <v>2</v>
      </c>
      <c r="G2986" s="41">
        <v>88110</v>
      </c>
      <c r="H2986" s="42">
        <v>2.4770874332302504</v>
      </c>
      <c r="I2986" s="42">
        <v>35570</v>
      </c>
      <c r="J2986" s="42" t="s">
        <v>4169</v>
      </c>
      <c r="K2986" s="42" t="s">
        <v>4169</v>
      </c>
      <c r="L2986" s="42">
        <v>126</v>
      </c>
      <c r="M2986" s="39" t="s">
        <v>102</v>
      </c>
      <c r="N2986" s="39" t="str">
        <f t="shared" si="46"/>
        <v>sim</v>
      </c>
      <c r="O2986" s="49">
        <v>384.21</v>
      </c>
      <c r="P2986" s="49">
        <v>384.21</v>
      </c>
      <c r="Q2986" s="39">
        <v>189.32</v>
      </c>
      <c r="R2986" s="39">
        <v>100</v>
      </c>
      <c r="S2986" s="39">
        <v>49.3</v>
      </c>
    </row>
    <row r="2987" spans="1:19" x14ac:dyDescent="0.25">
      <c r="A2987" s="39" t="s">
        <v>76</v>
      </c>
      <c r="B2987" s="39" t="s">
        <v>43</v>
      </c>
      <c r="C2987" s="39" t="s">
        <v>68</v>
      </c>
      <c r="D2987" s="39" t="s">
        <v>3111</v>
      </c>
      <c r="E2987" s="39" t="s">
        <v>127</v>
      </c>
      <c r="F2987" s="48">
        <v>1</v>
      </c>
      <c r="G2987" s="41">
        <v>1957</v>
      </c>
      <c r="H2987" s="42">
        <v>2.1248642779587406</v>
      </c>
      <c r="I2987" s="42">
        <v>921</v>
      </c>
      <c r="J2987" s="42" t="s">
        <v>4169</v>
      </c>
      <c r="K2987" s="42" t="s">
        <v>4169</v>
      </c>
      <c r="L2987" s="42">
        <v>0</v>
      </c>
      <c r="M2987" s="39" t="s">
        <v>102</v>
      </c>
      <c r="N2987" s="39" t="str">
        <f t="shared" si="46"/>
        <v>sim</v>
      </c>
      <c r="O2987" s="49">
        <v>16.7</v>
      </c>
      <c r="P2987" s="49">
        <v>15.02</v>
      </c>
      <c r="Q2987" s="39">
        <v>4.8499999999999996</v>
      </c>
      <c r="R2987" s="39">
        <v>89.9</v>
      </c>
      <c r="S2987" s="39">
        <v>29</v>
      </c>
    </row>
    <row r="2988" spans="1:19" x14ac:dyDescent="0.25">
      <c r="A2988" s="39" t="s">
        <v>76</v>
      </c>
      <c r="B2988" s="39" t="s">
        <v>43</v>
      </c>
      <c r="C2988" s="39" t="s">
        <v>68</v>
      </c>
      <c r="D2988" s="39" t="s">
        <v>3112</v>
      </c>
      <c r="E2988" s="39" t="s">
        <v>127</v>
      </c>
      <c r="F2988" s="48">
        <v>1</v>
      </c>
      <c r="G2988" s="41">
        <v>1576</v>
      </c>
      <c r="H2988" s="42">
        <v>3.1520000000000001</v>
      </c>
      <c r="I2988" s="42">
        <v>500</v>
      </c>
      <c r="J2988" s="42" t="s">
        <v>4170</v>
      </c>
      <c r="K2988" s="42" t="s">
        <v>4170</v>
      </c>
      <c r="L2988" s="42">
        <v>0</v>
      </c>
      <c r="M2988" s="39" t="s">
        <v>106</v>
      </c>
      <c r="N2988" s="39" t="str">
        <f t="shared" si="46"/>
        <v>sim</v>
      </c>
      <c r="O2988" s="49">
        <v>4</v>
      </c>
      <c r="P2988" s="49">
        <v>4</v>
      </c>
      <c r="Q2988" s="39">
        <v>4</v>
      </c>
      <c r="R2988" s="39">
        <v>100</v>
      </c>
      <c r="S2988" s="39">
        <v>100</v>
      </c>
    </row>
    <row r="2989" spans="1:19" x14ac:dyDescent="0.25">
      <c r="A2989" s="39" t="s">
        <v>76</v>
      </c>
      <c r="B2989" s="39" t="s">
        <v>43</v>
      </c>
      <c r="C2989" s="39" t="s">
        <v>68</v>
      </c>
      <c r="D2989" s="39" t="s">
        <v>3113</v>
      </c>
      <c r="E2989" s="39" t="s">
        <v>127</v>
      </c>
      <c r="F2989" s="48">
        <v>1</v>
      </c>
      <c r="G2989" s="41">
        <v>1703</v>
      </c>
      <c r="H2989" s="42">
        <v>2.4328571428571428</v>
      </c>
      <c r="I2989" s="42">
        <v>700</v>
      </c>
      <c r="J2989" s="42" t="s">
        <v>4169</v>
      </c>
      <c r="K2989" s="42" t="s">
        <v>4169</v>
      </c>
      <c r="L2989" s="42">
        <v>15</v>
      </c>
      <c r="M2989" s="39" t="s">
        <v>102</v>
      </c>
      <c r="N2989" s="39" t="str">
        <f t="shared" si="46"/>
        <v>sim</v>
      </c>
      <c r="O2989" s="49">
        <v>15</v>
      </c>
      <c r="P2989" s="49">
        <v>15</v>
      </c>
      <c r="Q2989" s="39">
        <v>0.4</v>
      </c>
      <c r="R2989" s="39">
        <v>100</v>
      </c>
      <c r="S2989" s="39">
        <v>2.7</v>
      </c>
    </row>
    <row r="2990" spans="1:19" x14ac:dyDescent="0.25">
      <c r="A2990" s="39" t="s">
        <v>76</v>
      </c>
      <c r="B2990" s="39" t="s">
        <v>43</v>
      </c>
      <c r="C2990" s="39" t="s">
        <v>68</v>
      </c>
      <c r="D2990" s="39" t="s">
        <v>3114</v>
      </c>
      <c r="E2990" s="39" t="s">
        <v>180</v>
      </c>
      <c r="F2990" s="48">
        <v>2</v>
      </c>
      <c r="G2990" s="41">
        <v>51381</v>
      </c>
      <c r="H2990" s="42">
        <v>3.0224117647058821</v>
      </c>
      <c r="I2990" s="42">
        <v>17000</v>
      </c>
      <c r="J2990" s="42" t="s">
        <v>4169</v>
      </c>
      <c r="K2990" s="42" t="s">
        <v>4170</v>
      </c>
      <c r="L2990" s="42">
        <v>400</v>
      </c>
      <c r="M2990" s="39" t="s">
        <v>102</v>
      </c>
      <c r="N2990" s="39" t="str">
        <f t="shared" si="46"/>
        <v>sim</v>
      </c>
      <c r="O2990" s="49">
        <v>384</v>
      </c>
      <c r="P2990" s="49">
        <v>384</v>
      </c>
      <c r="Q2990" s="39">
        <v>7</v>
      </c>
      <c r="R2990" s="39">
        <v>100</v>
      </c>
      <c r="S2990" s="39">
        <v>1.8</v>
      </c>
    </row>
    <row r="2991" spans="1:19" x14ac:dyDescent="0.25">
      <c r="A2991" s="39" t="s">
        <v>76</v>
      </c>
      <c r="B2991" s="39" t="s">
        <v>43</v>
      </c>
      <c r="C2991" s="39" t="s">
        <v>68</v>
      </c>
      <c r="D2991" s="39" t="s">
        <v>3115</v>
      </c>
      <c r="E2991" s="39" t="s">
        <v>180</v>
      </c>
      <c r="F2991" s="48">
        <v>1</v>
      </c>
      <c r="G2991" s="41">
        <v>7978</v>
      </c>
      <c r="H2991" s="42">
        <v>2.5818770226537215</v>
      </c>
      <c r="I2991" s="42">
        <v>3090</v>
      </c>
      <c r="J2991" s="42" t="s">
        <v>4170</v>
      </c>
      <c r="K2991" s="42" t="s">
        <v>4170</v>
      </c>
      <c r="L2991" s="42">
        <v>0</v>
      </c>
      <c r="M2991" s="39" t="s">
        <v>102</v>
      </c>
      <c r="N2991" s="39" t="str">
        <f t="shared" si="46"/>
        <v>sim</v>
      </c>
      <c r="O2991" s="49">
        <v>30</v>
      </c>
      <c r="P2991" s="49">
        <v>27</v>
      </c>
      <c r="Q2991" s="39">
        <v>15</v>
      </c>
      <c r="R2991" s="39">
        <v>90</v>
      </c>
      <c r="S2991" s="39">
        <v>50</v>
      </c>
    </row>
    <row r="2992" spans="1:19" x14ac:dyDescent="0.25">
      <c r="A2992" s="39" t="s">
        <v>76</v>
      </c>
      <c r="B2992" s="39" t="s">
        <v>43</v>
      </c>
      <c r="C2992" s="39" t="s">
        <v>68</v>
      </c>
      <c r="D2992" s="39" t="s">
        <v>3116</v>
      </c>
      <c r="E2992" s="39" t="s">
        <v>181</v>
      </c>
      <c r="F2992" s="48">
        <v>1</v>
      </c>
      <c r="G2992" s="41">
        <v>2916</v>
      </c>
      <c r="H2992" s="42">
        <v>2.6270270270270268</v>
      </c>
      <c r="I2992" s="42">
        <v>1110</v>
      </c>
      <c r="J2992" s="42" t="s">
        <v>4170</v>
      </c>
      <c r="K2992" s="42" t="s">
        <v>4170</v>
      </c>
      <c r="L2992" s="42">
        <v>5</v>
      </c>
      <c r="M2992" s="39" t="s">
        <v>103</v>
      </c>
      <c r="N2992" s="39" t="str">
        <f t="shared" si="46"/>
        <v>sim</v>
      </c>
      <c r="O2992" s="49">
        <v>12</v>
      </c>
      <c r="P2992" s="49">
        <v>11.5</v>
      </c>
      <c r="Q2992" s="39">
        <v>0</v>
      </c>
      <c r="R2992" s="39">
        <v>95.8</v>
      </c>
      <c r="S2992" s="39"/>
    </row>
    <row r="2993" spans="1:19" x14ac:dyDescent="0.25">
      <c r="A2993" s="39" t="s">
        <v>76</v>
      </c>
      <c r="B2993" s="39" t="s">
        <v>43</v>
      </c>
      <c r="C2993" s="39" t="s">
        <v>68</v>
      </c>
      <c r="D2993" s="39" t="s">
        <v>3117</v>
      </c>
      <c r="E2993" s="39" t="s">
        <v>127</v>
      </c>
      <c r="F2993" s="48">
        <v>4</v>
      </c>
      <c r="G2993" s="41">
        <v>436774</v>
      </c>
      <c r="H2993" s="42">
        <v>2.6360278585826884</v>
      </c>
      <c r="I2993" s="42">
        <v>165694</v>
      </c>
      <c r="J2993" s="42" t="s">
        <v>4169</v>
      </c>
      <c r="K2993" s="42" t="s">
        <v>4169</v>
      </c>
      <c r="L2993" s="42">
        <v>0</v>
      </c>
      <c r="M2993" s="39" t="s">
        <v>102</v>
      </c>
      <c r="N2993" s="39" t="str">
        <f t="shared" si="46"/>
        <v>sim</v>
      </c>
      <c r="O2993" s="49">
        <v>2440</v>
      </c>
      <c r="P2993" s="49">
        <v>2200</v>
      </c>
      <c r="Q2993" s="39">
        <v>345</v>
      </c>
      <c r="R2993" s="39">
        <v>90.2</v>
      </c>
      <c r="S2993" s="39">
        <v>14.1</v>
      </c>
    </row>
    <row r="2994" spans="1:19" x14ac:dyDescent="0.25">
      <c r="A2994" s="39" t="s">
        <v>76</v>
      </c>
      <c r="B2994" s="39" t="s">
        <v>43</v>
      </c>
      <c r="C2994" s="39" t="s">
        <v>68</v>
      </c>
      <c r="D2994" s="39" t="s">
        <v>3118</v>
      </c>
      <c r="E2994" s="39" t="s">
        <v>181</v>
      </c>
      <c r="F2994" s="48">
        <v>4</v>
      </c>
      <c r="G2994" s="41">
        <v>714891</v>
      </c>
      <c r="H2994" s="42">
        <v>3.0215811830342991</v>
      </c>
      <c r="I2994" s="42">
        <v>236595</v>
      </c>
      <c r="J2994" s="42" t="s">
        <v>4169</v>
      </c>
      <c r="K2994" s="42" t="s">
        <v>4169</v>
      </c>
      <c r="L2994" s="42">
        <v>632</v>
      </c>
      <c r="M2994" s="39" t="s">
        <v>102</v>
      </c>
      <c r="N2994" s="39" t="str">
        <f t="shared" si="46"/>
        <v>sim</v>
      </c>
      <c r="O2994" s="49">
        <v>2541</v>
      </c>
      <c r="P2994" s="49">
        <v>2541</v>
      </c>
      <c r="Q2994" s="39">
        <v>1250</v>
      </c>
      <c r="R2994" s="39">
        <v>100</v>
      </c>
      <c r="S2994" s="39">
        <v>49.2</v>
      </c>
    </row>
    <row r="2995" spans="1:19" x14ac:dyDescent="0.25">
      <c r="A2995" s="39" t="s">
        <v>76</v>
      </c>
      <c r="B2995" s="39" t="s">
        <v>43</v>
      </c>
      <c r="C2995" s="39" t="s">
        <v>68</v>
      </c>
      <c r="D2995" s="39" t="s">
        <v>3119</v>
      </c>
      <c r="E2995" s="39" t="s">
        <v>181</v>
      </c>
      <c r="F2995" s="48">
        <v>1</v>
      </c>
      <c r="G2995" s="41">
        <v>6354</v>
      </c>
      <c r="H2995" s="42">
        <v>2.4685314685314683</v>
      </c>
      <c r="I2995" s="42">
        <v>2574</v>
      </c>
      <c r="J2995" s="42" t="s">
        <v>4170</v>
      </c>
      <c r="K2995" s="42" t="s">
        <v>4170</v>
      </c>
      <c r="L2995" s="42">
        <v>100</v>
      </c>
      <c r="M2995" s="39" t="s">
        <v>102</v>
      </c>
      <c r="N2995" s="39" t="str">
        <f t="shared" si="46"/>
        <v>sim</v>
      </c>
      <c r="O2995" s="49">
        <v>30</v>
      </c>
      <c r="P2995" s="49">
        <v>22.8</v>
      </c>
      <c r="Q2995" s="39">
        <v>10</v>
      </c>
      <c r="R2995" s="39">
        <v>76</v>
      </c>
      <c r="S2995" s="39">
        <v>33.299999999999997</v>
      </c>
    </row>
    <row r="2996" spans="1:19" x14ac:dyDescent="0.25">
      <c r="A2996" s="39" t="s">
        <v>76</v>
      </c>
      <c r="B2996" s="39" t="s">
        <v>43</v>
      </c>
      <c r="C2996" s="39" t="s">
        <v>68</v>
      </c>
      <c r="D2996" s="39" t="s">
        <v>3120</v>
      </c>
      <c r="E2996" s="39" t="s">
        <v>127</v>
      </c>
      <c r="F2996" s="48">
        <v>2</v>
      </c>
      <c r="G2996" s="41">
        <v>40127</v>
      </c>
      <c r="H2996" s="42">
        <v>3.4526759593873688</v>
      </c>
      <c r="I2996" s="42">
        <v>11622</v>
      </c>
      <c r="J2996" s="42" t="s">
        <v>4169</v>
      </c>
      <c r="K2996" s="42" t="s">
        <v>4169</v>
      </c>
      <c r="L2996" s="42">
        <v>291</v>
      </c>
      <c r="M2996" s="39" t="s">
        <v>102</v>
      </c>
      <c r="N2996" s="39" t="str">
        <f t="shared" si="46"/>
        <v>sim</v>
      </c>
      <c r="O2996" s="49">
        <v>233.3</v>
      </c>
      <c r="P2996" s="49">
        <v>223</v>
      </c>
      <c r="Q2996" s="39">
        <v>51</v>
      </c>
      <c r="R2996" s="39">
        <v>95.6</v>
      </c>
      <c r="S2996" s="39">
        <v>21.9</v>
      </c>
    </row>
    <row r="2997" spans="1:19" x14ac:dyDescent="0.25">
      <c r="A2997" s="39" t="s">
        <v>76</v>
      </c>
      <c r="B2997" s="39" t="s">
        <v>43</v>
      </c>
      <c r="C2997" s="39" t="s">
        <v>68</v>
      </c>
      <c r="D2997" s="39" t="s">
        <v>3121</v>
      </c>
      <c r="E2997" s="39" t="s">
        <v>177</v>
      </c>
      <c r="F2997" s="48">
        <v>2</v>
      </c>
      <c r="G2997" s="41">
        <v>22563</v>
      </c>
      <c r="H2997" s="42">
        <v>3.2761724989109919</v>
      </c>
      <c r="I2997" s="42">
        <v>6887</v>
      </c>
      <c r="J2997" s="42" t="s">
        <v>4169</v>
      </c>
      <c r="K2997" s="42" t="s">
        <v>4169</v>
      </c>
      <c r="L2997" s="42">
        <v>5</v>
      </c>
      <c r="M2997" s="39" t="s">
        <v>102</v>
      </c>
      <c r="N2997" s="39" t="str">
        <f t="shared" si="46"/>
        <v>sim</v>
      </c>
      <c r="O2997" s="49">
        <v>69</v>
      </c>
      <c r="P2997" s="49">
        <v>4.5</v>
      </c>
      <c r="Q2997" s="39">
        <v>4</v>
      </c>
      <c r="R2997" s="39">
        <v>6.5</v>
      </c>
      <c r="S2997" s="39">
        <v>5.8</v>
      </c>
    </row>
    <row r="2998" spans="1:19" x14ac:dyDescent="0.25">
      <c r="A2998" s="39" t="s">
        <v>76</v>
      </c>
      <c r="B2998" s="39" t="s">
        <v>43</v>
      </c>
      <c r="C2998" s="39" t="s">
        <v>68</v>
      </c>
      <c r="D2998" s="39" t="s">
        <v>43</v>
      </c>
      <c r="E2998" s="39" t="s">
        <v>182</v>
      </c>
      <c r="F2998" s="48">
        <v>6</v>
      </c>
      <c r="G2998" s="41">
        <v>12214439</v>
      </c>
      <c r="H2998" s="42">
        <v>4.7400586141085217</v>
      </c>
      <c r="I2998" s="42">
        <v>2576854</v>
      </c>
      <c r="J2998" s="42" t="s">
        <v>4169</v>
      </c>
      <c r="K2998" s="42" t="s">
        <v>4169</v>
      </c>
      <c r="L2998" s="42">
        <v>41567</v>
      </c>
      <c r="M2998" s="39" t="s">
        <v>102</v>
      </c>
      <c r="N2998" s="39" t="str">
        <f t="shared" si="46"/>
        <v>sim</v>
      </c>
      <c r="O2998" s="49">
        <v>18030</v>
      </c>
      <c r="P2998" s="49">
        <v>17100</v>
      </c>
      <c r="Q2998" s="39">
        <v>3608.03</v>
      </c>
      <c r="R2998" s="39">
        <v>94.8</v>
      </c>
      <c r="S2998" s="39">
        <v>20</v>
      </c>
    </row>
    <row r="2999" spans="1:19" x14ac:dyDescent="0.25">
      <c r="A2999" s="39" t="s">
        <v>76</v>
      </c>
      <c r="B2999" s="39" t="s">
        <v>43</v>
      </c>
      <c r="C2999" s="39" t="s">
        <v>68</v>
      </c>
      <c r="D2999" s="39" t="s">
        <v>3122</v>
      </c>
      <c r="E2999" s="39" t="s">
        <v>127</v>
      </c>
      <c r="F2999" s="48">
        <v>1</v>
      </c>
      <c r="G2999" s="41">
        <v>5506</v>
      </c>
      <c r="H2999" s="42">
        <v>2.2023999999999999</v>
      </c>
      <c r="I2999" s="42">
        <v>2500</v>
      </c>
      <c r="J2999" s="42" t="s">
        <v>4169</v>
      </c>
      <c r="K2999" s="42" t="s">
        <v>4169</v>
      </c>
      <c r="L2999" s="42">
        <v>0</v>
      </c>
      <c r="M2999" s="39" t="s">
        <v>102</v>
      </c>
      <c r="N2999" s="39" t="str">
        <f t="shared" si="46"/>
        <v>sim</v>
      </c>
      <c r="O2999" s="49">
        <v>25</v>
      </c>
      <c r="P2999" s="49">
        <v>25</v>
      </c>
      <c r="Q2999" s="39">
        <v>15</v>
      </c>
      <c r="R2999" s="39">
        <v>100</v>
      </c>
      <c r="S2999" s="39">
        <v>60</v>
      </c>
    </row>
    <row r="3000" spans="1:19" x14ac:dyDescent="0.25">
      <c r="A3000" s="39" t="s">
        <v>76</v>
      </c>
      <c r="B3000" s="39" t="s">
        <v>43</v>
      </c>
      <c r="C3000" s="39" t="s">
        <v>68</v>
      </c>
      <c r="D3000" s="39" t="s">
        <v>3123</v>
      </c>
      <c r="E3000" s="39" t="s">
        <v>177</v>
      </c>
      <c r="F3000" s="48">
        <v>2</v>
      </c>
      <c r="G3000" s="41">
        <v>83495</v>
      </c>
      <c r="H3000" s="42">
        <v>2.9764366177099673</v>
      </c>
      <c r="I3000" s="42">
        <v>28052</v>
      </c>
      <c r="J3000" s="42" t="s">
        <v>4170</v>
      </c>
      <c r="K3000" s="42" t="s">
        <v>4169</v>
      </c>
      <c r="L3000" s="42">
        <v>500</v>
      </c>
      <c r="M3000" s="39" t="s">
        <v>102</v>
      </c>
      <c r="N3000" s="39" t="str">
        <f t="shared" si="46"/>
        <v>sim</v>
      </c>
      <c r="O3000" s="49">
        <v>155.19999999999999</v>
      </c>
      <c r="P3000" s="49">
        <v>120.69</v>
      </c>
      <c r="Q3000" s="39">
        <v>100</v>
      </c>
      <c r="R3000" s="39">
        <v>77.8</v>
      </c>
      <c r="S3000" s="39">
        <v>64.400000000000006</v>
      </c>
    </row>
    <row r="3001" spans="1:19" x14ac:dyDescent="0.25">
      <c r="A3001" s="39" t="s">
        <v>76</v>
      </c>
      <c r="B3001" s="39" t="s">
        <v>43</v>
      </c>
      <c r="C3001" s="39" t="s">
        <v>68</v>
      </c>
      <c r="D3001" s="39" t="s">
        <v>619</v>
      </c>
      <c r="E3001" s="39" t="s">
        <v>181</v>
      </c>
      <c r="F3001" s="48">
        <v>2</v>
      </c>
      <c r="G3001" s="41">
        <v>89310</v>
      </c>
      <c r="H3001" s="42">
        <v>2.2327499999999998</v>
      </c>
      <c r="I3001" s="42">
        <v>40000</v>
      </c>
      <c r="J3001" s="42" t="s">
        <v>4169</v>
      </c>
      <c r="K3001" s="42" t="s">
        <v>4169</v>
      </c>
      <c r="L3001" s="42">
        <v>3038</v>
      </c>
      <c r="M3001" s="39" t="s">
        <v>102</v>
      </c>
      <c r="N3001" s="39" t="str">
        <f t="shared" si="46"/>
        <v>sim</v>
      </c>
      <c r="O3001" s="49">
        <v>353.29</v>
      </c>
      <c r="P3001" s="49">
        <v>219</v>
      </c>
      <c r="Q3001" s="39">
        <v>200</v>
      </c>
      <c r="R3001" s="39">
        <v>62</v>
      </c>
      <c r="S3001" s="39">
        <v>56.6</v>
      </c>
    </row>
    <row r="3002" spans="1:19" x14ac:dyDescent="0.25">
      <c r="A3002" s="39" t="s">
        <v>76</v>
      </c>
      <c r="B3002" s="39" t="s">
        <v>43</v>
      </c>
      <c r="C3002" s="39" t="s">
        <v>68</v>
      </c>
      <c r="D3002" s="39" t="s">
        <v>3124</v>
      </c>
      <c r="E3002" s="39" t="s">
        <v>127</v>
      </c>
      <c r="F3002" s="48">
        <v>1</v>
      </c>
      <c r="G3002" s="41">
        <v>8011</v>
      </c>
      <c r="H3002" s="42">
        <v>2.2446063323059682</v>
      </c>
      <c r="I3002" s="42">
        <v>3569</v>
      </c>
      <c r="J3002" s="42" t="s">
        <v>4169</v>
      </c>
      <c r="K3002" s="42" t="s">
        <v>4169</v>
      </c>
      <c r="L3002" s="42">
        <v>0</v>
      </c>
      <c r="M3002" s="39" t="s">
        <v>102</v>
      </c>
      <c r="N3002" s="39" t="str">
        <f t="shared" si="46"/>
        <v>sim</v>
      </c>
      <c r="O3002" s="49">
        <v>40</v>
      </c>
      <c r="P3002" s="49">
        <v>38.5</v>
      </c>
      <c r="Q3002" s="39">
        <v>36</v>
      </c>
      <c r="R3002" s="39">
        <v>96.3</v>
      </c>
      <c r="S3002" s="39">
        <v>90</v>
      </c>
    </row>
    <row r="3003" spans="1:19" x14ac:dyDescent="0.25">
      <c r="A3003" s="39" t="s">
        <v>76</v>
      </c>
      <c r="B3003" s="39" t="s">
        <v>43</v>
      </c>
      <c r="C3003" s="39" t="s">
        <v>68</v>
      </c>
      <c r="D3003" s="39" t="s">
        <v>3125</v>
      </c>
      <c r="E3003" s="39" t="s">
        <v>178</v>
      </c>
      <c r="F3003" s="48">
        <v>1</v>
      </c>
      <c r="G3003" s="41">
        <v>13864</v>
      </c>
      <c r="H3003" s="42">
        <v>2.7184313725490195</v>
      </c>
      <c r="I3003" s="42">
        <v>5100</v>
      </c>
      <c r="J3003" s="42" t="s">
        <v>4170</v>
      </c>
      <c r="K3003" s="42" t="s">
        <v>4170</v>
      </c>
      <c r="L3003" s="42">
        <v>30</v>
      </c>
      <c r="M3003" s="39" t="s">
        <v>102</v>
      </c>
      <c r="N3003" s="39" t="str">
        <f t="shared" si="46"/>
        <v>sim</v>
      </c>
      <c r="O3003" s="49">
        <v>63</v>
      </c>
      <c r="P3003" s="49">
        <v>56</v>
      </c>
      <c r="Q3003" s="39">
        <v>5</v>
      </c>
      <c r="R3003" s="39">
        <v>88.9</v>
      </c>
      <c r="S3003" s="39">
        <v>7.9</v>
      </c>
    </row>
    <row r="3004" spans="1:19" x14ac:dyDescent="0.25">
      <c r="A3004" s="39" t="s">
        <v>76</v>
      </c>
      <c r="B3004" s="39" t="s">
        <v>43</v>
      </c>
      <c r="C3004" s="39" t="s">
        <v>68</v>
      </c>
      <c r="D3004" s="39" t="s">
        <v>1496</v>
      </c>
      <c r="E3004" s="39" t="s">
        <v>183</v>
      </c>
      <c r="F3004" s="48">
        <v>4</v>
      </c>
      <c r="G3004" s="41">
        <v>367659</v>
      </c>
      <c r="H3004" s="42">
        <v>4.2701393728222996</v>
      </c>
      <c r="I3004" s="42">
        <v>86100</v>
      </c>
      <c r="J3004" s="42" t="s">
        <v>4170</v>
      </c>
      <c r="K3004" s="42" t="s">
        <v>4170</v>
      </c>
      <c r="L3004" s="42">
        <v>50</v>
      </c>
      <c r="M3004" s="39" t="s">
        <v>105</v>
      </c>
      <c r="N3004" s="39" t="str">
        <f t="shared" si="46"/>
        <v>sim</v>
      </c>
      <c r="O3004" s="49">
        <v>558.25</v>
      </c>
      <c r="P3004" s="49">
        <v>426.4</v>
      </c>
      <c r="Q3004" s="39">
        <v>390</v>
      </c>
      <c r="R3004" s="39">
        <v>76.400000000000006</v>
      </c>
      <c r="S3004" s="39">
        <v>69.900000000000006</v>
      </c>
    </row>
    <row r="3005" spans="1:19" x14ac:dyDescent="0.25">
      <c r="A3005" s="39" t="s">
        <v>76</v>
      </c>
      <c r="B3005" s="39" t="s">
        <v>43</v>
      </c>
      <c r="C3005" s="39" t="s">
        <v>68</v>
      </c>
      <c r="D3005" s="39" t="s">
        <v>3126</v>
      </c>
      <c r="E3005" s="39" t="s">
        <v>177</v>
      </c>
      <c r="F3005" s="48">
        <v>1</v>
      </c>
      <c r="G3005" s="41">
        <v>7649</v>
      </c>
      <c r="H3005" s="42">
        <v>2.9453215248363498</v>
      </c>
      <c r="I3005" s="42">
        <v>2597</v>
      </c>
      <c r="J3005" s="42" t="s">
        <v>4169</v>
      </c>
      <c r="K3005" s="42" t="s">
        <v>4170</v>
      </c>
      <c r="L3005" s="42">
        <v>0</v>
      </c>
      <c r="M3005" s="39" t="s">
        <v>102</v>
      </c>
      <c r="N3005" s="39" t="str">
        <f t="shared" si="46"/>
        <v>sim</v>
      </c>
      <c r="O3005" s="49">
        <v>50</v>
      </c>
      <c r="P3005" s="49">
        <v>25</v>
      </c>
      <c r="Q3005" s="39">
        <v>10</v>
      </c>
      <c r="R3005" s="39">
        <v>50</v>
      </c>
      <c r="S3005" s="39">
        <v>20</v>
      </c>
    </row>
    <row r="3006" spans="1:19" x14ac:dyDescent="0.25">
      <c r="A3006" s="39" t="s">
        <v>76</v>
      </c>
      <c r="B3006" s="39" t="s">
        <v>43</v>
      </c>
      <c r="C3006" s="39" t="s">
        <v>68</v>
      </c>
      <c r="D3006" s="39" t="s">
        <v>3127</v>
      </c>
      <c r="E3006" s="39" t="s">
        <v>127</v>
      </c>
      <c r="F3006" s="48">
        <v>1</v>
      </c>
      <c r="G3006" s="41">
        <v>2964</v>
      </c>
      <c r="H3006" s="42">
        <v>2.0597637248088949</v>
      </c>
      <c r="I3006" s="42">
        <v>1439</v>
      </c>
      <c r="J3006" s="42" t="s">
        <v>4169</v>
      </c>
      <c r="K3006" s="42" t="s">
        <v>4170</v>
      </c>
      <c r="L3006" s="42">
        <v>10</v>
      </c>
      <c r="M3006" s="39" t="s">
        <v>102</v>
      </c>
      <c r="N3006" s="39" t="str">
        <f t="shared" si="46"/>
        <v>sim</v>
      </c>
      <c r="O3006" s="49">
        <v>13.4</v>
      </c>
      <c r="P3006" s="49">
        <v>13.4</v>
      </c>
      <c r="Q3006" s="39">
        <v>6.2</v>
      </c>
      <c r="R3006" s="39">
        <v>100</v>
      </c>
      <c r="S3006" s="39">
        <v>46.3</v>
      </c>
    </row>
    <row r="3007" spans="1:19" x14ac:dyDescent="0.25">
      <c r="A3007" s="39" t="s">
        <v>76</v>
      </c>
      <c r="B3007" s="39" t="s">
        <v>43</v>
      </c>
      <c r="C3007" s="39" t="s">
        <v>68</v>
      </c>
      <c r="D3007" s="39" t="s">
        <v>3128</v>
      </c>
      <c r="E3007" s="39" t="s">
        <v>127</v>
      </c>
      <c r="F3007" s="48">
        <v>1</v>
      </c>
      <c r="G3007" s="41">
        <v>2752</v>
      </c>
      <c r="H3007" s="42">
        <v>2.3972125435540068</v>
      </c>
      <c r="I3007" s="42">
        <v>1148</v>
      </c>
      <c r="J3007" s="42" t="s">
        <v>4169</v>
      </c>
      <c r="K3007" s="42" t="s">
        <v>4169</v>
      </c>
      <c r="L3007" s="42">
        <v>0</v>
      </c>
      <c r="M3007" s="39" t="s">
        <v>102</v>
      </c>
      <c r="N3007" s="39" t="str">
        <f t="shared" si="46"/>
        <v>sim</v>
      </c>
      <c r="O3007" s="49">
        <v>16.420000000000002</v>
      </c>
      <c r="P3007" s="49">
        <v>16.420000000000002</v>
      </c>
      <c r="Q3007" s="39">
        <v>1.67</v>
      </c>
      <c r="R3007" s="39">
        <v>100</v>
      </c>
      <c r="S3007" s="39">
        <v>10.199999999999999</v>
      </c>
    </row>
    <row r="3008" spans="1:19" x14ac:dyDescent="0.25">
      <c r="A3008" s="39" t="s">
        <v>76</v>
      </c>
      <c r="B3008" s="39" t="s">
        <v>43</v>
      </c>
      <c r="C3008" s="39" t="s">
        <v>68</v>
      </c>
      <c r="D3008" s="39" t="s">
        <v>3129</v>
      </c>
      <c r="E3008" s="39" t="s">
        <v>178</v>
      </c>
      <c r="F3008" s="48">
        <v>1</v>
      </c>
      <c r="G3008" s="41">
        <v>10670</v>
      </c>
      <c r="H3008" s="42">
        <v>2.2833297667451316</v>
      </c>
      <c r="I3008" s="42">
        <v>4673</v>
      </c>
      <c r="J3008" s="42" t="s">
        <v>4170</v>
      </c>
      <c r="K3008" s="42" t="s">
        <v>4170</v>
      </c>
      <c r="L3008" s="42">
        <v>140</v>
      </c>
      <c r="M3008" s="39" t="s">
        <v>102</v>
      </c>
      <c r="N3008" s="39" t="str">
        <f t="shared" si="46"/>
        <v>sim</v>
      </c>
      <c r="O3008" s="49">
        <v>43.29</v>
      </c>
      <c r="P3008" s="49">
        <v>43.29</v>
      </c>
      <c r="Q3008" s="39">
        <v>7.03</v>
      </c>
      <c r="R3008" s="39">
        <v>100</v>
      </c>
      <c r="S3008" s="39">
        <v>16.2</v>
      </c>
    </row>
    <row r="3009" spans="1:19" x14ac:dyDescent="0.25">
      <c r="A3009" s="39" t="s">
        <v>76</v>
      </c>
      <c r="B3009" s="39" t="s">
        <v>43</v>
      </c>
      <c r="C3009" s="39" t="s">
        <v>68</v>
      </c>
      <c r="D3009" s="39" t="s">
        <v>3130</v>
      </c>
      <c r="E3009" s="39" t="s">
        <v>127</v>
      </c>
      <c r="F3009" s="48">
        <v>1</v>
      </c>
      <c r="G3009" s="41">
        <v>25552</v>
      </c>
      <c r="H3009" s="42">
        <v>2.0167324388318861</v>
      </c>
      <c r="I3009" s="42">
        <v>12670</v>
      </c>
      <c r="J3009" s="42" t="s">
        <v>4170</v>
      </c>
      <c r="K3009" s="42" t="s">
        <v>4170</v>
      </c>
      <c r="L3009" s="42">
        <v>0</v>
      </c>
      <c r="M3009" s="39" t="s">
        <v>102</v>
      </c>
      <c r="N3009" s="39" t="str">
        <f t="shared" si="46"/>
        <v>sim</v>
      </c>
      <c r="O3009" s="49">
        <v>1</v>
      </c>
      <c r="P3009" s="49">
        <v>0</v>
      </c>
      <c r="Q3009" s="39">
        <v>0</v>
      </c>
      <c r="R3009" s="39"/>
      <c r="S3009" s="39"/>
    </row>
    <row r="3010" spans="1:19" x14ac:dyDescent="0.25">
      <c r="A3010" s="39" t="s">
        <v>76</v>
      </c>
      <c r="B3010" s="39" t="s">
        <v>43</v>
      </c>
      <c r="C3010" s="39" t="s">
        <v>68</v>
      </c>
      <c r="D3010" s="39" t="s">
        <v>3131</v>
      </c>
      <c r="E3010" s="39" t="s">
        <v>178</v>
      </c>
      <c r="F3010" s="48">
        <v>2</v>
      </c>
      <c r="G3010" s="41">
        <v>45160</v>
      </c>
      <c r="H3010" s="42">
        <v>2.6255813953488372</v>
      </c>
      <c r="I3010" s="42">
        <v>17200</v>
      </c>
      <c r="J3010" s="42" t="s">
        <v>4169</v>
      </c>
      <c r="K3010" s="42" t="s">
        <v>4169</v>
      </c>
      <c r="L3010" s="42">
        <v>10</v>
      </c>
      <c r="M3010" s="39" t="s">
        <v>102</v>
      </c>
      <c r="N3010" s="39" t="str">
        <f t="shared" si="46"/>
        <v>sim</v>
      </c>
      <c r="O3010" s="49">
        <v>116</v>
      </c>
      <c r="P3010" s="49">
        <v>112</v>
      </c>
      <c r="Q3010" s="39">
        <v>20</v>
      </c>
      <c r="R3010" s="39">
        <v>96.6</v>
      </c>
      <c r="S3010" s="39">
        <v>17.2</v>
      </c>
    </row>
    <row r="3011" spans="1:19" x14ac:dyDescent="0.25">
      <c r="A3011" s="39" t="s">
        <v>76</v>
      </c>
      <c r="B3011" s="39" t="s">
        <v>43</v>
      </c>
      <c r="C3011" s="39" t="s">
        <v>68</v>
      </c>
      <c r="D3011" s="39" t="s">
        <v>1196</v>
      </c>
      <c r="E3011" s="39" t="s">
        <v>178</v>
      </c>
      <c r="F3011" s="48">
        <v>3</v>
      </c>
      <c r="G3011" s="41">
        <v>125638</v>
      </c>
      <c r="H3011" s="42">
        <v>2.7784952894864876</v>
      </c>
      <c r="I3011" s="42">
        <v>45218</v>
      </c>
      <c r="J3011" s="42" t="s">
        <v>4169</v>
      </c>
      <c r="K3011" s="42" t="s">
        <v>4169</v>
      </c>
      <c r="L3011" s="42">
        <v>180</v>
      </c>
      <c r="M3011" s="39" t="s">
        <v>102</v>
      </c>
      <c r="N3011" s="39" t="str">
        <f t="shared" ref="N3011:N3074" si="47">IF(M3011&lt;&gt;"Não existe", "sim")</f>
        <v>sim</v>
      </c>
      <c r="O3011" s="49">
        <v>700</v>
      </c>
      <c r="P3011" s="49">
        <v>673</v>
      </c>
      <c r="Q3011" s="39">
        <v>220</v>
      </c>
      <c r="R3011" s="39">
        <v>96.1</v>
      </c>
      <c r="S3011" s="39">
        <v>31.4</v>
      </c>
    </row>
    <row r="3012" spans="1:19" x14ac:dyDescent="0.25">
      <c r="A3012" s="39" t="s">
        <v>76</v>
      </c>
      <c r="B3012" s="39" t="s">
        <v>43</v>
      </c>
      <c r="C3012" s="39" t="s">
        <v>68</v>
      </c>
      <c r="D3012" s="39" t="s">
        <v>3132</v>
      </c>
      <c r="E3012" s="39" t="s">
        <v>127</v>
      </c>
      <c r="F3012" s="48">
        <v>1</v>
      </c>
      <c r="G3012" s="41">
        <v>7067</v>
      </c>
      <c r="H3012" s="42">
        <v>4.1570588235294119</v>
      </c>
      <c r="I3012" s="42">
        <v>1700</v>
      </c>
      <c r="J3012" s="42" t="s">
        <v>4169</v>
      </c>
      <c r="K3012" s="42" t="s">
        <v>4169</v>
      </c>
      <c r="L3012" s="42">
        <v>150</v>
      </c>
      <c r="M3012" s="39" t="s">
        <v>102</v>
      </c>
      <c r="N3012" s="39" t="str">
        <f t="shared" si="47"/>
        <v>sim</v>
      </c>
      <c r="O3012" s="49">
        <v>50</v>
      </c>
      <c r="P3012" s="49">
        <v>41.3</v>
      </c>
      <c r="Q3012" s="39">
        <v>20</v>
      </c>
      <c r="R3012" s="39">
        <v>82.6</v>
      </c>
      <c r="S3012" s="39">
        <v>40</v>
      </c>
    </row>
    <row r="3013" spans="1:19" x14ac:dyDescent="0.25">
      <c r="A3013" s="39" t="s">
        <v>76</v>
      </c>
      <c r="B3013" s="39" t="s">
        <v>43</v>
      </c>
      <c r="C3013" s="39" t="s">
        <v>68</v>
      </c>
      <c r="D3013" s="39" t="s">
        <v>3133</v>
      </c>
      <c r="E3013" s="39" t="s">
        <v>181</v>
      </c>
      <c r="F3013" s="48">
        <v>1</v>
      </c>
      <c r="G3013" s="41">
        <v>3151</v>
      </c>
      <c r="H3013" s="42">
        <v>4.5014285714285718</v>
      </c>
      <c r="I3013" s="42">
        <v>700</v>
      </c>
      <c r="J3013" s="42" t="s">
        <v>4170</v>
      </c>
      <c r="K3013" s="42" t="s">
        <v>4170</v>
      </c>
      <c r="L3013" s="42">
        <v>0</v>
      </c>
      <c r="M3013" s="39" t="s">
        <v>103</v>
      </c>
      <c r="N3013" s="39" t="str">
        <f t="shared" si="47"/>
        <v>sim</v>
      </c>
      <c r="O3013" s="49">
        <v>13.4</v>
      </c>
      <c r="P3013" s="49">
        <v>13.4</v>
      </c>
      <c r="Q3013" s="39">
        <v>2.2000000000000002</v>
      </c>
      <c r="R3013" s="39">
        <v>100</v>
      </c>
      <c r="S3013" s="39">
        <v>16.399999999999999</v>
      </c>
    </row>
    <row r="3014" spans="1:19" x14ac:dyDescent="0.25">
      <c r="A3014" s="39" t="s">
        <v>76</v>
      </c>
      <c r="B3014" s="39" t="s">
        <v>43</v>
      </c>
      <c r="C3014" s="39" t="s">
        <v>68</v>
      </c>
      <c r="D3014" s="39" t="s">
        <v>3134</v>
      </c>
      <c r="E3014" s="39" t="s">
        <v>127</v>
      </c>
      <c r="F3014" s="48">
        <v>2</v>
      </c>
      <c r="G3014" s="41">
        <v>28117</v>
      </c>
      <c r="H3014" s="42">
        <v>2.3430833333333334</v>
      </c>
      <c r="I3014" s="42">
        <v>12000</v>
      </c>
      <c r="J3014" s="42" t="s">
        <v>4170</v>
      </c>
      <c r="K3014" s="42" t="s">
        <v>4170</v>
      </c>
      <c r="L3014" s="42">
        <v>250</v>
      </c>
      <c r="M3014" s="39" t="s">
        <v>102</v>
      </c>
      <c r="N3014" s="39" t="str">
        <f t="shared" si="47"/>
        <v>sim</v>
      </c>
      <c r="O3014" s="49">
        <v>300</v>
      </c>
      <c r="P3014" s="49">
        <v>150</v>
      </c>
      <c r="Q3014" s="39">
        <v>5</v>
      </c>
      <c r="R3014" s="39">
        <v>50</v>
      </c>
      <c r="S3014" s="39">
        <v>1.7</v>
      </c>
    </row>
    <row r="3015" spans="1:19" x14ac:dyDescent="0.25">
      <c r="A3015" s="39" t="s">
        <v>76</v>
      </c>
      <c r="B3015" s="39" t="s">
        <v>43</v>
      </c>
      <c r="C3015" s="39" t="s">
        <v>68</v>
      </c>
      <c r="D3015" s="39" t="s">
        <v>3135</v>
      </c>
      <c r="E3015" s="39" t="s">
        <v>177</v>
      </c>
      <c r="F3015" s="48">
        <v>4</v>
      </c>
      <c r="G3015" s="41">
        <v>680362</v>
      </c>
      <c r="H3015" s="42">
        <v>2.873150337837838</v>
      </c>
      <c r="I3015" s="42">
        <v>236800</v>
      </c>
      <c r="J3015" s="42" t="s">
        <v>4169</v>
      </c>
      <c r="K3015" s="42" t="s">
        <v>4169</v>
      </c>
      <c r="L3015" s="42">
        <v>465</v>
      </c>
      <c r="M3015" s="39" t="s">
        <v>102</v>
      </c>
      <c r="N3015" s="39" t="str">
        <f t="shared" si="47"/>
        <v>sim</v>
      </c>
      <c r="O3015" s="49">
        <v>2572.56</v>
      </c>
      <c r="P3015" s="49">
        <v>2318.0100000000002</v>
      </c>
      <c r="Q3015" s="39">
        <v>334.92</v>
      </c>
      <c r="R3015" s="39">
        <v>90.1</v>
      </c>
      <c r="S3015" s="39">
        <v>13</v>
      </c>
    </row>
    <row r="3016" spans="1:19" x14ac:dyDescent="0.25">
      <c r="A3016" s="39" t="s">
        <v>76</v>
      </c>
      <c r="B3016" s="39" t="s">
        <v>43</v>
      </c>
      <c r="C3016" s="39" t="s">
        <v>68</v>
      </c>
      <c r="D3016" s="39" t="s">
        <v>3136</v>
      </c>
      <c r="E3016" s="39" t="s">
        <v>127</v>
      </c>
      <c r="F3016" s="48">
        <v>1</v>
      </c>
      <c r="G3016" s="41">
        <v>6641</v>
      </c>
      <c r="H3016" s="42">
        <v>2.570046439628483</v>
      </c>
      <c r="I3016" s="42">
        <v>2584</v>
      </c>
      <c r="J3016" s="42" t="s">
        <v>4169</v>
      </c>
      <c r="K3016" s="42" t="s">
        <v>4170</v>
      </c>
      <c r="L3016" s="42">
        <v>5</v>
      </c>
      <c r="M3016" s="39" t="s">
        <v>102</v>
      </c>
      <c r="N3016" s="39" t="str">
        <f t="shared" si="47"/>
        <v>sim</v>
      </c>
      <c r="O3016" s="49">
        <v>22.26</v>
      </c>
      <c r="P3016" s="49">
        <v>22.26</v>
      </c>
      <c r="Q3016" s="39">
        <v>1.25</v>
      </c>
      <c r="R3016" s="39">
        <v>100</v>
      </c>
      <c r="S3016" s="39">
        <v>5.6</v>
      </c>
    </row>
    <row r="3017" spans="1:19" x14ac:dyDescent="0.25">
      <c r="A3017" s="39" t="s">
        <v>76</v>
      </c>
      <c r="B3017" s="39" t="s">
        <v>43</v>
      </c>
      <c r="C3017" s="39" t="s">
        <v>68</v>
      </c>
      <c r="D3017" s="39" t="s">
        <v>3137</v>
      </c>
      <c r="E3017" s="39" t="s">
        <v>179</v>
      </c>
      <c r="F3017" s="48">
        <v>4</v>
      </c>
      <c r="G3017" s="41">
        <v>282841</v>
      </c>
      <c r="H3017" s="42">
        <v>4.2141484273730949</v>
      </c>
      <c r="I3017" s="42">
        <v>67117</v>
      </c>
      <c r="J3017" s="42" t="s">
        <v>4170</v>
      </c>
      <c r="K3017" s="42" t="s">
        <v>4170</v>
      </c>
      <c r="L3017" s="42">
        <v>2200</v>
      </c>
      <c r="M3017" s="39" t="s">
        <v>102</v>
      </c>
      <c r="N3017" s="39" t="str">
        <f t="shared" si="47"/>
        <v>sim</v>
      </c>
      <c r="O3017" s="49">
        <v>983.4</v>
      </c>
      <c r="P3017" s="49">
        <v>910.05</v>
      </c>
      <c r="Q3017" s="39">
        <v>361.2</v>
      </c>
      <c r="R3017" s="39">
        <v>92.5</v>
      </c>
      <c r="S3017" s="39">
        <v>36.700000000000003</v>
      </c>
    </row>
    <row r="3018" spans="1:19" x14ac:dyDescent="0.25">
      <c r="A3018" s="39" t="s">
        <v>76</v>
      </c>
      <c r="B3018" s="39" t="s">
        <v>43</v>
      </c>
      <c r="C3018" s="39" t="s">
        <v>68</v>
      </c>
      <c r="D3018" s="39" t="s">
        <v>3138</v>
      </c>
      <c r="E3018" s="39" t="s">
        <v>127</v>
      </c>
      <c r="F3018" s="48">
        <v>1</v>
      </c>
      <c r="G3018" s="41">
        <v>2679</v>
      </c>
      <c r="H3018" s="42">
        <v>2.1674757281553396</v>
      </c>
      <c r="I3018" s="42">
        <v>1236</v>
      </c>
      <c r="J3018" s="42" t="s">
        <v>4169</v>
      </c>
      <c r="K3018" s="42" t="s">
        <v>4170</v>
      </c>
      <c r="L3018" s="42">
        <v>0</v>
      </c>
      <c r="M3018" s="39" t="s">
        <v>103</v>
      </c>
      <c r="N3018" s="39" t="str">
        <f t="shared" si="47"/>
        <v>sim</v>
      </c>
      <c r="O3018" s="49">
        <v>15</v>
      </c>
      <c r="P3018" s="49">
        <v>15</v>
      </c>
      <c r="Q3018" s="39">
        <v>3</v>
      </c>
      <c r="R3018" s="39">
        <v>100</v>
      </c>
      <c r="S3018" s="39">
        <v>20</v>
      </c>
    </row>
    <row r="3019" spans="1:19" x14ac:dyDescent="0.25">
      <c r="A3019" s="39" t="s">
        <v>76</v>
      </c>
      <c r="B3019" s="39" t="s">
        <v>43</v>
      </c>
      <c r="C3019" s="39" t="s">
        <v>68</v>
      </c>
      <c r="D3019" s="39" t="s">
        <v>3139</v>
      </c>
      <c r="E3019" s="39" t="s">
        <v>182</v>
      </c>
      <c r="F3019" s="48">
        <v>4</v>
      </c>
      <c r="G3019" s="41">
        <v>289979</v>
      </c>
      <c r="H3019" s="42">
        <v>2.8566826586805112</v>
      </c>
      <c r="I3019" s="42">
        <v>101509</v>
      </c>
      <c r="J3019" s="42" t="s">
        <v>4169</v>
      </c>
      <c r="K3019" s="42" t="s">
        <v>4169</v>
      </c>
      <c r="L3019" s="42">
        <v>6212</v>
      </c>
      <c r="M3019" s="39" t="s">
        <v>102</v>
      </c>
      <c r="N3019" s="39" t="str">
        <f t="shared" si="47"/>
        <v>sim</v>
      </c>
      <c r="O3019" s="49">
        <v>822.58</v>
      </c>
      <c r="P3019" s="49">
        <v>579.5</v>
      </c>
      <c r="Q3019" s="39">
        <v>42.45</v>
      </c>
      <c r="R3019" s="39">
        <v>70.400000000000006</v>
      </c>
      <c r="S3019" s="39">
        <v>5.2</v>
      </c>
    </row>
    <row r="3020" spans="1:19" x14ac:dyDescent="0.25">
      <c r="A3020" s="39" t="s">
        <v>76</v>
      </c>
      <c r="B3020" s="39" t="s">
        <v>43</v>
      </c>
      <c r="C3020" s="39" t="s">
        <v>68</v>
      </c>
      <c r="D3020" s="39" t="s">
        <v>3140</v>
      </c>
      <c r="E3020" s="39" t="s">
        <v>127</v>
      </c>
      <c r="F3020" s="48">
        <v>1</v>
      </c>
      <c r="G3020" s="41">
        <v>11558</v>
      </c>
      <c r="H3020" s="42">
        <v>2.5582115980522353</v>
      </c>
      <c r="I3020" s="42">
        <v>4518</v>
      </c>
      <c r="J3020" s="42" t="s">
        <v>4170</v>
      </c>
      <c r="K3020" s="42" t="s">
        <v>4170</v>
      </c>
      <c r="L3020" s="42">
        <v>0</v>
      </c>
      <c r="M3020" s="39" t="s">
        <v>106</v>
      </c>
      <c r="N3020" s="39" t="str">
        <f t="shared" si="47"/>
        <v>sim</v>
      </c>
      <c r="O3020" s="49">
        <v>60</v>
      </c>
      <c r="P3020" s="49">
        <v>50</v>
      </c>
      <c r="Q3020" s="39">
        <v>45</v>
      </c>
      <c r="R3020" s="39">
        <v>83.3</v>
      </c>
      <c r="S3020" s="39">
        <v>75</v>
      </c>
    </row>
    <row r="3021" spans="1:19" x14ac:dyDescent="0.25">
      <c r="A3021" s="39" t="s">
        <v>76</v>
      </c>
      <c r="B3021" s="39" t="s">
        <v>43</v>
      </c>
      <c r="C3021" s="39" t="s">
        <v>68</v>
      </c>
      <c r="D3021" s="39" t="s">
        <v>3141</v>
      </c>
      <c r="E3021" s="39" t="s">
        <v>127</v>
      </c>
      <c r="F3021" s="48">
        <v>1</v>
      </c>
      <c r="G3021" s="41">
        <v>14255</v>
      </c>
      <c r="H3021" s="42">
        <v>2.647168059424327</v>
      </c>
      <c r="I3021" s="42">
        <v>5385</v>
      </c>
      <c r="J3021" s="42" t="s">
        <v>4170</v>
      </c>
      <c r="K3021" s="42" t="s">
        <v>4170</v>
      </c>
      <c r="L3021" s="42">
        <v>0</v>
      </c>
      <c r="M3021" s="39" t="s">
        <v>102</v>
      </c>
      <c r="N3021" s="39" t="str">
        <f t="shared" si="47"/>
        <v>sim</v>
      </c>
      <c r="O3021" s="49">
        <v>59</v>
      </c>
      <c r="P3021" s="49">
        <v>58</v>
      </c>
      <c r="Q3021" s="39">
        <v>4</v>
      </c>
      <c r="R3021" s="39">
        <v>98.3</v>
      </c>
      <c r="S3021" s="39">
        <v>6.8</v>
      </c>
    </row>
    <row r="3022" spans="1:19" x14ac:dyDescent="0.25">
      <c r="A3022" s="39" t="s">
        <v>76</v>
      </c>
      <c r="B3022" s="39" t="s">
        <v>43</v>
      </c>
      <c r="C3022" s="39" t="s">
        <v>68</v>
      </c>
      <c r="D3022" s="39" t="s">
        <v>3142</v>
      </c>
      <c r="E3022" s="39" t="s">
        <v>182</v>
      </c>
      <c r="F3022" s="48">
        <v>4</v>
      </c>
      <c r="G3022" s="41">
        <v>293652</v>
      </c>
      <c r="H3022" s="42">
        <v>4.0607904416848744</v>
      </c>
      <c r="I3022" s="42">
        <v>72314</v>
      </c>
      <c r="J3022" s="42" t="s">
        <v>4169</v>
      </c>
      <c r="K3022" s="42" t="s">
        <v>4169</v>
      </c>
      <c r="L3022" s="42">
        <v>1500</v>
      </c>
      <c r="M3022" s="39" t="s">
        <v>106</v>
      </c>
      <c r="N3022" s="39" t="str">
        <f t="shared" si="47"/>
        <v>sim</v>
      </c>
      <c r="O3022" s="49">
        <v>341</v>
      </c>
      <c r="P3022" s="49">
        <v>336</v>
      </c>
      <c r="Q3022" s="39">
        <v>72</v>
      </c>
      <c r="R3022" s="39">
        <v>98.5</v>
      </c>
      <c r="S3022" s="39">
        <v>21.1</v>
      </c>
    </row>
    <row r="3023" spans="1:19" x14ac:dyDescent="0.25">
      <c r="A3023" s="39" t="s">
        <v>76</v>
      </c>
      <c r="B3023" s="39" t="s">
        <v>43</v>
      </c>
      <c r="C3023" s="39" t="s">
        <v>68</v>
      </c>
      <c r="D3023" s="39" t="s">
        <v>3143</v>
      </c>
      <c r="E3023" s="39" t="s">
        <v>127</v>
      </c>
      <c r="F3023" s="48">
        <v>1</v>
      </c>
      <c r="G3023" s="41">
        <v>10130</v>
      </c>
      <c r="H3023" s="42">
        <v>3.3766666666666665</v>
      </c>
      <c r="I3023" s="42">
        <v>3000</v>
      </c>
      <c r="J3023" s="42" t="s">
        <v>4170</v>
      </c>
      <c r="K3023" s="42" t="s">
        <v>4170</v>
      </c>
      <c r="L3023" s="42">
        <v>0</v>
      </c>
      <c r="M3023" s="39" t="s">
        <v>103</v>
      </c>
      <c r="N3023" s="39" t="str">
        <f t="shared" si="47"/>
        <v>sim</v>
      </c>
      <c r="O3023" s="49">
        <v>40</v>
      </c>
      <c r="P3023" s="49">
        <v>30</v>
      </c>
      <c r="Q3023" s="39">
        <v>20</v>
      </c>
      <c r="R3023" s="39">
        <v>75</v>
      </c>
      <c r="S3023" s="39">
        <v>50</v>
      </c>
    </row>
    <row r="3024" spans="1:19" x14ac:dyDescent="0.25">
      <c r="A3024" s="39" t="s">
        <v>76</v>
      </c>
      <c r="B3024" s="39" t="s">
        <v>43</v>
      </c>
      <c r="C3024" s="39" t="s">
        <v>68</v>
      </c>
      <c r="D3024" s="39" t="s">
        <v>3144</v>
      </c>
      <c r="E3024" s="39" t="s">
        <v>127</v>
      </c>
      <c r="F3024" s="48">
        <v>1</v>
      </c>
      <c r="G3024" s="41">
        <v>5725</v>
      </c>
      <c r="H3024" s="42">
        <v>2.7392344497607657</v>
      </c>
      <c r="I3024" s="42">
        <v>2090</v>
      </c>
      <c r="J3024" s="42" t="s">
        <v>4170</v>
      </c>
      <c r="K3024" s="42" t="s">
        <v>4170</v>
      </c>
      <c r="L3024" s="42">
        <v>0</v>
      </c>
      <c r="M3024" s="39" t="s">
        <v>103</v>
      </c>
      <c r="N3024" s="39" t="str">
        <f t="shared" si="47"/>
        <v>sim</v>
      </c>
      <c r="O3024" s="49">
        <v>23.32</v>
      </c>
      <c r="P3024" s="49">
        <v>23.32</v>
      </c>
      <c r="Q3024" s="39">
        <v>1.95</v>
      </c>
      <c r="R3024" s="39">
        <v>100</v>
      </c>
      <c r="S3024" s="39">
        <v>8.4</v>
      </c>
    </row>
    <row r="3025" spans="1:19" x14ac:dyDescent="0.25">
      <c r="A3025" s="39" t="s">
        <v>76</v>
      </c>
      <c r="B3025" s="39" t="s">
        <v>43</v>
      </c>
      <c r="C3025" s="39" t="s">
        <v>68</v>
      </c>
      <c r="D3025" s="39" t="s">
        <v>3145</v>
      </c>
      <c r="E3025" s="39" t="s">
        <v>178</v>
      </c>
      <c r="F3025" s="48">
        <v>1</v>
      </c>
      <c r="G3025" s="41">
        <v>5074</v>
      </c>
      <c r="H3025" s="42">
        <v>2.0007886435331232</v>
      </c>
      <c r="I3025" s="42">
        <v>2536</v>
      </c>
      <c r="J3025" s="42" t="s">
        <v>4170</v>
      </c>
      <c r="K3025" s="42" t="s">
        <v>4170</v>
      </c>
      <c r="L3025" s="42">
        <v>0</v>
      </c>
      <c r="M3025" s="39" t="s">
        <v>102</v>
      </c>
      <c r="N3025" s="39" t="str">
        <f t="shared" si="47"/>
        <v>sim</v>
      </c>
      <c r="O3025" s="49">
        <v>38</v>
      </c>
      <c r="P3025" s="49">
        <v>38</v>
      </c>
      <c r="Q3025" s="39">
        <v>5</v>
      </c>
      <c r="R3025" s="39">
        <v>100</v>
      </c>
      <c r="S3025" s="39">
        <v>13.2</v>
      </c>
    </row>
    <row r="3026" spans="1:19" x14ac:dyDescent="0.25">
      <c r="A3026" s="39" t="s">
        <v>76</v>
      </c>
      <c r="B3026" s="39" t="s">
        <v>43</v>
      </c>
      <c r="C3026" s="39" t="s">
        <v>68</v>
      </c>
      <c r="D3026" s="39" t="s">
        <v>3146</v>
      </c>
      <c r="E3026" s="39" t="s">
        <v>178</v>
      </c>
      <c r="F3026" s="48">
        <v>1</v>
      </c>
      <c r="G3026" s="41">
        <v>20643</v>
      </c>
      <c r="H3026" s="42">
        <v>2.7201212280932929</v>
      </c>
      <c r="I3026" s="42">
        <v>7589</v>
      </c>
      <c r="J3026" s="42" t="s">
        <v>4170</v>
      </c>
      <c r="K3026" s="42" t="s">
        <v>4170</v>
      </c>
      <c r="L3026" s="42">
        <v>100</v>
      </c>
      <c r="M3026" s="39" t="s">
        <v>103</v>
      </c>
      <c r="N3026" s="39" t="str">
        <f t="shared" si="47"/>
        <v>sim</v>
      </c>
      <c r="O3026" s="49">
        <v>120</v>
      </c>
      <c r="P3026" s="49">
        <v>102</v>
      </c>
      <c r="Q3026" s="39">
        <v>37</v>
      </c>
      <c r="R3026" s="39">
        <v>85</v>
      </c>
      <c r="S3026" s="39">
        <v>30.8</v>
      </c>
    </row>
    <row r="3027" spans="1:19" x14ac:dyDescent="0.25">
      <c r="A3027" s="39" t="s">
        <v>76</v>
      </c>
      <c r="B3027" s="39" t="s">
        <v>43</v>
      </c>
      <c r="C3027" s="39" t="s">
        <v>68</v>
      </c>
      <c r="D3027" s="39" t="s">
        <v>3147</v>
      </c>
      <c r="E3027" s="39" t="s">
        <v>127</v>
      </c>
      <c r="F3027" s="48">
        <v>1</v>
      </c>
      <c r="G3027" s="41">
        <v>23584</v>
      </c>
      <c r="H3027" s="42">
        <v>2.3511115541820358</v>
      </c>
      <c r="I3027" s="42">
        <v>10031</v>
      </c>
      <c r="J3027" s="42" t="s">
        <v>4170</v>
      </c>
      <c r="K3027" s="42" t="s">
        <v>4170</v>
      </c>
      <c r="L3027" s="42">
        <v>0</v>
      </c>
      <c r="M3027" s="39" t="s">
        <v>102</v>
      </c>
      <c r="N3027" s="39" t="str">
        <f t="shared" si="47"/>
        <v>sim</v>
      </c>
      <c r="O3027" s="49">
        <v>144.09</v>
      </c>
      <c r="P3027" s="49">
        <v>126.18</v>
      </c>
      <c r="Q3027" s="39">
        <v>30</v>
      </c>
      <c r="R3027" s="39">
        <v>87.6</v>
      </c>
      <c r="S3027" s="39">
        <v>20.8</v>
      </c>
    </row>
    <row r="3028" spans="1:19" x14ac:dyDescent="0.25">
      <c r="A3028" s="39" t="s">
        <v>76</v>
      </c>
      <c r="B3028" s="39" t="s">
        <v>43</v>
      </c>
      <c r="C3028" s="39" t="s">
        <v>68</v>
      </c>
      <c r="D3028" s="39" t="s">
        <v>2510</v>
      </c>
      <c r="E3028" s="39" t="s">
        <v>177</v>
      </c>
      <c r="F3028" s="48">
        <v>1</v>
      </c>
      <c r="G3028" s="41">
        <v>5552</v>
      </c>
      <c r="H3028" s="42">
        <v>3.2</v>
      </c>
      <c r="I3028" s="42">
        <v>1735</v>
      </c>
      <c r="J3028" s="42" t="s">
        <v>4169</v>
      </c>
      <c r="K3028" s="42" t="s">
        <v>4170</v>
      </c>
      <c r="L3028" s="42">
        <v>68</v>
      </c>
      <c r="M3028" s="39" t="s">
        <v>102</v>
      </c>
      <c r="N3028" s="39" t="str">
        <f t="shared" si="47"/>
        <v>sim</v>
      </c>
      <c r="O3028" s="49">
        <v>36</v>
      </c>
      <c r="P3028" s="49">
        <v>33</v>
      </c>
      <c r="Q3028" s="39">
        <v>15</v>
      </c>
      <c r="R3028" s="39">
        <v>91.7</v>
      </c>
      <c r="S3028" s="39">
        <v>41.7</v>
      </c>
    </row>
    <row r="3029" spans="1:19" x14ac:dyDescent="0.25">
      <c r="A3029" s="39" t="s">
        <v>76</v>
      </c>
      <c r="B3029" s="39" t="s">
        <v>43</v>
      </c>
      <c r="C3029" s="39" t="s">
        <v>68</v>
      </c>
      <c r="D3029" s="39" t="s">
        <v>3148</v>
      </c>
      <c r="E3029" s="39" t="s">
        <v>127</v>
      </c>
      <c r="F3029" s="48">
        <v>1</v>
      </c>
      <c r="G3029" s="41">
        <v>10680</v>
      </c>
      <c r="H3029" s="42">
        <v>2.4272727272727272</v>
      </c>
      <c r="I3029" s="42">
        <v>4400</v>
      </c>
      <c r="J3029" s="42" t="s">
        <v>4169</v>
      </c>
      <c r="K3029" s="42" t="s">
        <v>4169</v>
      </c>
      <c r="L3029" s="42">
        <v>0</v>
      </c>
      <c r="M3029" s="39" t="s">
        <v>102</v>
      </c>
      <c r="N3029" s="39" t="str">
        <f t="shared" si="47"/>
        <v>sim</v>
      </c>
      <c r="O3029" s="49">
        <v>52.39</v>
      </c>
      <c r="P3029" s="49">
        <v>49.77</v>
      </c>
      <c r="Q3029" s="39">
        <v>24.95</v>
      </c>
      <c r="R3029" s="39">
        <v>95</v>
      </c>
      <c r="S3029" s="39">
        <v>47.6</v>
      </c>
    </row>
    <row r="3030" spans="1:19" x14ac:dyDescent="0.25">
      <c r="A3030" s="39" t="s">
        <v>76</v>
      </c>
      <c r="B3030" s="39" t="s">
        <v>43</v>
      </c>
      <c r="C3030" s="39" t="s">
        <v>68</v>
      </c>
      <c r="D3030" s="39" t="s">
        <v>3149</v>
      </c>
      <c r="E3030" s="39" t="s">
        <v>178</v>
      </c>
      <c r="F3030" s="48">
        <v>1</v>
      </c>
      <c r="G3030" s="41">
        <v>2696</v>
      </c>
      <c r="H3030" s="42">
        <v>2.9240780911062907</v>
      </c>
      <c r="I3030" s="42">
        <v>922</v>
      </c>
      <c r="J3030" s="42" t="s">
        <v>4170</v>
      </c>
      <c r="K3030" s="42" t="s">
        <v>4170</v>
      </c>
      <c r="L3030" s="42">
        <v>0</v>
      </c>
      <c r="M3030" s="39" t="s">
        <v>102</v>
      </c>
      <c r="N3030" s="39" t="str">
        <f t="shared" si="47"/>
        <v>sim</v>
      </c>
      <c r="O3030" s="49">
        <v>15.07</v>
      </c>
      <c r="P3030" s="49">
        <v>12.87</v>
      </c>
      <c r="Q3030" s="39">
        <v>1.4</v>
      </c>
      <c r="R3030" s="39">
        <v>85.4</v>
      </c>
      <c r="S3030" s="39">
        <v>9.3000000000000007</v>
      </c>
    </row>
    <row r="3031" spans="1:19" x14ac:dyDescent="0.25">
      <c r="A3031" s="39" t="s">
        <v>76</v>
      </c>
      <c r="B3031" s="39" t="s">
        <v>43</v>
      </c>
      <c r="C3031" s="39" t="s">
        <v>68</v>
      </c>
      <c r="D3031" s="39" t="s">
        <v>3150</v>
      </c>
      <c r="E3031" s="39" t="s">
        <v>127</v>
      </c>
      <c r="F3031" s="48">
        <v>1</v>
      </c>
      <c r="G3031" s="41">
        <v>20427</v>
      </c>
      <c r="H3031" s="42">
        <v>3.5212894328564039</v>
      </c>
      <c r="I3031" s="42">
        <v>5801</v>
      </c>
      <c r="J3031" s="42" t="s">
        <v>4169</v>
      </c>
      <c r="K3031" s="42" t="s">
        <v>4169</v>
      </c>
      <c r="L3031" s="42">
        <v>200</v>
      </c>
      <c r="M3031" s="39" t="s">
        <v>103</v>
      </c>
      <c r="N3031" s="39" t="str">
        <f t="shared" si="47"/>
        <v>sim</v>
      </c>
      <c r="O3031" s="49">
        <v>73.599999999999994</v>
      </c>
      <c r="P3031" s="49">
        <v>50</v>
      </c>
      <c r="Q3031" s="39">
        <v>0</v>
      </c>
      <c r="R3031" s="39">
        <v>67.900000000000006</v>
      </c>
      <c r="S3031" s="39"/>
    </row>
    <row r="3032" spans="1:19" x14ac:dyDescent="0.25">
      <c r="A3032" s="39" t="s">
        <v>76</v>
      </c>
      <c r="B3032" s="39" t="s">
        <v>43</v>
      </c>
      <c r="C3032" s="39" t="s">
        <v>68</v>
      </c>
      <c r="D3032" s="39" t="s">
        <v>3151</v>
      </c>
      <c r="E3032" s="39" t="s">
        <v>127</v>
      </c>
      <c r="F3032" s="48">
        <v>1</v>
      </c>
      <c r="G3032" s="41">
        <v>3226</v>
      </c>
      <c r="H3032" s="42">
        <v>2.7063758389261743</v>
      </c>
      <c r="I3032" s="42">
        <v>1192</v>
      </c>
      <c r="J3032" s="42" t="s">
        <v>4169</v>
      </c>
      <c r="K3032" s="42" t="s">
        <v>4170</v>
      </c>
      <c r="L3032" s="42">
        <v>0</v>
      </c>
      <c r="M3032" s="39" t="s">
        <v>102</v>
      </c>
      <c r="N3032" s="39" t="str">
        <f t="shared" si="47"/>
        <v>sim</v>
      </c>
      <c r="O3032" s="49">
        <v>17.5</v>
      </c>
      <c r="P3032" s="49">
        <v>15.11</v>
      </c>
      <c r="Q3032" s="39">
        <v>1.9</v>
      </c>
      <c r="R3032" s="39">
        <v>86.3</v>
      </c>
      <c r="S3032" s="39">
        <v>10.9</v>
      </c>
    </row>
    <row r="3033" spans="1:19" x14ac:dyDescent="0.25">
      <c r="A3033" s="39" t="s">
        <v>76</v>
      </c>
      <c r="B3033" s="39" t="s">
        <v>43</v>
      </c>
      <c r="C3033" s="39" t="s">
        <v>68</v>
      </c>
      <c r="D3033" s="39" t="s">
        <v>3152</v>
      </c>
      <c r="E3033" s="39" t="s">
        <v>127</v>
      </c>
      <c r="F3033" s="48">
        <v>1</v>
      </c>
      <c r="G3033" s="41">
        <v>6972</v>
      </c>
      <c r="H3033" s="42">
        <v>3.5919629057187019</v>
      </c>
      <c r="I3033" s="42">
        <v>1941</v>
      </c>
      <c r="J3033" s="42" t="s">
        <v>4169</v>
      </c>
      <c r="K3033" s="42" t="s">
        <v>4169</v>
      </c>
      <c r="L3033" s="42">
        <v>0</v>
      </c>
      <c r="M3033" s="39" t="s">
        <v>102</v>
      </c>
      <c r="N3033" s="39" t="str">
        <f t="shared" si="47"/>
        <v>sim</v>
      </c>
      <c r="O3033" s="49">
        <v>33.15</v>
      </c>
      <c r="P3033" s="49">
        <v>29.46</v>
      </c>
      <c r="Q3033" s="39">
        <v>3</v>
      </c>
      <c r="R3033" s="39">
        <v>88.9</v>
      </c>
      <c r="S3033" s="39">
        <v>9</v>
      </c>
    </row>
    <row r="3034" spans="1:19" x14ac:dyDescent="0.25">
      <c r="A3034" s="39" t="s">
        <v>76</v>
      </c>
      <c r="B3034" s="39" t="s">
        <v>43</v>
      </c>
      <c r="C3034" s="39" t="s">
        <v>68</v>
      </c>
      <c r="D3034" s="39" t="s">
        <v>3153</v>
      </c>
      <c r="E3034" s="39" t="s">
        <v>127</v>
      </c>
      <c r="F3034" s="48">
        <v>1</v>
      </c>
      <c r="G3034" s="41">
        <v>14289</v>
      </c>
      <c r="H3034" s="42">
        <v>2.8578000000000001</v>
      </c>
      <c r="I3034" s="42">
        <v>5000</v>
      </c>
      <c r="J3034" s="42" t="s">
        <v>4169</v>
      </c>
      <c r="K3034" s="42" t="s">
        <v>4170</v>
      </c>
      <c r="L3034" s="42">
        <v>0</v>
      </c>
      <c r="M3034" s="39" t="s">
        <v>102</v>
      </c>
      <c r="N3034" s="39" t="str">
        <f t="shared" si="47"/>
        <v>sim</v>
      </c>
      <c r="O3034" s="49">
        <v>75.319999999999993</v>
      </c>
      <c r="P3034" s="49">
        <v>75.319999999999993</v>
      </c>
      <c r="Q3034" s="39">
        <v>10.1</v>
      </c>
      <c r="R3034" s="39">
        <v>100</v>
      </c>
      <c r="S3034" s="39">
        <v>13.4</v>
      </c>
    </row>
    <row r="3035" spans="1:19" x14ac:dyDescent="0.25">
      <c r="A3035" s="39" t="s">
        <v>76</v>
      </c>
      <c r="B3035" s="39" t="s">
        <v>43</v>
      </c>
      <c r="C3035" s="39" t="s">
        <v>68</v>
      </c>
      <c r="D3035" s="39" t="s">
        <v>3154</v>
      </c>
      <c r="E3035" s="39" t="s">
        <v>177</v>
      </c>
      <c r="F3035" s="48">
        <v>3</v>
      </c>
      <c r="G3035" s="41">
        <v>117158</v>
      </c>
      <c r="H3035" s="42">
        <v>3.7891911122610691</v>
      </c>
      <c r="I3035" s="42">
        <v>30919</v>
      </c>
      <c r="J3035" s="42" t="s">
        <v>4169</v>
      </c>
      <c r="K3035" s="42" t="s">
        <v>4169</v>
      </c>
      <c r="L3035" s="42">
        <v>169</v>
      </c>
      <c r="M3035" s="39" t="s">
        <v>102</v>
      </c>
      <c r="N3035" s="39" t="str">
        <f t="shared" si="47"/>
        <v>sim</v>
      </c>
      <c r="O3035" s="49">
        <v>527</v>
      </c>
      <c r="P3035" s="49">
        <v>311.97000000000003</v>
      </c>
      <c r="Q3035" s="39">
        <v>38.4</v>
      </c>
      <c r="R3035" s="39">
        <v>59.2</v>
      </c>
      <c r="S3035" s="39">
        <v>7.3</v>
      </c>
    </row>
    <row r="3036" spans="1:19" x14ac:dyDescent="0.25">
      <c r="A3036" s="39" t="s">
        <v>76</v>
      </c>
      <c r="B3036" s="39" t="s">
        <v>43</v>
      </c>
      <c r="C3036" s="39" t="s">
        <v>68</v>
      </c>
      <c r="D3036" s="39" t="s">
        <v>3155</v>
      </c>
      <c r="E3036" s="39" t="s">
        <v>181</v>
      </c>
      <c r="F3036" s="48">
        <v>4</v>
      </c>
      <c r="G3036" s="41">
        <v>311056</v>
      </c>
      <c r="H3036" s="42">
        <v>4.3461178410249959</v>
      </c>
      <c r="I3036" s="42">
        <v>71571</v>
      </c>
      <c r="J3036" s="42" t="s">
        <v>4169</v>
      </c>
      <c r="K3036" s="42" t="s">
        <v>4170</v>
      </c>
      <c r="L3036" s="42">
        <v>200</v>
      </c>
      <c r="M3036" s="39" t="s">
        <v>102</v>
      </c>
      <c r="N3036" s="39" t="str">
        <f t="shared" si="47"/>
        <v>sim</v>
      </c>
      <c r="O3036" s="49">
        <v>1926.06</v>
      </c>
      <c r="P3036" s="49">
        <v>1926.06</v>
      </c>
      <c r="Q3036" s="39">
        <v>570</v>
      </c>
      <c r="R3036" s="39">
        <v>100</v>
      </c>
      <c r="S3036" s="39">
        <v>29.6</v>
      </c>
    </row>
    <row r="3037" spans="1:19" x14ac:dyDescent="0.25">
      <c r="A3037" s="39" t="s">
        <v>76</v>
      </c>
      <c r="B3037" s="39" t="s">
        <v>43</v>
      </c>
      <c r="C3037" s="39" t="s">
        <v>68</v>
      </c>
      <c r="D3037" s="39" t="s">
        <v>3156</v>
      </c>
      <c r="E3037" s="39" t="s">
        <v>127</v>
      </c>
      <c r="F3037" s="48">
        <v>1</v>
      </c>
      <c r="G3037" s="41">
        <v>2914</v>
      </c>
      <c r="H3037" s="42">
        <v>2.7106976744186047</v>
      </c>
      <c r="I3037" s="42">
        <v>1075</v>
      </c>
      <c r="J3037" s="42" t="s">
        <v>4170</v>
      </c>
      <c r="K3037" s="42" t="s">
        <v>4170</v>
      </c>
      <c r="L3037" s="42">
        <v>0</v>
      </c>
      <c r="M3037" s="39" t="s">
        <v>102</v>
      </c>
      <c r="N3037" s="39" t="str">
        <f t="shared" si="47"/>
        <v>sim</v>
      </c>
      <c r="O3037" s="49">
        <v>15.5</v>
      </c>
      <c r="P3037" s="49">
        <v>15.5</v>
      </c>
      <c r="Q3037" s="39">
        <v>5.5</v>
      </c>
      <c r="R3037" s="39">
        <v>100</v>
      </c>
      <c r="S3037" s="39">
        <v>35.5</v>
      </c>
    </row>
    <row r="3038" spans="1:19" x14ac:dyDescent="0.25">
      <c r="A3038" s="39" t="s">
        <v>76</v>
      </c>
      <c r="B3038" s="39" t="s">
        <v>43</v>
      </c>
      <c r="C3038" s="39" t="s">
        <v>68</v>
      </c>
      <c r="D3038" s="39" t="s">
        <v>864</v>
      </c>
      <c r="E3038" s="39" t="s">
        <v>127</v>
      </c>
      <c r="F3038" s="48">
        <v>1</v>
      </c>
      <c r="G3038" s="41">
        <v>18897</v>
      </c>
      <c r="H3038" s="42">
        <v>2.8710118505013673</v>
      </c>
      <c r="I3038" s="42">
        <v>6582</v>
      </c>
      <c r="J3038" s="42" t="s">
        <v>4169</v>
      </c>
      <c r="K3038" s="42" t="s">
        <v>4169</v>
      </c>
      <c r="L3038" s="42">
        <v>0</v>
      </c>
      <c r="M3038" s="39" t="s">
        <v>102</v>
      </c>
      <c r="N3038" s="39" t="str">
        <f t="shared" si="47"/>
        <v>sim</v>
      </c>
      <c r="O3038" s="49">
        <v>95</v>
      </c>
      <c r="P3038" s="49">
        <v>87</v>
      </c>
      <c r="Q3038" s="39">
        <v>24.18</v>
      </c>
      <c r="R3038" s="39">
        <v>91.6</v>
      </c>
      <c r="S3038" s="39">
        <v>25.5</v>
      </c>
    </row>
    <row r="3039" spans="1:19" x14ac:dyDescent="0.25">
      <c r="A3039" s="39" t="s">
        <v>76</v>
      </c>
      <c r="B3039" s="39" t="s">
        <v>43</v>
      </c>
      <c r="C3039" s="39" t="s">
        <v>68</v>
      </c>
      <c r="D3039" s="39" t="s">
        <v>3157</v>
      </c>
      <c r="E3039" s="39" t="s">
        <v>177</v>
      </c>
      <c r="F3039" s="48">
        <v>2</v>
      </c>
      <c r="G3039" s="41">
        <v>38655</v>
      </c>
      <c r="H3039" s="42">
        <v>2.7411005531130335</v>
      </c>
      <c r="I3039" s="42">
        <v>14102</v>
      </c>
      <c r="J3039" s="42" t="s">
        <v>4169</v>
      </c>
      <c r="K3039" s="42" t="s">
        <v>4169</v>
      </c>
      <c r="L3039" s="42">
        <v>50</v>
      </c>
      <c r="M3039" s="39" t="s">
        <v>102</v>
      </c>
      <c r="N3039" s="39" t="str">
        <f t="shared" si="47"/>
        <v>sim</v>
      </c>
      <c r="O3039" s="49">
        <v>191.38</v>
      </c>
      <c r="P3039" s="49">
        <v>181.13</v>
      </c>
      <c r="Q3039" s="39">
        <v>46.38</v>
      </c>
      <c r="R3039" s="39">
        <v>94.6</v>
      </c>
      <c r="S3039" s="39">
        <v>24.2</v>
      </c>
    </row>
    <row r="3040" spans="1:19" x14ac:dyDescent="0.25">
      <c r="A3040" s="39" t="s">
        <v>76</v>
      </c>
      <c r="B3040" s="39" t="s">
        <v>43</v>
      </c>
      <c r="C3040" s="39" t="s">
        <v>68</v>
      </c>
      <c r="D3040" s="39" t="s">
        <v>3158</v>
      </c>
      <c r="E3040" s="39" t="s">
        <v>127</v>
      </c>
      <c r="F3040" s="48">
        <v>1</v>
      </c>
      <c r="G3040" s="41">
        <v>1928</v>
      </c>
      <c r="H3040" s="42">
        <v>2.0083333333333333</v>
      </c>
      <c r="I3040" s="42">
        <v>960</v>
      </c>
      <c r="J3040" s="42" t="s">
        <v>4169</v>
      </c>
      <c r="K3040" s="42" t="s">
        <v>4170</v>
      </c>
      <c r="L3040" s="42">
        <v>0</v>
      </c>
      <c r="M3040" s="39" t="s">
        <v>102</v>
      </c>
      <c r="N3040" s="39" t="str">
        <f t="shared" si="47"/>
        <v>sim</v>
      </c>
      <c r="O3040" s="49">
        <v>25</v>
      </c>
      <c r="P3040" s="49">
        <v>23</v>
      </c>
      <c r="Q3040" s="39">
        <v>15</v>
      </c>
      <c r="R3040" s="39">
        <v>92</v>
      </c>
      <c r="S3040" s="39">
        <v>60</v>
      </c>
    </row>
    <row r="3041" spans="1:19" x14ac:dyDescent="0.25">
      <c r="A3041" s="39" t="s">
        <v>76</v>
      </c>
      <c r="B3041" s="39" t="s">
        <v>43</v>
      </c>
      <c r="C3041" s="39" t="s">
        <v>68</v>
      </c>
      <c r="D3041" s="39" t="s">
        <v>3159</v>
      </c>
      <c r="E3041" s="39" t="s">
        <v>127</v>
      </c>
      <c r="F3041" s="48">
        <v>1</v>
      </c>
      <c r="G3041" s="41">
        <v>1578</v>
      </c>
      <c r="H3041" s="42">
        <v>2.023076923076923</v>
      </c>
      <c r="I3041" s="42">
        <v>780</v>
      </c>
      <c r="J3041" s="42" t="s">
        <v>4169</v>
      </c>
      <c r="K3041" s="42" t="s">
        <v>4169</v>
      </c>
      <c r="L3041" s="42">
        <v>0</v>
      </c>
      <c r="M3041" s="39" t="s">
        <v>102</v>
      </c>
      <c r="N3041" s="39" t="str">
        <f t="shared" si="47"/>
        <v>sim</v>
      </c>
      <c r="O3041" s="49">
        <v>21.07</v>
      </c>
      <c r="P3041" s="49">
        <v>10.52</v>
      </c>
      <c r="Q3041" s="39">
        <v>10.51</v>
      </c>
      <c r="R3041" s="39">
        <v>49.9</v>
      </c>
      <c r="S3041" s="39">
        <v>49.9</v>
      </c>
    </row>
    <row r="3042" spans="1:19" x14ac:dyDescent="0.25">
      <c r="A3042" s="39" t="s">
        <v>76</v>
      </c>
      <c r="B3042" s="39" t="s">
        <v>43</v>
      </c>
      <c r="C3042" s="39" t="s">
        <v>68</v>
      </c>
      <c r="D3042" s="39" t="s">
        <v>3160</v>
      </c>
      <c r="E3042" s="39" t="s">
        <v>127</v>
      </c>
      <c r="F3042" s="48">
        <v>1</v>
      </c>
      <c r="G3042" s="41">
        <v>8557</v>
      </c>
      <c r="H3042" s="42">
        <v>2.5930303030303032</v>
      </c>
      <c r="I3042" s="42">
        <v>3300</v>
      </c>
      <c r="J3042" s="42" t="s">
        <v>4169</v>
      </c>
      <c r="K3042" s="42" t="s">
        <v>4170</v>
      </c>
      <c r="L3042" s="42">
        <v>0</v>
      </c>
      <c r="M3042" s="39" t="s">
        <v>102</v>
      </c>
      <c r="N3042" s="39" t="str">
        <f t="shared" si="47"/>
        <v>sim</v>
      </c>
      <c r="O3042" s="49">
        <v>49</v>
      </c>
      <c r="P3042" s="49">
        <v>49</v>
      </c>
      <c r="Q3042" s="39">
        <v>0.6</v>
      </c>
      <c r="R3042" s="39">
        <v>100</v>
      </c>
      <c r="S3042" s="39">
        <v>1.2</v>
      </c>
    </row>
    <row r="3043" spans="1:19" x14ac:dyDescent="0.25">
      <c r="A3043" s="39" t="s">
        <v>76</v>
      </c>
      <c r="B3043" s="39" t="s">
        <v>43</v>
      </c>
      <c r="C3043" s="39" t="s">
        <v>68</v>
      </c>
      <c r="D3043" s="39" t="s">
        <v>3161</v>
      </c>
      <c r="E3043" s="39" t="s">
        <v>127</v>
      </c>
      <c r="F3043" s="48">
        <v>1</v>
      </c>
      <c r="G3043" s="41">
        <v>1596</v>
      </c>
      <c r="H3043" s="42">
        <v>2.4072398190045248</v>
      </c>
      <c r="I3043" s="42">
        <v>663</v>
      </c>
      <c r="J3043" s="42" t="s">
        <v>4169</v>
      </c>
      <c r="K3043" s="42" t="s">
        <v>4169</v>
      </c>
      <c r="L3043" s="42">
        <v>0</v>
      </c>
      <c r="M3043" s="39" t="s">
        <v>102</v>
      </c>
      <c r="N3043" s="39" t="str">
        <f t="shared" si="47"/>
        <v>sim</v>
      </c>
      <c r="O3043" s="49">
        <v>12.5</v>
      </c>
      <c r="P3043" s="49">
        <v>12.5</v>
      </c>
      <c r="Q3043" s="39">
        <v>0.1</v>
      </c>
      <c r="R3043" s="39">
        <v>100</v>
      </c>
      <c r="S3043" s="39">
        <v>0.8</v>
      </c>
    </row>
    <row r="3044" spans="1:19" x14ac:dyDescent="0.25">
      <c r="A3044" s="39" t="s">
        <v>76</v>
      </c>
      <c r="B3044" s="39" t="s">
        <v>43</v>
      </c>
      <c r="C3044" s="39" t="s">
        <v>68</v>
      </c>
      <c r="D3044" s="39" t="s">
        <v>3162</v>
      </c>
      <c r="E3044" s="39" t="s">
        <v>181</v>
      </c>
      <c r="F3044" s="48">
        <v>2</v>
      </c>
      <c r="G3044" s="41">
        <v>43001</v>
      </c>
      <c r="H3044" s="42">
        <v>3.9450458715596328</v>
      </c>
      <c r="I3044" s="42">
        <v>10900</v>
      </c>
      <c r="J3044" s="42" t="s">
        <v>4169</v>
      </c>
      <c r="K3044" s="42" t="s">
        <v>4169</v>
      </c>
      <c r="L3044" s="42">
        <v>0</v>
      </c>
      <c r="M3044" s="39" t="s">
        <v>102</v>
      </c>
      <c r="N3044" s="39" t="str">
        <f t="shared" si="47"/>
        <v>sim</v>
      </c>
      <c r="O3044" s="49">
        <v>302</v>
      </c>
      <c r="P3044" s="49">
        <v>252</v>
      </c>
      <c r="Q3044" s="39">
        <v>202</v>
      </c>
      <c r="R3044" s="39">
        <v>83.4</v>
      </c>
      <c r="S3044" s="39">
        <v>66.900000000000006</v>
      </c>
    </row>
    <row r="3045" spans="1:19" x14ac:dyDescent="0.25">
      <c r="A3045" s="39" t="s">
        <v>76</v>
      </c>
      <c r="B3045" s="39" t="s">
        <v>43</v>
      </c>
      <c r="C3045" s="39" t="s">
        <v>68</v>
      </c>
      <c r="D3045" s="39" t="s">
        <v>3163</v>
      </c>
      <c r="E3045" s="39" t="s">
        <v>127</v>
      </c>
      <c r="F3045" s="48">
        <v>1</v>
      </c>
      <c r="G3045" s="41">
        <v>4941</v>
      </c>
      <c r="H3045" s="42">
        <v>2.0118078175895766</v>
      </c>
      <c r="I3045" s="42">
        <v>2456</v>
      </c>
      <c r="J3045" s="42" t="s">
        <v>4169</v>
      </c>
      <c r="K3045" s="42" t="s">
        <v>4170</v>
      </c>
      <c r="L3045" s="42">
        <v>0</v>
      </c>
      <c r="M3045" s="39" t="s">
        <v>105</v>
      </c>
      <c r="N3045" s="39" t="str">
        <f t="shared" si="47"/>
        <v>sim</v>
      </c>
      <c r="O3045" s="49">
        <v>47.8</v>
      </c>
      <c r="P3045" s="49">
        <v>47.8</v>
      </c>
      <c r="Q3045" s="39">
        <v>14.86</v>
      </c>
      <c r="R3045" s="39">
        <v>100</v>
      </c>
      <c r="S3045" s="39">
        <v>31.1</v>
      </c>
    </row>
    <row r="3046" spans="1:19" x14ac:dyDescent="0.25">
      <c r="A3046" s="39" t="s">
        <v>76</v>
      </c>
      <c r="B3046" s="39" t="s">
        <v>43</v>
      </c>
      <c r="C3046" s="39" t="s">
        <v>68</v>
      </c>
      <c r="D3046" s="39" t="s">
        <v>3164</v>
      </c>
      <c r="E3046" s="39" t="s">
        <v>127</v>
      </c>
      <c r="F3046" s="48">
        <v>2</v>
      </c>
      <c r="G3046" s="41">
        <v>62940</v>
      </c>
      <c r="H3046" s="42">
        <v>2.3773371104815864</v>
      </c>
      <c r="I3046" s="42">
        <v>26475</v>
      </c>
      <c r="J3046" s="42" t="s">
        <v>4169</v>
      </c>
      <c r="K3046" s="42" t="s">
        <v>4169</v>
      </c>
      <c r="L3046" s="42">
        <v>50</v>
      </c>
      <c r="M3046" s="39" t="s">
        <v>102</v>
      </c>
      <c r="N3046" s="39" t="str">
        <f t="shared" si="47"/>
        <v>sim</v>
      </c>
      <c r="O3046" s="49">
        <v>292.77999999999997</v>
      </c>
      <c r="P3046" s="49">
        <v>292.77999999999997</v>
      </c>
      <c r="Q3046" s="39">
        <v>6.85</v>
      </c>
      <c r="R3046" s="39">
        <v>100</v>
      </c>
      <c r="S3046" s="39">
        <v>2.2999999999999998</v>
      </c>
    </row>
    <row r="3047" spans="1:19" x14ac:dyDescent="0.25">
      <c r="A3047" s="39" t="s">
        <v>76</v>
      </c>
      <c r="B3047" s="39" t="s">
        <v>43</v>
      </c>
      <c r="C3047" s="39" t="s">
        <v>68</v>
      </c>
      <c r="D3047" s="39" t="s">
        <v>3165</v>
      </c>
      <c r="E3047" s="39" t="s">
        <v>127</v>
      </c>
      <c r="F3047" s="48">
        <v>1</v>
      </c>
      <c r="G3047" s="41">
        <v>12238</v>
      </c>
      <c r="H3047" s="42">
        <v>2.6099381531243337</v>
      </c>
      <c r="I3047" s="42">
        <v>4689</v>
      </c>
      <c r="J3047" s="42" t="s">
        <v>4170</v>
      </c>
      <c r="K3047" s="42" t="s">
        <v>4170</v>
      </c>
      <c r="L3047" s="42">
        <v>0</v>
      </c>
      <c r="M3047" s="39" t="s">
        <v>106</v>
      </c>
      <c r="N3047" s="39" t="str">
        <f t="shared" si="47"/>
        <v>sim</v>
      </c>
      <c r="O3047" s="49">
        <v>3800</v>
      </c>
      <c r="P3047" s="49">
        <v>30.81</v>
      </c>
      <c r="Q3047" s="39">
        <v>356</v>
      </c>
      <c r="R3047" s="39">
        <v>0.8</v>
      </c>
      <c r="S3047" s="39">
        <v>9.4</v>
      </c>
    </row>
    <row r="3048" spans="1:19" x14ac:dyDescent="0.25">
      <c r="A3048" s="39" t="s">
        <v>76</v>
      </c>
      <c r="B3048" s="39" t="s">
        <v>43</v>
      </c>
      <c r="C3048" s="39" t="s">
        <v>68</v>
      </c>
      <c r="D3048" s="39" t="s">
        <v>3166</v>
      </c>
      <c r="E3048" s="39" t="s">
        <v>127</v>
      </c>
      <c r="F3048" s="48">
        <v>1</v>
      </c>
      <c r="G3048" s="41">
        <v>1654</v>
      </c>
      <c r="H3048" s="42">
        <v>2.0444993819530284</v>
      </c>
      <c r="I3048" s="42">
        <v>809</v>
      </c>
      <c r="J3048" s="42" t="s">
        <v>4170</v>
      </c>
      <c r="K3048" s="42" t="s">
        <v>4170</v>
      </c>
      <c r="L3048" s="42">
        <v>0</v>
      </c>
      <c r="M3048" s="39" t="s">
        <v>102</v>
      </c>
      <c r="N3048" s="39" t="str">
        <f t="shared" si="47"/>
        <v>sim</v>
      </c>
      <c r="O3048" s="49">
        <v>8.84</v>
      </c>
      <c r="P3048" s="49">
        <v>8.84</v>
      </c>
      <c r="Q3048" s="39">
        <v>2.2999999999999998</v>
      </c>
      <c r="R3048" s="39">
        <v>100</v>
      </c>
      <c r="S3048" s="39">
        <v>26</v>
      </c>
    </row>
    <row r="3049" spans="1:19" x14ac:dyDescent="0.25">
      <c r="A3049" s="39" t="s">
        <v>76</v>
      </c>
      <c r="B3049" s="39" t="s">
        <v>43</v>
      </c>
      <c r="C3049" s="39" t="s">
        <v>68</v>
      </c>
      <c r="D3049" s="39" t="s">
        <v>2521</v>
      </c>
      <c r="E3049" s="39" t="s">
        <v>127</v>
      </c>
      <c r="F3049" s="48">
        <v>1</v>
      </c>
      <c r="G3049" s="41">
        <v>1206</v>
      </c>
      <c r="H3049" s="42">
        <v>2.1307420494699647</v>
      </c>
      <c r="I3049" s="42">
        <v>566</v>
      </c>
      <c r="J3049" s="42" t="s">
        <v>4169</v>
      </c>
      <c r="K3049" s="42" t="s">
        <v>4169</v>
      </c>
      <c r="L3049" s="42">
        <v>0</v>
      </c>
      <c r="M3049" s="39" t="s">
        <v>102</v>
      </c>
      <c r="N3049" s="39" t="str">
        <f t="shared" si="47"/>
        <v>sim</v>
      </c>
      <c r="O3049" s="49">
        <v>11.3</v>
      </c>
      <c r="P3049" s="49">
        <v>11.3</v>
      </c>
      <c r="Q3049" s="39">
        <v>1.3</v>
      </c>
      <c r="R3049" s="39">
        <v>100</v>
      </c>
      <c r="S3049" s="39">
        <v>11.5</v>
      </c>
    </row>
    <row r="3050" spans="1:19" x14ac:dyDescent="0.25">
      <c r="A3050" s="39" t="s">
        <v>76</v>
      </c>
      <c r="B3050" s="39" t="s">
        <v>43</v>
      </c>
      <c r="C3050" s="39" t="s">
        <v>68</v>
      </c>
      <c r="D3050" s="39" t="s">
        <v>3167</v>
      </c>
      <c r="E3050" s="39" t="s">
        <v>127</v>
      </c>
      <c r="F3050" s="48">
        <v>1</v>
      </c>
      <c r="G3050" s="41">
        <v>5863</v>
      </c>
      <c r="H3050" s="42">
        <v>2.6869844179651694</v>
      </c>
      <c r="I3050" s="42">
        <v>2182</v>
      </c>
      <c r="J3050" s="42" t="s">
        <v>4169</v>
      </c>
      <c r="K3050" s="42" t="s">
        <v>4169</v>
      </c>
      <c r="L3050" s="42">
        <v>5</v>
      </c>
      <c r="M3050" s="39" t="s">
        <v>102</v>
      </c>
      <c r="N3050" s="39" t="str">
        <f t="shared" si="47"/>
        <v>sim</v>
      </c>
      <c r="O3050" s="49">
        <v>21.17</v>
      </c>
      <c r="P3050" s="49">
        <v>20.57</v>
      </c>
      <c r="Q3050" s="39">
        <v>5.6</v>
      </c>
      <c r="R3050" s="39">
        <v>97.2</v>
      </c>
      <c r="S3050" s="39">
        <v>26.5</v>
      </c>
    </row>
    <row r="3051" spans="1:19" x14ac:dyDescent="0.25">
      <c r="A3051" s="39" t="s">
        <v>76</v>
      </c>
      <c r="B3051" s="39" t="s">
        <v>43</v>
      </c>
      <c r="C3051" s="39" t="s">
        <v>68</v>
      </c>
      <c r="D3051" s="39" t="s">
        <v>3168</v>
      </c>
      <c r="E3051" s="39" t="s">
        <v>127</v>
      </c>
      <c r="F3051" s="48">
        <v>1</v>
      </c>
      <c r="G3051" s="41">
        <v>3504</v>
      </c>
      <c r="H3051" s="42">
        <v>3.504</v>
      </c>
      <c r="I3051" s="42">
        <v>1000</v>
      </c>
      <c r="J3051" s="42" t="s">
        <v>4169</v>
      </c>
      <c r="K3051" s="42" t="s">
        <v>4169</v>
      </c>
      <c r="L3051" s="42">
        <v>0</v>
      </c>
      <c r="M3051" s="39" t="s">
        <v>102</v>
      </c>
      <c r="N3051" s="39" t="str">
        <f t="shared" si="47"/>
        <v>sim</v>
      </c>
      <c r="O3051" s="49">
        <v>20</v>
      </c>
      <c r="P3051" s="49">
        <v>20</v>
      </c>
      <c r="Q3051" s="39">
        <v>2</v>
      </c>
      <c r="R3051" s="39">
        <v>100</v>
      </c>
      <c r="S3051" s="39">
        <v>10</v>
      </c>
    </row>
    <row r="3052" spans="1:19" x14ac:dyDescent="0.25">
      <c r="A3052" s="39" t="s">
        <v>76</v>
      </c>
      <c r="B3052" s="39" t="s">
        <v>43</v>
      </c>
      <c r="C3052" s="39" t="s">
        <v>68</v>
      </c>
      <c r="D3052" s="39" t="s">
        <v>3169</v>
      </c>
      <c r="E3052" s="39" t="s">
        <v>127</v>
      </c>
      <c r="F3052" s="48">
        <v>1</v>
      </c>
      <c r="G3052" s="41">
        <v>1428</v>
      </c>
      <c r="H3052" s="42">
        <v>2.8055009823182711</v>
      </c>
      <c r="I3052" s="42">
        <v>509</v>
      </c>
      <c r="J3052" s="42" t="s">
        <v>4170</v>
      </c>
      <c r="K3052" s="42" t="s">
        <v>4170</v>
      </c>
      <c r="L3052" s="42">
        <v>0</v>
      </c>
      <c r="M3052" s="39" t="s">
        <v>102</v>
      </c>
      <c r="N3052" s="39" t="str">
        <f t="shared" si="47"/>
        <v>sim</v>
      </c>
      <c r="O3052" s="49">
        <v>8.6</v>
      </c>
      <c r="P3052" s="49">
        <v>8.4499999999999993</v>
      </c>
      <c r="Q3052" s="39">
        <v>2.25</v>
      </c>
      <c r="R3052" s="39">
        <v>98.3</v>
      </c>
      <c r="S3052" s="39">
        <v>26.2</v>
      </c>
    </row>
    <row r="3053" spans="1:19" x14ac:dyDescent="0.25">
      <c r="A3053" s="39" t="s">
        <v>76</v>
      </c>
      <c r="B3053" s="39" t="s">
        <v>43</v>
      </c>
      <c r="C3053" s="39" t="s">
        <v>68</v>
      </c>
      <c r="D3053" s="39" t="s">
        <v>3170</v>
      </c>
      <c r="E3053" s="39" t="s">
        <v>127</v>
      </c>
      <c r="F3053" s="48">
        <v>1</v>
      </c>
      <c r="G3053" s="41">
        <v>7675</v>
      </c>
      <c r="H3053" s="42">
        <v>2.1230982019363762</v>
      </c>
      <c r="I3053" s="42">
        <v>3615</v>
      </c>
      <c r="J3053" s="42" t="s">
        <v>4170</v>
      </c>
      <c r="K3053" s="42" t="s">
        <v>4170</v>
      </c>
      <c r="L3053" s="42">
        <v>0</v>
      </c>
      <c r="M3053" s="39" t="s">
        <v>105</v>
      </c>
      <c r="N3053" s="39" t="str">
        <f t="shared" si="47"/>
        <v>sim</v>
      </c>
      <c r="O3053" s="49">
        <v>41.06</v>
      </c>
      <c r="P3053" s="49">
        <v>41.06</v>
      </c>
      <c r="Q3053" s="39">
        <v>7.39</v>
      </c>
      <c r="R3053" s="39">
        <v>100</v>
      </c>
      <c r="S3053" s="39">
        <v>18</v>
      </c>
    </row>
    <row r="3054" spans="1:19" x14ac:dyDescent="0.25">
      <c r="A3054" s="39" t="s">
        <v>76</v>
      </c>
      <c r="B3054" s="39" t="s">
        <v>43</v>
      </c>
      <c r="C3054" s="39" t="s">
        <v>68</v>
      </c>
      <c r="D3054" s="39" t="s">
        <v>3171</v>
      </c>
      <c r="E3054" s="39" t="s">
        <v>127</v>
      </c>
      <c r="F3054" s="48">
        <v>1</v>
      </c>
      <c r="G3054" s="41">
        <v>996</v>
      </c>
      <c r="H3054" s="42">
        <v>2.0924369747899161</v>
      </c>
      <c r="I3054" s="42">
        <v>476</v>
      </c>
      <c r="J3054" s="42" t="s">
        <v>4170</v>
      </c>
      <c r="K3054" s="42" t="s">
        <v>4170</v>
      </c>
      <c r="L3054" s="42">
        <v>0</v>
      </c>
      <c r="M3054" s="39" t="s">
        <v>102</v>
      </c>
      <c r="N3054" s="39" t="str">
        <f t="shared" si="47"/>
        <v>sim</v>
      </c>
      <c r="O3054" s="49">
        <v>7.5</v>
      </c>
      <c r="P3054" s="49">
        <v>7.5</v>
      </c>
      <c r="Q3054" s="39">
        <v>2</v>
      </c>
      <c r="R3054" s="39">
        <v>100</v>
      </c>
      <c r="S3054" s="39">
        <v>26.7</v>
      </c>
    </row>
    <row r="3055" spans="1:19" x14ac:dyDescent="0.25">
      <c r="A3055" s="39" t="s">
        <v>76</v>
      </c>
      <c r="B3055" s="39" t="s">
        <v>43</v>
      </c>
      <c r="C3055" s="39" t="s">
        <v>68</v>
      </c>
      <c r="D3055" s="39" t="s">
        <v>3172</v>
      </c>
      <c r="E3055" s="39" t="s">
        <v>127</v>
      </c>
      <c r="F3055" s="48">
        <v>1</v>
      </c>
      <c r="G3055" s="41">
        <v>12359</v>
      </c>
      <c r="H3055" s="42">
        <v>2.1542618093080006</v>
      </c>
      <c r="I3055" s="42">
        <v>5737</v>
      </c>
      <c r="J3055" s="42" t="s">
        <v>4170</v>
      </c>
      <c r="K3055" s="42" t="s">
        <v>4169</v>
      </c>
      <c r="L3055" s="42">
        <v>0</v>
      </c>
      <c r="M3055" s="39" t="s">
        <v>102</v>
      </c>
      <c r="N3055" s="39" t="str">
        <f t="shared" si="47"/>
        <v>sim</v>
      </c>
      <c r="O3055" s="49">
        <v>40</v>
      </c>
      <c r="P3055" s="49">
        <v>40</v>
      </c>
      <c r="Q3055" s="39">
        <v>10</v>
      </c>
      <c r="R3055" s="39">
        <v>100</v>
      </c>
      <c r="S3055" s="39">
        <v>25</v>
      </c>
    </row>
    <row r="3056" spans="1:19" x14ac:dyDescent="0.25">
      <c r="A3056" s="39" t="s">
        <v>76</v>
      </c>
      <c r="B3056" s="39" t="s">
        <v>43</v>
      </c>
      <c r="C3056" s="39" t="s">
        <v>68</v>
      </c>
      <c r="D3056" s="39" t="s">
        <v>3173</v>
      </c>
      <c r="E3056" s="39" t="s">
        <v>127</v>
      </c>
      <c r="F3056" s="48">
        <v>1</v>
      </c>
      <c r="G3056" s="41">
        <v>12351</v>
      </c>
      <c r="H3056" s="42">
        <v>2.4108920554362676</v>
      </c>
      <c r="I3056" s="42">
        <v>5123</v>
      </c>
      <c r="J3056" s="42" t="s">
        <v>4169</v>
      </c>
      <c r="K3056" s="42" t="s">
        <v>4169</v>
      </c>
      <c r="L3056" s="42">
        <v>0</v>
      </c>
      <c r="M3056" s="39" t="s">
        <v>102</v>
      </c>
      <c r="N3056" s="39" t="str">
        <f t="shared" si="47"/>
        <v>sim</v>
      </c>
      <c r="O3056" s="49">
        <v>83.91</v>
      </c>
      <c r="P3056" s="49">
        <v>83.91</v>
      </c>
      <c r="Q3056" s="39">
        <v>25.33</v>
      </c>
      <c r="R3056" s="39">
        <v>100</v>
      </c>
      <c r="S3056" s="39">
        <v>30.2</v>
      </c>
    </row>
    <row r="3057" spans="1:19" x14ac:dyDescent="0.25">
      <c r="A3057" s="39" t="s">
        <v>76</v>
      </c>
      <c r="B3057" s="39" t="s">
        <v>43</v>
      </c>
      <c r="C3057" s="39" t="s">
        <v>68</v>
      </c>
      <c r="D3057" s="39" t="s">
        <v>3174</v>
      </c>
      <c r="E3057" s="39" t="s">
        <v>179</v>
      </c>
      <c r="F3057" s="48">
        <v>3</v>
      </c>
      <c r="G3057" s="41">
        <v>124862</v>
      </c>
      <c r="H3057" s="42">
        <v>3.9593480466768138</v>
      </c>
      <c r="I3057" s="42">
        <v>31536</v>
      </c>
      <c r="J3057" s="42" t="s">
        <v>4169</v>
      </c>
      <c r="K3057" s="42" t="s">
        <v>4170</v>
      </c>
      <c r="L3057" s="42">
        <v>39</v>
      </c>
      <c r="M3057" s="39" t="s">
        <v>102</v>
      </c>
      <c r="N3057" s="39" t="str">
        <f t="shared" si="47"/>
        <v>sim</v>
      </c>
      <c r="O3057" s="49">
        <v>587.9</v>
      </c>
      <c r="P3057" s="49">
        <v>511.83</v>
      </c>
      <c r="Q3057" s="39">
        <v>301.63</v>
      </c>
      <c r="R3057" s="39">
        <v>87.1</v>
      </c>
      <c r="S3057" s="39">
        <v>51.3</v>
      </c>
    </row>
    <row r="3058" spans="1:19" x14ac:dyDescent="0.25">
      <c r="A3058" s="39" t="s">
        <v>76</v>
      </c>
      <c r="B3058" s="39" t="s">
        <v>43</v>
      </c>
      <c r="C3058" s="39" t="s">
        <v>68</v>
      </c>
      <c r="D3058" s="39" t="s">
        <v>3175</v>
      </c>
      <c r="E3058" s="39" t="s">
        <v>127</v>
      </c>
      <c r="F3058" s="48">
        <v>1</v>
      </c>
      <c r="G3058" s="41">
        <v>25507</v>
      </c>
      <c r="H3058" s="42">
        <v>3.0496174079387854</v>
      </c>
      <c r="I3058" s="42">
        <v>8364</v>
      </c>
      <c r="J3058" s="42" t="s">
        <v>4169</v>
      </c>
      <c r="K3058" s="42" t="s">
        <v>4169</v>
      </c>
      <c r="L3058" s="42">
        <v>0</v>
      </c>
      <c r="M3058" s="39" t="s">
        <v>102</v>
      </c>
      <c r="N3058" s="39" t="str">
        <f t="shared" si="47"/>
        <v>sim</v>
      </c>
      <c r="O3058" s="49">
        <v>95</v>
      </c>
      <c r="P3058" s="49">
        <v>95</v>
      </c>
      <c r="Q3058" s="39">
        <v>0.66</v>
      </c>
      <c r="R3058" s="39">
        <v>100</v>
      </c>
      <c r="S3058" s="39">
        <v>0.7</v>
      </c>
    </row>
    <row r="3059" spans="1:19" x14ac:dyDescent="0.25">
      <c r="A3059" s="39" t="s">
        <v>76</v>
      </c>
      <c r="B3059" s="39" t="s">
        <v>43</v>
      </c>
      <c r="C3059" s="39" t="s">
        <v>68</v>
      </c>
      <c r="D3059" s="39" t="s">
        <v>3176</v>
      </c>
      <c r="E3059" s="39" t="s">
        <v>127</v>
      </c>
      <c r="F3059" s="48">
        <v>2</v>
      </c>
      <c r="G3059" s="41">
        <v>40923</v>
      </c>
      <c r="H3059" s="42">
        <v>2.7056528925619836</v>
      </c>
      <c r="I3059" s="42">
        <v>15125</v>
      </c>
      <c r="J3059" s="42" t="s">
        <v>4169</v>
      </c>
      <c r="K3059" s="42" t="s">
        <v>4169</v>
      </c>
      <c r="L3059" s="42">
        <v>50</v>
      </c>
      <c r="M3059" s="39" t="s">
        <v>103</v>
      </c>
      <c r="N3059" s="39" t="str">
        <f t="shared" si="47"/>
        <v>sim</v>
      </c>
      <c r="O3059" s="49">
        <v>230</v>
      </c>
      <c r="P3059" s="49">
        <v>230</v>
      </c>
      <c r="Q3059" s="39">
        <v>30</v>
      </c>
      <c r="R3059" s="39">
        <v>100</v>
      </c>
      <c r="S3059" s="39">
        <v>13</v>
      </c>
    </row>
    <row r="3060" spans="1:19" x14ac:dyDescent="0.25">
      <c r="A3060" s="39" t="s">
        <v>76</v>
      </c>
      <c r="B3060" s="39" t="s">
        <v>43</v>
      </c>
      <c r="C3060" s="39" t="s">
        <v>68</v>
      </c>
      <c r="D3060" s="39" t="s">
        <v>3177</v>
      </c>
      <c r="E3060" s="39" t="s">
        <v>182</v>
      </c>
      <c r="F3060" s="48">
        <v>2</v>
      </c>
      <c r="G3060" s="41">
        <v>53468</v>
      </c>
      <c r="H3060" s="42">
        <v>2.6301342909144574</v>
      </c>
      <c r="I3060" s="42">
        <v>20329</v>
      </c>
      <c r="J3060" s="42" t="s">
        <v>4169</v>
      </c>
      <c r="K3060" s="42" t="s">
        <v>4169</v>
      </c>
      <c r="L3060" s="42">
        <v>50</v>
      </c>
      <c r="M3060" s="39" t="s">
        <v>102</v>
      </c>
      <c r="N3060" s="39" t="str">
        <f t="shared" si="47"/>
        <v>sim</v>
      </c>
      <c r="O3060" s="49">
        <v>860</v>
      </c>
      <c r="P3060" s="49">
        <v>390</v>
      </c>
      <c r="Q3060" s="39">
        <v>15.7</v>
      </c>
      <c r="R3060" s="39">
        <v>45.3</v>
      </c>
      <c r="S3060" s="39">
        <v>1.8</v>
      </c>
    </row>
    <row r="3061" spans="1:19" x14ac:dyDescent="0.25">
      <c r="A3061" s="39" t="s">
        <v>76</v>
      </c>
      <c r="B3061" s="39" t="s">
        <v>43</v>
      </c>
      <c r="C3061" s="39" t="s">
        <v>68</v>
      </c>
      <c r="D3061" s="39" t="s">
        <v>3178</v>
      </c>
      <c r="E3061" s="39" t="s">
        <v>184</v>
      </c>
      <c r="F3061" s="48">
        <v>3</v>
      </c>
      <c r="G3061" s="41">
        <v>123071</v>
      </c>
      <c r="H3061" s="42">
        <v>3.893173478425914</v>
      </c>
      <c r="I3061" s="42">
        <v>31612</v>
      </c>
      <c r="J3061" s="42" t="s">
        <v>4169</v>
      </c>
      <c r="K3061" s="42" t="s">
        <v>4169</v>
      </c>
      <c r="L3061" s="42">
        <v>120</v>
      </c>
      <c r="M3061" s="39" t="s">
        <v>102</v>
      </c>
      <c r="N3061" s="39" t="str">
        <f t="shared" si="47"/>
        <v>sim</v>
      </c>
      <c r="O3061" s="49">
        <v>271</v>
      </c>
      <c r="P3061" s="49">
        <v>227</v>
      </c>
      <c r="Q3061" s="39">
        <v>30</v>
      </c>
      <c r="R3061" s="39">
        <v>83.8</v>
      </c>
      <c r="S3061" s="39">
        <v>11.1</v>
      </c>
    </row>
    <row r="3062" spans="1:19" x14ac:dyDescent="0.25">
      <c r="A3062" s="39" t="s">
        <v>76</v>
      </c>
      <c r="B3062" s="39" t="s">
        <v>43</v>
      </c>
      <c r="C3062" s="39" t="s">
        <v>68</v>
      </c>
      <c r="D3062" s="39" t="s">
        <v>3179</v>
      </c>
      <c r="E3062" s="39" t="s">
        <v>127</v>
      </c>
      <c r="F3062" s="48">
        <v>1</v>
      </c>
      <c r="G3062" s="41">
        <v>9410</v>
      </c>
      <c r="H3062" s="42">
        <v>2.9151177199504339</v>
      </c>
      <c r="I3062" s="42">
        <v>3228</v>
      </c>
      <c r="J3062" s="42" t="s">
        <v>4170</v>
      </c>
      <c r="K3062" s="42" t="s">
        <v>4169</v>
      </c>
      <c r="L3062" s="42">
        <v>8</v>
      </c>
      <c r="M3062" s="39" t="s">
        <v>102</v>
      </c>
      <c r="N3062" s="39" t="str">
        <f t="shared" si="47"/>
        <v>sim</v>
      </c>
      <c r="O3062" s="49">
        <v>41</v>
      </c>
      <c r="P3062" s="49">
        <v>40</v>
      </c>
      <c r="Q3062" s="39">
        <v>40.47</v>
      </c>
      <c r="R3062" s="39">
        <v>97.6</v>
      </c>
      <c r="S3062" s="39">
        <v>98.7</v>
      </c>
    </row>
    <row r="3063" spans="1:19" x14ac:dyDescent="0.25">
      <c r="A3063" s="39" t="s">
        <v>76</v>
      </c>
      <c r="B3063" s="39" t="s">
        <v>43</v>
      </c>
      <c r="C3063" s="39" t="s">
        <v>68</v>
      </c>
      <c r="D3063" s="39" t="s">
        <v>3180</v>
      </c>
      <c r="E3063" s="39" t="s">
        <v>179</v>
      </c>
      <c r="F3063" s="48">
        <v>2</v>
      </c>
      <c r="G3063" s="41">
        <v>77593</v>
      </c>
      <c r="H3063" s="42">
        <v>4.063524482848913</v>
      </c>
      <c r="I3063" s="42">
        <v>19095</v>
      </c>
      <c r="J3063" s="42" t="s">
        <v>4170</v>
      </c>
      <c r="K3063" s="42" t="s">
        <v>4170</v>
      </c>
      <c r="L3063" s="42">
        <v>55</v>
      </c>
      <c r="M3063" s="39" t="s">
        <v>102</v>
      </c>
      <c r="N3063" s="39" t="str">
        <f t="shared" si="47"/>
        <v>sim</v>
      </c>
      <c r="O3063" s="49">
        <v>517</v>
      </c>
      <c r="P3063" s="49">
        <v>493.4</v>
      </c>
      <c r="Q3063" s="39">
        <v>103</v>
      </c>
      <c r="R3063" s="39">
        <v>95.4</v>
      </c>
      <c r="S3063" s="39">
        <v>19.899999999999999</v>
      </c>
    </row>
    <row r="3064" spans="1:19" x14ac:dyDescent="0.25">
      <c r="A3064" s="39" t="s">
        <v>76</v>
      </c>
      <c r="B3064" s="39" t="s">
        <v>43</v>
      </c>
      <c r="C3064" s="39" t="s">
        <v>68</v>
      </c>
      <c r="D3064" s="39" t="s">
        <v>3181</v>
      </c>
      <c r="E3064" s="39" t="s">
        <v>127</v>
      </c>
      <c r="F3064" s="48">
        <v>1</v>
      </c>
      <c r="G3064" s="41">
        <v>18461</v>
      </c>
      <c r="H3064" s="42">
        <v>2.7001608892789237</v>
      </c>
      <c r="I3064" s="42">
        <v>6837</v>
      </c>
      <c r="J3064" s="42" t="s">
        <v>4169</v>
      </c>
      <c r="K3064" s="42" t="s">
        <v>4169</v>
      </c>
      <c r="L3064" s="42">
        <v>0</v>
      </c>
      <c r="M3064" s="39" t="s">
        <v>102</v>
      </c>
      <c r="N3064" s="39" t="str">
        <f t="shared" si="47"/>
        <v>sim</v>
      </c>
      <c r="O3064" s="49">
        <v>96</v>
      </c>
      <c r="P3064" s="49">
        <v>96</v>
      </c>
      <c r="Q3064" s="39">
        <v>35</v>
      </c>
      <c r="R3064" s="39">
        <v>100</v>
      </c>
      <c r="S3064" s="39">
        <v>36.5</v>
      </c>
    </row>
    <row r="3065" spans="1:19" x14ac:dyDescent="0.25">
      <c r="A3065" s="39" t="s">
        <v>76</v>
      </c>
      <c r="B3065" s="39" t="s">
        <v>43</v>
      </c>
      <c r="C3065" s="39" t="s">
        <v>68</v>
      </c>
      <c r="D3065" s="39" t="s">
        <v>3182</v>
      </c>
      <c r="E3065" s="39" t="s">
        <v>127</v>
      </c>
      <c r="F3065" s="48">
        <v>1</v>
      </c>
      <c r="G3065" s="41">
        <v>8292</v>
      </c>
      <c r="H3065" s="42">
        <v>3.5090986034701652</v>
      </c>
      <c r="I3065" s="42">
        <v>2363</v>
      </c>
      <c r="J3065" s="42" t="s">
        <v>4170</v>
      </c>
      <c r="K3065" s="42" t="s">
        <v>4170</v>
      </c>
      <c r="L3065" s="42">
        <v>0</v>
      </c>
      <c r="M3065" s="39" t="s">
        <v>106</v>
      </c>
      <c r="N3065" s="39" t="str">
        <f t="shared" si="47"/>
        <v>sim</v>
      </c>
      <c r="O3065" s="49">
        <v>55</v>
      </c>
      <c r="P3065" s="49">
        <v>55</v>
      </c>
      <c r="Q3065" s="39">
        <v>50</v>
      </c>
      <c r="R3065" s="39">
        <v>100</v>
      </c>
      <c r="S3065" s="39">
        <v>90.9</v>
      </c>
    </row>
    <row r="3066" spans="1:19" x14ac:dyDescent="0.25">
      <c r="A3066" s="39" t="s">
        <v>76</v>
      </c>
      <c r="B3066" s="39" t="s">
        <v>43</v>
      </c>
      <c r="C3066" s="39" t="s">
        <v>68</v>
      </c>
      <c r="D3066" s="39" t="s">
        <v>3183</v>
      </c>
      <c r="E3066" s="39" t="s">
        <v>177</v>
      </c>
      <c r="F3066" s="48">
        <v>3</v>
      </c>
      <c r="G3066" s="41">
        <v>118885</v>
      </c>
      <c r="H3066" s="42">
        <v>3.3823152863523855</v>
      </c>
      <c r="I3066" s="42">
        <v>35149</v>
      </c>
      <c r="J3066" s="42" t="s">
        <v>4169</v>
      </c>
      <c r="K3066" s="42" t="s">
        <v>4170</v>
      </c>
      <c r="L3066" s="42">
        <v>150</v>
      </c>
      <c r="M3066" s="39" t="s">
        <v>103</v>
      </c>
      <c r="N3066" s="39" t="str">
        <f t="shared" si="47"/>
        <v>sim</v>
      </c>
      <c r="O3066" s="49">
        <v>520</v>
      </c>
      <c r="P3066" s="49">
        <v>400</v>
      </c>
      <c r="Q3066" s="39">
        <v>38</v>
      </c>
      <c r="R3066" s="39">
        <v>76.900000000000006</v>
      </c>
      <c r="S3066" s="39">
        <v>7.3</v>
      </c>
    </row>
    <row r="3067" spans="1:19" x14ac:dyDescent="0.25">
      <c r="A3067" s="39" t="s">
        <v>76</v>
      </c>
      <c r="B3067" s="39" t="s">
        <v>43</v>
      </c>
      <c r="C3067" s="39" t="s">
        <v>68</v>
      </c>
      <c r="D3067" s="39" t="s">
        <v>3184</v>
      </c>
      <c r="E3067" s="39" t="s">
        <v>127</v>
      </c>
      <c r="F3067" s="48">
        <v>2</v>
      </c>
      <c r="G3067" s="41">
        <v>92667</v>
      </c>
      <c r="H3067" s="42">
        <v>2.3736424180327869</v>
      </c>
      <c r="I3067" s="42">
        <v>39040</v>
      </c>
      <c r="J3067" s="42" t="s">
        <v>4169</v>
      </c>
      <c r="K3067" s="42" t="s">
        <v>4169</v>
      </c>
      <c r="L3067" s="42">
        <v>79</v>
      </c>
      <c r="M3067" s="39" t="s">
        <v>102</v>
      </c>
      <c r="N3067" s="39" t="str">
        <f t="shared" si="47"/>
        <v>sim</v>
      </c>
      <c r="O3067" s="49">
        <v>702.05</v>
      </c>
      <c r="P3067" s="49">
        <v>455.45</v>
      </c>
      <c r="Q3067" s="39">
        <v>264.77999999999997</v>
      </c>
      <c r="R3067" s="39">
        <v>64.900000000000006</v>
      </c>
      <c r="S3067" s="39">
        <v>37.700000000000003</v>
      </c>
    </row>
    <row r="3068" spans="1:19" x14ac:dyDescent="0.25">
      <c r="A3068" s="39" t="s">
        <v>76</v>
      </c>
      <c r="B3068" s="39" t="s">
        <v>43</v>
      </c>
      <c r="C3068" s="39" t="s">
        <v>68</v>
      </c>
      <c r="D3068" s="39" t="s">
        <v>3185</v>
      </c>
      <c r="E3068" s="39" t="s">
        <v>127</v>
      </c>
      <c r="F3068" s="48">
        <v>1</v>
      </c>
      <c r="G3068" s="41">
        <v>2164</v>
      </c>
      <c r="H3068" s="42">
        <v>2.1640000000000001</v>
      </c>
      <c r="I3068" s="42">
        <v>1000</v>
      </c>
      <c r="J3068" s="42" t="s">
        <v>4170</v>
      </c>
      <c r="K3068" s="42" t="s">
        <v>4170</v>
      </c>
      <c r="L3068" s="42">
        <v>10</v>
      </c>
      <c r="M3068" s="39" t="s">
        <v>102</v>
      </c>
      <c r="N3068" s="39" t="str">
        <f t="shared" si="47"/>
        <v>sim</v>
      </c>
      <c r="O3068" s="49">
        <v>19.399999999999999</v>
      </c>
      <c r="P3068" s="49">
        <v>19.399999999999999</v>
      </c>
      <c r="Q3068" s="39">
        <v>5.4</v>
      </c>
      <c r="R3068" s="39">
        <v>100</v>
      </c>
      <c r="S3068" s="39">
        <v>27.8</v>
      </c>
    </row>
    <row r="3069" spans="1:19" x14ac:dyDescent="0.25">
      <c r="A3069" s="39" t="s">
        <v>75</v>
      </c>
      <c r="B3069" s="39" t="s">
        <v>35</v>
      </c>
      <c r="C3069" s="39" t="s">
        <v>69</v>
      </c>
      <c r="D3069" s="39" t="s">
        <v>3186</v>
      </c>
      <c r="E3069" s="39" t="s">
        <v>185</v>
      </c>
      <c r="F3069" s="48">
        <v>1</v>
      </c>
      <c r="G3069" s="41">
        <v>1892</v>
      </c>
      <c r="H3069" s="42">
        <v>3.1533333333333333</v>
      </c>
      <c r="I3069" s="42">
        <v>600</v>
      </c>
      <c r="J3069" s="42" t="s">
        <v>4170</v>
      </c>
      <c r="K3069" s="42" t="s">
        <v>4170</v>
      </c>
      <c r="L3069" s="42">
        <v>200</v>
      </c>
      <c r="M3069" s="39" t="s">
        <v>103</v>
      </c>
      <c r="N3069" s="39" t="str">
        <f t="shared" si="47"/>
        <v>sim</v>
      </c>
      <c r="O3069" s="49">
        <v>7</v>
      </c>
      <c r="P3069" s="49">
        <v>4</v>
      </c>
      <c r="Q3069" s="39">
        <v>0</v>
      </c>
      <c r="R3069" s="39">
        <v>57.1</v>
      </c>
      <c r="S3069" s="39"/>
    </row>
    <row r="3070" spans="1:19" x14ac:dyDescent="0.25">
      <c r="A3070" s="39" t="s">
        <v>75</v>
      </c>
      <c r="B3070" s="39" t="s">
        <v>35</v>
      </c>
      <c r="C3070" s="39" t="s">
        <v>69</v>
      </c>
      <c r="D3070" s="39" t="s">
        <v>3187</v>
      </c>
      <c r="E3070" s="39" t="s">
        <v>185</v>
      </c>
      <c r="F3070" s="48">
        <v>1</v>
      </c>
      <c r="G3070" s="41">
        <v>3231</v>
      </c>
      <c r="H3070" s="42">
        <v>2.3566739606126914</v>
      </c>
      <c r="I3070" s="42">
        <v>1371</v>
      </c>
      <c r="J3070" s="42" t="s">
        <v>4170</v>
      </c>
      <c r="K3070" s="42" t="s">
        <v>4170</v>
      </c>
      <c r="L3070" s="42">
        <v>0</v>
      </c>
      <c r="M3070" s="39" t="s">
        <v>102</v>
      </c>
      <c r="N3070" s="39" t="str">
        <f t="shared" si="47"/>
        <v>sim</v>
      </c>
      <c r="O3070" s="49">
        <v>33.35</v>
      </c>
      <c r="P3070" s="49">
        <v>13.03</v>
      </c>
      <c r="Q3070" s="39">
        <v>11.73</v>
      </c>
      <c r="R3070" s="39">
        <v>39.1</v>
      </c>
      <c r="S3070" s="39">
        <v>35.200000000000003</v>
      </c>
    </row>
    <row r="3071" spans="1:19" x14ac:dyDescent="0.25">
      <c r="A3071" s="39" t="s">
        <v>75</v>
      </c>
      <c r="B3071" s="39" t="s">
        <v>35</v>
      </c>
      <c r="C3071" s="39" t="s">
        <v>69</v>
      </c>
      <c r="D3071" s="39" t="s">
        <v>3188</v>
      </c>
      <c r="E3071" s="39" t="s">
        <v>185</v>
      </c>
      <c r="F3071" s="48">
        <v>3</v>
      </c>
      <c r="G3071" s="41">
        <v>115026</v>
      </c>
      <c r="H3071" s="42">
        <v>4.6010400000000002</v>
      </c>
      <c r="I3071" s="42">
        <v>25000</v>
      </c>
      <c r="J3071" s="42" t="s">
        <v>4170</v>
      </c>
      <c r="K3071" s="42" t="s">
        <v>4170</v>
      </c>
      <c r="L3071" s="42">
        <v>5000</v>
      </c>
      <c r="M3071" s="39" t="s">
        <v>106</v>
      </c>
      <c r="N3071" s="39" t="str">
        <f t="shared" si="47"/>
        <v>sim</v>
      </c>
      <c r="O3071" s="49">
        <v>450</v>
      </c>
      <c r="P3071" s="49">
        <v>200</v>
      </c>
      <c r="Q3071" s="39">
        <v>55</v>
      </c>
      <c r="R3071" s="39">
        <v>44.4</v>
      </c>
      <c r="S3071" s="39">
        <v>12.2</v>
      </c>
    </row>
    <row r="3072" spans="1:19" x14ac:dyDescent="0.25">
      <c r="A3072" s="39" t="s">
        <v>75</v>
      </c>
      <c r="B3072" s="39" t="s">
        <v>35</v>
      </c>
      <c r="C3072" s="39" t="s">
        <v>69</v>
      </c>
      <c r="D3072" s="39" t="s">
        <v>3189</v>
      </c>
      <c r="E3072" s="39" t="s">
        <v>186</v>
      </c>
      <c r="F3072" s="48">
        <v>1</v>
      </c>
      <c r="G3072" s="41">
        <v>834</v>
      </c>
      <c r="H3072" s="42">
        <v>6.4153846153846157</v>
      </c>
      <c r="I3072" s="42">
        <v>130</v>
      </c>
      <c r="J3072" s="42" t="s">
        <v>4169</v>
      </c>
      <c r="K3072" s="42" t="s">
        <v>4169</v>
      </c>
      <c r="L3072" s="42">
        <v>0</v>
      </c>
      <c r="M3072" s="39" t="s">
        <v>102</v>
      </c>
      <c r="N3072" s="39" t="str">
        <f t="shared" si="47"/>
        <v>sim</v>
      </c>
      <c r="O3072" s="49">
        <v>27.6</v>
      </c>
      <c r="P3072" s="49">
        <v>23.56</v>
      </c>
      <c r="Q3072" s="39">
        <v>19.399999999999999</v>
      </c>
      <c r="R3072" s="39">
        <v>85.4</v>
      </c>
      <c r="S3072" s="39">
        <v>70.3</v>
      </c>
    </row>
    <row r="3073" spans="1:19" x14ac:dyDescent="0.25">
      <c r="A3073" s="39" t="s">
        <v>75</v>
      </c>
      <c r="B3073" s="39" t="s">
        <v>35</v>
      </c>
      <c r="C3073" s="39" t="s">
        <v>69</v>
      </c>
      <c r="D3073" s="39" t="s">
        <v>3190</v>
      </c>
      <c r="E3073" s="39" t="s">
        <v>127</v>
      </c>
      <c r="F3073" s="48">
        <v>1</v>
      </c>
      <c r="G3073" s="41">
        <v>12203</v>
      </c>
      <c r="H3073" s="42">
        <v>2.5396462018730488</v>
      </c>
      <c r="I3073" s="42">
        <v>4805</v>
      </c>
      <c r="J3073" s="42" t="s">
        <v>4170</v>
      </c>
      <c r="K3073" s="42" t="s">
        <v>4170</v>
      </c>
      <c r="L3073" s="42">
        <v>0</v>
      </c>
      <c r="M3073" s="39" t="s">
        <v>102</v>
      </c>
      <c r="N3073" s="39" t="str">
        <f t="shared" si="47"/>
        <v>sim</v>
      </c>
      <c r="O3073" s="49">
        <v>82.9</v>
      </c>
      <c r="P3073" s="49">
        <v>52.92</v>
      </c>
      <c r="Q3073" s="39">
        <v>5.39</v>
      </c>
      <c r="R3073" s="39">
        <v>63.8</v>
      </c>
      <c r="S3073" s="39">
        <v>6.5</v>
      </c>
    </row>
    <row r="3074" spans="1:19" x14ac:dyDescent="0.25">
      <c r="A3074" s="39" t="s">
        <v>75</v>
      </c>
      <c r="B3074" s="39" t="s">
        <v>35</v>
      </c>
      <c r="C3074" s="39" t="s">
        <v>69</v>
      </c>
      <c r="D3074" s="39" t="s">
        <v>3191</v>
      </c>
      <c r="E3074" s="39" t="s">
        <v>187</v>
      </c>
      <c r="F3074" s="48">
        <v>1</v>
      </c>
      <c r="G3074" s="41">
        <v>8046</v>
      </c>
      <c r="H3074" s="42">
        <v>3</v>
      </c>
      <c r="I3074" s="42">
        <v>2682</v>
      </c>
      <c r="J3074" s="42" t="s">
        <v>4170</v>
      </c>
      <c r="K3074" s="42" t="s">
        <v>4170</v>
      </c>
      <c r="L3074" s="42">
        <v>50</v>
      </c>
      <c r="M3074" s="39" t="s">
        <v>106</v>
      </c>
      <c r="N3074" s="39" t="str">
        <f t="shared" si="47"/>
        <v>sim</v>
      </c>
      <c r="O3074" s="49">
        <v>40.5</v>
      </c>
      <c r="P3074" s="49">
        <v>39</v>
      </c>
      <c r="Q3074" s="39">
        <v>30</v>
      </c>
      <c r="R3074" s="39">
        <v>96.3</v>
      </c>
      <c r="S3074" s="39">
        <v>74.099999999999994</v>
      </c>
    </row>
    <row r="3075" spans="1:19" x14ac:dyDescent="0.25">
      <c r="A3075" s="39" t="s">
        <v>75</v>
      </c>
      <c r="B3075" s="39" t="s">
        <v>35</v>
      </c>
      <c r="C3075" s="39" t="s">
        <v>69</v>
      </c>
      <c r="D3075" s="39" t="s">
        <v>3192</v>
      </c>
      <c r="E3075" s="39" t="s">
        <v>187</v>
      </c>
      <c r="F3075" s="48">
        <v>1</v>
      </c>
      <c r="G3075" s="41">
        <v>16315</v>
      </c>
      <c r="H3075" s="42">
        <v>2.134632997514065</v>
      </c>
      <c r="I3075" s="42">
        <v>7643</v>
      </c>
      <c r="J3075" s="42" t="s">
        <v>4169</v>
      </c>
      <c r="K3075" s="42" t="s">
        <v>4170</v>
      </c>
      <c r="L3075" s="42">
        <v>10</v>
      </c>
      <c r="M3075" s="39" t="s">
        <v>102</v>
      </c>
      <c r="N3075" s="39" t="str">
        <f t="shared" ref="N3075:N3138" si="48">IF(M3075&lt;&gt;"Não existe", "sim")</f>
        <v>sim</v>
      </c>
      <c r="O3075" s="49">
        <v>71</v>
      </c>
      <c r="P3075" s="49">
        <v>66</v>
      </c>
      <c r="Q3075" s="39">
        <v>48.5</v>
      </c>
      <c r="R3075" s="39">
        <v>93</v>
      </c>
      <c r="S3075" s="39">
        <v>68.3</v>
      </c>
    </row>
    <row r="3076" spans="1:19" x14ac:dyDescent="0.25">
      <c r="A3076" s="39" t="s">
        <v>75</v>
      </c>
      <c r="B3076" s="39" t="s">
        <v>35</v>
      </c>
      <c r="C3076" s="39" t="s">
        <v>69</v>
      </c>
      <c r="D3076" s="39" t="s">
        <v>3193</v>
      </c>
      <c r="E3076" s="39" t="s">
        <v>188</v>
      </c>
      <c r="F3076" s="48">
        <v>1</v>
      </c>
      <c r="G3076" s="41">
        <v>8209</v>
      </c>
      <c r="H3076" s="42">
        <v>2.6060317460317459</v>
      </c>
      <c r="I3076" s="42">
        <v>3150</v>
      </c>
      <c r="J3076" s="42" t="s">
        <v>4170</v>
      </c>
      <c r="K3076" s="42" t="s">
        <v>4170</v>
      </c>
      <c r="L3076" s="42">
        <v>0</v>
      </c>
      <c r="M3076" s="39" t="s">
        <v>102</v>
      </c>
      <c r="N3076" s="39" t="str">
        <f t="shared" si="48"/>
        <v>sim</v>
      </c>
      <c r="O3076" s="49">
        <v>44.78</v>
      </c>
      <c r="P3076" s="49">
        <v>44.78</v>
      </c>
      <c r="Q3076" s="39">
        <v>1.87</v>
      </c>
      <c r="R3076" s="39">
        <v>100</v>
      </c>
      <c r="S3076" s="39">
        <v>4.2</v>
      </c>
    </row>
    <row r="3077" spans="1:19" x14ac:dyDescent="0.25">
      <c r="A3077" s="39" t="s">
        <v>75</v>
      </c>
      <c r="B3077" s="39" t="s">
        <v>35</v>
      </c>
      <c r="C3077" s="39" t="s">
        <v>69</v>
      </c>
      <c r="D3077" s="39" t="s">
        <v>3194</v>
      </c>
      <c r="E3077" s="39" t="s">
        <v>127</v>
      </c>
      <c r="F3077" s="48">
        <v>1</v>
      </c>
      <c r="G3077" s="41">
        <v>5037</v>
      </c>
      <c r="H3077" s="42">
        <v>2.7286023835319608</v>
      </c>
      <c r="I3077" s="42">
        <v>1846</v>
      </c>
      <c r="J3077" s="42" t="s">
        <v>4170</v>
      </c>
      <c r="K3077" s="42" t="s">
        <v>4170</v>
      </c>
      <c r="L3077" s="42">
        <v>0</v>
      </c>
      <c r="M3077" s="39" t="s">
        <v>102</v>
      </c>
      <c r="N3077" s="39" t="str">
        <f t="shared" si="48"/>
        <v>sim</v>
      </c>
      <c r="O3077" s="49">
        <v>29.73</v>
      </c>
      <c r="P3077" s="49">
        <v>8</v>
      </c>
      <c r="Q3077" s="39">
        <v>6.8</v>
      </c>
      <c r="R3077" s="39">
        <v>26.9</v>
      </c>
      <c r="S3077" s="39">
        <v>22.9</v>
      </c>
    </row>
    <row r="3078" spans="1:19" x14ac:dyDescent="0.25">
      <c r="A3078" s="39" t="s">
        <v>75</v>
      </c>
      <c r="B3078" s="39" t="s">
        <v>35</v>
      </c>
      <c r="C3078" s="39" t="s">
        <v>69</v>
      </c>
      <c r="D3078" s="39" t="s">
        <v>3195</v>
      </c>
      <c r="E3078" s="39" t="s">
        <v>127</v>
      </c>
      <c r="F3078" s="48">
        <v>1</v>
      </c>
      <c r="G3078" s="41">
        <v>14791</v>
      </c>
      <c r="H3078" s="42">
        <v>2.790754716981132</v>
      </c>
      <c r="I3078" s="42">
        <v>5300</v>
      </c>
      <c r="J3078" s="42" t="s">
        <v>4170</v>
      </c>
      <c r="K3078" s="42" t="s">
        <v>4170</v>
      </c>
      <c r="L3078" s="42">
        <v>10</v>
      </c>
      <c r="M3078" s="39" t="s">
        <v>102</v>
      </c>
      <c r="N3078" s="39" t="str">
        <f t="shared" si="48"/>
        <v>sim</v>
      </c>
      <c r="O3078" s="49">
        <v>52</v>
      </c>
      <c r="P3078" s="49">
        <v>50</v>
      </c>
      <c r="Q3078" s="39">
        <v>35</v>
      </c>
      <c r="R3078" s="39">
        <v>96.2</v>
      </c>
      <c r="S3078" s="39">
        <v>67.3</v>
      </c>
    </row>
    <row r="3079" spans="1:19" x14ac:dyDescent="0.25">
      <c r="A3079" s="39" t="s">
        <v>75</v>
      </c>
      <c r="B3079" s="39" t="s">
        <v>35</v>
      </c>
      <c r="C3079" s="39" t="s">
        <v>69</v>
      </c>
      <c r="D3079" s="39" t="s">
        <v>3196</v>
      </c>
      <c r="E3079" s="39" t="s">
        <v>189</v>
      </c>
      <c r="F3079" s="48">
        <v>1</v>
      </c>
      <c r="G3079" s="41">
        <v>2045</v>
      </c>
      <c r="H3079" s="42">
        <v>2.220412595005429</v>
      </c>
      <c r="I3079" s="42">
        <v>921</v>
      </c>
      <c r="J3079" s="42" t="s">
        <v>4170</v>
      </c>
      <c r="K3079" s="42" t="s">
        <v>4170</v>
      </c>
      <c r="L3079" s="42">
        <v>0</v>
      </c>
      <c r="M3079" s="39" t="s">
        <v>102</v>
      </c>
      <c r="N3079" s="39" t="str">
        <f t="shared" si="48"/>
        <v>sim</v>
      </c>
      <c r="O3079" s="49">
        <v>9</v>
      </c>
      <c r="P3079" s="49">
        <v>8.6999999999999993</v>
      </c>
      <c r="Q3079" s="39">
        <v>7.9</v>
      </c>
      <c r="R3079" s="39">
        <v>96.7</v>
      </c>
      <c r="S3079" s="39">
        <v>87.8</v>
      </c>
    </row>
    <row r="3080" spans="1:19" x14ac:dyDescent="0.25">
      <c r="A3080" s="39" t="s">
        <v>75</v>
      </c>
      <c r="B3080" s="39" t="s">
        <v>35</v>
      </c>
      <c r="C3080" s="39" t="s">
        <v>69</v>
      </c>
      <c r="D3080" s="39" t="s">
        <v>3197</v>
      </c>
      <c r="E3080" s="39" t="s">
        <v>127</v>
      </c>
      <c r="F3080" s="48">
        <v>1</v>
      </c>
      <c r="G3080" s="41">
        <v>18709</v>
      </c>
      <c r="H3080" s="42">
        <v>2.2691328077622801</v>
      </c>
      <c r="I3080" s="42">
        <v>8245</v>
      </c>
      <c r="J3080" s="42" t="s">
        <v>4170</v>
      </c>
      <c r="K3080" s="42" t="s">
        <v>4170</v>
      </c>
      <c r="L3080" s="42">
        <v>0</v>
      </c>
      <c r="M3080" s="39" t="s">
        <v>102</v>
      </c>
      <c r="N3080" s="39" t="str">
        <f t="shared" si="48"/>
        <v>sim</v>
      </c>
      <c r="O3080" s="49">
        <v>85</v>
      </c>
      <c r="P3080" s="49">
        <v>85</v>
      </c>
      <c r="Q3080" s="39">
        <v>14.48</v>
      </c>
      <c r="R3080" s="39">
        <v>100</v>
      </c>
      <c r="S3080" s="39">
        <v>17</v>
      </c>
    </row>
    <row r="3081" spans="1:19" x14ac:dyDescent="0.25">
      <c r="A3081" s="39" t="s">
        <v>75</v>
      </c>
      <c r="B3081" s="39" t="s">
        <v>35</v>
      </c>
      <c r="C3081" s="39" t="s">
        <v>69</v>
      </c>
      <c r="D3081" s="39" t="s">
        <v>3198</v>
      </c>
      <c r="E3081" s="39" t="s">
        <v>190</v>
      </c>
      <c r="F3081" s="48">
        <v>1</v>
      </c>
      <c r="G3081" s="41">
        <v>2309</v>
      </c>
      <c r="H3081" s="42">
        <v>2.0078260869565216</v>
      </c>
      <c r="I3081" s="42">
        <v>1150</v>
      </c>
      <c r="J3081" s="42" t="s">
        <v>4169</v>
      </c>
      <c r="K3081" s="42" t="s">
        <v>4169</v>
      </c>
      <c r="L3081" s="42">
        <v>0</v>
      </c>
      <c r="M3081" s="39" t="s">
        <v>102</v>
      </c>
      <c r="N3081" s="39" t="str">
        <f t="shared" si="48"/>
        <v>sim</v>
      </c>
      <c r="O3081" s="49">
        <v>19</v>
      </c>
      <c r="P3081" s="49">
        <v>17</v>
      </c>
      <c r="Q3081" s="39">
        <v>16</v>
      </c>
      <c r="R3081" s="39">
        <v>89.5</v>
      </c>
      <c r="S3081" s="39">
        <v>84.2</v>
      </c>
    </row>
    <row r="3082" spans="1:19" x14ac:dyDescent="0.25">
      <c r="A3082" s="39" t="s">
        <v>75</v>
      </c>
      <c r="B3082" s="39" t="s">
        <v>35</v>
      </c>
      <c r="C3082" s="39" t="s">
        <v>69</v>
      </c>
      <c r="D3082" s="39" t="s">
        <v>3199</v>
      </c>
      <c r="E3082" s="39" t="s">
        <v>127</v>
      </c>
      <c r="F3082" s="48">
        <v>1</v>
      </c>
      <c r="G3082" s="41">
        <v>16112</v>
      </c>
      <c r="H3082" s="42">
        <v>2.1626845637583894</v>
      </c>
      <c r="I3082" s="42">
        <v>7450</v>
      </c>
      <c r="J3082" s="42" t="s">
        <v>4169</v>
      </c>
      <c r="K3082" s="42" t="s">
        <v>4169</v>
      </c>
      <c r="L3082" s="42">
        <v>850</v>
      </c>
      <c r="M3082" s="39" t="s">
        <v>105</v>
      </c>
      <c r="N3082" s="39" t="str">
        <f t="shared" si="48"/>
        <v>sim</v>
      </c>
      <c r="O3082" s="49">
        <v>60</v>
      </c>
      <c r="P3082" s="49">
        <v>45</v>
      </c>
      <c r="Q3082" s="39">
        <v>30</v>
      </c>
      <c r="R3082" s="39">
        <v>75</v>
      </c>
      <c r="S3082" s="39">
        <v>50</v>
      </c>
    </row>
    <row r="3083" spans="1:19" x14ac:dyDescent="0.25">
      <c r="A3083" s="39" t="s">
        <v>75</v>
      </c>
      <c r="B3083" s="39" t="s">
        <v>35</v>
      </c>
      <c r="C3083" s="39" t="s">
        <v>69</v>
      </c>
      <c r="D3083" s="39" t="s">
        <v>3200</v>
      </c>
      <c r="E3083" s="39" t="s">
        <v>191</v>
      </c>
      <c r="F3083" s="48">
        <v>3</v>
      </c>
      <c r="G3083" s="41">
        <v>128549</v>
      </c>
      <c r="H3083" s="42">
        <v>2.3410427783139989</v>
      </c>
      <c r="I3083" s="42">
        <v>54911</v>
      </c>
      <c r="J3083" s="42" t="s">
        <v>4169</v>
      </c>
      <c r="K3083" s="42" t="s">
        <v>4169</v>
      </c>
      <c r="L3083" s="42">
        <v>20</v>
      </c>
      <c r="M3083" s="39" t="s">
        <v>102</v>
      </c>
      <c r="N3083" s="39" t="str">
        <f t="shared" si="48"/>
        <v>sim</v>
      </c>
      <c r="O3083" s="49">
        <v>650</v>
      </c>
      <c r="P3083" s="49">
        <v>535</v>
      </c>
      <c r="Q3083" s="39">
        <v>490</v>
      </c>
      <c r="R3083" s="39">
        <v>82.3</v>
      </c>
      <c r="S3083" s="39">
        <v>75.400000000000006</v>
      </c>
    </row>
    <row r="3084" spans="1:19" x14ac:dyDescent="0.25">
      <c r="A3084" s="39" t="s">
        <v>75</v>
      </c>
      <c r="B3084" s="39" t="s">
        <v>35</v>
      </c>
      <c r="C3084" s="39" t="s">
        <v>69</v>
      </c>
      <c r="D3084" s="39" t="s">
        <v>3201</v>
      </c>
      <c r="E3084" s="39" t="s">
        <v>188</v>
      </c>
      <c r="F3084" s="48">
        <v>3</v>
      </c>
      <c r="G3084" s="41">
        <v>122055</v>
      </c>
      <c r="H3084" s="42">
        <v>2.8905176905224268</v>
      </c>
      <c r="I3084" s="42">
        <v>42226</v>
      </c>
      <c r="J3084" s="42" t="s">
        <v>4170</v>
      </c>
      <c r="K3084" s="42" t="s">
        <v>4170</v>
      </c>
      <c r="L3084" s="42">
        <v>0</v>
      </c>
      <c r="M3084" s="39" t="s">
        <v>102</v>
      </c>
      <c r="N3084" s="39" t="str">
        <f t="shared" si="48"/>
        <v>sim</v>
      </c>
      <c r="O3084" s="49">
        <v>645</v>
      </c>
      <c r="P3084" s="49">
        <v>626</v>
      </c>
      <c r="Q3084" s="39">
        <v>560</v>
      </c>
      <c r="R3084" s="39">
        <v>97.1</v>
      </c>
      <c r="S3084" s="39">
        <v>86.8</v>
      </c>
    </row>
    <row r="3085" spans="1:19" x14ac:dyDescent="0.25">
      <c r="A3085" s="39" t="s">
        <v>75</v>
      </c>
      <c r="B3085" s="39" t="s">
        <v>35</v>
      </c>
      <c r="C3085" s="39" t="s">
        <v>69</v>
      </c>
      <c r="D3085" s="39" t="s">
        <v>3202</v>
      </c>
      <c r="E3085" s="39" t="s">
        <v>127</v>
      </c>
      <c r="F3085" s="48">
        <v>1</v>
      </c>
      <c r="G3085" s="41">
        <v>23837</v>
      </c>
      <c r="H3085" s="42">
        <v>3.2942233278054172</v>
      </c>
      <c r="I3085" s="42">
        <v>7236</v>
      </c>
      <c r="J3085" s="42" t="s">
        <v>4169</v>
      </c>
      <c r="K3085" s="42" t="s">
        <v>4170</v>
      </c>
      <c r="L3085" s="42">
        <v>150</v>
      </c>
      <c r="M3085" s="39" t="s">
        <v>102</v>
      </c>
      <c r="N3085" s="39" t="str">
        <f t="shared" si="48"/>
        <v>sim</v>
      </c>
      <c r="O3085" s="49">
        <v>88.62</v>
      </c>
      <c r="P3085" s="49">
        <v>88.62</v>
      </c>
      <c r="Q3085" s="39">
        <v>69.63</v>
      </c>
      <c r="R3085" s="39">
        <v>100</v>
      </c>
      <c r="S3085" s="39">
        <v>78.599999999999994</v>
      </c>
    </row>
    <row r="3086" spans="1:19" x14ac:dyDescent="0.25">
      <c r="A3086" s="39" t="s">
        <v>75</v>
      </c>
      <c r="B3086" s="39" t="s">
        <v>35</v>
      </c>
      <c r="C3086" s="39" t="s">
        <v>69</v>
      </c>
      <c r="D3086" s="39" t="s">
        <v>3203</v>
      </c>
      <c r="E3086" s="39" t="s">
        <v>191</v>
      </c>
      <c r="F3086" s="48">
        <v>1</v>
      </c>
      <c r="G3086" s="41">
        <v>1127</v>
      </c>
      <c r="H3086" s="42">
        <v>2.0017761989342806</v>
      </c>
      <c r="I3086" s="42">
        <v>563</v>
      </c>
      <c r="J3086" s="42" t="s">
        <v>4169</v>
      </c>
      <c r="K3086" s="42" t="s">
        <v>4170</v>
      </c>
      <c r="L3086" s="42">
        <v>0</v>
      </c>
      <c r="M3086" s="39" t="s">
        <v>102</v>
      </c>
      <c r="N3086" s="39" t="str">
        <f t="shared" si="48"/>
        <v>sim</v>
      </c>
      <c r="O3086" s="49">
        <v>20.010000000000002</v>
      </c>
      <c r="P3086" s="49">
        <v>15.21</v>
      </c>
      <c r="Q3086" s="39">
        <v>14.97</v>
      </c>
      <c r="R3086" s="39">
        <v>76</v>
      </c>
      <c r="S3086" s="39">
        <v>74.8</v>
      </c>
    </row>
    <row r="3087" spans="1:19" x14ac:dyDescent="0.25">
      <c r="A3087" s="39" t="s">
        <v>75</v>
      </c>
      <c r="B3087" s="39" t="s">
        <v>35</v>
      </c>
      <c r="C3087" s="39" t="s">
        <v>69</v>
      </c>
      <c r="D3087" s="39" t="s">
        <v>3204</v>
      </c>
      <c r="E3087" s="39" t="s">
        <v>186</v>
      </c>
      <c r="F3087" s="48">
        <v>1</v>
      </c>
      <c r="G3087" s="41">
        <v>10929</v>
      </c>
      <c r="H3087" s="42">
        <v>2.1858</v>
      </c>
      <c r="I3087" s="42">
        <v>5000</v>
      </c>
      <c r="J3087" s="42" t="s">
        <v>4170</v>
      </c>
      <c r="K3087" s="42" t="s">
        <v>4170</v>
      </c>
      <c r="L3087" s="42">
        <v>0</v>
      </c>
      <c r="M3087" s="39" t="s">
        <v>103</v>
      </c>
      <c r="N3087" s="39" t="str">
        <f t="shared" si="48"/>
        <v>sim</v>
      </c>
      <c r="O3087" s="49">
        <v>80.900000000000006</v>
      </c>
      <c r="P3087" s="49">
        <v>76.930000000000007</v>
      </c>
      <c r="Q3087" s="39">
        <v>61.9</v>
      </c>
      <c r="R3087" s="39">
        <v>95.1</v>
      </c>
      <c r="S3087" s="39">
        <v>76.5</v>
      </c>
    </row>
    <row r="3088" spans="1:19" x14ac:dyDescent="0.25">
      <c r="A3088" s="39" t="s">
        <v>75</v>
      </c>
      <c r="B3088" s="39" t="s">
        <v>35</v>
      </c>
      <c r="C3088" s="39" t="s">
        <v>69</v>
      </c>
      <c r="D3088" s="39" t="s">
        <v>3205</v>
      </c>
      <c r="E3088" s="39" t="s">
        <v>185</v>
      </c>
      <c r="F3088" s="48">
        <v>3</v>
      </c>
      <c r="G3088" s="41">
        <v>135268</v>
      </c>
      <c r="H3088" s="42">
        <v>5.2913472070098573</v>
      </c>
      <c r="I3088" s="42">
        <v>25564</v>
      </c>
      <c r="J3088" s="42" t="s">
        <v>4170</v>
      </c>
      <c r="K3088" s="42" t="s">
        <v>4170</v>
      </c>
      <c r="L3088" s="42">
        <v>1867</v>
      </c>
      <c r="M3088" s="39" t="s">
        <v>102</v>
      </c>
      <c r="N3088" s="39" t="str">
        <f t="shared" si="48"/>
        <v>sim</v>
      </c>
      <c r="O3088" s="49">
        <v>599</v>
      </c>
      <c r="P3088" s="49">
        <v>599</v>
      </c>
      <c r="Q3088" s="39">
        <v>120</v>
      </c>
      <c r="R3088" s="39">
        <v>100</v>
      </c>
      <c r="S3088" s="39">
        <v>20</v>
      </c>
    </row>
    <row r="3089" spans="1:19" x14ac:dyDescent="0.25">
      <c r="A3089" s="39" t="s">
        <v>75</v>
      </c>
      <c r="B3089" s="39" t="s">
        <v>35</v>
      </c>
      <c r="C3089" s="39" t="s">
        <v>69</v>
      </c>
      <c r="D3089" s="39" t="s">
        <v>3206</v>
      </c>
      <c r="E3089" s="39" t="s">
        <v>191</v>
      </c>
      <c r="F3089" s="48">
        <v>1</v>
      </c>
      <c r="G3089" s="41">
        <v>761</v>
      </c>
      <c r="H3089" s="42">
        <v>3.8050000000000002</v>
      </c>
      <c r="I3089" s="42">
        <v>200</v>
      </c>
      <c r="J3089" s="42" t="s">
        <v>4170</v>
      </c>
      <c r="K3089" s="42" t="s">
        <v>4169</v>
      </c>
      <c r="L3089" s="42">
        <v>0</v>
      </c>
      <c r="M3089" s="39" t="s">
        <v>102</v>
      </c>
      <c r="N3089" s="39" t="str">
        <f t="shared" si="48"/>
        <v>sim</v>
      </c>
      <c r="O3089" s="49">
        <v>8</v>
      </c>
      <c r="P3089" s="49">
        <v>6</v>
      </c>
      <c r="Q3089" s="39">
        <v>5</v>
      </c>
      <c r="R3089" s="39">
        <v>75</v>
      </c>
      <c r="S3089" s="39">
        <v>62.5</v>
      </c>
    </row>
    <row r="3090" spans="1:19" x14ac:dyDescent="0.25">
      <c r="A3090" s="39" t="s">
        <v>75</v>
      </c>
      <c r="B3090" s="39" t="s">
        <v>35</v>
      </c>
      <c r="C3090" s="39" t="s">
        <v>69</v>
      </c>
      <c r="D3090" s="39" t="s">
        <v>3207</v>
      </c>
      <c r="E3090" s="39" t="s">
        <v>188</v>
      </c>
      <c r="F3090" s="48">
        <v>1</v>
      </c>
      <c r="G3090" s="41">
        <v>12424</v>
      </c>
      <c r="H3090" s="42">
        <v>2.3353383458646615</v>
      </c>
      <c r="I3090" s="42">
        <v>5320</v>
      </c>
      <c r="J3090" s="42" t="s">
        <v>4170</v>
      </c>
      <c r="K3090" s="42" t="s">
        <v>4170</v>
      </c>
      <c r="L3090" s="42">
        <v>20</v>
      </c>
      <c r="M3090" s="39" t="s">
        <v>102</v>
      </c>
      <c r="N3090" s="39" t="str">
        <f t="shared" si="48"/>
        <v>sim</v>
      </c>
      <c r="O3090" s="49">
        <v>16.13</v>
      </c>
      <c r="P3090" s="49">
        <v>16.13</v>
      </c>
      <c r="Q3090" s="39">
        <v>0.6</v>
      </c>
      <c r="R3090" s="39">
        <v>100</v>
      </c>
      <c r="S3090" s="39">
        <v>3.7</v>
      </c>
    </row>
    <row r="3091" spans="1:19" x14ac:dyDescent="0.25">
      <c r="A3091" s="39" t="s">
        <v>75</v>
      </c>
      <c r="B3091" s="39" t="s">
        <v>35</v>
      </c>
      <c r="C3091" s="39" t="s">
        <v>69</v>
      </c>
      <c r="D3091" s="39" t="s">
        <v>3208</v>
      </c>
      <c r="E3091" s="39" t="s">
        <v>192</v>
      </c>
      <c r="F3091" s="48">
        <v>2</v>
      </c>
      <c r="G3091" s="41">
        <v>29290</v>
      </c>
      <c r="H3091" s="42">
        <v>3.0025627883136852</v>
      </c>
      <c r="I3091" s="42">
        <v>9755</v>
      </c>
      <c r="J3091" s="42" t="s">
        <v>4169</v>
      </c>
      <c r="K3091" s="42" t="s">
        <v>4169</v>
      </c>
      <c r="L3091" s="42">
        <v>0</v>
      </c>
      <c r="M3091" s="39" t="s">
        <v>102</v>
      </c>
      <c r="N3091" s="39" t="str">
        <f t="shared" si="48"/>
        <v>sim</v>
      </c>
      <c r="O3091" s="49">
        <v>268.19</v>
      </c>
      <c r="P3091" s="49">
        <v>190.3</v>
      </c>
      <c r="Q3091" s="39">
        <v>196.8</v>
      </c>
      <c r="R3091" s="39">
        <v>71</v>
      </c>
      <c r="S3091" s="39">
        <v>73.400000000000006</v>
      </c>
    </row>
    <row r="3092" spans="1:19" x14ac:dyDescent="0.25">
      <c r="A3092" s="39" t="s">
        <v>75</v>
      </c>
      <c r="B3092" s="39" t="s">
        <v>35</v>
      </c>
      <c r="C3092" s="39" t="s">
        <v>69</v>
      </c>
      <c r="D3092" s="39" t="s">
        <v>3209</v>
      </c>
      <c r="E3092" s="39" t="s">
        <v>190</v>
      </c>
      <c r="F3092" s="48">
        <v>1</v>
      </c>
      <c r="G3092" s="41">
        <v>23939</v>
      </c>
      <c r="H3092" s="42">
        <v>3.8611290322580647</v>
      </c>
      <c r="I3092" s="42">
        <v>6200</v>
      </c>
      <c r="J3092" s="42" t="s">
        <v>4170</v>
      </c>
      <c r="K3092" s="42" t="s">
        <v>4170</v>
      </c>
      <c r="L3092" s="42">
        <v>3</v>
      </c>
      <c r="M3092" s="39" t="s">
        <v>102</v>
      </c>
      <c r="N3092" s="39" t="str">
        <f t="shared" si="48"/>
        <v>sim</v>
      </c>
      <c r="O3092" s="49">
        <v>85</v>
      </c>
      <c r="P3092" s="49">
        <v>85</v>
      </c>
      <c r="Q3092" s="39">
        <v>70</v>
      </c>
      <c r="R3092" s="39">
        <v>100</v>
      </c>
      <c r="S3092" s="39">
        <v>82.4</v>
      </c>
    </row>
    <row r="3093" spans="1:19" x14ac:dyDescent="0.25">
      <c r="A3093" s="39" t="s">
        <v>75</v>
      </c>
      <c r="B3093" s="39" t="s">
        <v>35</v>
      </c>
      <c r="C3093" s="39" t="s">
        <v>69</v>
      </c>
      <c r="D3093" s="39" t="s">
        <v>3210</v>
      </c>
      <c r="E3093" s="39" t="s">
        <v>185</v>
      </c>
      <c r="F3093" s="48">
        <v>1</v>
      </c>
      <c r="G3093" s="41">
        <v>7959</v>
      </c>
      <c r="H3093" s="42">
        <v>3.1836000000000002</v>
      </c>
      <c r="I3093" s="42">
        <v>2500</v>
      </c>
      <c r="J3093" s="42" t="s">
        <v>4169</v>
      </c>
      <c r="K3093" s="42" t="s">
        <v>4170</v>
      </c>
      <c r="L3093" s="42">
        <v>100</v>
      </c>
      <c r="M3093" s="39" t="s">
        <v>102</v>
      </c>
      <c r="N3093" s="39" t="str">
        <f t="shared" si="48"/>
        <v>sim</v>
      </c>
      <c r="O3093" s="49">
        <v>95.76</v>
      </c>
      <c r="P3093" s="49">
        <v>64.39</v>
      </c>
      <c r="Q3093" s="39">
        <v>62</v>
      </c>
      <c r="R3093" s="39">
        <v>67.2</v>
      </c>
      <c r="S3093" s="39">
        <v>64.7</v>
      </c>
    </row>
    <row r="3094" spans="1:19" x14ac:dyDescent="0.25">
      <c r="A3094" s="39" t="s">
        <v>75</v>
      </c>
      <c r="B3094" s="39" t="s">
        <v>35</v>
      </c>
      <c r="C3094" s="39" t="s">
        <v>69</v>
      </c>
      <c r="D3094" s="39" t="s">
        <v>3211</v>
      </c>
      <c r="E3094" s="39" t="s">
        <v>127</v>
      </c>
      <c r="F3094" s="48">
        <v>2</v>
      </c>
      <c r="G3094" s="41">
        <v>27526</v>
      </c>
      <c r="H3094" s="42">
        <v>2.333305077562092</v>
      </c>
      <c r="I3094" s="42">
        <v>11797</v>
      </c>
      <c r="J3094" s="42" t="s">
        <v>4170</v>
      </c>
      <c r="K3094" s="42" t="s">
        <v>4170</v>
      </c>
      <c r="L3094" s="42">
        <v>30</v>
      </c>
      <c r="M3094" s="39" t="s">
        <v>102</v>
      </c>
      <c r="N3094" s="39" t="str">
        <f t="shared" si="48"/>
        <v>sim</v>
      </c>
      <c r="O3094" s="49">
        <v>122.47</v>
      </c>
      <c r="P3094" s="49">
        <v>122.27</v>
      </c>
      <c r="Q3094" s="39">
        <v>55.57</v>
      </c>
      <c r="R3094" s="39">
        <v>99.8</v>
      </c>
      <c r="S3094" s="39">
        <v>45.4</v>
      </c>
    </row>
    <row r="3095" spans="1:19" x14ac:dyDescent="0.25">
      <c r="A3095" s="39" t="s">
        <v>75</v>
      </c>
      <c r="B3095" s="39" t="s">
        <v>35</v>
      </c>
      <c r="C3095" s="39" t="s">
        <v>69</v>
      </c>
      <c r="D3095" s="39" t="s">
        <v>3212</v>
      </c>
      <c r="E3095" s="39" t="s">
        <v>186</v>
      </c>
      <c r="F3095" s="48">
        <v>1</v>
      </c>
      <c r="G3095" s="41">
        <v>8650</v>
      </c>
      <c r="H3095" s="42">
        <v>2.368565169769989</v>
      </c>
      <c r="I3095" s="42">
        <v>3652</v>
      </c>
      <c r="J3095" s="42" t="s">
        <v>4170</v>
      </c>
      <c r="K3095" s="42" t="s">
        <v>4170</v>
      </c>
      <c r="L3095" s="42">
        <v>40</v>
      </c>
      <c r="M3095" s="39" t="s">
        <v>102</v>
      </c>
      <c r="N3095" s="39" t="str">
        <f t="shared" si="48"/>
        <v>sim</v>
      </c>
      <c r="O3095" s="49">
        <v>54.6</v>
      </c>
      <c r="P3095" s="49">
        <v>40.6</v>
      </c>
      <c r="Q3095" s="39">
        <v>21</v>
      </c>
      <c r="R3095" s="39">
        <v>74.400000000000006</v>
      </c>
      <c r="S3095" s="39">
        <v>38.5</v>
      </c>
    </row>
    <row r="3096" spans="1:19" x14ac:dyDescent="0.25">
      <c r="A3096" s="39" t="s">
        <v>75</v>
      </c>
      <c r="B3096" s="39" t="s">
        <v>35</v>
      </c>
      <c r="C3096" s="39" t="s">
        <v>69</v>
      </c>
      <c r="D3096" s="39" t="s">
        <v>3213</v>
      </c>
      <c r="E3096" s="39" t="s">
        <v>127</v>
      </c>
      <c r="F3096" s="48">
        <v>1</v>
      </c>
      <c r="G3096" s="41">
        <v>1888</v>
      </c>
      <c r="H3096" s="42">
        <v>2.0127931769722816</v>
      </c>
      <c r="I3096" s="42">
        <v>938</v>
      </c>
      <c r="J3096" s="42" t="s">
        <v>4170</v>
      </c>
      <c r="K3096" s="42" t="s">
        <v>4170</v>
      </c>
      <c r="L3096" s="42">
        <v>0</v>
      </c>
      <c r="M3096" s="39" t="s">
        <v>102</v>
      </c>
      <c r="N3096" s="39" t="str">
        <f t="shared" si="48"/>
        <v>sim</v>
      </c>
      <c r="O3096" s="49">
        <v>14.27</v>
      </c>
      <c r="P3096" s="49">
        <v>13.12</v>
      </c>
      <c r="Q3096" s="39">
        <v>0</v>
      </c>
      <c r="R3096" s="39">
        <v>91.9</v>
      </c>
      <c r="S3096" s="39"/>
    </row>
    <row r="3097" spans="1:19" x14ac:dyDescent="0.25">
      <c r="A3097" s="39" t="s">
        <v>75</v>
      </c>
      <c r="B3097" s="39" t="s">
        <v>35</v>
      </c>
      <c r="C3097" s="39" t="s">
        <v>69</v>
      </c>
      <c r="D3097" s="39" t="s">
        <v>3214</v>
      </c>
      <c r="E3097" s="39" t="s">
        <v>127</v>
      </c>
      <c r="F3097" s="48">
        <v>1</v>
      </c>
      <c r="G3097" s="41">
        <v>7423</v>
      </c>
      <c r="H3097" s="42">
        <v>2.1813106082868057</v>
      </c>
      <c r="I3097" s="42">
        <v>3403</v>
      </c>
      <c r="J3097" s="42" t="s">
        <v>4170</v>
      </c>
      <c r="K3097" s="42" t="s">
        <v>4170</v>
      </c>
      <c r="L3097" s="42">
        <v>0</v>
      </c>
      <c r="M3097" s="39" t="s">
        <v>103</v>
      </c>
      <c r="N3097" s="39" t="str">
        <f t="shared" si="48"/>
        <v>sim</v>
      </c>
      <c r="O3097" s="49">
        <v>46</v>
      </c>
      <c r="P3097" s="49">
        <v>38</v>
      </c>
      <c r="Q3097" s="39">
        <v>0.15</v>
      </c>
      <c r="R3097" s="39">
        <v>82.6</v>
      </c>
      <c r="S3097" s="39">
        <v>0.3</v>
      </c>
    </row>
    <row r="3098" spans="1:19" x14ac:dyDescent="0.25">
      <c r="A3098" s="39" t="s">
        <v>75</v>
      </c>
      <c r="B3098" s="39" t="s">
        <v>35</v>
      </c>
      <c r="C3098" s="39" t="s">
        <v>69</v>
      </c>
      <c r="D3098" s="39" t="s">
        <v>3215</v>
      </c>
      <c r="E3098" s="39" t="s">
        <v>127</v>
      </c>
      <c r="F3098" s="48">
        <v>1</v>
      </c>
      <c r="G3098" s="41">
        <v>912</v>
      </c>
      <c r="H3098" s="42">
        <v>2.6057142857142859</v>
      </c>
      <c r="I3098" s="42">
        <v>350</v>
      </c>
      <c r="J3098" s="42" t="s">
        <v>4170</v>
      </c>
      <c r="K3098" s="42" t="s">
        <v>4170</v>
      </c>
      <c r="L3098" s="42">
        <v>0</v>
      </c>
      <c r="M3098" s="39" t="s">
        <v>102</v>
      </c>
      <c r="N3098" s="39" t="str">
        <f t="shared" si="48"/>
        <v>sim</v>
      </c>
      <c r="O3098" s="49">
        <v>13</v>
      </c>
      <c r="P3098" s="49">
        <v>13</v>
      </c>
      <c r="Q3098" s="39">
        <v>8</v>
      </c>
      <c r="R3098" s="39">
        <v>100</v>
      </c>
      <c r="S3098" s="39">
        <v>61.5</v>
      </c>
    </row>
    <row r="3099" spans="1:19" x14ac:dyDescent="0.25">
      <c r="A3099" s="39" t="s">
        <v>75</v>
      </c>
      <c r="B3099" s="39" t="s">
        <v>35</v>
      </c>
      <c r="C3099" s="39" t="s">
        <v>69</v>
      </c>
      <c r="D3099" s="39" t="s">
        <v>3216</v>
      </c>
      <c r="E3099" s="39" t="s">
        <v>188</v>
      </c>
      <c r="F3099" s="48">
        <v>1</v>
      </c>
      <c r="G3099" s="41">
        <v>14497</v>
      </c>
      <c r="H3099" s="42">
        <v>2.4571186440677968</v>
      </c>
      <c r="I3099" s="42">
        <v>5900</v>
      </c>
      <c r="J3099" s="42" t="s">
        <v>4169</v>
      </c>
      <c r="K3099" s="42" t="s">
        <v>4170</v>
      </c>
      <c r="L3099" s="42">
        <v>0</v>
      </c>
      <c r="M3099" s="39" t="s">
        <v>102</v>
      </c>
      <c r="N3099" s="39" t="str">
        <f t="shared" si="48"/>
        <v>sim</v>
      </c>
      <c r="O3099" s="49">
        <v>20</v>
      </c>
      <c r="P3099" s="49">
        <v>9</v>
      </c>
      <c r="Q3099" s="39">
        <v>7</v>
      </c>
      <c r="R3099" s="39">
        <v>45</v>
      </c>
      <c r="S3099" s="39">
        <v>35</v>
      </c>
    </row>
    <row r="3100" spans="1:19" x14ac:dyDescent="0.25">
      <c r="A3100" s="39" t="s">
        <v>75</v>
      </c>
      <c r="B3100" s="39" t="s">
        <v>35</v>
      </c>
      <c r="C3100" s="39" t="s">
        <v>69</v>
      </c>
      <c r="D3100" s="39" t="s">
        <v>3217</v>
      </c>
      <c r="E3100" s="39" t="s">
        <v>127</v>
      </c>
      <c r="F3100" s="48">
        <v>1</v>
      </c>
      <c r="G3100" s="41">
        <v>10223</v>
      </c>
      <c r="H3100" s="42">
        <v>2.2819196428571429</v>
      </c>
      <c r="I3100" s="42">
        <v>4480</v>
      </c>
      <c r="J3100" s="42" t="s">
        <v>4170</v>
      </c>
      <c r="K3100" s="42" t="s">
        <v>4170</v>
      </c>
      <c r="L3100" s="42">
        <v>30</v>
      </c>
      <c r="M3100" s="39" t="s">
        <v>102</v>
      </c>
      <c r="N3100" s="39" t="str">
        <f t="shared" si="48"/>
        <v>sim</v>
      </c>
      <c r="O3100" s="49">
        <v>1000</v>
      </c>
      <c r="P3100" s="49">
        <v>110</v>
      </c>
      <c r="Q3100" s="39">
        <v>50</v>
      </c>
      <c r="R3100" s="39">
        <v>11</v>
      </c>
      <c r="S3100" s="39">
        <v>5</v>
      </c>
    </row>
    <row r="3101" spans="1:19" x14ac:dyDescent="0.25">
      <c r="A3101" s="39" t="s">
        <v>75</v>
      </c>
      <c r="B3101" s="39" t="s">
        <v>35</v>
      </c>
      <c r="C3101" s="39" t="s">
        <v>69</v>
      </c>
      <c r="D3101" s="39" t="s">
        <v>1827</v>
      </c>
      <c r="E3101" s="39" t="s">
        <v>186</v>
      </c>
      <c r="F3101" s="48">
        <v>1</v>
      </c>
      <c r="G3101" s="41">
        <v>2339</v>
      </c>
      <c r="H3101" s="42">
        <v>2.0339130434782611</v>
      </c>
      <c r="I3101" s="42">
        <v>1150</v>
      </c>
      <c r="J3101" s="42" t="s">
        <v>4170</v>
      </c>
      <c r="K3101" s="42" t="s">
        <v>4170</v>
      </c>
      <c r="L3101" s="42">
        <v>0</v>
      </c>
      <c r="M3101" s="39" t="s">
        <v>102</v>
      </c>
      <c r="N3101" s="39" t="str">
        <f t="shared" si="48"/>
        <v>sim</v>
      </c>
      <c r="O3101" s="49">
        <v>21.91</v>
      </c>
      <c r="P3101" s="49">
        <v>21.91</v>
      </c>
      <c r="Q3101" s="39">
        <v>5</v>
      </c>
      <c r="R3101" s="39">
        <v>100</v>
      </c>
      <c r="S3101" s="39">
        <v>22.8</v>
      </c>
    </row>
    <row r="3102" spans="1:19" x14ac:dyDescent="0.25">
      <c r="A3102" s="39" t="s">
        <v>75</v>
      </c>
      <c r="B3102" s="39" t="s">
        <v>35</v>
      </c>
      <c r="C3102" s="39" t="s">
        <v>69</v>
      </c>
      <c r="D3102" s="39" t="s">
        <v>3218</v>
      </c>
      <c r="E3102" s="39" t="s">
        <v>127</v>
      </c>
      <c r="F3102" s="48">
        <v>1</v>
      </c>
      <c r="G3102" s="41">
        <v>852</v>
      </c>
      <c r="H3102" s="42">
        <v>2.3798882681564244</v>
      </c>
      <c r="I3102" s="42">
        <v>358</v>
      </c>
      <c r="J3102" s="42" t="s">
        <v>4170</v>
      </c>
      <c r="K3102" s="42" t="s">
        <v>4170</v>
      </c>
      <c r="L3102" s="42">
        <v>28</v>
      </c>
      <c r="M3102" s="39" t="s">
        <v>102</v>
      </c>
      <c r="N3102" s="39" t="str">
        <f t="shared" si="48"/>
        <v>sim</v>
      </c>
      <c r="O3102" s="49">
        <v>13.58</v>
      </c>
      <c r="P3102" s="49">
        <v>12.71</v>
      </c>
      <c r="Q3102" s="39">
        <v>6</v>
      </c>
      <c r="R3102" s="39">
        <v>93.6</v>
      </c>
      <c r="S3102" s="39">
        <v>44.2</v>
      </c>
    </row>
    <row r="3103" spans="1:19" x14ac:dyDescent="0.25">
      <c r="A3103" s="39" t="s">
        <v>75</v>
      </c>
      <c r="B3103" s="39" t="s">
        <v>35</v>
      </c>
      <c r="C3103" s="39" t="s">
        <v>69</v>
      </c>
      <c r="D3103" s="39" t="s">
        <v>3219</v>
      </c>
      <c r="E3103" s="39" t="s">
        <v>189</v>
      </c>
      <c r="F3103" s="48">
        <v>1</v>
      </c>
      <c r="G3103" s="41">
        <v>4670</v>
      </c>
      <c r="H3103" s="42">
        <v>2.2571290478492023</v>
      </c>
      <c r="I3103" s="42">
        <v>2069</v>
      </c>
      <c r="J3103" s="42" t="s">
        <v>4170</v>
      </c>
      <c r="K3103" s="42" t="s">
        <v>4170</v>
      </c>
      <c r="L3103" s="42">
        <v>0</v>
      </c>
      <c r="M3103" s="39" t="s">
        <v>102</v>
      </c>
      <c r="N3103" s="39" t="str">
        <f t="shared" si="48"/>
        <v>sim</v>
      </c>
      <c r="O3103" s="49">
        <v>47.73</v>
      </c>
      <c r="P3103" s="49">
        <v>41</v>
      </c>
      <c r="Q3103" s="39">
        <v>25</v>
      </c>
      <c r="R3103" s="39">
        <v>85.9</v>
      </c>
      <c r="S3103" s="39">
        <v>52.4</v>
      </c>
    </row>
    <row r="3104" spans="1:19" x14ac:dyDescent="0.25">
      <c r="A3104" s="39" t="s">
        <v>75</v>
      </c>
      <c r="B3104" s="39" t="s">
        <v>35</v>
      </c>
      <c r="C3104" s="39" t="s">
        <v>69</v>
      </c>
      <c r="D3104" s="39" t="s">
        <v>3220</v>
      </c>
      <c r="E3104" s="39" t="s">
        <v>127</v>
      </c>
      <c r="F3104" s="48">
        <v>1</v>
      </c>
      <c r="G3104" s="41">
        <v>862</v>
      </c>
      <c r="H3104" s="42">
        <v>2.6441717791411041</v>
      </c>
      <c r="I3104" s="42">
        <v>326</v>
      </c>
      <c r="J3104" s="42" t="s">
        <v>4169</v>
      </c>
      <c r="K3104" s="42" t="s">
        <v>4169</v>
      </c>
      <c r="L3104" s="42">
        <v>12</v>
      </c>
      <c r="M3104" s="39" t="s">
        <v>102</v>
      </c>
      <c r="N3104" s="39" t="str">
        <f t="shared" si="48"/>
        <v>sim</v>
      </c>
      <c r="O3104" s="49">
        <v>10.130000000000001</v>
      </c>
      <c r="P3104" s="49">
        <v>10</v>
      </c>
      <c r="Q3104" s="39">
        <v>9</v>
      </c>
      <c r="R3104" s="39">
        <v>98.7</v>
      </c>
      <c r="S3104" s="39">
        <v>88.8</v>
      </c>
    </row>
    <row r="3105" spans="1:19" x14ac:dyDescent="0.25">
      <c r="A3105" s="39" t="s">
        <v>75</v>
      </c>
      <c r="B3105" s="39" t="s">
        <v>35</v>
      </c>
      <c r="C3105" s="39" t="s">
        <v>69</v>
      </c>
      <c r="D3105" s="39" t="s">
        <v>1101</v>
      </c>
      <c r="E3105" s="39" t="s">
        <v>190</v>
      </c>
      <c r="F3105" s="48">
        <v>1</v>
      </c>
      <c r="G3105" s="41">
        <v>5741</v>
      </c>
      <c r="H3105" s="42">
        <v>2.3920833333333333</v>
      </c>
      <c r="I3105" s="42">
        <v>2400</v>
      </c>
      <c r="J3105" s="42" t="s">
        <v>4169</v>
      </c>
      <c r="K3105" s="42" t="s">
        <v>4170</v>
      </c>
      <c r="L3105" s="42">
        <v>0</v>
      </c>
      <c r="M3105" s="39" t="s">
        <v>102</v>
      </c>
      <c r="N3105" s="39" t="str">
        <f t="shared" si="48"/>
        <v>sim</v>
      </c>
      <c r="O3105" s="49">
        <v>24.25</v>
      </c>
      <c r="P3105" s="49">
        <v>21.82</v>
      </c>
      <c r="Q3105" s="39">
        <v>16.97</v>
      </c>
      <c r="R3105" s="39">
        <v>90</v>
      </c>
      <c r="S3105" s="39">
        <v>70</v>
      </c>
    </row>
    <row r="3106" spans="1:19" x14ac:dyDescent="0.25">
      <c r="A3106" s="39" t="s">
        <v>75</v>
      </c>
      <c r="B3106" s="39" t="s">
        <v>35</v>
      </c>
      <c r="C3106" s="39" t="s">
        <v>69</v>
      </c>
      <c r="D3106" s="39" t="s">
        <v>3221</v>
      </c>
      <c r="E3106" s="39" t="s">
        <v>127</v>
      </c>
      <c r="F3106" s="48">
        <v>1</v>
      </c>
      <c r="G3106" s="41">
        <v>1562</v>
      </c>
      <c r="H3106" s="42">
        <v>2.0285714285714285</v>
      </c>
      <c r="I3106" s="42">
        <v>770</v>
      </c>
      <c r="J3106" s="42" t="s">
        <v>4169</v>
      </c>
      <c r="K3106" s="42" t="s">
        <v>4170</v>
      </c>
      <c r="L3106" s="42">
        <v>0</v>
      </c>
      <c r="M3106" s="39" t="s">
        <v>105</v>
      </c>
      <c r="N3106" s="39" t="str">
        <f t="shared" si="48"/>
        <v>sim</v>
      </c>
      <c r="O3106" s="49">
        <v>17.75</v>
      </c>
      <c r="P3106" s="49">
        <v>16.920000000000002</v>
      </c>
      <c r="Q3106" s="39">
        <v>11.02</v>
      </c>
      <c r="R3106" s="39">
        <v>95.3</v>
      </c>
      <c r="S3106" s="39">
        <v>62.1</v>
      </c>
    </row>
    <row r="3107" spans="1:19" x14ac:dyDescent="0.25">
      <c r="A3107" s="39" t="s">
        <v>75</v>
      </c>
      <c r="B3107" s="39" t="s">
        <v>35</v>
      </c>
      <c r="C3107" s="39" t="s">
        <v>69</v>
      </c>
      <c r="D3107" s="39" t="s">
        <v>3222</v>
      </c>
      <c r="E3107" s="39" t="s">
        <v>191</v>
      </c>
      <c r="F3107" s="48">
        <v>1</v>
      </c>
      <c r="G3107" s="41">
        <v>4748</v>
      </c>
      <c r="H3107" s="42">
        <v>2.3740000000000001</v>
      </c>
      <c r="I3107" s="42">
        <v>2000</v>
      </c>
      <c r="J3107" s="42" t="s">
        <v>4170</v>
      </c>
      <c r="K3107" s="42" t="s">
        <v>4170</v>
      </c>
      <c r="L3107" s="42">
        <v>0</v>
      </c>
      <c r="M3107" s="39" t="s">
        <v>104</v>
      </c>
      <c r="N3107" s="39" t="b">
        <f t="shared" si="48"/>
        <v>0</v>
      </c>
      <c r="O3107" s="49">
        <v>0.01</v>
      </c>
      <c r="P3107" s="49">
        <v>0</v>
      </c>
      <c r="Q3107" s="39">
        <v>0</v>
      </c>
      <c r="R3107" s="39"/>
      <c r="S3107" s="39"/>
    </row>
    <row r="3108" spans="1:19" x14ac:dyDescent="0.25">
      <c r="A3108" s="39" t="s">
        <v>75</v>
      </c>
      <c r="B3108" s="39" t="s">
        <v>35</v>
      </c>
      <c r="C3108" s="39" t="s">
        <v>69</v>
      </c>
      <c r="D3108" s="39" t="s">
        <v>3223</v>
      </c>
      <c r="E3108" s="39" t="s">
        <v>189</v>
      </c>
      <c r="F3108" s="48">
        <v>1</v>
      </c>
      <c r="G3108" s="41">
        <v>3207</v>
      </c>
      <c r="H3108" s="42">
        <v>2.5452380952380951</v>
      </c>
      <c r="I3108" s="42">
        <v>1260</v>
      </c>
      <c r="J3108" s="42" t="s">
        <v>4169</v>
      </c>
      <c r="K3108" s="42" t="s">
        <v>4169</v>
      </c>
      <c r="L3108" s="42">
        <v>40</v>
      </c>
      <c r="M3108" s="39" t="s">
        <v>102</v>
      </c>
      <c r="N3108" s="39" t="str">
        <f t="shared" si="48"/>
        <v>sim</v>
      </c>
      <c r="O3108" s="49">
        <v>18.77</v>
      </c>
      <c r="P3108" s="49">
        <v>16.48</v>
      </c>
      <c r="Q3108" s="39">
        <v>8.44</v>
      </c>
      <c r="R3108" s="39">
        <v>87.8</v>
      </c>
      <c r="S3108" s="39">
        <v>45</v>
      </c>
    </row>
    <row r="3109" spans="1:19" x14ac:dyDescent="0.25">
      <c r="A3109" s="39" t="s">
        <v>75</v>
      </c>
      <c r="B3109" s="39" t="s">
        <v>35</v>
      </c>
      <c r="C3109" s="39" t="s">
        <v>69</v>
      </c>
      <c r="D3109" s="39" t="s">
        <v>3224</v>
      </c>
      <c r="E3109" s="39" t="s">
        <v>187</v>
      </c>
      <c r="F3109" s="48">
        <v>1</v>
      </c>
      <c r="G3109" s="41">
        <v>1756</v>
      </c>
      <c r="H3109" s="42">
        <v>1.8660998937300743</v>
      </c>
      <c r="I3109" s="42">
        <v>941</v>
      </c>
      <c r="J3109" s="42" t="s">
        <v>4169</v>
      </c>
      <c r="K3109" s="42" t="s">
        <v>4170</v>
      </c>
      <c r="L3109" s="42">
        <v>10</v>
      </c>
      <c r="M3109" s="39" t="s">
        <v>102</v>
      </c>
      <c r="N3109" s="39" t="str">
        <f t="shared" si="48"/>
        <v>sim</v>
      </c>
      <c r="O3109" s="49">
        <v>27.17</v>
      </c>
      <c r="P3109" s="49">
        <v>23.84</v>
      </c>
      <c r="Q3109" s="39">
        <v>22.61</v>
      </c>
      <c r="R3109" s="39">
        <v>87.7</v>
      </c>
      <c r="S3109" s="39">
        <v>83.2</v>
      </c>
    </row>
    <row r="3110" spans="1:19" x14ac:dyDescent="0.25">
      <c r="A3110" s="39" t="s">
        <v>75</v>
      </c>
      <c r="B3110" s="39" t="s">
        <v>35</v>
      </c>
      <c r="C3110" s="39" t="s">
        <v>69</v>
      </c>
      <c r="D3110" s="39" t="s">
        <v>3225</v>
      </c>
      <c r="E3110" s="39" t="s">
        <v>127</v>
      </c>
      <c r="F3110" s="48">
        <v>1</v>
      </c>
      <c r="G3110" s="41">
        <v>2406</v>
      </c>
      <c r="H3110" s="42">
        <v>2.4651639344262297</v>
      </c>
      <c r="I3110" s="42">
        <v>976</v>
      </c>
      <c r="J3110" s="42" t="s">
        <v>4170</v>
      </c>
      <c r="K3110" s="42" t="s">
        <v>4170</v>
      </c>
      <c r="L3110" s="42">
        <v>0</v>
      </c>
      <c r="M3110" s="39" t="s">
        <v>102</v>
      </c>
      <c r="N3110" s="39" t="str">
        <f t="shared" si="48"/>
        <v>sim</v>
      </c>
      <c r="O3110" s="49">
        <v>17.95</v>
      </c>
      <c r="P3110" s="49">
        <v>15.2</v>
      </c>
      <c r="Q3110" s="39">
        <v>10</v>
      </c>
      <c r="R3110" s="39">
        <v>84.7</v>
      </c>
      <c r="S3110" s="39">
        <v>55.7</v>
      </c>
    </row>
    <row r="3111" spans="1:19" x14ac:dyDescent="0.25">
      <c r="A3111" s="39" t="s">
        <v>75</v>
      </c>
      <c r="B3111" s="39" t="s">
        <v>35</v>
      </c>
      <c r="C3111" s="39" t="s">
        <v>69</v>
      </c>
      <c r="D3111" s="39" t="s">
        <v>2710</v>
      </c>
      <c r="E3111" s="39" t="s">
        <v>189</v>
      </c>
      <c r="F3111" s="48">
        <v>1</v>
      </c>
      <c r="G3111" s="41">
        <v>15543</v>
      </c>
      <c r="H3111" s="42">
        <v>2.4481020633170578</v>
      </c>
      <c r="I3111" s="42">
        <v>6349</v>
      </c>
      <c r="J3111" s="42" t="s">
        <v>4170</v>
      </c>
      <c r="K3111" s="42" t="s">
        <v>4170</v>
      </c>
      <c r="L3111" s="42">
        <v>0</v>
      </c>
      <c r="M3111" s="39" t="s">
        <v>102</v>
      </c>
      <c r="N3111" s="39" t="str">
        <f t="shared" si="48"/>
        <v>sim</v>
      </c>
      <c r="O3111" s="49">
        <v>108</v>
      </c>
      <c r="P3111" s="49">
        <v>93</v>
      </c>
      <c r="Q3111" s="39">
        <v>92</v>
      </c>
      <c r="R3111" s="39">
        <v>86.1</v>
      </c>
      <c r="S3111" s="39">
        <v>85.2</v>
      </c>
    </row>
    <row r="3112" spans="1:19" x14ac:dyDescent="0.25">
      <c r="A3112" s="39" t="s">
        <v>75</v>
      </c>
      <c r="B3112" s="39" t="s">
        <v>35</v>
      </c>
      <c r="C3112" s="39" t="s">
        <v>69</v>
      </c>
      <c r="D3112" s="39" t="s">
        <v>3226</v>
      </c>
      <c r="E3112" s="39" t="s">
        <v>187</v>
      </c>
      <c r="F3112" s="48">
        <v>1</v>
      </c>
      <c r="G3112" s="41">
        <v>3107</v>
      </c>
      <c r="H3112" s="42">
        <v>2.0440789473684209</v>
      </c>
      <c r="I3112" s="42">
        <v>1520</v>
      </c>
      <c r="J3112" s="42" t="s">
        <v>4170</v>
      </c>
      <c r="K3112" s="42" t="s">
        <v>4170</v>
      </c>
      <c r="L3112" s="42">
        <v>20</v>
      </c>
      <c r="M3112" s="39" t="s">
        <v>102</v>
      </c>
      <c r="N3112" s="39" t="str">
        <f t="shared" si="48"/>
        <v>sim</v>
      </c>
      <c r="O3112" s="49">
        <v>20</v>
      </c>
      <c r="P3112" s="49">
        <v>15</v>
      </c>
      <c r="Q3112" s="39">
        <v>0</v>
      </c>
      <c r="R3112" s="39">
        <v>75</v>
      </c>
      <c r="S3112" s="39"/>
    </row>
    <row r="3113" spans="1:19" x14ac:dyDescent="0.25">
      <c r="A3113" s="39" t="s">
        <v>75</v>
      </c>
      <c r="B3113" s="39" t="s">
        <v>35</v>
      </c>
      <c r="C3113" s="39" t="s">
        <v>69</v>
      </c>
      <c r="D3113" s="39" t="s">
        <v>3227</v>
      </c>
      <c r="E3113" s="39" t="s">
        <v>191</v>
      </c>
      <c r="F3113" s="48">
        <v>1</v>
      </c>
      <c r="G3113" s="41">
        <v>6429</v>
      </c>
      <c r="H3113" s="42">
        <v>2.5716000000000001</v>
      </c>
      <c r="I3113" s="42">
        <v>2500</v>
      </c>
      <c r="J3113" s="42" t="s">
        <v>4169</v>
      </c>
      <c r="K3113" s="42" t="s">
        <v>4169</v>
      </c>
      <c r="L3113" s="42">
        <v>0</v>
      </c>
      <c r="M3113" s="39" t="s">
        <v>103</v>
      </c>
      <c r="N3113" s="39" t="str">
        <f t="shared" si="48"/>
        <v>sim</v>
      </c>
      <c r="O3113" s="49">
        <v>56</v>
      </c>
      <c r="P3113" s="49">
        <v>47.78</v>
      </c>
      <c r="Q3113" s="39">
        <v>10</v>
      </c>
      <c r="R3113" s="39">
        <v>85.3</v>
      </c>
      <c r="S3113" s="39">
        <v>17.899999999999999</v>
      </c>
    </row>
    <row r="3114" spans="1:19" x14ac:dyDescent="0.25">
      <c r="A3114" s="39" t="s">
        <v>75</v>
      </c>
      <c r="B3114" s="39" t="s">
        <v>35</v>
      </c>
      <c r="C3114" s="39" t="s">
        <v>69</v>
      </c>
      <c r="D3114" s="39" t="s">
        <v>3228</v>
      </c>
      <c r="E3114" s="39" t="s">
        <v>127</v>
      </c>
      <c r="F3114" s="48">
        <v>1</v>
      </c>
      <c r="G3114" s="41">
        <v>23844</v>
      </c>
      <c r="H3114" s="42">
        <v>3.5272189349112426</v>
      </c>
      <c r="I3114" s="42">
        <v>6760</v>
      </c>
      <c r="J3114" s="42" t="s">
        <v>4170</v>
      </c>
      <c r="K3114" s="42" t="s">
        <v>4170</v>
      </c>
      <c r="L3114" s="42">
        <v>160</v>
      </c>
      <c r="M3114" s="39" t="s">
        <v>102</v>
      </c>
      <c r="N3114" s="39" t="str">
        <f t="shared" si="48"/>
        <v>sim</v>
      </c>
      <c r="O3114" s="49">
        <v>115.96</v>
      </c>
      <c r="P3114" s="49">
        <v>115.96</v>
      </c>
      <c r="Q3114" s="39">
        <v>32.03</v>
      </c>
      <c r="R3114" s="39">
        <v>100</v>
      </c>
      <c r="S3114" s="39">
        <v>27.6</v>
      </c>
    </row>
    <row r="3115" spans="1:19" x14ac:dyDescent="0.25">
      <c r="A3115" s="39" t="s">
        <v>75</v>
      </c>
      <c r="B3115" s="39" t="s">
        <v>35</v>
      </c>
      <c r="C3115" s="39" t="s">
        <v>69</v>
      </c>
      <c r="D3115" s="39" t="s">
        <v>3229</v>
      </c>
      <c r="E3115" s="39" t="s">
        <v>188</v>
      </c>
      <c r="F3115" s="48">
        <v>3</v>
      </c>
      <c r="G3115" s="41">
        <v>103145</v>
      </c>
      <c r="H3115" s="42">
        <v>3.5330889908885386</v>
      </c>
      <c r="I3115" s="42">
        <v>29194</v>
      </c>
      <c r="J3115" s="42" t="s">
        <v>4169</v>
      </c>
      <c r="K3115" s="42" t="s">
        <v>4169</v>
      </c>
      <c r="L3115" s="42">
        <v>0</v>
      </c>
      <c r="M3115" s="39" t="s">
        <v>102</v>
      </c>
      <c r="N3115" s="39" t="str">
        <f t="shared" si="48"/>
        <v>sim</v>
      </c>
      <c r="O3115" s="49">
        <v>800</v>
      </c>
      <c r="P3115" s="49">
        <v>528.4</v>
      </c>
      <c r="Q3115" s="39">
        <v>40</v>
      </c>
      <c r="R3115" s="39">
        <v>66.099999999999994</v>
      </c>
      <c r="S3115" s="39">
        <v>5</v>
      </c>
    </row>
    <row r="3116" spans="1:19" x14ac:dyDescent="0.25">
      <c r="A3116" s="39" t="s">
        <v>75</v>
      </c>
      <c r="B3116" s="39" t="s">
        <v>35</v>
      </c>
      <c r="C3116" s="39" t="s">
        <v>69</v>
      </c>
      <c r="D3116" s="39" t="s">
        <v>3230</v>
      </c>
      <c r="E3116" s="39" t="s">
        <v>190</v>
      </c>
      <c r="F3116" s="48">
        <v>1</v>
      </c>
      <c r="G3116" s="41">
        <v>5990</v>
      </c>
      <c r="H3116" s="42">
        <v>2.1423462088698142</v>
      </c>
      <c r="I3116" s="42">
        <v>2796</v>
      </c>
      <c r="J3116" s="42" t="s">
        <v>4169</v>
      </c>
      <c r="K3116" s="42" t="s">
        <v>4170</v>
      </c>
      <c r="L3116" s="42">
        <v>0</v>
      </c>
      <c r="M3116" s="39" t="s">
        <v>102</v>
      </c>
      <c r="N3116" s="39" t="str">
        <f t="shared" si="48"/>
        <v>sim</v>
      </c>
      <c r="O3116" s="49">
        <v>39.450000000000003</v>
      </c>
      <c r="P3116" s="49">
        <v>31</v>
      </c>
      <c r="Q3116" s="39">
        <v>0.22</v>
      </c>
      <c r="R3116" s="39">
        <v>78.599999999999994</v>
      </c>
      <c r="S3116" s="39">
        <v>0.6</v>
      </c>
    </row>
    <row r="3117" spans="1:19" x14ac:dyDescent="0.25">
      <c r="A3117" s="39" t="s">
        <v>75</v>
      </c>
      <c r="B3117" s="39" t="s">
        <v>35</v>
      </c>
      <c r="C3117" s="39" t="s">
        <v>69</v>
      </c>
      <c r="D3117" s="39" t="s">
        <v>3231</v>
      </c>
      <c r="E3117" s="39" t="s">
        <v>127</v>
      </c>
      <c r="F3117" s="48">
        <v>1</v>
      </c>
      <c r="G3117" s="41">
        <v>1314</v>
      </c>
      <c r="H3117" s="42">
        <v>2.19</v>
      </c>
      <c r="I3117" s="42">
        <v>600</v>
      </c>
      <c r="J3117" s="42" t="s">
        <v>4170</v>
      </c>
      <c r="K3117" s="42" t="s">
        <v>4170</v>
      </c>
      <c r="L3117" s="42">
        <v>0</v>
      </c>
      <c r="M3117" s="39" t="s">
        <v>102</v>
      </c>
      <c r="N3117" s="39" t="str">
        <f t="shared" si="48"/>
        <v>sim</v>
      </c>
      <c r="O3117" s="49">
        <v>21</v>
      </c>
      <c r="P3117" s="49">
        <v>16</v>
      </c>
      <c r="Q3117" s="39">
        <v>0</v>
      </c>
      <c r="R3117" s="39">
        <v>76.2</v>
      </c>
      <c r="S3117" s="39"/>
    </row>
    <row r="3118" spans="1:19" x14ac:dyDescent="0.25">
      <c r="A3118" s="39" t="s">
        <v>75</v>
      </c>
      <c r="B3118" s="39" t="s">
        <v>35</v>
      </c>
      <c r="C3118" s="39" t="s">
        <v>69</v>
      </c>
      <c r="D3118" s="39" t="s">
        <v>3232</v>
      </c>
      <c r="E3118" s="39" t="s">
        <v>185</v>
      </c>
      <c r="F3118" s="48">
        <v>2</v>
      </c>
      <c r="G3118" s="41">
        <v>36014</v>
      </c>
      <c r="H3118" s="42">
        <v>3.0650212765957447</v>
      </c>
      <c r="I3118" s="42">
        <v>11750</v>
      </c>
      <c r="J3118" s="42" t="s">
        <v>4169</v>
      </c>
      <c r="K3118" s="42" t="s">
        <v>4170</v>
      </c>
      <c r="L3118" s="42">
        <v>200</v>
      </c>
      <c r="M3118" s="39" t="s">
        <v>102</v>
      </c>
      <c r="N3118" s="39" t="str">
        <f t="shared" si="48"/>
        <v>sim</v>
      </c>
      <c r="O3118" s="49">
        <v>380</v>
      </c>
      <c r="P3118" s="49">
        <v>86.01</v>
      </c>
      <c r="Q3118" s="39">
        <v>50.81</v>
      </c>
      <c r="R3118" s="39">
        <v>22.6</v>
      </c>
      <c r="S3118" s="39">
        <v>13.4</v>
      </c>
    </row>
    <row r="3119" spans="1:19" x14ac:dyDescent="0.25">
      <c r="A3119" s="39" t="s">
        <v>75</v>
      </c>
      <c r="B3119" s="39" t="s">
        <v>35</v>
      </c>
      <c r="C3119" s="39" t="s">
        <v>69</v>
      </c>
      <c r="D3119" s="39" t="s">
        <v>3233</v>
      </c>
      <c r="E3119" s="39" t="s">
        <v>189</v>
      </c>
      <c r="F3119" s="48">
        <v>1</v>
      </c>
      <c r="G3119" s="41">
        <v>2203</v>
      </c>
      <c r="H3119" s="42">
        <v>2.4477777777777776</v>
      </c>
      <c r="I3119" s="42">
        <v>900</v>
      </c>
      <c r="J3119" s="42" t="s">
        <v>4170</v>
      </c>
      <c r="K3119" s="42" t="s">
        <v>4170</v>
      </c>
      <c r="L3119" s="42">
        <v>120</v>
      </c>
      <c r="M3119" s="39" t="s">
        <v>103</v>
      </c>
      <c r="N3119" s="39" t="str">
        <f t="shared" si="48"/>
        <v>sim</v>
      </c>
      <c r="O3119" s="49">
        <v>19.7</v>
      </c>
      <c r="P3119" s="49">
        <v>16.5</v>
      </c>
      <c r="Q3119" s="39">
        <v>16</v>
      </c>
      <c r="R3119" s="39">
        <v>83.8</v>
      </c>
      <c r="S3119" s="39">
        <v>81.2</v>
      </c>
    </row>
    <row r="3120" spans="1:19" x14ac:dyDescent="0.25">
      <c r="A3120" s="39" t="s">
        <v>75</v>
      </c>
      <c r="B3120" s="39" t="s">
        <v>35</v>
      </c>
      <c r="C3120" s="39" t="s">
        <v>69</v>
      </c>
      <c r="D3120" s="39" t="s">
        <v>3234</v>
      </c>
      <c r="E3120" s="39" t="s">
        <v>185</v>
      </c>
      <c r="F3120" s="48">
        <v>1</v>
      </c>
      <c r="G3120" s="41">
        <v>4736</v>
      </c>
      <c r="H3120" s="42">
        <v>2.6848072562358278</v>
      </c>
      <c r="I3120" s="42">
        <v>1764</v>
      </c>
      <c r="J3120" s="42" t="s">
        <v>4170</v>
      </c>
      <c r="K3120" s="42" t="s">
        <v>4170</v>
      </c>
      <c r="L3120" s="42">
        <v>0</v>
      </c>
      <c r="M3120" s="39" t="s">
        <v>102</v>
      </c>
      <c r="N3120" s="39" t="str">
        <f t="shared" si="48"/>
        <v>sim</v>
      </c>
      <c r="O3120" s="49">
        <v>33.35</v>
      </c>
      <c r="P3120" s="49">
        <v>16</v>
      </c>
      <c r="Q3120" s="39">
        <v>15</v>
      </c>
      <c r="R3120" s="39">
        <v>48</v>
      </c>
      <c r="S3120" s="39">
        <v>45</v>
      </c>
    </row>
    <row r="3121" spans="1:19" x14ac:dyDescent="0.25">
      <c r="A3121" s="39" t="s">
        <v>75</v>
      </c>
      <c r="B3121" s="39" t="s">
        <v>35</v>
      </c>
      <c r="C3121" s="39" t="s">
        <v>69</v>
      </c>
      <c r="D3121" s="39" t="s">
        <v>3235</v>
      </c>
      <c r="E3121" s="39" t="s">
        <v>185</v>
      </c>
      <c r="F3121" s="48">
        <v>3</v>
      </c>
      <c r="G3121" s="41">
        <v>112178</v>
      </c>
      <c r="H3121" s="42">
        <v>2.7672307464601116</v>
      </c>
      <c r="I3121" s="42">
        <v>40538</v>
      </c>
      <c r="J3121" s="42" t="s">
        <v>4169</v>
      </c>
      <c r="K3121" s="42" t="s">
        <v>4170</v>
      </c>
      <c r="L3121" s="42">
        <v>0</v>
      </c>
      <c r="M3121" s="39" t="s">
        <v>102</v>
      </c>
      <c r="N3121" s="39" t="str">
        <f t="shared" si="48"/>
        <v>sim</v>
      </c>
      <c r="O3121" s="49">
        <v>600</v>
      </c>
      <c r="P3121" s="49">
        <v>400</v>
      </c>
      <c r="Q3121" s="39">
        <v>250</v>
      </c>
      <c r="R3121" s="39">
        <v>66.7</v>
      </c>
      <c r="S3121" s="39">
        <v>41.7</v>
      </c>
    </row>
    <row r="3122" spans="1:19" x14ac:dyDescent="0.25">
      <c r="A3122" s="39" t="s">
        <v>75</v>
      </c>
      <c r="B3122" s="39" t="s">
        <v>35</v>
      </c>
      <c r="C3122" s="39" t="s">
        <v>69</v>
      </c>
      <c r="D3122" s="39" t="s">
        <v>3236</v>
      </c>
      <c r="E3122" s="39" t="s">
        <v>186</v>
      </c>
      <c r="F3122" s="48">
        <v>2</v>
      </c>
      <c r="G3122" s="41">
        <v>90540</v>
      </c>
      <c r="H3122" s="42">
        <v>2.4625343378573179</v>
      </c>
      <c r="I3122" s="42">
        <v>36767</v>
      </c>
      <c r="J3122" s="42" t="s">
        <v>4169</v>
      </c>
      <c r="K3122" s="42" t="s">
        <v>4169</v>
      </c>
      <c r="L3122" s="42">
        <v>0</v>
      </c>
      <c r="M3122" s="39" t="s">
        <v>102</v>
      </c>
      <c r="N3122" s="39" t="str">
        <f t="shared" si="48"/>
        <v>sim</v>
      </c>
      <c r="O3122" s="49">
        <v>385</v>
      </c>
      <c r="P3122" s="49">
        <v>377</v>
      </c>
      <c r="Q3122" s="39">
        <v>37.35</v>
      </c>
      <c r="R3122" s="39">
        <v>97.9</v>
      </c>
      <c r="S3122" s="39">
        <v>9.6999999999999993</v>
      </c>
    </row>
    <row r="3123" spans="1:19" x14ac:dyDescent="0.25">
      <c r="A3123" s="39" t="s">
        <v>75</v>
      </c>
      <c r="B3123" s="39" t="s">
        <v>35</v>
      </c>
      <c r="C3123" s="39" t="s">
        <v>69</v>
      </c>
      <c r="D3123" s="39" t="s">
        <v>3237</v>
      </c>
      <c r="E3123" s="39" t="s">
        <v>127</v>
      </c>
      <c r="F3123" s="48">
        <v>1</v>
      </c>
      <c r="G3123" s="41">
        <v>4225</v>
      </c>
      <c r="H3123" s="42">
        <v>2.4563953488372094</v>
      </c>
      <c r="I3123" s="42">
        <v>1720</v>
      </c>
      <c r="J3123" s="42" t="s">
        <v>4169</v>
      </c>
      <c r="K3123" s="42" t="s">
        <v>4170</v>
      </c>
      <c r="L3123" s="42">
        <v>0</v>
      </c>
      <c r="M3123" s="39" t="s">
        <v>103</v>
      </c>
      <c r="N3123" s="39" t="str">
        <f t="shared" si="48"/>
        <v>sim</v>
      </c>
      <c r="O3123" s="49">
        <v>35</v>
      </c>
      <c r="P3123" s="49">
        <v>2</v>
      </c>
      <c r="Q3123" s="39">
        <v>0.17</v>
      </c>
      <c r="R3123" s="39">
        <v>5.7</v>
      </c>
      <c r="S3123" s="39">
        <v>0.5</v>
      </c>
    </row>
    <row r="3124" spans="1:19" x14ac:dyDescent="0.25">
      <c r="A3124" s="39" t="s">
        <v>75</v>
      </c>
      <c r="B3124" s="39" t="s">
        <v>35</v>
      </c>
      <c r="C3124" s="39" t="s">
        <v>69</v>
      </c>
      <c r="D3124" s="39" t="s">
        <v>3238</v>
      </c>
      <c r="E3124" s="39" t="s">
        <v>127</v>
      </c>
      <c r="F3124" s="48">
        <v>1</v>
      </c>
      <c r="G3124" s="41">
        <v>7528</v>
      </c>
      <c r="H3124" s="42">
        <v>2.6175243393602226</v>
      </c>
      <c r="I3124" s="42">
        <v>2876</v>
      </c>
      <c r="J3124" s="42" t="s">
        <v>4169</v>
      </c>
      <c r="K3124" s="42" t="s">
        <v>4170</v>
      </c>
      <c r="L3124" s="42">
        <v>0</v>
      </c>
      <c r="M3124" s="39" t="s">
        <v>102</v>
      </c>
      <c r="N3124" s="39" t="str">
        <f t="shared" si="48"/>
        <v>sim</v>
      </c>
      <c r="O3124" s="49">
        <v>73.06</v>
      </c>
      <c r="P3124" s="49">
        <v>48.67</v>
      </c>
      <c r="Q3124" s="39">
        <v>39.86</v>
      </c>
      <c r="R3124" s="39">
        <v>66.599999999999994</v>
      </c>
      <c r="S3124" s="39">
        <v>54.6</v>
      </c>
    </row>
    <row r="3125" spans="1:19" x14ac:dyDescent="0.25">
      <c r="A3125" s="39" t="s">
        <v>75</v>
      </c>
      <c r="B3125" s="39" t="s">
        <v>35</v>
      </c>
      <c r="C3125" s="39" t="s">
        <v>69</v>
      </c>
      <c r="D3125" s="39" t="s">
        <v>1624</v>
      </c>
      <c r="E3125" s="39" t="s">
        <v>127</v>
      </c>
      <c r="F3125" s="48">
        <v>1</v>
      </c>
      <c r="G3125" s="41">
        <v>11524</v>
      </c>
      <c r="H3125" s="42">
        <v>2.37119341563786</v>
      </c>
      <c r="I3125" s="42">
        <v>4860</v>
      </c>
      <c r="J3125" s="42" t="s">
        <v>4169</v>
      </c>
      <c r="K3125" s="42" t="s">
        <v>4169</v>
      </c>
      <c r="L3125" s="42">
        <v>0</v>
      </c>
      <c r="M3125" s="39" t="s">
        <v>102</v>
      </c>
      <c r="N3125" s="39" t="str">
        <f t="shared" si="48"/>
        <v>sim</v>
      </c>
      <c r="O3125" s="49">
        <v>141</v>
      </c>
      <c r="P3125" s="49">
        <v>120</v>
      </c>
      <c r="Q3125" s="39">
        <v>90</v>
      </c>
      <c r="R3125" s="39">
        <v>85.1</v>
      </c>
      <c r="S3125" s="39">
        <v>63.8</v>
      </c>
    </row>
    <row r="3126" spans="1:19" x14ac:dyDescent="0.25">
      <c r="A3126" s="39" t="s">
        <v>75</v>
      </c>
      <c r="B3126" s="39" t="s">
        <v>35</v>
      </c>
      <c r="C3126" s="39" t="s">
        <v>69</v>
      </c>
      <c r="D3126" s="39" t="s">
        <v>3239</v>
      </c>
      <c r="E3126" s="39" t="s">
        <v>189</v>
      </c>
      <c r="F3126" s="48">
        <v>1</v>
      </c>
      <c r="G3126" s="41">
        <v>12153</v>
      </c>
      <c r="H3126" s="42">
        <v>4.5011111111111113</v>
      </c>
      <c r="I3126" s="42">
        <v>2700</v>
      </c>
      <c r="J3126" s="42" t="s">
        <v>4169</v>
      </c>
      <c r="K3126" s="42" t="s">
        <v>4170</v>
      </c>
      <c r="L3126" s="42">
        <v>188</v>
      </c>
      <c r="M3126" s="39" t="s">
        <v>102</v>
      </c>
      <c r="N3126" s="39" t="str">
        <f t="shared" si="48"/>
        <v>sim</v>
      </c>
      <c r="O3126" s="49">
        <v>21.2</v>
      </c>
      <c r="P3126" s="49">
        <v>18</v>
      </c>
      <c r="Q3126" s="39">
        <v>9</v>
      </c>
      <c r="R3126" s="39">
        <v>84.9</v>
      </c>
      <c r="S3126" s="39">
        <v>42.5</v>
      </c>
    </row>
    <row r="3127" spans="1:19" x14ac:dyDescent="0.25">
      <c r="A3127" s="39" t="s">
        <v>75</v>
      </c>
      <c r="B3127" s="39" t="s">
        <v>35</v>
      </c>
      <c r="C3127" s="39" t="s">
        <v>69</v>
      </c>
      <c r="D3127" s="39" t="s">
        <v>3240</v>
      </c>
      <c r="E3127" s="39" t="s">
        <v>127</v>
      </c>
      <c r="F3127" s="48">
        <v>1</v>
      </c>
      <c r="G3127" s="41">
        <v>17304</v>
      </c>
      <c r="H3127" s="42">
        <v>2.8587477283991407</v>
      </c>
      <c r="I3127" s="42">
        <v>6053</v>
      </c>
      <c r="J3127" s="42" t="s">
        <v>4170</v>
      </c>
      <c r="K3127" s="42" t="s">
        <v>4170</v>
      </c>
      <c r="L3127" s="42">
        <v>98</v>
      </c>
      <c r="M3127" s="39" t="s">
        <v>102</v>
      </c>
      <c r="N3127" s="39" t="str">
        <f t="shared" si="48"/>
        <v>sim</v>
      </c>
      <c r="O3127" s="49">
        <v>72.150000000000006</v>
      </c>
      <c r="P3127" s="49">
        <v>61.67</v>
      </c>
      <c r="Q3127" s="39">
        <v>22.1</v>
      </c>
      <c r="R3127" s="39">
        <v>85.5</v>
      </c>
      <c r="S3127" s="39">
        <v>30.6</v>
      </c>
    </row>
    <row r="3128" spans="1:19" x14ac:dyDescent="0.25">
      <c r="A3128" s="39" t="s">
        <v>75</v>
      </c>
      <c r="B3128" s="39" t="s">
        <v>35</v>
      </c>
      <c r="C3128" s="39" t="s">
        <v>69</v>
      </c>
      <c r="D3128" s="39" t="s">
        <v>3241</v>
      </c>
      <c r="E3128" s="39" t="s">
        <v>127</v>
      </c>
      <c r="F3128" s="48">
        <v>2</v>
      </c>
      <c r="G3128" s="41">
        <v>52736</v>
      </c>
      <c r="H3128" s="42">
        <v>2.6236815920398011</v>
      </c>
      <c r="I3128" s="42">
        <v>20100</v>
      </c>
      <c r="J3128" s="42" t="s">
        <v>4170</v>
      </c>
      <c r="K3128" s="42" t="s">
        <v>4170</v>
      </c>
      <c r="L3128" s="42">
        <v>20</v>
      </c>
      <c r="M3128" s="39" t="s">
        <v>102</v>
      </c>
      <c r="N3128" s="39" t="str">
        <f t="shared" si="48"/>
        <v>sim</v>
      </c>
      <c r="O3128" s="49">
        <v>289.11</v>
      </c>
      <c r="P3128" s="49">
        <v>250.07</v>
      </c>
      <c r="Q3128" s="39">
        <v>200</v>
      </c>
      <c r="R3128" s="39">
        <v>86.5</v>
      </c>
      <c r="S3128" s="39">
        <v>69.2</v>
      </c>
    </row>
    <row r="3129" spans="1:19" x14ac:dyDescent="0.25">
      <c r="A3129" s="39" t="s">
        <v>75</v>
      </c>
      <c r="B3129" s="39" t="s">
        <v>35</v>
      </c>
      <c r="C3129" s="39" t="s">
        <v>69</v>
      </c>
      <c r="D3129" s="39" t="s">
        <v>3242</v>
      </c>
      <c r="E3129" s="39" t="s">
        <v>189</v>
      </c>
      <c r="F3129" s="48">
        <v>1</v>
      </c>
      <c r="G3129" s="41">
        <v>5324</v>
      </c>
      <c r="H3129" s="42">
        <v>2.394961763382816</v>
      </c>
      <c r="I3129" s="42">
        <v>2223</v>
      </c>
      <c r="J3129" s="42" t="s">
        <v>4169</v>
      </c>
      <c r="K3129" s="42" t="s">
        <v>4170</v>
      </c>
      <c r="L3129" s="42">
        <v>12</v>
      </c>
      <c r="M3129" s="39" t="s">
        <v>102</v>
      </c>
      <c r="N3129" s="39" t="str">
        <f t="shared" si="48"/>
        <v>sim</v>
      </c>
      <c r="O3129" s="49">
        <v>75</v>
      </c>
      <c r="P3129" s="49">
        <v>69</v>
      </c>
      <c r="Q3129" s="39">
        <v>38</v>
      </c>
      <c r="R3129" s="39">
        <v>92</v>
      </c>
      <c r="S3129" s="39">
        <v>50.7</v>
      </c>
    </row>
    <row r="3130" spans="1:19" x14ac:dyDescent="0.25">
      <c r="A3130" s="39" t="s">
        <v>75</v>
      </c>
      <c r="B3130" s="39" t="s">
        <v>35</v>
      </c>
      <c r="C3130" s="39" t="s">
        <v>69</v>
      </c>
      <c r="D3130" s="39" t="s">
        <v>3243</v>
      </c>
      <c r="E3130" s="39" t="s">
        <v>188</v>
      </c>
      <c r="F3130" s="48">
        <v>1</v>
      </c>
      <c r="G3130" s="41">
        <v>8979</v>
      </c>
      <c r="H3130" s="42">
        <v>2.0191140094445692</v>
      </c>
      <c r="I3130" s="42">
        <v>4447</v>
      </c>
      <c r="J3130" s="42" t="s">
        <v>4169</v>
      </c>
      <c r="K3130" s="42" t="s">
        <v>4169</v>
      </c>
      <c r="L3130" s="42">
        <v>8</v>
      </c>
      <c r="M3130" s="39" t="s">
        <v>102</v>
      </c>
      <c r="N3130" s="39" t="str">
        <f t="shared" si="48"/>
        <v>sim</v>
      </c>
      <c r="O3130" s="49">
        <v>444.64</v>
      </c>
      <c r="P3130" s="49">
        <v>444.62</v>
      </c>
      <c r="Q3130" s="39">
        <v>444.64</v>
      </c>
      <c r="R3130" s="39">
        <v>100</v>
      </c>
      <c r="S3130" s="39">
        <v>100</v>
      </c>
    </row>
    <row r="3131" spans="1:19" x14ac:dyDescent="0.25">
      <c r="A3131" s="39" t="s">
        <v>75</v>
      </c>
      <c r="B3131" s="39" t="s">
        <v>35</v>
      </c>
      <c r="C3131" s="39" t="s">
        <v>69</v>
      </c>
      <c r="D3131" s="39" t="s">
        <v>3244</v>
      </c>
      <c r="E3131" s="39" t="s">
        <v>189</v>
      </c>
      <c r="F3131" s="48">
        <v>1</v>
      </c>
      <c r="G3131" s="41">
        <v>8985</v>
      </c>
      <c r="H3131" s="42">
        <v>2.5027855153203342</v>
      </c>
      <c r="I3131" s="42">
        <v>3590</v>
      </c>
      <c r="J3131" s="42" t="s">
        <v>4170</v>
      </c>
      <c r="K3131" s="42" t="s">
        <v>4170</v>
      </c>
      <c r="L3131" s="42">
        <v>0</v>
      </c>
      <c r="M3131" s="39" t="s">
        <v>102</v>
      </c>
      <c r="N3131" s="39" t="str">
        <f t="shared" si="48"/>
        <v>sim</v>
      </c>
      <c r="O3131" s="49">
        <v>30.77</v>
      </c>
      <c r="P3131" s="49">
        <v>27.8</v>
      </c>
      <c r="Q3131" s="39">
        <v>12.75</v>
      </c>
      <c r="R3131" s="39">
        <v>90.3</v>
      </c>
      <c r="S3131" s="39">
        <v>41.4</v>
      </c>
    </row>
    <row r="3132" spans="1:19" x14ac:dyDescent="0.25">
      <c r="A3132" s="39" t="s">
        <v>75</v>
      </c>
      <c r="B3132" s="39" t="s">
        <v>35</v>
      </c>
      <c r="C3132" s="39" t="s">
        <v>69</v>
      </c>
      <c r="D3132" s="39" t="s">
        <v>3245</v>
      </c>
      <c r="E3132" s="39" t="s">
        <v>127</v>
      </c>
      <c r="F3132" s="48">
        <v>1</v>
      </c>
      <c r="G3132" s="41">
        <v>12183</v>
      </c>
      <c r="H3132" s="42">
        <v>2.538125</v>
      </c>
      <c r="I3132" s="42">
        <v>4800</v>
      </c>
      <c r="J3132" s="42" t="s">
        <v>4170</v>
      </c>
      <c r="K3132" s="42" t="s">
        <v>4170</v>
      </c>
      <c r="L3132" s="42">
        <v>90</v>
      </c>
      <c r="M3132" s="39" t="s">
        <v>102</v>
      </c>
      <c r="N3132" s="39" t="str">
        <f t="shared" si="48"/>
        <v>sim</v>
      </c>
      <c r="O3132" s="49">
        <v>77.290000000000006</v>
      </c>
      <c r="P3132" s="49">
        <v>73.5</v>
      </c>
      <c r="Q3132" s="39">
        <v>35.369999999999997</v>
      </c>
      <c r="R3132" s="39">
        <v>95.1</v>
      </c>
      <c r="S3132" s="39">
        <v>45.8</v>
      </c>
    </row>
    <row r="3133" spans="1:19" x14ac:dyDescent="0.25">
      <c r="A3133" s="39" t="s">
        <v>75</v>
      </c>
      <c r="B3133" s="39" t="s">
        <v>35</v>
      </c>
      <c r="C3133" s="39" t="s">
        <v>69</v>
      </c>
      <c r="D3133" s="39" t="s">
        <v>3246</v>
      </c>
      <c r="E3133" s="39" t="s">
        <v>127</v>
      </c>
      <c r="F3133" s="48">
        <v>2</v>
      </c>
      <c r="G3133" s="41">
        <v>74619</v>
      </c>
      <c r="H3133" s="42">
        <v>3.639951219512195</v>
      </c>
      <c r="I3133" s="42">
        <v>20500</v>
      </c>
      <c r="J3133" s="42" t="s">
        <v>4169</v>
      </c>
      <c r="K3133" s="42" t="s">
        <v>4170</v>
      </c>
      <c r="L3133" s="42">
        <v>30</v>
      </c>
      <c r="M3133" s="39" t="s">
        <v>102</v>
      </c>
      <c r="N3133" s="39" t="str">
        <f t="shared" si="48"/>
        <v>sim</v>
      </c>
      <c r="O3133" s="49">
        <v>404.37</v>
      </c>
      <c r="P3133" s="49">
        <v>404.37</v>
      </c>
      <c r="Q3133" s="39">
        <v>300</v>
      </c>
      <c r="R3133" s="39">
        <v>100</v>
      </c>
      <c r="S3133" s="39">
        <v>74.2</v>
      </c>
    </row>
    <row r="3134" spans="1:19" x14ac:dyDescent="0.25">
      <c r="A3134" s="39" t="s">
        <v>75</v>
      </c>
      <c r="B3134" s="39" t="s">
        <v>35</v>
      </c>
      <c r="C3134" s="39" t="s">
        <v>69</v>
      </c>
      <c r="D3134" s="39" t="s">
        <v>3247</v>
      </c>
      <c r="E3134" s="39" t="s">
        <v>187</v>
      </c>
      <c r="F3134" s="48">
        <v>1</v>
      </c>
      <c r="G3134" s="41">
        <v>10615</v>
      </c>
      <c r="H3134" s="42">
        <v>2.6471321695760599</v>
      </c>
      <c r="I3134" s="42">
        <v>4010</v>
      </c>
      <c r="J3134" s="42" t="s">
        <v>4169</v>
      </c>
      <c r="K3134" s="42" t="s">
        <v>4169</v>
      </c>
      <c r="L3134" s="42">
        <v>0</v>
      </c>
      <c r="M3134" s="39" t="s">
        <v>102</v>
      </c>
      <c r="N3134" s="39" t="str">
        <f t="shared" si="48"/>
        <v>sim</v>
      </c>
      <c r="O3134" s="49">
        <v>495</v>
      </c>
      <c r="P3134" s="49">
        <v>462</v>
      </c>
      <c r="Q3134" s="39">
        <v>4.57</v>
      </c>
      <c r="R3134" s="39">
        <v>93.3</v>
      </c>
      <c r="S3134" s="39">
        <v>0.9</v>
      </c>
    </row>
    <row r="3135" spans="1:19" x14ac:dyDescent="0.25">
      <c r="A3135" s="39" t="s">
        <v>75</v>
      </c>
      <c r="B3135" s="39" t="s">
        <v>35</v>
      </c>
      <c r="C3135" s="39" t="s">
        <v>69</v>
      </c>
      <c r="D3135" s="39" t="s">
        <v>3248</v>
      </c>
      <c r="E3135" s="39" t="s">
        <v>127</v>
      </c>
      <c r="F3135" s="48">
        <v>1</v>
      </c>
      <c r="G3135" s="41">
        <v>14082</v>
      </c>
      <c r="H3135" s="42">
        <v>3.0673055979089523</v>
      </c>
      <c r="I3135" s="42">
        <v>4591</v>
      </c>
      <c r="J3135" s="42" t="s">
        <v>4170</v>
      </c>
      <c r="K3135" s="42" t="s">
        <v>4170</v>
      </c>
      <c r="L3135" s="42">
        <v>0</v>
      </c>
      <c r="M3135" s="39" t="s">
        <v>102</v>
      </c>
      <c r="N3135" s="39" t="str">
        <f t="shared" si="48"/>
        <v>sim</v>
      </c>
      <c r="O3135" s="49">
        <v>58</v>
      </c>
      <c r="P3135" s="49">
        <v>52</v>
      </c>
      <c r="Q3135" s="39">
        <v>48</v>
      </c>
      <c r="R3135" s="39">
        <v>89.7</v>
      </c>
      <c r="S3135" s="39">
        <v>82.8</v>
      </c>
    </row>
    <row r="3136" spans="1:19" x14ac:dyDescent="0.25">
      <c r="A3136" s="39" t="s">
        <v>75</v>
      </c>
      <c r="B3136" s="39" t="s">
        <v>35</v>
      </c>
      <c r="C3136" s="39" t="s">
        <v>69</v>
      </c>
      <c r="D3136" s="39" t="s">
        <v>3249</v>
      </c>
      <c r="E3136" s="39" t="s">
        <v>185</v>
      </c>
      <c r="F3136" s="48">
        <v>3</v>
      </c>
      <c r="G3136" s="41">
        <v>235237</v>
      </c>
      <c r="H3136" s="42">
        <v>3.81977461678358</v>
      </c>
      <c r="I3136" s="42">
        <v>61584</v>
      </c>
      <c r="J3136" s="42" t="s">
        <v>4169</v>
      </c>
      <c r="K3136" s="42" t="s">
        <v>4169</v>
      </c>
      <c r="L3136" s="42">
        <v>1</v>
      </c>
      <c r="M3136" s="39" t="s">
        <v>102</v>
      </c>
      <c r="N3136" s="39" t="str">
        <f t="shared" si="48"/>
        <v>sim</v>
      </c>
      <c r="O3136" s="49">
        <v>920</v>
      </c>
      <c r="P3136" s="49">
        <v>586.29999999999995</v>
      </c>
      <c r="Q3136" s="39">
        <v>299.99</v>
      </c>
      <c r="R3136" s="39">
        <v>63.7</v>
      </c>
      <c r="S3136" s="39">
        <v>32.6</v>
      </c>
    </row>
    <row r="3137" spans="1:19" x14ac:dyDescent="0.25">
      <c r="A3137" s="39" t="s">
        <v>75</v>
      </c>
      <c r="B3137" s="39" t="s">
        <v>35</v>
      </c>
      <c r="C3137" s="39" t="s">
        <v>69</v>
      </c>
      <c r="D3137" s="39" t="s">
        <v>3250</v>
      </c>
      <c r="E3137" s="39" t="s">
        <v>127</v>
      </c>
      <c r="F3137" s="48">
        <v>1</v>
      </c>
      <c r="G3137" s="41">
        <v>22697</v>
      </c>
      <c r="H3137" s="42">
        <v>2.3353225640497994</v>
      </c>
      <c r="I3137" s="42">
        <v>9719</v>
      </c>
      <c r="J3137" s="42" t="s">
        <v>4169</v>
      </c>
      <c r="K3137" s="42" t="s">
        <v>4169</v>
      </c>
      <c r="L3137" s="42">
        <v>20</v>
      </c>
      <c r="M3137" s="39" t="s">
        <v>102</v>
      </c>
      <c r="N3137" s="39" t="str">
        <f t="shared" si="48"/>
        <v>sim</v>
      </c>
      <c r="O3137" s="49">
        <v>96.5</v>
      </c>
      <c r="P3137" s="49">
        <v>91</v>
      </c>
      <c r="Q3137" s="39">
        <v>55</v>
      </c>
      <c r="R3137" s="39">
        <v>94.3</v>
      </c>
      <c r="S3137" s="39">
        <v>57</v>
      </c>
    </row>
    <row r="3138" spans="1:19" x14ac:dyDescent="0.25">
      <c r="A3138" s="39" t="s">
        <v>75</v>
      </c>
      <c r="B3138" s="39" t="s">
        <v>35</v>
      </c>
      <c r="C3138" s="39" t="s">
        <v>69</v>
      </c>
      <c r="D3138" s="39" t="s">
        <v>3251</v>
      </c>
      <c r="E3138" s="39" t="s">
        <v>127</v>
      </c>
      <c r="F3138" s="48">
        <v>1</v>
      </c>
      <c r="G3138" s="41">
        <v>5171</v>
      </c>
      <c r="H3138" s="42">
        <v>2.0684</v>
      </c>
      <c r="I3138" s="42">
        <v>2500</v>
      </c>
      <c r="J3138" s="42" t="s">
        <v>4170</v>
      </c>
      <c r="K3138" s="42" t="s">
        <v>4170</v>
      </c>
      <c r="L3138" s="42">
        <v>0</v>
      </c>
      <c r="M3138" s="39" t="s">
        <v>102</v>
      </c>
      <c r="N3138" s="39" t="str">
        <f t="shared" si="48"/>
        <v>sim</v>
      </c>
      <c r="O3138" s="49">
        <v>20.94</v>
      </c>
      <c r="P3138" s="49">
        <v>20.260000000000002</v>
      </c>
      <c r="Q3138" s="39">
        <v>0</v>
      </c>
      <c r="R3138" s="39">
        <v>96.8</v>
      </c>
      <c r="S3138" s="39"/>
    </row>
    <row r="3139" spans="1:19" x14ac:dyDescent="0.25">
      <c r="A3139" s="39" t="s">
        <v>75</v>
      </c>
      <c r="B3139" s="39" t="s">
        <v>35</v>
      </c>
      <c r="C3139" s="39" t="s">
        <v>69</v>
      </c>
      <c r="D3139" s="39" t="s">
        <v>3252</v>
      </c>
      <c r="E3139" s="39" t="s">
        <v>127</v>
      </c>
      <c r="F3139" s="48">
        <v>1</v>
      </c>
      <c r="G3139" s="41">
        <v>2681</v>
      </c>
      <c r="H3139" s="42">
        <v>2.5032679738562091</v>
      </c>
      <c r="I3139" s="42">
        <v>1071</v>
      </c>
      <c r="J3139" s="42" t="s">
        <v>4170</v>
      </c>
      <c r="K3139" s="42" t="s">
        <v>4170</v>
      </c>
      <c r="L3139" s="42">
        <v>24</v>
      </c>
      <c r="M3139" s="39" t="s">
        <v>102</v>
      </c>
      <c r="N3139" s="39" t="str">
        <f t="shared" ref="N3139:N3202" si="49">IF(M3139&lt;&gt;"Não existe", "sim")</f>
        <v>sim</v>
      </c>
      <c r="O3139" s="49">
        <v>10.42</v>
      </c>
      <c r="P3139" s="49">
        <v>10.42</v>
      </c>
      <c r="Q3139" s="39">
        <v>2.61</v>
      </c>
      <c r="R3139" s="39">
        <v>100</v>
      </c>
      <c r="S3139" s="39">
        <v>25</v>
      </c>
    </row>
    <row r="3140" spans="1:19" x14ac:dyDescent="0.25">
      <c r="A3140" s="39" t="s">
        <v>75</v>
      </c>
      <c r="B3140" s="39" t="s">
        <v>35</v>
      </c>
      <c r="C3140" s="39" t="s">
        <v>69</v>
      </c>
      <c r="D3140" s="39" t="s">
        <v>3253</v>
      </c>
      <c r="E3140" s="39" t="s">
        <v>185</v>
      </c>
      <c r="F3140" s="48">
        <v>1</v>
      </c>
      <c r="G3140" s="41">
        <v>10942</v>
      </c>
      <c r="H3140" s="42">
        <v>2.00036563071298</v>
      </c>
      <c r="I3140" s="42">
        <v>5470</v>
      </c>
      <c r="J3140" s="42" t="s">
        <v>4170</v>
      </c>
      <c r="K3140" s="42" t="s">
        <v>4170</v>
      </c>
      <c r="L3140" s="42">
        <v>0</v>
      </c>
      <c r="M3140" s="39" t="s">
        <v>102</v>
      </c>
      <c r="N3140" s="39" t="str">
        <f t="shared" si="49"/>
        <v>sim</v>
      </c>
      <c r="O3140" s="49">
        <v>76.45</v>
      </c>
      <c r="P3140" s="49">
        <v>32.53</v>
      </c>
      <c r="Q3140" s="39">
        <v>24.91</v>
      </c>
      <c r="R3140" s="39">
        <v>42.6</v>
      </c>
      <c r="S3140" s="39">
        <v>32.6</v>
      </c>
    </row>
    <row r="3141" spans="1:19" x14ac:dyDescent="0.25">
      <c r="A3141" s="39" t="s">
        <v>75</v>
      </c>
      <c r="B3141" s="39" t="s">
        <v>35</v>
      </c>
      <c r="C3141" s="39" t="s">
        <v>69</v>
      </c>
      <c r="D3141" s="39" t="s">
        <v>3254</v>
      </c>
      <c r="E3141" s="39" t="s">
        <v>127</v>
      </c>
      <c r="F3141" s="48">
        <v>2</v>
      </c>
      <c r="G3141" s="41">
        <v>45171</v>
      </c>
      <c r="H3141" s="42">
        <v>2.1009767441860463</v>
      </c>
      <c r="I3141" s="42">
        <v>21500</v>
      </c>
      <c r="J3141" s="42" t="s">
        <v>4169</v>
      </c>
      <c r="K3141" s="42" t="s">
        <v>4170</v>
      </c>
      <c r="L3141" s="42">
        <v>0</v>
      </c>
      <c r="M3141" s="39" t="s">
        <v>102</v>
      </c>
      <c r="N3141" s="39" t="str">
        <f t="shared" si="49"/>
        <v>sim</v>
      </c>
      <c r="O3141" s="49">
        <v>240</v>
      </c>
      <c r="P3141" s="49">
        <v>235</v>
      </c>
      <c r="Q3141" s="39">
        <v>70</v>
      </c>
      <c r="R3141" s="39">
        <v>97.9</v>
      </c>
      <c r="S3141" s="39">
        <v>29.2</v>
      </c>
    </row>
    <row r="3142" spans="1:19" x14ac:dyDescent="0.25">
      <c r="A3142" s="39" t="s">
        <v>75</v>
      </c>
      <c r="B3142" s="39" t="s">
        <v>35</v>
      </c>
      <c r="C3142" s="39" t="s">
        <v>69</v>
      </c>
      <c r="D3142" s="39" t="s">
        <v>3255</v>
      </c>
      <c r="E3142" s="39" t="s">
        <v>127</v>
      </c>
      <c r="F3142" s="48">
        <v>1</v>
      </c>
      <c r="G3142" s="41">
        <v>1821</v>
      </c>
      <c r="H3142" s="42">
        <v>2.1678571428571427</v>
      </c>
      <c r="I3142" s="42">
        <v>840</v>
      </c>
      <c r="J3142" s="42" t="s">
        <v>4169</v>
      </c>
      <c r="K3142" s="42" t="s">
        <v>4169</v>
      </c>
      <c r="L3142" s="42">
        <v>0</v>
      </c>
      <c r="M3142" s="39" t="s">
        <v>102</v>
      </c>
      <c r="N3142" s="39" t="str">
        <f t="shared" si="49"/>
        <v>sim</v>
      </c>
      <c r="O3142" s="49">
        <v>17.23</v>
      </c>
      <c r="P3142" s="49">
        <v>9.08</v>
      </c>
      <c r="Q3142" s="39">
        <v>17.23</v>
      </c>
      <c r="R3142" s="39">
        <v>52.7</v>
      </c>
      <c r="S3142" s="39">
        <v>100</v>
      </c>
    </row>
    <row r="3143" spans="1:19" x14ac:dyDescent="0.25">
      <c r="A3143" s="39" t="s">
        <v>75</v>
      </c>
      <c r="B3143" s="39" t="s">
        <v>35</v>
      </c>
      <c r="C3143" s="39" t="s">
        <v>69</v>
      </c>
      <c r="D3143" s="39" t="s">
        <v>3256</v>
      </c>
      <c r="E3143" s="39" t="s">
        <v>127</v>
      </c>
      <c r="F3143" s="48">
        <v>1</v>
      </c>
      <c r="G3143" s="41">
        <v>14615</v>
      </c>
      <c r="H3143" s="42">
        <v>2.2422522246087757</v>
      </c>
      <c r="I3143" s="42">
        <v>6518</v>
      </c>
      <c r="J3143" s="42" t="s">
        <v>4169</v>
      </c>
      <c r="K3143" s="42" t="s">
        <v>4170</v>
      </c>
      <c r="L3143" s="42">
        <v>60</v>
      </c>
      <c r="M3143" s="39" t="s">
        <v>102</v>
      </c>
      <c r="N3143" s="39" t="str">
        <f t="shared" si="49"/>
        <v>sim</v>
      </c>
      <c r="O3143" s="49">
        <v>99</v>
      </c>
      <c r="P3143" s="49">
        <v>82</v>
      </c>
      <c r="Q3143" s="39">
        <v>38</v>
      </c>
      <c r="R3143" s="39">
        <v>82.8</v>
      </c>
      <c r="S3143" s="39">
        <v>38.4</v>
      </c>
    </row>
    <row r="3144" spans="1:19" x14ac:dyDescent="0.25">
      <c r="A3144" s="39" t="s">
        <v>75</v>
      </c>
      <c r="B3144" s="39" t="s">
        <v>35</v>
      </c>
      <c r="C3144" s="39" t="s">
        <v>69</v>
      </c>
      <c r="D3144" s="39" t="s">
        <v>3257</v>
      </c>
      <c r="E3144" s="39" t="s">
        <v>186</v>
      </c>
      <c r="F3144" s="48">
        <v>1</v>
      </c>
      <c r="G3144" s="41">
        <v>1662</v>
      </c>
      <c r="H3144" s="42">
        <v>2.0024096385542167</v>
      </c>
      <c r="I3144" s="42">
        <v>830</v>
      </c>
      <c r="J3144" s="42" t="s">
        <v>4170</v>
      </c>
      <c r="K3144" s="42" t="s">
        <v>4170</v>
      </c>
      <c r="L3144" s="42">
        <v>0</v>
      </c>
      <c r="M3144" s="39" t="s">
        <v>102</v>
      </c>
      <c r="N3144" s="39" t="str">
        <f t="shared" si="49"/>
        <v>sim</v>
      </c>
      <c r="O3144" s="49">
        <v>34.200000000000003</v>
      </c>
      <c r="P3144" s="49">
        <v>14.4</v>
      </c>
      <c r="Q3144" s="39">
        <v>16</v>
      </c>
      <c r="R3144" s="39">
        <v>42.1</v>
      </c>
      <c r="S3144" s="39">
        <v>46.8</v>
      </c>
    </row>
    <row r="3145" spans="1:19" x14ac:dyDescent="0.25">
      <c r="A3145" s="39" t="s">
        <v>75</v>
      </c>
      <c r="B3145" s="39" t="s">
        <v>35</v>
      </c>
      <c r="C3145" s="39" t="s">
        <v>69</v>
      </c>
      <c r="D3145" s="39" t="s">
        <v>3258</v>
      </c>
      <c r="E3145" s="39" t="s">
        <v>127</v>
      </c>
      <c r="F3145" s="48">
        <v>1</v>
      </c>
      <c r="G3145" s="41">
        <v>6292</v>
      </c>
      <c r="H3145" s="42">
        <v>3.4251497005988023</v>
      </c>
      <c r="I3145" s="42">
        <v>1837</v>
      </c>
      <c r="J3145" s="42" t="s">
        <v>4170</v>
      </c>
      <c r="K3145" s="42" t="s">
        <v>4170</v>
      </c>
      <c r="L3145" s="42">
        <v>650</v>
      </c>
      <c r="M3145" s="39" t="s">
        <v>106</v>
      </c>
      <c r="N3145" s="39" t="str">
        <f t="shared" si="49"/>
        <v>sim</v>
      </c>
      <c r="O3145" s="49">
        <v>50</v>
      </c>
      <c r="P3145" s="49">
        <v>35</v>
      </c>
      <c r="Q3145" s="39">
        <v>20</v>
      </c>
      <c r="R3145" s="39">
        <v>70</v>
      </c>
      <c r="S3145" s="39">
        <v>40</v>
      </c>
    </row>
    <row r="3146" spans="1:19" x14ac:dyDescent="0.25">
      <c r="A3146" s="39" t="s">
        <v>75</v>
      </c>
      <c r="B3146" s="39" t="s">
        <v>35</v>
      </c>
      <c r="C3146" s="39" t="s">
        <v>69</v>
      </c>
      <c r="D3146" s="39" t="s">
        <v>3259</v>
      </c>
      <c r="E3146" s="39" t="s">
        <v>127</v>
      </c>
      <c r="F3146" s="48">
        <v>1</v>
      </c>
      <c r="G3146" s="41">
        <v>2600</v>
      </c>
      <c r="H3146" s="42">
        <v>3.0023094688221708</v>
      </c>
      <c r="I3146" s="42">
        <v>866</v>
      </c>
      <c r="J3146" s="42" t="s">
        <v>4170</v>
      </c>
      <c r="K3146" s="42" t="s">
        <v>4170</v>
      </c>
      <c r="L3146" s="42">
        <v>0</v>
      </c>
      <c r="M3146" s="39" t="s">
        <v>102</v>
      </c>
      <c r="N3146" s="39" t="str">
        <f t="shared" si="49"/>
        <v>sim</v>
      </c>
      <c r="O3146" s="49">
        <v>27</v>
      </c>
      <c r="P3146" s="49">
        <v>20</v>
      </c>
      <c r="Q3146" s="39">
        <v>15</v>
      </c>
      <c r="R3146" s="39">
        <v>74.099999999999994</v>
      </c>
      <c r="S3146" s="39">
        <v>55.6</v>
      </c>
    </row>
    <row r="3147" spans="1:19" x14ac:dyDescent="0.25">
      <c r="A3147" s="39" t="s">
        <v>75</v>
      </c>
      <c r="B3147" s="39" t="s">
        <v>35</v>
      </c>
      <c r="C3147" s="39" t="s">
        <v>69</v>
      </c>
      <c r="D3147" s="39" t="s">
        <v>3260</v>
      </c>
      <c r="E3147" s="39" t="s">
        <v>187</v>
      </c>
      <c r="F3147" s="48">
        <v>1</v>
      </c>
      <c r="G3147" s="41">
        <v>18127</v>
      </c>
      <c r="H3147" s="42">
        <v>2.1363582793164406</v>
      </c>
      <c r="I3147" s="42">
        <v>8485</v>
      </c>
      <c r="J3147" s="42" t="s">
        <v>4169</v>
      </c>
      <c r="K3147" s="42" t="s">
        <v>4170</v>
      </c>
      <c r="L3147" s="42">
        <v>0</v>
      </c>
      <c r="M3147" s="39" t="s">
        <v>102</v>
      </c>
      <c r="N3147" s="39" t="str">
        <f t="shared" si="49"/>
        <v>sim</v>
      </c>
      <c r="O3147" s="49">
        <v>158.44999999999999</v>
      </c>
      <c r="P3147" s="49">
        <v>108</v>
      </c>
      <c r="Q3147" s="39">
        <v>53.4</v>
      </c>
      <c r="R3147" s="39">
        <v>68.2</v>
      </c>
      <c r="S3147" s="39">
        <v>33.700000000000003</v>
      </c>
    </row>
    <row r="3148" spans="1:19" x14ac:dyDescent="0.25">
      <c r="A3148" s="39" t="s">
        <v>75</v>
      </c>
      <c r="B3148" s="39" t="s">
        <v>35</v>
      </c>
      <c r="C3148" s="39" t="s">
        <v>69</v>
      </c>
      <c r="D3148" s="39" t="s">
        <v>1558</v>
      </c>
      <c r="E3148" s="39" t="s">
        <v>127</v>
      </c>
      <c r="F3148" s="48">
        <v>1</v>
      </c>
      <c r="G3148" s="41">
        <v>3319</v>
      </c>
      <c r="H3148" s="42">
        <v>2.8391787852865695</v>
      </c>
      <c r="I3148" s="42">
        <v>1169</v>
      </c>
      <c r="J3148" s="42" t="s">
        <v>4170</v>
      </c>
      <c r="K3148" s="42" t="s">
        <v>4170</v>
      </c>
      <c r="L3148" s="42">
        <v>0</v>
      </c>
      <c r="M3148" s="39" t="s">
        <v>102</v>
      </c>
      <c r="N3148" s="39" t="str">
        <f t="shared" si="49"/>
        <v>sim</v>
      </c>
      <c r="O3148" s="49">
        <v>19.78</v>
      </c>
      <c r="P3148" s="49">
        <v>15.3</v>
      </c>
      <c r="Q3148" s="39">
        <v>15.3</v>
      </c>
      <c r="R3148" s="39">
        <v>77.400000000000006</v>
      </c>
      <c r="S3148" s="39">
        <v>77.400000000000006</v>
      </c>
    </row>
    <row r="3149" spans="1:19" x14ac:dyDescent="0.25">
      <c r="A3149" s="39" t="s">
        <v>75</v>
      </c>
      <c r="B3149" s="39" t="s">
        <v>35</v>
      </c>
      <c r="C3149" s="39" t="s">
        <v>69</v>
      </c>
      <c r="D3149" s="39" t="s">
        <v>3261</v>
      </c>
      <c r="E3149" s="39" t="s">
        <v>191</v>
      </c>
      <c r="F3149" s="48">
        <v>1</v>
      </c>
      <c r="G3149" s="41">
        <v>1388</v>
      </c>
      <c r="H3149" s="42">
        <v>2.58955223880597</v>
      </c>
      <c r="I3149" s="42">
        <v>536</v>
      </c>
      <c r="J3149" s="42" t="s">
        <v>4170</v>
      </c>
      <c r="K3149" s="42" t="s">
        <v>4170</v>
      </c>
      <c r="L3149" s="42">
        <v>0</v>
      </c>
      <c r="M3149" s="39" t="s">
        <v>105</v>
      </c>
      <c r="N3149" s="39" t="str">
        <f t="shared" si="49"/>
        <v>sim</v>
      </c>
      <c r="O3149" s="49">
        <v>300</v>
      </c>
      <c r="P3149" s="49">
        <v>250</v>
      </c>
      <c r="Q3149" s="39">
        <v>96</v>
      </c>
      <c r="R3149" s="39">
        <v>83.3</v>
      </c>
      <c r="S3149" s="39">
        <v>32</v>
      </c>
    </row>
    <row r="3150" spans="1:19" x14ac:dyDescent="0.25">
      <c r="A3150" s="39" t="s">
        <v>75</v>
      </c>
      <c r="B3150" s="39" t="s">
        <v>35</v>
      </c>
      <c r="C3150" s="39" t="s">
        <v>69</v>
      </c>
      <c r="D3150" s="39" t="s">
        <v>3262</v>
      </c>
      <c r="E3150" s="39" t="s">
        <v>185</v>
      </c>
      <c r="F3150" s="48">
        <v>5</v>
      </c>
      <c r="G3150" s="41">
        <v>1948626</v>
      </c>
      <c r="H3150" s="42">
        <v>3.5341338803314635</v>
      </c>
      <c r="I3150" s="42">
        <v>551373</v>
      </c>
      <c r="J3150" s="42" t="s">
        <v>4169</v>
      </c>
      <c r="K3150" s="42" t="s">
        <v>4169</v>
      </c>
      <c r="L3150" s="42">
        <v>0</v>
      </c>
      <c r="M3150" s="39" t="s">
        <v>103</v>
      </c>
      <c r="N3150" s="39" t="str">
        <f t="shared" si="49"/>
        <v>sim</v>
      </c>
      <c r="O3150" s="49">
        <v>5446.69</v>
      </c>
      <c r="P3150" s="49">
        <v>4779.8</v>
      </c>
      <c r="Q3150" s="39">
        <v>4685.5</v>
      </c>
      <c r="R3150" s="39">
        <v>87.8</v>
      </c>
      <c r="S3150" s="39">
        <v>86</v>
      </c>
    </row>
    <row r="3151" spans="1:19" x14ac:dyDescent="0.25">
      <c r="A3151" s="39" t="s">
        <v>75</v>
      </c>
      <c r="B3151" s="39" t="s">
        <v>35</v>
      </c>
      <c r="C3151" s="39" t="s">
        <v>69</v>
      </c>
      <c r="D3151" s="39" t="s">
        <v>3263</v>
      </c>
      <c r="E3151" s="39" t="s">
        <v>127</v>
      </c>
      <c r="F3151" s="48">
        <v>1</v>
      </c>
      <c r="G3151" s="41">
        <v>10448</v>
      </c>
      <c r="H3151" s="42">
        <v>2.3176574977817213</v>
      </c>
      <c r="I3151" s="42">
        <v>4508</v>
      </c>
      <c r="J3151" s="42" t="s">
        <v>4170</v>
      </c>
      <c r="K3151" s="42" t="s">
        <v>4170</v>
      </c>
      <c r="L3151" s="42">
        <v>10</v>
      </c>
      <c r="M3151" s="39" t="s">
        <v>106</v>
      </c>
      <c r="N3151" s="39" t="str">
        <f t="shared" si="49"/>
        <v>sim</v>
      </c>
      <c r="O3151" s="49">
        <v>90.23</v>
      </c>
      <c r="P3151" s="49">
        <v>90.23</v>
      </c>
      <c r="Q3151" s="39">
        <v>64.56</v>
      </c>
      <c r="R3151" s="39">
        <v>100</v>
      </c>
      <c r="S3151" s="39">
        <v>71.599999999999994</v>
      </c>
    </row>
    <row r="3152" spans="1:19" x14ac:dyDescent="0.25">
      <c r="A3152" s="39" t="s">
        <v>75</v>
      </c>
      <c r="B3152" s="39" t="s">
        <v>35</v>
      </c>
      <c r="C3152" s="39" t="s">
        <v>69</v>
      </c>
      <c r="D3152" s="39" t="s">
        <v>3264</v>
      </c>
      <c r="E3152" s="39" t="s">
        <v>192</v>
      </c>
      <c r="F3152" s="48">
        <v>1</v>
      </c>
      <c r="G3152" s="41">
        <v>2683</v>
      </c>
      <c r="H3152" s="42">
        <v>2.269881556683587</v>
      </c>
      <c r="I3152" s="42">
        <v>1182</v>
      </c>
      <c r="J3152" s="42" t="s">
        <v>4169</v>
      </c>
      <c r="K3152" s="42" t="s">
        <v>4169</v>
      </c>
      <c r="L3152" s="42">
        <v>20</v>
      </c>
      <c r="M3152" s="39" t="s">
        <v>102</v>
      </c>
      <c r="N3152" s="39" t="str">
        <f t="shared" si="49"/>
        <v>sim</v>
      </c>
      <c r="O3152" s="49">
        <v>24</v>
      </c>
      <c r="P3152" s="49">
        <v>23</v>
      </c>
      <c r="Q3152" s="39">
        <v>11.2</v>
      </c>
      <c r="R3152" s="39">
        <v>95.8</v>
      </c>
      <c r="S3152" s="39">
        <v>46.7</v>
      </c>
    </row>
    <row r="3153" spans="1:19" x14ac:dyDescent="0.25">
      <c r="A3153" s="39" t="s">
        <v>75</v>
      </c>
      <c r="B3153" s="39" t="s">
        <v>35</v>
      </c>
      <c r="C3153" s="39" t="s">
        <v>69</v>
      </c>
      <c r="D3153" s="39" t="s">
        <v>3265</v>
      </c>
      <c r="E3153" s="39" t="s">
        <v>127</v>
      </c>
      <c r="F3153" s="48">
        <v>1</v>
      </c>
      <c r="G3153" s="41">
        <v>4150</v>
      </c>
      <c r="H3153" s="42">
        <v>2.5045262522631262</v>
      </c>
      <c r="I3153" s="42">
        <v>1657</v>
      </c>
      <c r="J3153" s="42" t="s">
        <v>4169</v>
      </c>
      <c r="K3153" s="42" t="s">
        <v>4170</v>
      </c>
      <c r="L3153" s="42">
        <v>15</v>
      </c>
      <c r="M3153" s="39" t="s">
        <v>102</v>
      </c>
      <c r="N3153" s="39" t="str">
        <f t="shared" si="49"/>
        <v>sim</v>
      </c>
      <c r="O3153" s="49">
        <v>30.15</v>
      </c>
      <c r="P3153" s="49">
        <v>26.09</v>
      </c>
      <c r="Q3153" s="39">
        <v>16.489999999999998</v>
      </c>
      <c r="R3153" s="39">
        <v>86.5</v>
      </c>
      <c r="S3153" s="39">
        <v>54.7</v>
      </c>
    </row>
    <row r="3154" spans="1:19" x14ac:dyDescent="0.25">
      <c r="A3154" s="39" t="s">
        <v>75</v>
      </c>
      <c r="B3154" s="39" t="s">
        <v>35</v>
      </c>
      <c r="C3154" s="39" t="s">
        <v>69</v>
      </c>
      <c r="D3154" s="39" t="s">
        <v>3266</v>
      </c>
      <c r="E3154" s="39" t="s">
        <v>189</v>
      </c>
      <c r="F3154" s="48">
        <v>1</v>
      </c>
      <c r="G3154" s="41">
        <v>1371</v>
      </c>
      <c r="H3154" s="42">
        <v>3.9970845481049562</v>
      </c>
      <c r="I3154" s="42">
        <v>343</v>
      </c>
      <c r="J3154" s="42" t="s">
        <v>4170</v>
      </c>
      <c r="K3154" s="42" t="s">
        <v>4170</v>
      </c>
      <c r="L3154" s="42">
        <v>0</v>
      </c>
      <c r="M3154" s="39" t="s">
        <v>102</v>
      </c>
      <c r="N3154" s="39" t="str">
        <f t="shared" si="49"/>
        <v>sim</v>
      </c>
      <c r="O3154" s="49">
        <v>8.93</v>
      </c>
      <c r="P3154" s="49">
        <v>3.97</v>
      </c>
      <c r="Q3154" s="39">
        <v>1</v>
      </c>
      <c r="R3154" s="39">
        <v>44.5</v>
      </c>
      <c r="S3154" s="39">
        <v>11.2</v>
      </c>
    </row>
    <row r="3155" spans="1:19" x14ac:dyDescent="0.25">
      <c r="A3155" s="39" t="s">
        <v>75</v>
      </c>
      <c r="B3155" s="39" t="s">
        <v>35</v>
      </c>
      <c r="C3155" s="39" t="s">
        <v>69</v>
      </c>
      <c r="D3155" s="39" t="s">
        <v>3267</v>
      </c>
      <c r="E3155" s="39" t="s">
        <v>127</v>
      </c>
      <c r="F3155" s="48">
        <v>2</v>
      </c>
      <c r="G3155" s="41">
        <v>31868</v>
      </c>
      <c r="H3155" s="42">
        <v>2.124108511631007</v>
      </c>
      <c r="I3155" s="42">
        <v>15003</v>
      </c>
      <c r="J3155" s="42" t="s">
        <v>4169</v>
      </c>
      <c r="K3155" s="42" t="s">
        <v>4170</v>
      </c>
      <c r="L3155" s="42">
        <v>2600</v>
      </c>
      <c r="M3155" s="39" t="s">
        <v>102</v>
      </c>
      <c r="N3155" s="39" t="str">
        <f t="shared" si="49"/>
        <v>sim</v>
      </c>
      <c r="O3155" s="49">
        <v>280</v>
      </c>
      <c r="P3155" s="49">
        <v>265</v>
      </c>
      <c r="Q3155" s="39">
        <v>20</v>
      </c>
      <c r="R3155" s="39">
        <v>94.6</v>
      </c>
      <c r="S3155" s="39">
        <v>7.1</v>
      </c>
    </row>
    <row r="3156" spans="1:19" x14ac:dyDescent="0.25">
      <c r="A3156" s="39" t="s">
        <v>75</v>
      </c>
      <c r="B3156" s="39" t="s">
        <v>35</v>
      </c>
      <c r="C3156" s="39" t="s">
        <v>69</v>
      </c>
      <c r="D3156" s="39" t="s">
        <v>520</v>
      </c>
      <c r="E3156" s="39" t="s">
        <v>187</v>
      </c>
      <c r="F3156" s="48">
        <v>1</v>
      </c>
      <c r="G3156" s="41">
        <v>6237</v>
      </c>
      <c r="H3156" s="42">
        <v>2.0119354838709675</v>
      </c>
      <c r="I3156" s="42">
        <v>3100</v>
      </c>
      <c r="J3156" s="42" t="s">
        <v>4170</v>
      </c>
      <c r="K3156" s="42" t="s">
        <v>4170</v>
      </c>
      <c r="L3156" s="42">
        <v>3</v>
      </c>
      <c r="M3156" s="39" t="s">
        <v>102</v>
      </c>
      <c r="N3156" s="39" t="str">
        <f t="shared" si="49"/>
        <v>sim</v>
      </c>
      <c r="O3156" s="49">
        <v>61</v>
      </c>
      <c r="P3156" s="49">
        <v>61</v>
      </c>
      <c r="Q3156" s="39">
        <v>55</v>
      </c>
      <c r="R3156" s="39">
        <v>100</v>
      </c>
      <c r="S3156" s="39">
        <v>90.2</v>
      </c>
    </row>
    <row r="3157" spans="1:19" x14ac:dyDescent="0.25">
      <c r="A3157" s="39" t="s">
        <v>75</v>
      </c>
      <c r="B3157" s="39" t="s">
        <v>35</v>
      </c>
      <c r="C3157" s="39" t="s">
        <v>69</v>
      </c>
      <c r="D3157" s="39" t="s">
        <v>3268</v>
      </c>
      <c r="E3157" s="39" t="s">
        <v>190</v>
      </c>
      <c r="F3157" s="48">
        <v>1</v>
      </c>
      <c r="G3157" s="41">
        <v>5245</v>
      </c>
      <c r="H3157" s="42">
        <v>2.5547978567949343</v>
      </c>
      <c r="I3157" s="42">
        <v>2053</v>
      </c>
      <c r="J3157" s="42" t="s">
        <v>4169</v>
      </c>
      <c r="K3157" s="42" t="s">
        <v>4170</v>
      </c>
      <c r="L3157" s="42">
        <v>0</v>
      </c>
      <c r="M3157" s="39" t="s">
        <v>102</v>
      </c>
      <c r="N3157" s="39" t="str">
        <f t="shared" si="49"/>
        <v>sim</v>
      </c>
      <c r="O3157" s="49">
        <v>42.9</v>
      </c>
      <c r="P3157" s="49">
        <v>42.9</v>
      </c>
      <c r="Q3157" s="39">
        <v>25.3</v>
      </c>
      <c r="R3157" s="39">
        <v>100</v>
      </c>
      <c r="S3157" s="39">
        <v>59</v>
      </c>
    </row>
    <row r="3158" spans="1:19" x14ac:dyDescent="0.25">
      <c r="A3158" s="39" t="s">
        <v>75</v>
      </c>
      <c r="B3158" s="39" t="s">
        <v>35</v>
      </c>
      <c r="C3158" s="39" t="s">
        <v>69</v>
      </c>
      <c r="D3158" s="39" t="s">
        <v>3269</v>
      </c>
      <c r="E3158" s="39" t="s">
        <v>127</v>
      </c>
      <c r="F3158" s="48">
        <v>1</v>
      </c>
      <c r="G3158" s="41">
        <v>2067</v>
      </c>
      <c r="H3158" s="42">
        <v>2.7054973821989527</v>
      </c>
      <c r="I3158" s="42">
        <v>764</v>
      </c>
      <c r="J3158" s="42" t="s">
        <v>4169</v>
      </c>
      <c r="K3158" s="42" t="s">
        <v>4170</v>
      </c>
      <c r="L3158" s="42">
        <v>0</v>
      </c>
      <c r="M3158" s="39" t="s">
        <v>103</v>
      </c>
      <c r="N3158" s="39" t="str">
        <f t="shared" si="49"/>
        <v>sim</v>
      </c>
      <c r="O3158" s="49">
        <v>27.97</v>
      </c>
      <c r="P3158" s="49">
        <v>25</v>
      </c>
      <c r="Q3158" s="39">
        <v>15</v>
      </c>
      <c r="R3158" s="39">
        <v>89.4</v>
      </c>
      <c r="S3158" s="39">
        <v>53.6</v>
      </c>
    </row>
    <row r="3159" spans="1:19" x14ac:dyDescent="0.25">
      <c r="A3159" s="39" t="s">
        <v>75</v>
      </c>
      <c r="B3159" s="39" t="s">
        <v>35</v>
      </c>
      <c r="C3159" s="39" t="s">
        <v>69</v>
      </c>
      <c r="D3159" s="39" t="s">
        <v>3270</v>
      </c>
      <c r="E3159" s="39" t="s">
        <v>186</v>
      </c>
      <c r="F3159" s="48">
        <v>1</v>
      </c>
      <c r="G3159" s="41">
        <v>12344</v>
      </c>
      <c r="H3159" s="42">
        <v>2.8182648401826484</v>
      </c>
      <c r="I3159" s="42">
        <v>4380</v>
      </c>
      <c r="J3159" s="42" t="s">
        <v>4169</v>
      </c>
      <c r="K3159" s="42" t="s">
        <v>4169</v>
      </c>
      <c r="L3159" s="42">
        <v>0</v>
      </c>
      <c r="M3159" s="39" t="s">
        <v>102</v>
      </c>
      <c r="N3159" s="39" t="str">
        <f t="shared" si="49"/>
        <v>sim</v>
      </c>
      <c r="O3159" s="49">
        <v>100</v>
      </c>
      <c r="P3159" s="49">
        <v>80</v>
      </c>
      <c r="Q3159" s="39">
        <v>30</v>
      </c>
      <c r="R3159" s="39">
        <v>80</v>
      </c>
      <c r="S3159" s="39">
        <v>30</v>
      </c>
    </row>
    <row r="3160" spans="1:19" x14ac:dyDescent="0.25">
      <c r="A3160" s="39" t="s">
        <v>75</v>
      </c>
      <c r="B3160" s="39" t="s">
        <v>35</v>
      </c>
      <c r="C3160" s="39" t="s">
        <v>69</v>
      </c>
      <c r="D3160" s="39" t="s">
        <v>3271</v>
      </c>
      <c r="E3160" s="39" t="s">
        <v>192</v>
      </c>
      <c r="F3160" s="48">
        <v>1</v>
      </c>
      <c r="G3160" s="41">
        <v>3093</v>
      </c>
      <c r="H3160" s="42">
        <v>2.0619999999999998</v>
      </c>
      <c r="I3160" s="42">
        <v>1500</v>
      </c>
      <c r="J3160" s="42" t="s">
        <v>4169</v>
      </c>
      <c r="K3160" s="42" t="s">
        <v>4170</v>
      </c>
      <c r="L3160" s="42">
        <v>0</v>
      </c>
      <c r="M3160" s="39" t="s">
        <v>102</v>
      </c>
      <c r="N3160" s="39" t="str">
        <f t="shared" si="49"/>
        <v>sim</v>
      </c>
      <c r="O3160" s="49">
        <v>30</v>
      </c>
      <c r="P3160" s="49">
        <v>25.82</v>
      </c>
      <c r="Q3160" s="39">
        <v>8</v>
      </c>
      <c r="R3160" s="39">
        <v>86.1</v>
      </c>
      <c r="S3160" s="39">
        <v>26.7</v>
      </c>
    </row>
    <row r="3161" spans="1:19" x14ac:dyDescent="0.25">
      <c r="A3161" s="39" t="s">
        <v>75</v>
      </c>
      <c r="B3161" s="39" t="s">
        <v>35</v>
      </c>
      <c r="C3161" s="39" t="s">
        <v>69</v>
      </c>
      <c r="D3161" s="39" t="s">
        <v>3272</v>
      </c>
      <c r="E3161" s="39" t="s">
        <v>187</v>
      </c>
      <c r="F3161" s="48">
        <v>1</v>
      </c>
      <c r="G3161" s="41">
        <v>636</v>
      </c>
      <c r="H3161" s="42">
        <v>3.18</v>
      </c>
      <c r="I3161" s="42">
        <v>200</v>
      </c>
      <c r="J3161" s="42" t="s">
        <v>4170</v>
      </c>
      <c r="K3161" s="42" t="s">
        <v>4170</v>
      </c>
      <c r="L3161" s="42">
        <v>0</v>
      </c>
      <c r="M3161" s="39" t="s">
        <v>102</v>
      </c>
      <c r="N3161" s="39" t="str">
        <f t="shared" si="49"/>
        <v>sim</v>
      </c>
      <c r="O3161" s="49">
        <v>109.32</v>
      </c>
      <c r="P3161" s="49">
        <v>90.02</v>
      </c>
      <c r="Q3161" s="39">
        <v>70</v>
      </c>
      <c r="R3161" s="39">
        <v>82.3</v>
      </c>
      <c r="S3161" s="39">
        <v>64</v>
      </c>
    </row>
    <row r="3162" spans="1:19" x14ac:dyDescent="0.25">
      <c r="A3162" s="39" t="s">
        <v>75</v>
      </c>
      <c r="B3162" s="39" t="s">
        <v>35</v>
      </c>
      <c r="C3162" s="39" t="s">
        <v>69</v>
      </c>
      <c r="D3162" s="39" t="s">
        <v>3273</v>
      </c>
      <c r="E3162" s="39" t="s">
        <v>127</v>
      </c>
      <c r="F3162" s="48">
        <v>1</v>
      </c>
      <c r="G3162" s="41">
        <v>1425</v>
      </c>
      <c r="H3162" s="42">
        <v>2.378964941569282</v>
      </c>
      <c r="I3162" s="42">
        <v>599</v>
      </c>
      <c r="J3162" s="42" t="s">
        <v>4170</v>
      </c>
      <c r="K3162" s="42" t="s">
        <v>4170</v>
      </c>
      <c r="L3162" s="42">
        <v>0</v>
      </c>
      <c r="M3162" s="39" t="s">
        <v>103</v>
      </c>
      <c r="N3162" s="39" t="str">
        <f t="shared" si="49"/>
        <v>sim</v>
      </c>
      <c r="O3162" s="49">
        <v>17</v>
      </c>
      <c r="P3162" s="49">
        <v>6.4</v>
      </c>
      <c r="Q3162" s="39">
        <v>6.4</v>
      </c>
      <c r="R3162" s="39">
        <v>37.6</v>
      </c>
      <c r="S3162" s="39">
        <v>37.6</v>
      </c>
    </row>
    <row r="3163" spans="1:19" x14ac:dyDescent="0.25">
      <c r="A3163" s="39" t="s">
        <v>75</v>
      </c>
      <c r="B3163" s="39" t="s">
        <v>35</v>
      </c>
      <c r="C3163" s="39" t="s">
        <v>69</v>
      </c>
      <c r="D3163" s="39" t="s">
        <v>3274</v>
      </c>
      <c r="E3163" s="39" t="s">
        <v>186</v>
      </c>
      <c r="F3163" s="48">
        <v>1</v>
      </c>
      <c r="G3163" s="41">
        <v>1767</v>
      </c>
      <c r="H3163" s="42">
        <v>2.0788235294117645</v>
      </c>
      <c r="I3163" s="42">
        <v>850</v>
      </c>
      <c r="J3163" s="42" t="s">
        <v>4170</v>
      </c>
      <c r="K3163" s="42" t="s">
        <v>4170</v>
      </c>
      <c r="L3163" s="42">
        <v>0</v>
      </c>
      <c r="M3163" s="39" t="s">
        <v>102</v>
      </c>
      <c r="N3163" s="39" t="str">
        <f t="shared" si="49"/>
        <v>sim</v>
      </c>
      <c r="O3163" s="49">
        <v>15.3</v>
      </c>
      <c r="P3163" s="49">
        <v>12.95</v>
      </c>
      <c r="Q3163" s="39">
        <v>0</v>
      </c>
      <c r="R3163" s="39">
        <v>84.6</v>
      </c>
      <c r="S3163" s="39"/>
    </row>
    <row r="3164" spans="1:19" x14ac:dyDescent="0.25">
      <c r="A3164" s="39" t="s">
        <v>75</v>
      </c>
      <c r="B3164" s="39" t="s">
        <v>35</v>
      </c>
      <c r="C3164" s="39" t="s">
        <v>69</v>
      </c>
      <c r="D3164" s="39" t="s">
        <v>3275</v>
      </c>
      <c r="E3164" s="39" t="s">
        <v>191</v>
      </c>
      <c r="F3164" s="48">
        <v>1</v>
      </c>
      <c r="G3164" s="41">
        <v>13521</v>
      </c>
      <c r="H3164" s="42">
        <v>3.1769266917293235</v>
      </c>
      <c r="I3164" s="42">
        <v>4256</v>
      </c>
      <c r="J3164" s="42" t="s">
        <v>4170</v>
      </c>
      <c r="K3164" s="42" t="s">
        <v>4170</v>
      </c>
      <c r="L3164" s="42">
        <v>0</v>
      </c>
      <c r="M3164" s="39" t="s">
        <v>102</v>
      </c>
      <c r="N3164" s="39" t="str">
        <f t="shared" si="49"/>
        <v>sim</v>
      </c>
      <c r="O3164" s="49">
        <v>61.39</v>
      </c>
      <c r="P3164" s="49">
        <v>54.35</v>
      </c>
      <c r="Q3164" s="39">
        <v>10</v>
      </c>
      <c r="R3164" s="39">
        <v>88.5</v>
      </c>
      <c r="S3164" s="39">
        <v>16.3</v>
      </c>
    </row>
    <row r="3165" spans="1:19" x14ac:dyDescent="0.25">
      <c r="A3165" s="39" t="s">
        <v>75</v>
      </c>
      <c r="B3165" s="39" t="s">
        <v>35</v>
      </c>
      <c r="C3165" s="39" t="s">
        <v>69</v>
      </c>
      <c r="D3165" s="39" t="s">
        <v>3276</v>
      </c>
      <c r="E3165" s="39" t="s">
        <v>185</v>
      </c>
      <c r="F3165" s="48">
        <v>3</v>
      </c>
      <c r="G3165" s="41">
        <v>94827</v>
      </c>
      <c r="H3165" s="42">
        <v>2.1072666666666668</v>
      </c>
      <c r="I3165" s="42">
        <v>45000</v>
      </c>
      <c r="J3165" s="42" t="s">
        <v>4169</v>
      </c>
      <c r="K3165" s="42" t="s">
        <v>4169</v>
      </c>
      <c r="L3165" s="42">
        <v>150</v>
      </c>
      <c r="M3165" s="39" t="s">
        <v>102</v>
      </c>
      <c r="N3165" s="39" t="str">
        <f t="shared" si="49"/>
        <v>sim</v>
      </c>
      <c r="O3165" s="49">
        <v>442.5</v>
      </c>
      <c r="P3165" s="49">
        <v>335.05</v>
      </c>
      <c r="Q3165" s="39">
        <v>315</v>
      </c>
      <c r="R3165" s="39">
        <v>75.7</v>
      </c>
      <c r="S3165" s="39">
        <v>71.2</v>
      </c>
    </row>
    <row r="3166" spans="1:19" x14ac:dyDescent="0.25">
      <c r="A3166" s="39" t="s">
        <v>75</v>
      </c>
      <c r="B3166" s="39" t="s">
        <v>35</v>
      </c>
      <c r="C3166" s="39" t="s">
        <v>69</v>
      </c>
      <c r="D3166" s="39" t="s">
        <v>3277</v>
      </c>
      <c r="E3166" s="39" t="s">
        <v>186</v>
      </c>
      <c r="F3166" s="48">
        <v>1</v>
      </c>
      <c r="G3166" s="41">
        <v>3950</v>
      </c>
      <c r="H3166" s="42">
        <v>2.1944444444444446</v>
      </c>
      <c r="I3166" s="42">
        <v>1800</v>
      </c>
      <c r="J3166" s="42" t="s">
        <v>4170</v>
      </c>
      <c r="K3166" s="42" t="s">
        <v>4170</v>
      </c>
      <c r="L3166" s="42">
        <v>0</v>
      </c>
      <c r="M3166" s="39" t="s">
        <v>102</v>
      </c>
      <c r="N3166" s="39" t="str">
        <f t="shared" si="49"/>
        <v>sim</v>
      </c>
      <c r="O3166" s="49">
        <v>64.569999999999993</v>
      </c>
      <c r="P3166" s="49">
        <v>41.44</v>
      </c>
      <c r="Q3166" s="39">
        <v>30.15</v>
      </c>
      <c r="R3166" s="39">
        <v>64.2</v>
      </c>
      <c r="S3166" s="39">
        <v>46.7</v>
      </c>
    </row>
    <row r="3167" spans="1:19" x14ac:dyDescent="0.25">
      <c r="A3167" s="39" t="s">
        <v>75</v>
      </c>
      <c r="B3167" s="39" t="s">
        <v>35</v>
      </c>
      <c r="C3167" s="39" t="s">
        <v>69</v>
      </c>
      <c r="D3167" s="39" t="s">
        <v>3278</v>
      </c>
      <c r="E3167" s="39" t="s">
        <v>127</v>
      </c>
      <c r="F3167" s="48">
        <v>1</v>
      </c>
      <c r="G3167" s="41">
        <v>1978</v>
      </c>
      <c r="H3167" s="42">
        <v>2.6765899864682003</v>
      </c>
      <c r="I3167" s="42">
        <v>739</v>
      </c>
      <c r="J3167" s="42" t="s">
        <v>4170</v>
      </c>
      <c r="K3167" s="42" t="s">
        <v>4170</v>
      </c>
      <c r="L3167" s="42">
        <v>4</v>
      </c>
      <c r="M3167" s="39" t="s">
        <v>102</v>
      </c>
      <c r="N3167" s="39" t="str">
        <f t="shared" si="49"/>
        <v>sim</v>
      </c>
      <c r="O3167" s="49">
        <v>19.32</v>
      </c>
      <c r="P3167" s="49">
        <v>13</v>
      </c>
      <c r="Q3167" s="39">
        <v>12</v>
      </c>
      <c r="R3167" s="39">
        <v>67.3</v>
      </c>
      <c r="S3167" s="39">
        <v>62.1</v>
      </c>
    </row>
    <row r="3168" spans="1:19" x14ac:dyDescent="0.25">
      <c r="A3168" s="39" t="s">
        <v>75</v>
      </c>
      <c r="B3168" s="39" t="s">
        <v>35</v>
      </c>
      <c r="C3168" s="39" t="s">
        <v>69</v>
      </c>
      <c r="D3168" s="39" t="s">
        <v>3279</v>
      </c>
      <c r="E3168" s="39" t="s">
        <v>127</v>
      </c>
      <c r="F3168" s="48">
        <v>1</v>
      </c>
      <c r="G3168" s="41">
        <v>6581</v>
      </c>
      <c r="H3168" s="42">
        <v>2.3503571428571428</v>
      </c>
      <c r="I3168" s="42">
        <v>2800</v>
      </c>
      <c r="J3168" s="42" t="s">
        <v>4170</v>
      </c>
      <c r="K3168" s="42" t="s">
        <v>4170</v>
      </c>
      <c r="L3168" s="42">
        <v>8</v>
      </c>
      <c r="M3168" s="39" t="s">
        <v>102</v>
      </c>
      <c r="N3168" s="39" t="str">
        <f t="shared" si="49"/>
        <v>sim</v>
      </c>
      <c r="O3168" s="49">
        <v>40</v>
      </c>
      <c r="P3168" s="49">
        <v>0.35</v>
      </c>
      <c r="Q3168" s="39">
        <v>0.05</v>
      </c>
      <c r="R3168" s="39">
        <v>0.9</v>
      </c>
      <c r="S3168" s="39">
        <v>0.1</v>
      </c>
    </row>
    <row r="3169" spans="1:19" x14ac:dyDescent="0.25">
      <c r="A3169" s="39" t="s">
        <v>75</v>
      </c>
      <c r="B3169" s="39" t="s">
        <v>35</v>
      </c>
      <c r="C3169" s="39" t="s">
        <v>69</v>
      </c>
      <c r="D3169" s="39" t="s">
        <v>3280</v>
      </c>
      <c r="E3169" s="39" t="s">
        <v>127</v>
      </c>
      <c r="F3169" s="48">
        <v>1</v>
      </c>
      <c r="G3169" s="41">
        <v>1601</v>
      </c>
      <c r="H3169" s="42">
        <v>2.3544117647058824</v>
      </c>
      <c r="I3169" s="42">
        <v>680</v>
      </c>
      <c r="J3169" s="42" t="s">
        <v>4170</v>
      </c>
      <c r="K3169" s="42" t="s">
        <v>4170</v>
      </c>
      <c r="L3169" s="42">
        <v>6</v>
      </c>
      <c r="M3169" s="39" t="s">
        <v>105</v>
      </c>
      <c r="N3169" s="39" t="str">
        <f t="shared" si="49"/>
        <v>sim</v>
      </c>
      <c r="O3169" s="49">
        <v>16.75</v>
      </c>
      <c r="P3169" s="49">
        <v>15.55</v>
      </c>
      <c r="Q3169" s="39">
        <v>9.15</v>
      </c>
      <c r="R3169" s="39">
        <v>92.8</v>
      </c>
      <c r="S3169" s="39">
        <v>54.6</v>
      </c>
    </row>
    <row r="3170" spans="1:19" x14ac:dyDescent="0.25">
      <c r="A3170" s="39" t="s">
        <v>75</v>
      </c>
      <c r="B3170" s="39" t="s">
        <v>35</v>
      </c>
      <c r="C3170" s="39" t="s">
        <v>69</v>
      </c>
      <c r="D3170" s="39" t="s">
        <v>3281</v>
      </c>
      <c r="E3170" s="39" t="s">
        <v>190</v>
      </c>
      <c r="F3170" s="48">
        <v>1</v>
      </c>
      <c r="G3170" s="41">
        <v>4344</v>
      </c>
      <c r="H3170" s="42">
        <v>2.1720000000000002</v>
      </c>
      <c r="I3170" s="42">
        <v>2000</v>
      </c>
      <c r="J3170" s="42" t="s">
        <v>4170</v>
      </c>
      <c r="K3170" s="42" t="s">
        <v>4170</v>
      </c>
      <c r="L3170" s="42">
        <v>0</v>
      </c>
      <c r="M3170" s="39" t="s">
        <v>103</v>
      </c>
      <c r="N3170" s="39" t="str">
        <f t="shared" si="49"/>
        <v>sim</v>
      </c>
      <c r="O3170" s="49">
        <v>36</v>
      </c>
      <c r="P3170" s="49">
        <v>36</v>
      </c>
      <c r="Q3170" s="39">
        <v>0</v>
      </c>
      <c r="R3170" s="39">
        <v>100</v>
      </c>
      <c r="S3170" s="39"/>
    </row>
    <row r="3171" spans="1:19" x14ac:dyDescent="0.25">
      <c r="A3171" s="39" t="s">
        <v>75</v>
      </c>
      <c r="B3171" s="39" t="s">
        <v>35</v>
      </c>
      <c r="C3171" s="39" t="s">
        <v>69</v>
      </c>
      <c r="D3171" s="39" t="s">
        <v>1246</v>
      </c>
      <c r="E3171" s="39" t="s">
        <v>190</v>
      </c>
      <c r="F3171" s="48">
        <v>1</v>
      </c>
      <c r="G3171" s="41">
        <v>6318</v>
      </c>
      <c r="H3171" s="42">
        <v>3.1780684104627768</v>
      </c>
      <c r="I3171" s="42">
        <v>1988</v>
      </c>
      <c r="J3171" s="42" t="s">
        <v>4170</v>
      </c>
      <c r="K3171" s="42" t="s">
        <v>4170</v>
      </c>
      <c r="L3171" s="42">
        <v>0</v>
      </c>
      <c r="M3171" s="39" t="s">
        <v>102</v>
      </c>
      <c r="N3171" s="39" t="str">
        <f t="shared" si="49"/>
        <v>sim</v>
      </c>
      <c r="O3171" s="49">
        <v>89</v>
      </c>
      <c r="P3171" s="49">
        <v>89</v>
      </c>
      <c r="Q3171" s="39">
        <v>0</v>
      </c>
      <c r="R3171" s="39">
        <v>100</v>
      </c>
      <c r="S3171" s="39"/>
    </row>
    <row r="3172" spans="1:19" x14ac:dyDescent="0.25">
      <c r="A3172" s="39" t="s">
        <v>75</v>
      </c>
      <c r="B3172" s="39" t="s">
        <v>35</v>
      </c>
      <c r="C3172" s="39" t="s">
        <v>69</v>
      </c>
      <c r="D3172" s="39" t="s">
        <v>3282</v>
      </c>
      <c r="E3172" s="39" t="s">
        <v>188</v>
      </c>
      <c r="F3172" s="48">
        <v>1</v>
      </c>
      <c r="G3172" s="41">
        <v>9821</v>
      </c>
      <c r="H3172" s="42">
        <v>2.2320454545454544</v>
      </c>
      <c r="I3172" s="42">
        <v>4400</v>
      </c>
      <c r="J3172" s="42" t="s">
        <v>4170</v>
      </c>
      <c r="K3172" s="42" t="s">
        <v>4170</v>
      </c>
      <c r="L3172" s="42">
        <v>0</v>
      </c>
      <c r="M3172" s="39" t="s">
        <v>102</v>
      </c>
      <c r="N3172" s="39" t="str">
        <f t="shared" si="49"/>
        <v>sim</v>
      </c>
      <c r="O3172" s="49">
        <v>53.5</v>
      </c>
      <c r="P3172" s="49">
        <v>48.15</v>
      </c>
      <c r="Q3172" s="39">
        <v>31.29</v>
      </c>
      <c r="R3172" s="39">
        <v>90</v>
      </c>
      <c r="S3172" s="39">
        <v>58.5</v>
      </c>
    </row>
    <row r="3173" spans="1:19" x14ac:dyDescent="0.25">
      <c r="A3173" s="39" t="s">
        <v>75</v>
      </c>
      <c r="B3173" s="39" t="s">
        <v>35</v>
      </c>
      <c r="C3173" s="39" t="s">
        <v>69</v>
      </c>
      <c r="D3173" s="39" t="s">
        <v>3283</v>
      </c>
      <c r="E3173" s="39" t="s">
        <v>190</v>
      </c>
      <c r="F3173" s="48">
        <v>1</v>
      </c>
      <c r="G3173" s="41">
        <v>2464</v>
      </c>
      <c r="H3173" s="42">
        <v>2.3223374175306315</v>
      </c>
      <c r="I3173" s="42">
        <v>1061</v>
      </c>
      <c r="J3173" s="42" t="s">
        <v>4169</v>
      </c>
      <c r="K3173" s="42" t="s">
        <v>4170</v>
      </c>
      <c r="L3173" s="42">
        <v>0</v>
      </c>
      <c r="M3173" s="39" t="s">
        <v>102</v>
      </c>
      <c r="N3173" s="39" t="str">
        <f t="shared" si="49"/>
        <v>sim</v>
      </c>
      <c r="O3173" s="49">
        <v>15.83</v>
      </c>
      <c r="P3173" s="49">
        <v>14.99</v>
      </c>
      <c r="Q3173" s="39">
        <v>14.98</v>
      </c>
      <c r="R3173" s="39">
        <v>94.7</v>
      </c>
      <c r="S3173" s="39">
        <v>94.6</v>
      </c>
    </row>
    <row r="3174" spans="1:19" x14ac:dyDescent="0.25">
      <c r="A3174" s="39" t="s">
        <v>75</v>
      </c>
      <c r="B3174" s="39" t="s">
        <v>35</v>
      </c>
      <c r="C3174" s="39" t="s">
        <v>69</v>
      </c>
      <c r="D3174" s="39" t="s">
        <v>3284</v>
      </c>
      <c r="E3174" s="39" t="s">
        <v>189</v>
      </c>
      <c r="F3174" s="48">
        <v>1</v>
      </c>
      <c r="G3174" s="41">
        <v>4258</v>
      </c>
      <c r="H3174" s="42">
        <v>2.0965041851304775</v>
      </c>
      <c r="I3174" s="42">
        <v>2031</v>
      </c>
      <c r="J3174" s="42" t="s">
        <v>4170</v>
      </c>
      <c r="K3174" s="42" t="s">
        <v>4170</v>
      </c>
      <c r="L3174" s="42">
        <v>0</v>
      </c>
      <c r="M3174" s="39" t="s">
        <v>102</v>
      </c>
      <c r="N3174" s="39" t="str">
        <f t="shared" si="49"/>
        <v>sim</v>
      </c>
      <c r="O3174" s="49">
        <v>42</v>
      </c>
      <c r="P3174" s="49">
        <v>42</v>
      </c>
      <c r="Q3174" s="39">
        <v>15</v>
      </c>
      <c r="R3174" s="39">
        <v>100</v>
      </c>
      <c r="S3174" s="39">
        <v>35.700000000000003</v>
      </c>
    </row>
    <row r="3175" spans="1:19" x14ac:dyDescent="0.25">
      <c r="A3175" s="39" t="s">
        <v>75</v>
      </c>
      <c r="B3175" s="39" t="s">
        <v>35</v>
      </c>
      <c r="C3175" s="39" t="s">
        <v>69</v>
      </c>
      <c r="D3175" s="39" t="s">
        <v>3285</v>
      </c>
      <c r="E3175" s="39" t="s">
        <v>127</v>
      </c>
      <c r="F3175" s="48">
        <v>4</v>
      </c>
      <c r="G3175" s="41">
        <v>256104</v>
      </c>
      <c r="H3175" s="42">
        <v>3.1149762214627144</v>
      </c>
      <c r="I3175" s="42">
        <v>82217</v>
      </c>
      <c r="J3175" s="42" t="s">
        <v>4170</v>
      </c>
      <c r="K3175" s="42" t="s">
        <v>4170</v>
      </c>
      <c r="L3175" s="42">
        <v>939</v>
      </c>
      <c r="M3175" s="39" t="s">
        <v>105</v>
      </c>
      <c r="N3175" s="39" t="str">
        <f t="shared" si="49"/>
        <v>sim</v>
      </c>
      <c r="O3175" s="49">
        <v>2051.8200000000002</v>
      </c>
      <c r="P3175" s="49">
        <v>360.13</v>
      </c>
      <c r="Q3175" s="39">
        <v>257.95999999999998</v>
      </c>
      <c r="R3175" s="39">
        <v>17.600000000000001</v>
      </c>
      <c r="S3175" s="39">
        <v>12.6</v>
      </c>
    </row>
    <row r="3176" spans="1:19" x14ac:dyDescent="0.25">
      <c r="A3176" s="39" t="s">
        <v>75</v>
      </c>
      <c r="B3176" s="39" t="s">
        <v>35</v>
      </c>
      <c r="C3176" s="39" t="s">
        <v>69</v>
      </c>
      <c r="D3176" s="39" t="s">
        <v>3286</v>
      </c>
      <c r="E3176" s="39" t="s">
        <v>127</v>
      </c>
      <c r="F3176" s="48">
        <v>1</v>
      </c>
      <c r="G3176" s="41">
        <v>3301</v>
      </c>
      <c r="H3176" s="42">
        <v>2.2036048064085447</v>
      </c>
      <c r="I3176" s="42">
        <v>1498</v>
      </c>
      <c r="J3176" s="42" t="s">
        <v>4169</v>
      </c>
      <c r="K3176" s="42" t="s">
        <v>4169</v>
      </c>
      <c r="L3176" s="42">
        <v>32</v>
      </c>
      <c r="M3176" s="39" t="s">
        <v>102</v>
      </c>
      <c r="N3176" s="39" t="str">
        <f t="shared" si="49"/>
        <v>sim</v>
      </c>
      <c r="O3176" s="49">
        <v>17.86</v>
      </c>
      <c r="P3176" s="49">
        <v>7.14</v>
      </c>
      <c r="Q3176" s="39">
        <v>4.8</v>
      </c>
      <c r="R3176" s="39">
        <v>40</v>
      </c>
      <c r="S3176" s="39">
        <v>26.9</v>
      </c>
    </row>
    <row r="3177" spans="1:19" x14ac:dyDescent="0.25">
      <c r="A3177" s="39" t="s">
        <v>75</v>
      </c>
      <c r="B3177" s="39" t="s">
        <v>35</v>
      </c>
      <c r="C3177" s="39" t="s">
        <v>69</v>
      </c>
      <c r="D3177" s="39" t="s">
        <v>3287</v>
      </c>
      <c r="E3177" s="39" t="s">
        <v>187</v>
      </c>
      <c r="F3177" s="48">
        <v>1</v>
      </c>
      <c r="G3177" s="41">
        <v>3954</v>
      </c>
      <c r="H3177" s="42">
        <v>2.1144385026737966</v>
      </c>
      <c r="I3177" s="42">
        <v>1870</v>
      </c>
      <c r="J3177" s="42" t="s">
        <v>4170</v>
      </c>
      <c r="K3177" s="42" t="s">
        <v>4170</v>
      </c>
      <c r="L3177" s="42">
        <v>0</v>
      </c>
      <c r="M3177" s="39" t="s">
        <v>103</v>
      </c>
      <c r="N3177" s="39" t="str">
        <f t="shared" si="49"/>
        <v>sim</v>
      </c>
      <c r="O3177" s="49">
        <v>32.700000000000003</v>
      </c>
      <c r="P3177" s="49">
        <v>32.700000000000003</v>
      </c>
      <c r="Q3177" s="39">
        <v>3.5</v>
      </c>
      <c r="R3177" s="39">
        <v>100</v>
      </c>
      <c r="S3177" s="39">
        <v>10.7</v>
      </c>
    </row>
    <row r="3178" spans="1:19" x14ac:dyDescent="0.25">
      <c r="A3178" s="39" t="s">
        <v>75</v>
      </c>
      <c r="B3178" s="39" t="s">
        <v>35</v>
      </c>
      <c r="C3178" s="39" t="s">
        <v>69</v>
      </c>
      <c r="D3178" s="39" t="s">
        <v>3288</v>
      </c>
      <c r="E3178" s="39" t="s">
        <v>127</v>
      </c>
      <c r="F3178" s="48">
        <v>2</v>
      </c>
      <c r="G3178" s="41">
        <v>78789</v>
      </c>
      <c r="H3178" s="42">
        <v>3.203195511647762</v>
      </c>
      <c r="I3178" s="42">
        <v>24597</v>
      </c>
      <c r="J3178" s="42" t="s">
        <v>4170</v>
      </c>
      <c r="K3178" s="42" t="s">
        <v>4170</v>
      </c>
      <c r="L3178" s="42">
        <v>1376</v>
      </c>
      <c r="M3178" s="39" t="s">
        <v>102</v>
      </c>
      <c r="N3178" s="39" t="str">
        <f t="shared" si="49"/>
        <v>sim</v>
      </c>
      <c r="O3178" s="49">
        <v>405.04</v>
      </c>
      <c r="P3178" s="49">
        <v>398.14</v>
      </c>
      <c r="Q3178" s="39">
        <v>356.94</v>
      </c>
      <c r="R3178" s="39">
        <v>98.3</v>
      </c>
      <c r="S3178" s="39">
        <v>88.1</v>
      </c>
    </row>
    <row r="3179" spans="1:19" x14ac:dyDescent="0.25">
      <c r="A3179" s="39" t="s">
        <v>75</v>
      </c>
      <c r="B3179" s="39" t="s">
        <v>35</v>
      </c>
      <c r="C3179" s="39" t="s">
        <v>69</v>
      </c>
      <c r="D3179" s="39" t="s">
        <v>3289</v>
      </c>
      <c r="E3179" s="39" t="s">
        <v>191</v>
      </c>
      <c r="F3179" s="48">
        <v>1</v>
      </c>
      <c r="G3179" s="41">
        <v>1343</v>
      </c>
      <c r="H3179" s="42">
        <v>1.4136842105263159</v>
      </c>
      <c r="I3179" s="42">
        <v>950</v>
      </c>
      <c r="J3179" s="42" t="s">
        <v>4170</v>
      </c>
      <c r="K3179" s="42" t="s">
        <v>4170</v>
      </c>
      <c r="L3179" s="42">
        <v>0</v>
      </c>
      <c r="M3179" s="39" t="s">
        <v>102</v>
      </c>
      <c r="N3179" s="39" t="str">
        <f t="shared" si="49"/>
        <v>sim</v>
      </c>
      <c r="O3179" s="49">
        <v>9.4499999999999993</v>
      </c>
      <c r="P3179" s="49">
        <v>8.1</v>
      </c>
      <c r="Q3179" s="39">
        <v>8</v>
      </c>
      <c r="R3179" s="39">
        <v>85.7</v>
      </c>
      <c r="S3179" s="39">
        <v>84.7</v>
      </c>
    </row>
    <row r="3180" spans="1:19" x14ac:dyDescent="0.25">
      <c r="A3180" s="39" t="s">
        <v>75</v>
      </c>
      <c r="B3180" s="39" t="s">
        <v>35</v>
      </c>
      <c r="C3180" s="39" t="s">
        <v>69</v>
      </c>
      <c r="D3180" s="39" t="s">
        <v>3290</v>
      </c>
      <c r="E3180" s="39" t="s">
        <v>186</v>
      </c>
      <c r="F3180" s="48">
        <v>1</v>
      </c>
      <c r="G3180" s="41">
        <v>25059</v>
      </c>
      <c r="H3180" s="42">
        <v>2.8489085948158253</v>
      </c>
      <c r="I3180" s="42">
        <v>8796</v>
      </c>
      <c r="J3180" s="42" t="s">
        <v>4170</v>
      </c>
      <c r="K3180" s="42" t="s">
        <v>4170</v>
      </c>
      <c r="L3180" s="42">
        <v>0</v>
      </c>
      <c r="M3180" s="39" t="s">
        <v>102</v>
      </c>
      <c r="N3180" s="39" t="str">
        <f t="shared" si="49"/>
        <v>sim</v>
      </c>
      <c r="O3180" s="49">
        <v>231.32</v>
      </c>
      <c r="P3180" s="49">
        <v>225</v>
      </c>
      <c r="Q3180" s="39">
        <v>210</v>
      </c>
      <c r="R3180" s="39">
        <v>97.3</v>
      </c>
      <c r="S3180" s="39">
        <v>90.8</v>
      </c>
    </row>
    <row r="3181" spans="1:19" x14ac:dyDescent="0.25">
      <c r="A3181" s="39" t="s">
        <v>75</v>
      </c>
      <c r="B3181" s="39" t="s">
        <v>35</v>
      </c>
      <c r="C3181" s="39" t="s">
        <v>69</v>
      </c>
      <c r="D3181" s="39" t="s">
        <v>3291</v>
      </c>
      <c r="E3181" s="39" t="s">
        <v>127</v>
      </c>
      <c r="F3181" s="48">
        <v>1</v>
      </c>
      <c r="G3181" s="41">
        <v>1651</v>
      </c>
      <c r="H3181" s="42">
        <v>3.080223880597015</v>
      </c>
      <c r="I3181" s="42">
        <v>536</v>
      </c>
      <c r="J3181" s="42" t="s">
        <v>4169</v>
      </c>
      <c r="K3181" s="42" t="s">
        <v>4170</v>
      </c>
      <c r="L3181" s="42">
        <v>42</v>
      </c>
      <c r="M3181" s="39" t="s">
        <v>105</v>
      </c>
      <c r="N3181" s="39" t="str">
        <f t="shared" si="49"/>
        <v>sim</v>
      </c>
      <c r="O3181" s="49">
        <v>8.25</v>
      </c>
      <c r="P3181" s="49">
        <v>4.2699999999999996</v>
      </c>
      <c r="Q3181" s="39">
        <v>0.8</v>
      </c>
      <c r="R3181" s="39">
        <v>51.8</v>
      </c>
      <c r="S3181" s="39">
        <v>9.6999999999999993</v>
      </c>
    </row>
    <row r="3182" spans="1:19" x14ac:dyDescent="0.25">
      <c r="A3182" s="39" t="s">
        <v>75</v>
      </c>
      <c r="B3182" s="39" t="s">
        <v>35</v>
      </c>
      <c r="C3182" s="39" t="s">
        <v>69</v>
      </c>
      <c r="D3182" s="39" t="s">
        <v>3292</v>
      </c>
      <c r="E3182" s="39" t="s">
        <v>191</v>
      </c>
      <c r="F3182" s="48">
        <v>1</v>
      </c>
      <c r="G3182" s="41">
        <v>2954</v>
      </c>
      <c r="H3182" s="42">
        <v>2.2723076923076921</v>
      </c>
      <c r="I3182" s="42">
        <v>1300</v>
      </c>
      <c r="J3182" s="42" t="s">
        <v>4170</v>
      </c>
      <c r="K3182" s="42" t="s">
        <v>4170</v>
      </c>
      <c r="L3182" s="42">
        <v>0</v>
      </c>
      <c r="M3182" s="39" t="s">
        <v>102</v>
      </c>
      <c r="N3182" s="39" t="str">
        <f t="shared" si="49"/>
        <v>sim</v>
      </c>
      <c r="O3182" s="49">
        <v>27</v>
      </c>
      <c r="P3182" s="49">
        <v>15.44</v>
      </c>
      <c r="Q3182" s="39">
        <v>6.55</v>
      </c>
      <c r="R3182" s="39">
        <v>57.2</v>
      </c>
      <c r="S3182" s="39">
        <v>24.3</v>
      </c>
    </row>
    <row r="3183" spans="1:19" x14ac:dyDescent="0.25">
      <c r="A3183" s="39" t="s">
        <v>75</v>
      </c>
      <c r="B3183" s="39" t="s">
        <v>35</v>
      </c>
      <c r="C3183" s="39" t="s">
        <v>69</v>
      </c>
      <c r="D3183" s="39" t="s">
        <v>3293</v>
      </c>
      <c r="E3183" s="39" t="s">
        <v>127</v>
      </c>
      <c r="F3183" s="48">
        <v>1</v>
      </c>
      <c r="G3183" s="41">
        <v>5289</v>
      </c>
      <c r="H3183" s="42">
        <v>2.4172760511883</v>
      </c>
      <c r="I3183" s="42">
        <v>2188</v>
      </c>
      <c r="J3183" s="42" t="s">
        <v>4169</v>
      </c>
      <c r="K3183" s="42" t="s">
        <v>4169</v>
      </c>
      <c r="L3183" s="42">
        <v>120</v>
      </c>
      <c r="M3183" s="39" t="s">
        <v>102</v>
      </c>
      <c r="N3183" s="39" t="str">
        <f t="shared" si="49"/>
        <v>sim</v>
      </c>
      <c r="O3183" s="49">
        <v>30.24</v>
      </c>
      <c r="P3183" s="49">
        <v>14.36</v>
      </c>
      <c r="Q3183" s="39">
        <v>10</v>
      </c>
      <c r="R3183" s="39">
        <v>47.5</v>
      </c>
      <c r="S3183" s="39">
        <v>33.1</v>
      </c>
    </row>
    <row r="3184" spans="1:19" x14ac:dyDescent="0.25">
      <c r="A3184" s="39" t="s">
        <v>75</v>
      </c>
      <c r="B3184" s="39" t="s">
        <v>35</v>
      </c>
      <c r="C3184" s="39" t="s">
        <v>69</v>
      </c>
      <c r="D3184" s="39" t="s">
        <v>3294</v>
      </c>
      <c r="E3184" s="39" t="s">
        <v>127</v>
      </c>
      <c r="F3184" s="48">
        <v>1</v>
      </c>
      <c r="G3184" s="41">
        <v>2494</v>
      </c>
      <c r="H3184" s="42">
        <v>3.1175000000000002</v>
      </c>
      <c r="I3184" s="42">
        <v>800</v>
      </c>
      <c r="J3184" s="42" t="s">
        <v>4169</v>
      </c>
      <c r="K3184" s="42" t="s">
        <v>4170</v>
      </c>
      <c r="L3184" s="42">
        <v>30</v>
      </c>
      <c r="M3184" s="39" t="s">
        <v>103</v>
      </c>
      <c r="N3184" s="39" t="str">
        <f t="shared" si="49"/>
        <v>sim</v>
      </c>
      <c r="O3184" s="49">
        <v>18.8</v>
      </c>
      <c r="P3184" s="49">
        <v>11</v>
      </c>
      <c r="Q3184" s="39">
        <v>9</v>
      </c>
      <c r="R3184" s="39">
        <v>58.5</v>
      </c>
      <c r="S3184" s="39">
        <v>47.9</v>
      </c>
    </row>
    <row r="3185" spans="1:19" x14ac:dyDescent="0.25">
      <c r="A3185" s="39" t="s">
        <v>75</v>
      </c>
      <c r="B3185" s="39" t="s">
        <v>35</v>
      </c>
      <c r="C3185" s="39" t="s">
        <v>69</v>
      </c>
      <c r="D3185" s="39" t="s">
        <v>3295</v>
      </c>
      <c r="E3185" s="39" t="s">
        <v>127</v>
      </c>
      <c r="F3185" s="48">
        <v>1</v>
      </c>
      <c r="G3185" s="41">
        <v>2820</v>
      </c>
      <c r="H3185" s="42">
        <v>2.4955752212389379</v>
      </c>
      <c r="I3185" s="42">
        <v>1130</v>
      </c>
      <c r="J3185" s="42" t="s">
        <v>4169</v>
      </c>
      <c r="K3185" s="42" t="s">
        <v>4170</v>
      </c>
      <c r="L3185" s="42">
        <v>0</v>
      </c>
      <c r="M3185" s="39" t="s">
        <v>102</v>
      </c>
      <c r="N3185" s="39" t="str">
        <f t="shared" si="49"/>
        <v>sim</v>
      </c>
      <c r="O3185" s="49">
        <v>58</v>
      </c>
      <c r="P3185" s="49">
        <v>48</v>
      </c>
      <c r="Q3185" s="39">
        <v>46</v>
      </c>
      <c r="R3185" s="39">
        <v>82.8</v>
      </c>
      <c r="S3185" s="39">
        <v>79.3</v>
      </c>
    </row>
    <row r="3186" spans="1:19" x14ac:dyDescent="0.25">
      <c r="A3186" s="39" t="s">
        <v>75</v>
      </c>
      <c r="B3186" s="39" t="s">
        <v>35</v>
      </c>
      <c r="C3186" s="39" t="s">
        <v>69</v>
      </c>
      <c r="D3186" s="39" t="s">
        <v>3296</v>
      </c>
      <c r="E3186" s="39" t="s">
        <v>127</v>
      </c>
      <c r="F3186" s="48">
        <v>1</v>
      </c>
      <c r="G3186" s="41">
        <v>1294</v>
      </c>
      <c r="H3186" s="42">
        <v>2</v>
      </c>
      <c r="I3186" s="42">
        <v>647</v>
      </c>
      <c r="J3186" s="42" t="s">
        <v>4169</v>
      </c>
      <c r="K3186" s="42" t="s">
        <v>4169</v>
      </c>
      <c r="L3186" s="42">
        <v>0</v>
      </c>
      <c r="M3186" s="39" t="s">
        <v>102</v>
      </c>
      <c r="N3186" s="39" t="str">
        <f t="shared" si="49"/>
        <v>sim</v>
      </c>
      <c r="O3186" s="49">
        <v>21.02</v>
      </c>
      <c r="P3186" s="49">
        <v>21</v>
      </c>
      <c r="Q3186" s="39">
        <v>1.1100000000000001</v>
      </c>
      <c r="R3186" s="39">
        <v>99.9</v>
      </c>
      <c r="S3186" s="39">
        <v>5.3</v>
      </c>
    </row>
    <row r="3187" spans="1:19" x14ac:dyDescent="0.25">
      <c r="A3187" s="39" t="s">
        <v>75</v>
      </c>
      <c r="B3187" s="39" t="s">
        <v>35</v>
      </c>
      <c r="C3187" s="39" t="s">
        <v>69</v>
      </c>
      <c r="D3187" s="39" t="s">
        <v>2804</v>
      </c>
      <c r="E3187" s="39" t="s">
        <v>188</v>
      </c>
      <c r="F3187" s="48">
        <v>1</v>
      </c>
      <c r="G3187" s="41">
        <v>4443</v>
      </c>
      <c r="H3187" s="42">
        <v>2.8462524023062139</v>
      </c>
      <c r="I3187" s="42">
        <v>1561</v>
      </c>
      <c r="J3187" s="42" t="s">
        <v>4170</v>
      </c>
      <c r="K3187" s="42" t="s">
        <v>4170</v>
      </c>
      <c r="L3187" s="42">
        <v>25</v>
      </c>
      <c r="M3187" s="39" t="s">
        <v>102</v>
      </c>
      <c r="N3187" s="39" t="str">
        <f t="shared" si="49"/>
        <v>sim</v>
      </c>
      <c r="O3187" s="49">
        <v>18.2</v>
      </c>
      <c r="P3187" s="49">
        <v>17.5</v>
      </c>
      <c r="Q3187" s="39">
        <v>14.5</v>
      </c>
      <c r="R3187" s="39">
        <v>96.2</v>
      </c>
      <c r="S3187" s="39">
        <v>79.7</v>
      </c>
    </row>
    <row r="3188" spans="1:19" x14ac:dyDescent="0.25">
      <c r="A3188" s="39" t="s">
        <v>75</v>
      </c>
      <c r="B3188" s="39" t="s">
        <v>35</v>
      </c>
      <c r="C3188" s="39" t="s">
        <v>69</v>
      </c>
      <c r="D3188" s="39" t="s">
        <v>3297</v>
      </c>
      <c r="E3188" s="39" t="s">
        <v>189</v>
      </c>
      <c r="F3188" s="48">
        <v>1</v>
      </c>
      <c r="G3188" s="41">
        <v>6538</v>
      </c>
      <c r="H3188" s="42">
        <v>2.6685714285714286</v>
      </c>
      <c r="I3188" s="42">
        <v>2450</v>
      </c>
      <c r="J3188" s="42" t="s">
        <v>4170</v>
      </c>
      <c r="K3188" s="42" t="s">
        <v>4170</v>
      </c>
      <c r="L3188" s="42">
        <v>10</v>
      </c>
      <c r="M3188" s="39" t="s">
        <v>103</v>
      </c>
      <c r="N3188" s="39" t="str">
        <f t="shared" si="49"/>
        <v>sim</v>
      </c>
      <c r="O3188" s="49">
        <v>75.599999999999994</v>
      </c>
      <c r="P3188" s="49">
        <v>65</v>
      </c>
      <c r="Q3188" s="39">
        <v>48</v>
      </c>
      <c r="R3188" s="39">
        <v>86</v>
      </c>
      <c r="S3188" s="39">
        <v>63.5</v>
      </c>
    </row>
    <row r="3189" spans="1:19" x14ac:dyDescent="0.25">
      <c r="A3189" s="39" t="s">
        <v>75</v>
      </c>
      <c r="B3189" s="39" t="s">
        <v>35</v>
      </c>
      <c r="C3189" s="39" t="s">
        <v>69</v>
      </c>
      <c r="D3189" s="39" t="s">
        <v>3298</v>
      </c>
      <c r="E3189" s="39" t="s">
        <v>127</v>
      </c>
      <c r="F3189" s="48">
        <v>3</v>
      </c>
      <c r="G3189" s="41">
        <v>166997</v>
      </c>
      <c r="H3189" s="42">
        <v>3.7015027928007802</v>
      </c>
      <c r="I3189" s="42">
        <v>45116</v>
      </c>
      <c r="J3189" s="42" t="s">
        <v>4169</v>
      </c>
      <c r="K3189" s="42" t="s">
        <v>4170</v>
      </c>
      <c r="L3189" s="42">
        <v>1600</v>
      </c>
      <c r="M3189" s="39" t="s">
        <v>102</v>
      </c>
      <c r="N3189" s="39" t="str">
        <f t="shared" si="49"/>
        <v>sim</v>
      </c>
      <c r="O3189" s="49">
        <v>789.29</v>
      </c>
      <c r="P3189" s="49">
        <v>600</v>
      </c>
      <c r="Q3189" s="39">
        <v>10</v>
      </c>
      <c r="R3189" s="39">
        <v>76</v>
      </c>
      <c r="S3189" s="39">
        <v>1.3</v>
      </c>
    </row>
    <row r="3190" spans="1:19" x14ac:dyDescent="0.25">
      <c r="A3190" s="39" t="s">
        <v>75</v>
      </c>
      <c r="B3190" s="39" t="s">
        <v>35</v>
      </c>
      <c r="C3190" s="39" t="s">
        <v>69</v>
      </c>
      <c r="D3190" s="39" t="s">
        <v>3299</v>
      </c>
      <c r="E3190" s="39" t="s">
        <v>127</v>
      </c>
      <c r="F3190" s="48">
        <v>2</v>
      </c>
      <c r="G3190" s="41">
        <v>33680</v>
      </c>
      <c r="H3190" s="42">
        <v>3.6406874932439734</v>
      </c>
      <c r="I3190" s="42">
        <v>9251</v>
      </c>
      <c r="J3190" s="42" t="s">
        <v>4170</v>
      </c>
      <c r="K3190" s="42" t="s">
        <v>4170</v>
      </c>
      <c r="L3190" s="42">
        <v>632</v>
      </c>
      <c r="M3190" s="39" t="s">
        <v>103</v>
      </c>
      <c r="N3190" s="39" t="str">
        <f t="shared" si="49"/>
        <v>sim</v>
      </c>
      <c r="O3190" s="49">
        <v>4286</v>
      </c>
      <c r="P3190" s="49">
        <v>859</v>
      </c>
      <c r="Q3190" s="39">
        <v>3634</v>
      </c>
      <c r="R3190" s="39">
        <v>20</v>
      </c>
      <c r="S3190" s="39">
        <v>84.8</v>
      </c>
    </row>
    <row r="3191" spans="1:19" x14ac:dyDescent="0.25">
      <c r="A3191" s="39" t="s">
        <v>75</v>
      </c>
      <c r="B3191" s="39" t="s">
        <v>35</v>
      </c>
      <c r="C3191" s="39" t="s">
        <v>69</v>
      </c>
      <c r="D3191" s="39" t="s">
        <v>3300</v>
      </c>
      <c r="E3191" s="39" t="s">
        <v>127</v>
      </c>
      <c r="F3191" s="48">
        <v>2</v>
      </c>
      <c r="G3191" s="41">
        <v>25442</v>
      </c>
      <c r="H3191" s="42">
        <v>3.4875942426319395</v>
      </c>
      <c r="I3191" s="42">
        <v>7295</v>
      </c>
      <c r="J3191" s="42" t="s">
        <v>4170</v>
      </c>
      <c r="K3191" s="42" t="s">
        <v>4170</v>
      </c>
      <c r="L3191" s="42">
        <v>0</v>
      </c>
      <c r="M3191" s="39" t="s">
        <v>103</v>
      </c>
      <c r="N3191" s="39" t="str">
        <f t="shared" si="49"/>
        <v>sim</v>
      </c>
      <c r="O3191" s="49">
        <v>114</v>
      </c>
      <c r="P3191" s="49">
        <v>65</v>
      </c>
      <c r="Q3191" s="39">
        <v>35</v>
      </c>
      <c r="R3191" s="39">
        <v>57</v>
      </c>
      <c r="S3191" s="39">
        <v>30.7</v>
      </c>
    </row>
    <row r="3192" spans="1:19" x14ac:dyDescent="0.25">
      <c r="A3192" s="39" t="s">
        <v>75</v>
      </c>
      <c r="B3192" s="39" t="s">
        <v>35</v>
      </c>
      <c r="C3192" s="39" t="s">
        <v>69</v>
      </c>
      <c r="D3192" s="39" t="s">
        <v>3301</v>
      </c>
      <c r="E3192" s="39" t="s">
        <v>189</v>
      </c>
      <c r="F3192" s="48">
        <v>1</v>
      </c>
      <c r="G3192" s="41">
        <v>5189</v>
      </c>
      <c r="H3192" s="42">
        <v>2.8048648648648649</v>
      </c>
      <c r="I3192" s="42">
        <v>1850</v>
      </c>
      <c r="J3192" s="42" t="s">
        <v>4169</v>
      </c>
      <c r="K3192" s="42" t="s">
        <v>4169</v>
      </c>
      <c r="L3192" s="42">
        <v>5</v>
      </c>
      <c r="M3192" s="39" t="s">
        <v>104</v>
      </c>
      <c r="N3192" s="39" t="b">
        <f t="shared" si="49"/>
        <v>0</v>
      </c>
      <c r="O3192" s="49">
        <v>132</v>
      </c>
      <c r="P3192" s="49">
        <v>60</v>
      </c>
      <c r="Q3192" s="39">
        <v>70</v>
      </c>
      <c r="R3192" s="39">
        <v>45.5</v>
      </c>
      <c r="S3192" s="39">
        <v>53</v>
      </c>
    </row>
    <row r="3193" spans="1:19" x14ac:dyDescent="0.25">
      <c r="A3193" s="39" t="s">
        <v>75</v>
      </c>
      <c r="B3193" s="39" t="s">
        <v>35</v>
      </c>
      <c r="C3193" s="39" t="s">
        <v>69</v>
      </c>
      <c r="D3193" s="39" t="s">
        <v>3302</v>
      </c>
      <c r="E3193" s="39" t="s">
        <v>188</v>
      </c>
      <c r="F3193" s="48">
        <v>2</v>
      </c>
      <c r="G3193" s="41">
        <v>52497</v>
      </c>
      <c r="H3193" s="42">
        <v>3.0084240687679085</v>
      </c>
      <c r="I3193" s="42">
        <v>17450</v>
      </c>
      <c r="J3193" s="42" t="s">
        <v>4169</v>
      </c>
      <c r="K3193" s="42" t="s">
        <v>4170</v>
      </c>
      <c r="L3193" s="42">
        <v>0</v>
      </c>
      <c r="M3193" s="39" t="s">
        <v>102</v>
      </c>
      <c r="N3193" s="39" t="str">
        <f t="shared" si="49"/>
        <v>sim</v>
      </c>
      <c r="O3193" s="49">
        <v>206.72</v>
      </c>
      <c r="P3193" s="49">
        <v>193.2</v>
      </c>
      <c r="Q3193" s="39">
        <v>96.6</v>
      </c>
      <c r="R3193" s="39">
        <v>93.5</v>
      </c>
      <c r="S3193" s="39">
        <v>46.7</v>
      </c>
    </row>
    <row r="3194" spans="1:19" x14ac:dyDescent="0.25">
      <c r="A3194" s="39" t="s">
        <v>75</v>
      </c>
      <c r="B3194" s="39" t="s">
        <v>35</v>
      </c>
      <c r="C3194" s="39" t="s">
        <v>69</v>
      </c>
      <c r="D3194" s="39" t="s">
        <v>3303</v>
      </c>
      <c r="E3194" s="39" t="s">
        <v>187</v>
      </c>
      <c r="F3194" s="48">
        <v>1</v>
      </c>
      <c r="G3194" s="41">
        <v>5497</v>
      </c>
      <c r="H3194" s="42">
        <v>3.4747155499367888</v>
      </c>
      <c r="I3194" s="42">
        <v>1582</v>
      </c>
      <c r="J3194" s="42" t="s">
        <v>4170</v>
      </c>
      <c r="K3194" s="42" t="s">
        <v>4170</v>
      </c>
      <c r="L3194" s="42">
        <v>0</v>
      </c>
      <c r="M3194" s="39" t="s">
        <v>102</v>
      </c>
      <c r="N3194" s="39" t="str">
        <f t="shared" si="49"/>
        <v>sim</v>
      </c>
      <c r="O3194" s="49">
        <v>55.92</v>
      </c>
      <c r="P3194" s="49">
        <v>55.59</v>
      </c>
      <c r="Q3194" s="39">
        <v>42.85</v>
      </c>
      <c r="R3194" s="39">
        <v>99.4</v>
      </c>
      <c r="S3194" s="39">
        <v>76.599999999999994</v>
      </c>
    </row>
    <row r="3195" spans="1:19" x14ac:dyDescent="0.25">
      <c r="A3195" s="39" t="s">
        <v>75</v>
      </c>
      <c r="B3195" s="39" t="s">
        <v>35</v>
      </c>
      <c r="C3195" s="39" t="s">
        <v>69</v>
      </c>
      <c r="D3195" s="39" t="s">
        <v>3304</v>
      </c>
      <c r="E3195" s="39" t="s">
        <v>190</v>
      </c>
      <c r="F3195" s="48">
        <v>1</v>
      </c>
      <c r="G3195" s="41">
        <v>3968</v>
      </c>
      <c r="H3195" s="42">
        <v>2.6453333333333333</v>
      </c>
      <c r="I3195" s="42">
        <v>1500</v>
      </c>
      <c r="J3195" s="42" t="s">
        <v>4170</v>
      </c>
      <c r="K3195" s="42" t="s">
        <v>4170</v>
      </c>
      <c r="L3195" s="42">
        <v>0</v>
      </c>
      <c r="M3195" s="39" t="s">
        <v>102</v>
      </c>
      <c r="N3195" s="39" t="str">
        <f t="shared" si="49"/>
        <v>sim</v>
      </c>
      <c r="O3195" s="49">
        <v>84.81</v>
      </c>
      <c r="P3195" s="49">
        <v>84.81</v>
      </c>
      <c r="Q3195" s="39">
        <v>76.5</v>
      </c>
      <c r="R3195" s="39">
        <v>100</v>
      </c>
      <c r="S3195" s="39">
        <v>90.2</v>
      </c>
    </row>
    <row r="3196" spans="1:19" x14ac:dyDescent="0.25">
      <c r="A3196" s="39" t="s">
        <v>75</v>
      </c>
      <c r="B3196" s="39" t="s">
        <v>35</v>
      </c>
      <c r="C3196" s="39" t="s">
        <v>69</v>
      </c>
      <c r="D3196" s="39" t="s">
        <v>3305</v>
      </c>
      <c r="E3196" s="39" t="s">
        <v>127</v>
      </c>
      <c r="F3196" s="48">
        <v>2</v>
      </c>
      <c r="G3196" s="41">
        <v>20707</v>
      </c>
      <c r="H3196" s="42">
        <v>2.7246052631578945</v>
      </c>
      <c r="I3196" s="42">
        <v>7600</v>
      </c>
      <c r="J3196" s="42" t="s">
        <v>4170</v>
      </c>
      <c r="K3196" s="42" t="s">
        <v>4170</v>
      </c>
      <c r="L3196" s="42">
        <v>0</v>
      </c>
      <c r="M3196" s="39" t="s">
        <v>102</v>
      </c>
      <c r="N3196" s="39" t="str">
        <f t="shared" si="49"/>
        <v>sim</v>
      </c>
      <c r="O3196" s="49">
        <v>117.76</v>
      </c>
      <c r="P3196" s="49">
        <v>84.82</v>
      </c>
      <c r="Q3196" s="39">
        <v>83.42</v>
      </c>
      <c r="R3196" s="39">
        <v>72</v>
      </c>
      <c r="S3196" s="39">
        <v>70.8</v>
      </c>
    </row>
    <row r="3197" spans="1:19" x14ac:dyDescent="0.25">
      <c r="A3197" s="39" t="s">
        <v>75</v>
      </c>
      <c r="B3197" s="39" t="s">
        <v>35</v>
      </c>
      <c r="C3197" s="39" t="s">
        <v>69</v>
      </c>
      <c r="D3197" s="39" t="s">
        <v>3306</v>
      </c>
      <c r="E3197" s="39" t="s">
        <v>127</v>
      </c>
      <c r="F3197" s="48">
        <v>1</v>
      </c>
      <c r="G3197" s="41">
        <v>6390</v>
      </c>
      <c r="H3197" s="42">
        <v>2.8311918475852904</v>
      </c>
      <c r="I3197" s="42">
        <v>2257</v>
      </c>
      <c r="J3197" s="42" t="s">
        <v>4170</v>
      </c>
      <c r="K3197" s="42" t="s">
        <v>4170</v>
      </c>
      <c r="L3197" s="42">
        <v>0</v>
      </c>
      <c r="M3197" s="39" t="s">
        <v>102</v>
      </c>
      <c r="N3197" s="39" t="str">
        <f t="shared" si="49"/>
        <v>sim</v>
      </c>
      <c r="O3197" s="49">
        <v>26.82</v>
      </c>
      <c r="P3197" s="49">
        <v>18.2</v>
      </c>
      <c r="Q3197" s="39">
        <v>9.82</v>
      </c>
      <c r="R3197" s="39">
        <v>67.900000000000006</v>
      </c>
      <c r="S3197" s="39">
        <v>36.6</v>
      </c>
    </row>
    <row r="3198" spans="1:19" x14ac:dyDescent="0.25">
      <c r="A3198" s="39" t="s">
        <v>75</v>
      </c>
      <c r="B3198" s="39" t="s">
        <v>35</v>
      </c>
      <c r="C3198" s="39" t="s">
        <v>69</v>
      </c>
      <c r="D3198" s="39" t="s">
        <v>1253</v>
      </c>
      <c r="E3198" s="39" t="s">
        <v>127</v>
      </c>
      <c r="F3198" s="48">
        <v>1</v>
      </c>
      <c r="G3198" s="41">
        <v>2879</v>
      </c>
      <c r="H3198" s="42">
        <v>2.4948006932409013</v>
      </c>
      <c r="I3198" s="42">
        <v>1154</v>
      </c>
      <c r="J3198" s="42" t="s">
        <v>4170</v>
      </c>
      <c r="K3198" s="42" t="s">
        <v>4170</v>
      </c>
      <c r="L3198" s="42">
        <v>0</v>
      </c>
      <c r="M3198" s="39" t="s">
        <v>105</v>
      </c>
      <c r="N3198" s="39" t="str">
        <f t="shared" si="49"/>
        <v>sim</v>
      </c>
      <c r="O3198" s="49">
        <v>13.13</v>
      </c>
      <c r="P3198" s="49">
        <v>13.13</v>
      </c>
      <c r="Q3198" s="39">
        <v>0</v>
      </c>
      <c r="R3198" s="39">
        <v>100</v>
      </c>
      <c r="S3198" s="39"/>
    </row>
    <row r="3199" spans="1:19" x14ac:dyDescent="0.25">
      <c r="A3199" s="39" t="s">
        <v>75</v>
      </c>
      <c r="B3199" s="39" t="s">
        <v>35</v>
      </c>
      <c r="C3199" s="39" t="s">
        <v>69</v>
      </c>
      <c r="D3199" s="39" t="s">
        <v>2167</v>
      </c>
      <c r="E3199" s="39" t="s">
        <v>127</v>
      </c>
      <c r="F3199" s="48">
        <v>1</v>
      </c>
      <c r="G3199" s="41">
        <v>3269</v>
      </c>
      <c r="H3199" s="42">
        <v>2.5049808429118774</v>
      </c>
      <c r="I3199" s="42">
        <v>1305</v>
      </c>
      <c r="J3199" s="42" t="s">
        <v>4170</v>
      </c>
      <c r="K3199" s="42" t="s">
        <v>4170</v>
      </c>
      <c r="L3199" s="42">
        <v>0</v>
      </c>
      <c r="M3199" s="39" t="s">
        <v>102</v>
      </c>
      <c r="N3199" s="39" t="str">
        <f t="shared" si="49"/>
        <v>sim</v>
      </c>
      <c r="O3199" s="49">
        <v>20.6</v>
      </c>
      <c r="P3199" s="49">
        <v>19.2</v>
      </c>
      <c r="Q3199" s="39">
        <v>0.18</v>
      </c>
      <c r="R3199" s="39">
        <v>93.2</v>
      </c>
      <c r="S3199" s="39">
        <v>0.9</v>
      </c>
    </row>
    <row r="3200" spans="1:19" x14ac:dyDescent="0.25">
      <c r="A3200" s="39" t="s">
        <v>75</v>
      </c>
      <c r="B3200" s="39" t="s">
        <v>35</v>
      </c>
      <c r="C3200" s="39" t="s">
        <v>69</v>
      </c>
      <c r="D3200" s="39" t="s">
        <v>3307</v>
      </c>
      <c r="E3200" s="39" t="s">
        <v>127</v>
      </c>
      <c r="F3200" s="48">
        <v>1</v>
      </c>
      <c r="G3200" s="41">
        <v>5269</v>
      </c>
      <c r="H3200" s="42">
        <v>2.8101333333333334</v>
      </c>
      <c r="I3200" s="42">
        <v>1875</v>
      </c>
      <c r="J3200" s="42" t="s">
        <v>4169</v>
      </c>
      <c r="K3200" s="42" t="s">
        <v>4170</v>
      </c>
      <c r="L3200" s="42">
        <v>30</v>
      </c>
      <c r="M3200" s="39" t="s">
        <v>102</v>
      </c>
      <c r="N3200" s="39" t="str">
        <f t="shared" si="49"/>
        <v>sim</v>
      </c>
      <c r="O3200" s="49">
        <v>36.47</v>
      </c>
      <c r="P3200" s="49">
        <v>28.82</v>
      </c>
      <c r="Q3200" s="39">
        <v>17.3</v>
      </c>
      <c r="R3200" s="39">
        <v>79</v>
      </c>
      <c r="S3200" s="39">
        <v>47.4</v>
      </c>
    </row>
    <row r="3201" spans="1:19" x14ac:dyDescent="0.25">
      <c r="A3201" s="39" t="s">
        <v>75</v>
      </c>
      <c r="B3201" s="39" t="s">
        <v>35</v>
      </c>
      <c r="C3201" s="39" t="s">
        <v>69</v>
      </c>
      <c r="D3201" s="39" t="s">
        <v>3308</v>
      </c>
      <c r="E3201" s="39" t="s">
        <v>187</v>
      </c>
      <c r="F3201" s="48">
        <v>1</v>
      </c>
      <c r="G3201" s="41">
        <v>10834</v>
      </c>
      <c r="H3201" s="42">
        <v>2.0667684090041969</v>
      </c>
      <c r="I3201" s="42">
        <v>5242</v>
      </c>
      <c r="J3201" s="42" t="s">
        <v>4170</v>
      </c>
      <c r="K3201" s="42" t="s">
        <v>4170</v>
      </c>
      <c r="L3201" s="42">
        <v>0</v>
      </c>
      <c r="M3201" s="39" t="s">
        <v>102</v>
      </c>
      <c r="N3201" s="39" t="str">
        <f t="shared" si="49"/>
        <v>sim</v>
      </c>
      <c r="O3201" s="49">
        <v>104.57</v>
      </c>
      <c r="P3201" s="49">
        <v>94.31</v>
      </c>
      <c r="Q3201" s="39">
        <v>74.849999999999994</v>
      </c>
      <c r="R3201" s="39">
        <v>90.2</v>
      </c>
      <c r="S3201" s="39">
        <v>71.599999999999994</v>
      </c>
    </row>
    <row r="3202" spans="1:19" x14ac:dyDescent="0.25">
      <c r="A3202" s="39" t="s">
        <v>75</v>
      </c>
      <c r="B3202" s="39" t="s">
        <v>35</v>
      </c>
      <c r="C3202" s="39" t="s">
        <v>69</v>
      </c>
      <c r="D3202" s="39" t="s">
        <v>3309</v>
      </c>
      <c r="E3202" s="39" t="s">
        <v>189</v>
      </c>
      <c r="F3202" s="48">
        <v>1</v>
      </c>
      <c r="G3202" s="41">
        <v>1748</v>
      </c>
      <c r="H3202" s="42">
        <v>2.051643192488263</v>
      </c>
      <c r="I3202" s="42">
        <v>852</v>
      </c>
      <c r="J3202" s="42" t="s">
        <v>4169</v>
      </c>
      <c r="K3202" s="42" t="s">
        <v>4169</v>
      </c>
      <c r="L3202" s="42">
        <v>0</v>
      </c>
      <c r="M3202" s="39" t="s">
        <v>102</v>
      </c>
      <c r="N3202" s="39" t="str">
        <f t="shared" si="49"/>
        <v>sim</v>
      </c>
      <c r="O3202" s="49">
        <v>13.95</v>
      </c>
      <c r="P3202" s="49">
        <v>13.95</v>
      </c>
      <c r="Q3202" s="39">
        <v>13</v>
      </c>
      <c r="R3202" s="39">
        <v>100</v>
      </c>
      <c r="S3202" s="39">
        <v>93.2</v>
      </c>
    </row>
    <row r="3203" spans="1:19" x14ac:dyDescent="0.25">
      <c r="A3203" s="39" t="s">
        <v>75</v>
      </c>
      <c r="B3203" s="39" t="s">
        <v>35</v>
      </c>
      <c r="C3203" s="39" t="s">
        <v>69</v>
      </c>
      <c r="D3203" s="39" t="s">
        <v>3310</v>
      </c>
      <c r="E3203" s="39" t="s">
        <v>127</v>
      </c>
      <c r="F3203" s="48">
        <v>2</v>
      </c>
      <c r="G3203" s="41">
        <v>48834</v>
      </c>
      <c r="H3203" s="42">
        <v>2.6044800000000001</v>
      </c>
      <c r="I3203" s="42">
        <v>18750</v>
      </c>
      <c r="J3203" s="42" t="s">
        <v>4169</v>
      </c>
      <c r="K3203" s="42" t="s">
        <v>4169</v>
      </c>
      <c r="L3203" s="42">
        <v>100</v>
      </c>
      <c r="M3203" s="39" t="s">
        <v>105</v>
      </c>
      <c r="N3203" s="39" t="str">
        <f t="shared" ref="N3203:N3266" si="50">IF(M3203&lt;&gt;"Não existe", "sim")</f>
        <v>sim</v>
      </c>
      <c r="O3203" s="49">
        <v>350</v>
      </c>
      <c r="P3203" s="49">
        <v>260</v>
      </c>
      <c r="Q3203" s="39">
        <v>60</v>
      </c>
      <c r="R3203" s="39">
        <v>74.3</v>
      </c>
      <c r="S3203" s="39">
        <v>17.100000000000001</v>
      </c>
    </row>
    <row r="3204" spans="1:19" x14ac:dyDescent="0.25">
      <c r="A3204" s="39" t="s">
        <v>75</v>
      </c>
      <c r="B3204" s="39" t="s">
        <v>35</v>
      </c>
      <c r="C3204" s="39" t="s">
        <v>69</v>
      </c>
      <c r="D3204" s="39" t="s">
        <v>3311</v>
      </c>
      <c r="E3204" s="39" t="s">
        <v>186</v>
      </c>
      <c r="F3204" s="48">
        <v>1</v>
      </c>
      <c r="G3204" s="41">
        <v>5882</v>
      </c>
      <c r="H3204" s="42">
        <v>2.1451495258935083</v>
      </c>
      <c r="I3204" s="42">
        <v>2742</v>
      </c>
      <c r="J3204" s="42" t="s">
        <v>4170</v>
      </c>
      <c r="K3204" s="42" t="s">
        <v>4170</v>
      </c>
      <c r="L3204" s="42">
        <v>60</v>
      </c>
      <c r="M3204" s="39" t="s">
        <v>105</v>
      </c>
      <c r="N3204" s="39" t="str">
        <f t="shared" si="50"/>
        <v>sim</v>
      </c>
      <c r="O3204" s="49">
        <v>47</v>
      </c>
      <c r="P3204" s="49">
        <v>30</v>
      </c>
      <c r="Q3204" s="39">
        <v>0</v>
      </c>
      <c r="R3204" s="39">
        <v>63.8</v>
      </c>
      <c r="S3204" s="39"/>
    </row>
    <row r="3205" spans="1:19" x14ac:dyDescent="0.25">
      <c r="A3205" s="39" t="s">
        <v>75</v>
      </c>
      <c r="B3205" s="39" t="s">
        <v>35</v>
      </c>
      <c r="C3205" s="39" t="s">
        <v>69</v>
      </c>
      <c r="D3205" s="39" t="s">
        <v>3312</v>
      </c>
      <c r="E3205" s="39" t="s">
        <v>127</v>
      </c>
      <c r="F3205" s="48">
        <v>1</v>
      </c>
      <c r="G3205" s="41">
        <v>3539</v>
      </c>
      <c r="H3205" s="42">
        <v>2.3815612382234184</v>
      </c>
      <c r="I3205" s="42">
        <v>1486</v>
      </c>
      <c r="J3205" s="42" t="s">
        <v>4170</v>
      </c>
      <c r="K3205" s="42" t="s">
        <v>4170</v>
      </c>
      <c r="L3205" s="42">
        <v>0</v>
      </c>
      <c r="M3205" s="39" t="s">
        <v>102</v>
      </c>
      <c r="N3205" s="39" t="str">
        <f t="shared" si="50"/>
        <v>sim</v>
      </c>
      <c r="O3205" s="49">
        <v>21</v>
      </c>
      <c r="P3205" s="49">
        <v>21</v>
      </c>
      <c r="Q3205" s="39">
        <v>20</v>
      </c>
      <c r="R3205" s="39">
        <v>100</v>
      </c>
      <c r="S3205" s="39">
        <v>95.2</v>
      </c>
    </row>
    <row r="3206" spans="1:19" x14ac:dyDescent="0.25">
      <c r="A3206" s="39" t="s">
        <v>75</v>
      </c>
      <c r="B3206" s="39" t="s">
        <v>35</v>
      </c>
      <c r="C3206" s="39" t="s">
        <v>69</v>
      </c>
      <c r="D3206" s="39" t="s">
        <v>3313</v>
      </c>
      <c r="E3206" s="39" t="s">
        <v>127</v>
      </c>
      <c r="F3206" s="48">
        <v>1</v>
      </c>
      <c r="G3206" s="41">
        <v>5980</v>
      </c>
      <c r="H3206" s="42">
        <v>2.0374787052810901</v>
      </c>
      <c r="I3206" s="42">
        <v>2935</v>
      </c>
      <c r="J3206" s="42" t="s">
        <v>4169</v>
      </c>
      <c r="K3206" s="42" t="s">
        <v>4170</v>
      </c>
      <c r="L3206" s="42">
        <v>0</v>
      </c>
      <c r="M3206" s="39" t="s">
        <v>102</v>
      </c>
      <c r="N3206" s="39" t="str">
        <f t="shared" si="50"/>
        <v>sim</v>
      </c>
      <c r="O3206" s="49">
        <v>51.79</v>
      </c>
      <c r="P3206" s="49">
        <v>51.79</v>
      </c>
      <c r="Q3206" s="39">
        <v>46.6</v>
      </c>
      <c r="R3206" s="39">
        <v>100</v>
      </c>
      <c r="S3206" s="39">
        <v>90</v>
      </c>
    </row>
    <row r="3207" spans="1:19" x14ac:dyDescent="0.25">
      <c r="A3207" s="39" t="s">
        <v>75</v>
      </c>
      <c r="B3207" s="39" t="s">
        <v>35</v>
      </c>
      <c r="C3207" s="39" t="s">
        <v>69</v>
      </c>
      <c r="D3207" s="39" t="s">
        <v>739</v>
      </c>
      <c r="E3207" s="39" t="s">
        <v>190</v>
      </c>
      <c r="F3207" s="48">
        <v>1</v>
      </c>
      <c r="G3207" s="41">
        <v>5797</v>
      </c>
      <c r="H3207" s="42">
        <v>2.3816762530813476</v>
      </c>
      <c r="I3207" s="42">
        <v>2434</v>
      </c>
      <c r="J3207" s="42" t="s">
        <v>4170</v>
      </c>
      <c r="K3207" s="42" t="s">
        <v>4170</v>
      </c>
      <c r="L3207" s="42">
        <v>0</v>
      </c>
      <c r="M3207" s="39" t="s">
        <v>102</v>
      </c>
      <c r="N3207" s="39" t="str">
        <f t="shared" si="50"/>
        <v>sim</v>
      </c>
      <c r="O3207" s="49">
        <v>39.9</v>
      </c>
      <c r="P3207" s="49">
        <v>39.9</v>
      </c>
      <c r="Q3207" s="39">
        <v>16</v>
      </c>
      <c r="R3207" s="39">
        <v>100</v>
      </c>
      <c r="S3207" s="39">
        <v>40.1</v>
      </c>
    </row>
    <row r="3208" spans="1:19" x14ac:dyDescent="0.25">
      <c r="A3208" s="39" t="s">
        <v>75</v>
      </c>
      <c r="B3208" s="39" t="s">
        <v>35</v>
      </c>
      <c r="C3208" s="39" t="s">
        <v>69</v>
      </c>
      <c r="D3208" s="39" t="s">
        <v>3314</v>
      </c>
      <c r="E3208" s="39" t="s">
        <v>127</v>
      </c>
      <c r="F3208" s="48">
        <v>1</v>
      </c>
      <c r="G3208" s="41">
        <v>8024</v>
      </c>
      <c r="H3208" s="42">
        <v>3.4993458351504581</v>
      </c>
      <c r="I3208" s="42">
        <v>2293</v>
      </c>
      <c r="J3208" s="42" t="s">
        <v>4170</v>
      </c>
      <c r="K3208" s="42" t="s">
        <v>4170</v>
      </c>
      <c r="L3208" s="42">
        <v>0</v>
      </c>
      <c r="M3208" s="39" t="s">
        <v>102</v>
      </c>
      <c r="N3208" s="39" t="str">
        <f t="shared" si="50"/>
        <v>sim</v>
      </c>
      <c r="O3208" s="49">
        <v>47.45</v>
      </c>
      <c r="P3208" s="49">
        <v>47.45</v>
      </c>
      <c r="Q3208" s="39">
        <v>8.0299999999999994</v>
      </c>
      <c r="R3208" s="39">
        <v>100</v>
      </c>
      <c r="S3208" s="39">
        <v>16.899999999999999</v>
      </c>
    </row>
    <row r="3209" spans="1:19" x14ac:dyDescent="0.25">
      <c r="A3209" s="39" t="s">
        <v>75</v>
      </c>
      <c r="B3209" s="39" t="s">
        <v>35</v>
      </c>
      <c r="C3209" s="39" t="s">
        <v>69</v>
      </c>
      <c r="D3209" s="39" t="s">
        <v>3315</v>
      </c>
      <c r="E3209" s="39" t="s">
        <v>185</v>
      </c>
      <c r="F3209" s="48">
        <v>1</v>
      </c>
      <c r="G3209" s="41">
        <v>24286</v>
      </c>
      <c r="H3209" s="42">
        <v>4.0476666666666663</v>
      </c>
      <c r="I3209" s="42">
        <v>6000</v>
      </c>
      <c r="J3209" s="42" t="s">
        <v>4169</v>
      </c>
      <c r="K3209" s="42" t="s">
        <v>4170</v>
      </c>
      <c r="L3209" s="42">
        <v>120</v>
      </c>
      <c r="M3209" s="39" t="s">
        <v>103</v>
      </c>
      <c r="N3209" s="39" t="str">
        <f t="shared" si="50"/>
        <v>sim</v>
      </c>
      <c r="O3209" s="49">
        <v>98</v>
      </c>
      <c r="P3209" s="49">
        <v>72</v>
      </c>
      <c r="Q3209" s="39">
        <v>70</v>
      </c>
      <c r="R3209" s="39">
        <v>73.5</v>
      </c>
      <c r="S3209" s="39">
        <v>71.400000000000006</v>
      </c>
    </row>
    <row r="3210" spans="1:19" x14ac:dyDescent="0.25">
      <c r="A3210" s="39" t="s">
        <v>75</v>
      </c>
      <c r="B3210" s="39" t="s">
        <v>35</v>
      </c>
      <c r="C3210" s="39" t="s">
        <v>69</v>
      </c>
      <c r="D3210" s="39" t="s">
        <v>3316</v>
      </c>
      <c r="E3210" s="39" t="s">
        <v>127</v>
      </c>
      <c r="F3210" s="48">
        <v>1</v>
      </c>
      <c r="G3210" s="41">
        <v>1978</v>
      </c>
      <c r="H3210" s="42">
        <v>2</v>
      </c>
      <c r="I3210" s="42">
        <v>989</v>
      </c>
      <c r="J3210" s="42" t="s">
        <v>4170</v>
      </c>
      <c r="K3210" s="42" t="s">
        <v>4170</v>
      </c>
      <c r="L3210" s="42">
        <v>0</v>
      </c>
      <c r="M3210" s="39" t="s">
        <v>102</v>
      </c>
      <c r="N3210" s="39" t="str">
        <f t="shared" si="50"/>
        <v>sim</v>
      </c>
      <c r="O3210" s="49">
        <v>18.55</v>
      </c>
      <c r="P3210" s="49">
        <v>14.73</v>
      </c>
      <c r="Q3210" s="39">
        <v>7.66</v>
      </c>
      <c r="R3210" s="39">
        <v>79.400000000000006</v>
      </c>
      <c r="S3210" s="39">
        <v>41.3</v>
      </c>
    </row>
    <row r="3211" spans="1:19" x14ac:dyDescent="0.25">
      <c r="A3211" s="39" t="s">
        <v>75</v>
      </c>
      <c r="B3211" s="39" t="s">
        <v>35</v>
      </c>
      <c r="C3211" s="39" t="s">
        <v>69</v>
      </c>
      <c r="D3211" s="39" t="s">
        <v>3317</v>
      </c>
      <c r="E3211" s="39" t="s">
        <v>127</v>
      </c>
      <c r="F3211" s="48">
        <v>1</v>
      </c>
      <c r="G3211" s="41">
        <v>5044</v>
      </c>
      <c r="H3211" s="42">
        <v>2.401904761904762</v>
      </c>
      <c r="I3211" s="42">
        <v>2100</v>
      </c>
      <c r="J3211" s="42" t="s">
        <v>4169</v>
      </c>
      <c r="K3211" s="42" t="s">
        <v>4170</v>
      </c>
      <c r="L3211" s="42">
        <v>0</v>
      </c>
      <c r="M3211" s="39" t="s">
        <v>103</v>
      </c>
      <c r="N3211" s="39" t="str">
        <f t="shared" si="50"/>
        <v>sim</v>
      </c>
      <c r="O3211" s="49">
        <v>202.18</v>
      </c>
      <c r="P3211" s="49">
        <v>47.18</v>
      </c>
      <c r="Q3211" s="39">
        <v>30</v>
      </c>
      <c r="R3211" s="39">
        <v>23.3</v>
      </c>
      <c r="S3211" s="39">
        <v>14.8</v>
      </c>
    </row>
    <row r="3212" spans="1:19" x14ac:dyDescent="0.25">
      <c r="A3212" s="39" t="s">
        <v>75</v>
      </c>
      <c r="B3212" s="39" t="s">
        <v>35</v>
      </c>
      <c r="C3212" s="39" t="s">
        <v>69</v>
      </c>
      <c r="D3212" s="39" t="s">
        <v>3318</v>
      </c>
      <c r="E3212" s="39" t="s">
        <v>191</v>
      </c>
      <c r="F3212" s="48">
        <v>2</v>
      </c>
      <c r="G3212" s="41">
        <v>27541</v>
      </c>
      <c r="H3212" s="42">
        <v>2.5872240488492251</v>
      </c>
      <c r="I3212" s="42">
        <v>10645</v>
      </c>
      <c r="J3212" s="42" t="s">
        <v>4169</v>
      </c>
      <c r="K3212" s="42" t="s">
        <v>4169</v>
      </c>
      <c r="L3212" s="42">
        <v>13</v>
      </c>
      <c r="M3212" s="39" t="s">
        <v>102</v>
      </c>
      <c r="N3212" s="39" t="str">
        <f t="shared" si="50"/>
        <v>sim</v>
      </c>
      <c r="O3212" s="49">
        <v>500</v>
      </c>
      <c r="P3212" s="49">
        <v>300</v>
      </c>
      <c r="Q3212" s="39">
        <v>100</v>
      </c>
      <c r="R3212" s="39">
        <v>60</v>
      </c>
      <c r="S3212" s="39">
        <v>20</v>
      </c>
    </row>
    <row r="3213" spans="1:19" x14ac:dyDescent="0.25">
      <c r="A3213" s="39" t="s">
        <v>75</v>
      </c>
      <c r="B3213" s="39" t="s">
        <v>35</v>
      </c>
      <c r="C3213" s="39" t="s">
        <v>69</v>
      </c>
      <c r="D3213" s="39" t="s">
        <v>3319</v>
      </c>
      <c r="E3213" s="39" t="s">
        <v>187</v>
      </c>
      <c r="F3213" s="48">
        <v>1</v>
      </c>
      <c r="G3213" s="41">
        <v>5739</v>
      </c>
      <c r="H3213" s="42">
        <v>2.9890625000000002</v>
      </c>
      <c r="I3213" s="42">
        <v>1920</v>
      </c>
      <c r="J3213" s="42" t="s">
        <v>4169</v>
      </c>
      <c r="K3213" s="42" t="s">
        <v>4169</v>
      </c>
      <c r="L3213" s="42">
        <v>0</v>
      </c>
      <c r="M3213" s="39" t="s">
        <v>102</v>
      </c>
      <c r="N3213" s="39" t="str">
        <f t="shared" si="50"/>
        <v>sim</v>
      </c>
      <c r="O3213" s="49">
        <v>44.66</v>
      </c>
      <c r="P3213" s="49">
        <v>44.66</v>
      </c>
      <c r="Q3213" s="39">
        <v>27.35</v>
      </c>
      <c r="R3213" s="39">
        <v>100</v>
      </c>
      <c r="S3213" s="39">
        <v>61.2</v>
      </c>
    </row>
    <row r="3214" spans="1:19" x14ac:dyDescent="0.25">
      <c r="A3214" s="39" t="s">
        <v>75</v>
      </c>
      <c r="B3214" s="39" t="s">
        <v>35</v>
      </c>
      <c r="C3214" s="39" t="s">
        <v>69</v>
      </c>
      <c r="D3214" s="39" t="s">
        <v>3320</v>
      </c>
      <c r="E3214" s="39" t="s">
        <v>190</v>
      </c>
      <c r="F3214" s="48">
        <v>1</v>
      </c>
      <c r="G3214" s="41">
        <v>2499</v>
      </c>
      <c r="H3214" s="42">
        <v>2.0825</v>
      </c>
      <c r="I3214" s="42">
        <v>1200</v>
      </c>
      <c r="J3214" s="42" t="s">
        <v>4170</v>
      </c>
      <c r="K3214" s="42" t="s">
        <v>4170</v>
      </c>
      <c r="L3214" s="42">
        <v>45</v>
      </c>
      <c r="M3214" s="39" t="s">
        <v>102</v>
      </c>
      <c r="N3214" s="39" t="str">
        <f t="shared" si="50"/>
        <v>sim</v>
      </c>
      <c r="O3214" s="49">
        <v>26.9</v>
      </c>
      <c r="P3214" s="49">
        <v>20</v>
      </c>
      <c r="Q3214" s="39">
        <v>18</v>
      </c>
      <c r="R3214" s="39">
        <v>74.3</v>
      </c>
      <c r="S3214" s="39">
        <v>66.900000000000006</v>
      </c>
    </row>
    <row r="3215" spans="1:19" x14ac:dyDescent="0.25">
      <c r="A3215" s="39" t="s">
        <v>75</v>
      </c>
      <c r="B3215" s="39" t="s">
        <v>35</v>
      </c>
      <c r="C3215" s="39" t="s">
        <v>69</v>
      </c>
      <c r="D3215" s="39" t="s">
        <v>3321</v>
      </c>
      <c r="E3215" s="39" t="s">
        <v>127</v>
      </c>
      <c r="F3215" s="48">
        <v>1</v>
      </c>
      <c r="G3215" s="41">
        <v>3275</v>
      </c>
      <c r="H3215" s="42">
        <v>3.179611650485437</v>
      </c>
      <c r="I3215" s="42">
        <v>1030</v>
      </c>
      <c r="J3215" s="42" t="s">
        <v>4170</v>
      </c>
      <c r="K3215" s="42" t="s">
        <v>4170</v>
      </c>
      <c r="L3215" s="42">
        <v>6</v>
      </c>
      <c r="M3215" s="39" t="s">
        <v>102</v>
      </c>
      <c r="N3215" s="39" t="str">
        <f t="shared" si="50"/>
        <v>sim</v>
      </c>
      <c r="O3215" s="49">
        <v>32.4</v>
      </c>
      <c r="P3215" s="49">
        <v>21.8</v>
      </c>
      <c r="Q3215" s="39">
        <v>10.199999999999999</v>
      </c>
      <c r="R3215" s="39">
        <v>67.3</v>
      </c>
      <c r="S3215" s="39">
        <v>31.5</v>
      </c>
    </row>
    <row r="3216" spans="1:19" x14ac:dyDescent="0.25">
      <c r="A3216" s="39" t="s">
        <v>75</v>
      </c>
      <c r="B3216" s="39" t="s">
        <v>35</v>
      </c>
      <c r="C3216" s="39" t="s">
        <v>69</v>
      </c>
      <c r="D3216" s="39" t="s">
        <v>3322</v>
      </c>
      <c r="E3216" s="39" t="s">
        <v>127</v>
      </c>
      <c r="F3216" s="48">
        <v>2</v>
      </c>
      <c r="G3216" s="41">
        <v>34953</v>
      </c>
      <c r="H3216" s="42">
        <v>2.5427760803142734</v>
      </c>
      <c r="I3216" s="42">
        <v>13746</v>
      </c>
      <c r="J3216" s="42" t="s">
        <v>4169</v>
      </c>
      <c r="K3216" s="42" t="s">
        <v>4170</v>
      </c>
      <c r="L3216" s="42">
        <v>560</v>
      </c>
      <c r="M3216" s="39" t="s">
        <v>102</v>
      </c>
      <c r="N3216" s="39" t="str">
        <f t="shared" si="50"/>
        <v>sim</v>
      </c>
      <c r="O3216" s="49">
        <v>183.58</v>
      </c>
      <c r="P3216" s="49">
        <v>145.78</v>
      </c>
      <c r="Q3216" s="39">
        <v>51.12</v>
      </c>
      <c r="R3216" s="39">
        <v>79.400000000000006</v>
      </c>
      <c r="S3216" s="39">
        <v>27.8</v>
      </c>
    </row>
    <row r="3217" spans="1:19" x14ac:dyDescent="0.25">
      <c r="A3217" s="39" t="s">
        <v>75</v>
      </c>
      <c r="B3217" s="39" t="s">
        <v>35</v>
      </c>
      <c r="C3217" s="39" t="s">
        <v>69</v>
      </c>
      <c r="D3217" s="39" t="s">
        <v>3323</v>
      </c>
      <c r="E3217" s="39" t="s">
        <v>127</v>
      </c>
      <c r="F3217" s="48">
        <v>2</v>
      </c>
      <c r="G3217" s="41">
        <v>30123</v>
      </c>
      <c r="H3217" s="42">
        <v>3.4014227642276422</v>
      </c>
      <c r="I3217" s="42">
        <v>8856</v>
      </c>
      <c r="J3217" s="42" t="s">
        <v>4169</v>
      </c>
      <c r="K3217" s="42" t="s">
        <v>4170</v>
      </c>
      <c r="L3217" s="42">
        <v>250</v>
      </c>
      <c r="M3217" s="39" t="s">
        <v>102</v>
      </c>
      <c r="N3217" s="39" t="str">
        <f t="shared" si="50"/>
        <v>sim</v>
      </c>
      <c r="O3217" s="49">
        <v>167.38</v>
      </c>
      <c r="P3217" s="49">
        <v>113.98</v>
      </c>
      <c r="Q3217" s="39">
        <v>83.15</v>
      </c>
      <c r="R3217" s="39">
        <v>68.099999999999994</v>
      </c>
      <c r="S3217" s="39">
        <v>49.7</v>
      </c>
    </row>
    <row r="3218" spans="1:19" x14ac:dyDescent="0.25">
      <c r="A3218" s="39" t="s">
        <v>75</v>
      </c>
      <c r="B3218" s="39" t="s">
        <v>35</v>
      </c>
      <c r="C3218" s="39" t="s">
        <v>69</v>
      </c>
      <c r="D3218" s="39" t="s">
        <v>3324</v>
      </c>
      <c r="E3218" s="39" t="s">
        <v>190</v>
      </c>
      <c r="F3218" s="48">
        <v>1</v>
      </c>
      <c r="G3218" s="41">
        <v>19200</v>
      </c>
      <c r="H3218" s="42">
        <v>2.2941809057235032</v>
      </c>
      <c r="I3218" s="42">
        <v>8369</v>
      </c>
      <c r="J3218" s="42" t="s">
        <v>4170</v>
      </c>
      <c r="K3218" s="42" t="s">
        <v>4170</v>
      </c>
      <c r="L3218" s="42">
        <v>3</v>
      </c>
      <c r="M3218" s="39" t="s">
        <v>102</v>
      </c>
      <c r="N3218" s="39" t="str">
        <f t="shared" si="50"/>
        <v>sim</v>
      </c>
      <c r="O3218" s="49">
        <v>80.06</v>
      </c>
      <c r="P3218" s="49">
        <v>79.5</v>
      </c>
      <c r="Q3218" s="39">
        <v>65</v>
      </c>
      <c r="R3218" s="39">
        <v>99.3</v>
      </c>
      <c r="S3218" s="39">
        <v>81.2</v>
      </c>
    </row>
    <row r="3219" spans="1:19" x14ac:dyDescent="0.25">
      <c r="A3219" s="39" t="s">
        <v>75</v>
      </c>
      <c r="B3219" s="39" t="s">
        <v>35</v>
      </c>
      <c r="C3219" s="39" t="s">
        <v>69</v>
      </c>
      <c r="D3219" s="39" t="s">
        <v>3325</v>
      </c>
      <c r="E3219" s="39" t="s">
        <v>186</v>
      </c>
      <c r="F3219" s="48">
        <v>1</v>
      </c>
      <c r="G3219" s="41">
        <v>3150</v>
      </c>
      <c r="H3219" s="42">
        <v>2.1226415094339623</v>
      </c>
      <c r="I3219" s="42">
        <v>1484</v>
      </c>
      <c r="J3219" s="42" t="s">
        <v>4170</v>
      </c>
      <c r="K3219" s="42" t="s">
        <v>4170</v>
      </c>
      <c r="L3219" s="42">
        <v>0</v>
      </c>
      <c r="M3219" s="39" t="s">
        <v>102</v>
      </c>
      <c r="N3219" s="39" t="str">
        <f t="shared" si="50"/>
        <v>sim</v>
      </c>
      <c r="O3219" s="49">
        <v>28</v>
      </c>
      <c r="P3219" s="49">
        <v>27</v>
      </c>
      <c r="Q3219" s="39">
        <v>13</v>
      </c>
      <c r="R3219" s="39">
        <v>96.4</v>
      </c>
      <c r="S3219" s="39">
        <v>46.4</v>
      </c>
    </row>
    <row r="3220" spans="1:19" x14ac:dyDescent="0.25">
      <c r="A3220" s="39" t="s">
        <v>75</v>
      </c>
      <c r="B3220" s="39" t="s">
        <v>35</v>
      </c>
      <c r="C3220" s="39" t="s">
        <v>69</v>
      </c>
      <c r="D3220" s="39" t="s">
        <v>3326</v>
      </c>
      <c r="E3220" s="39" t="s">
        <v>127</v>
      </c>
      <c r="F3220" s="48">
        <v>1</v>
      </c>
      <c r="G3220" s="41">
        <v>2748</v>
      </c>
      <c r="H3220" s="42">
        <v>2.5118829981718465</v>
      </c>
      <c r="I3220" s="42">
        <v>1094</v>
      </c>
      <c r="J3220" s="42" t="s">
        <v>4169</v>
      </c>
      <c r="K3220" s="42" t="s">
        <v>4170</v>
      </c>
      <c r="L3220" s="42">
        <v>0</v>
      </c>
      <c r="M3220" s="39" t="s">
        <v>102</v>
      </c>
      <c r="N3220" s="39" t="str">
        <f t="shared" si="50"/>
        <v>sim</v>
      </c>
      <c r="O3220" s="49">
        <v>18.100000000000001</v>
      </c>
      <c r="P3220" s="49">
        <v>17</v>
      </c>
      <c r="Q3220" s="39">
        <v>6</v>
      </c>
      <c r="R3220" s="39">
        <v>93.9</v>
      </c>
      <c r="S3220" s="39">
        <v>33.1</v>
      </c>
    </row>
    <row r="3221" spans="1:19" x14ac:dyDescent="0.25">
      <c r="A3221" s="39" t="s">
        <v>75</v>
      </c>
      <c r="B3221" s="39" t="s">
        <v>35</v>
      </c>
      <c r="C3221" s="39" t="s">
        <v>69</v>
      </c>
      <c r="D3221" s="39" t="s">
        <v>3327</v>
      </c>
      <c r="E3221" s="39" t="s">
        <v>127</v>
      </c>
      <c r="F3221" s="48">
        <v>1</v>
      </c>
      <c r="G3221" s="41">
        <v>8467</v>
      </c>
      <c r="H3221" s="42">
        <v>2.0511143410852712</v>
      </c>
      <c r="I3221" s="42">
        <v>4128</v>
      </c>
      <c r="J3221" s="42" t="s">
        <v>4170</v>
      </c>
      <c r="K3221" s="42" t="s">
        <v>4170</v>
      </c>
      <c r="L3221" s="42">
        <v>9</v>
      </c>
      <c r="M3221" s="39" t="s">
        <v>102</v>
      </c>
      <c r="N3221" s="39" t="str">
        <f t="shared" si="50"/>
        <v>sim</v>
      </c>
      <c r="O3221" s="49">
        <v>60</v>
      </c>
      <c r="P3221" s="49">
        <v>60</v>
      </c>
      <c r="Q3221" s="39">
        <v>0.45</v>
      </c>
      <c r="R3221" s="39">
        <v>100</v>
      </c>
      <c r="S3221" s="39">
        <v>0.8</v>
      </c>
    </row>
    <row r="3222" spans="1:19" x14ac:dyDescent="0.25">
      <c r="A3222" s="39" t="s">
        <v>75</v>
      </c>
      <c r="B3222" s="39" t="s">
        <v>35</v>
      </c>
      <c r="C3222" s="39" t="s">
        <v>69</v>
      </c>
      <c r="D3222" s="39" t="s">
        <v>3328</v>
      </c>
      <c r="E3222" s="39" t="s">
        <v>191</v>
      </c>
      <c r="F3222" s="48">
        <v>1</v>
      </c>
      <c r="G3222" s="41">
        <v>6515</v>
      </c>
      <c r="H3222" s="42">
        <v>1.6299724793595196</v>
      </c>
      <c r="I3222" s="42">
        <v>3997</v>
      </c>
      <c r="J3222" s="42" t="s">
        <v>4169</v>
      </c>
      <c r="K3222" s="42" t="s">
        <v>4169</v>
      </c>
      <c r="L3222" s="42">
        <v>0</v>
      </c>
      <c r="M3222" s="39" t="s">
        <v>103</v>
      </c>
      <c r="N3222" s="39" t="str">
        <f t="shared" si="50"/>
        <v>sim</v>
      </c>
      <c r="O3222" s="49">
        <v>55.4</v>
      </c>
      <c r="P3222" s="49">
        <v>55.4</v>
      </c>
      <c r="Q3222" s="39">
        <v>47.19</v>
      </c>
      <c r="R3222" s="39">
        <v>100</v>
      </c>
      <c r="S3222" s="39">
        <v>85.2</v>
      </c>
    </row>
    <row r="3223" spans="1:19" x14ac:dyDescent="0.25">
      <c r="A3223" s="39" t="s">
        <v>75</v>
      </c>
      <c r="B3223" s="39" t="s">
        <v>35</v>
      </c>
      <c r="C3223" s="39" t="s">
        <v>69</v>
      </c>
      <c r="D3223" s="39" t="s">
        <v>3329</v>
      </c>
      <c r="E3223" s="39" t="s">
        <v>127</v>
      </c>
      <c r="F3223" s="48">
        <v>1</v>
      </c>
      <c r="G3223" s="41">
        <v>938</v>
      </c>
      <c r="H3223" s="42">
        <v>2.0844444444444443</v>
      </c>
      <c r="I3223" s="42">
        <v>450</v>
      </c>
      <c r="J3223" s="42" t="s">
        <v>4169</v>
      </c>
      <c r="K3223" s="42" t="s">
        <v>4169</v>
      </c>
      <c r="L3223" s="42">
        <v>0</v>
      </c>
      <c r="M3223" s="39" t="s">
        <v>102</v>
      </c>
      <c r="N3223" s="39" t="str">
        <f t="shared" si="50"/>
        <v>sim</v>
      </c>
      <c r="O3223" s="49">
        <v>9.4</v>
      </c>
      <c r="P3223" s="49">
        <v>4.9000000000000004</v>
      </c>
      <c r="Q3223" s="39">
        <v>5</v>
      </c>
      <c r="R3223" s="39">
        <v>52.1</v>
      </c>
      <c r="S3223" s="39">
        <v>53.2</v>
      </c>
    </row>
    <row r="3224" spans="1:19" x14ac:dyDescent="0.25">
      <c r="A3224" s="39" t="s">
        <v>75</v>
      </c>
      <c r="B3224" s="39" t="s">
        <v>35</v>
      </c>
      <c r="C3224" s="39" t="s">
        <v>69</v>
      </c>
      <c r="D3224" s="39" t="s">
        <v>3330</v>
      </c>
      <c r="E3224" s="39" t="s">
        <v>188</v>
      </c>
      <c r="F3224" s="48">
        <v>1</v>
      </c>
      <c r="G3224" s="41">
        <v>11763</v>
      </c>
      <c r="H3224" s="42">
        <v>2.4764210526315789</v>
      </c>
      <c r="I3224" s="42">
        <v>4750</v>
      </c>
      <c r="J3224" s="42" t="s">
        <v>4170</v>
      </c>
      <c r="K3224" s="42" t="s">
        <v>4170</v>
      </c>
      <c r="L3224" s="42">
        <v>120</v>
      </c>
      <c r="M3224" s="39" t="s">
        <v>102</v>
      </c>
      <c r="N3224" s="39" t="str">
        <f t="shared" si="50"/>
        <v>sim</v>
      </c>
      <c r="O3224" s="49">
        <v>50</v>
      </c>
      <c r="P3224" s="49">
        <v>50</v>
      </c>
      <c r="Q3224" s="39">
        <v>14.2</v>
      </c>
      <c r="R3224" s="39">
        <v>100</v>
      </c>
      <c r="S3224" s="39">
        <v>28.4</v>
      </c>
    </row>
    <row r="3225" spans="1:19" x14ac:dyDescent="0.25">
      <c r="A3225" s="39" t="s">
        <v>75</v>
      </c>
      <c r="B3225" s="39" t="s">
        <v>35</v>
      </c>
      <c r="C3225" s="39" t="s">
        <v>69</v>
      </c>
      <c r="D3225" s="39" t="s">
        <v>3331</v>
      </c>
      <c r="E3225" s="39" t="s">
        <v>189</v>
      </c>
      <c r="F3225" s="48">
        <v>1</v>
      </c>
      <c r="G3225" s="41">
        <v>5617</v>
      </c>
      <c r="H3225" s="42">
        <v>2.0103793843951325</v>
      </c>
      <c r="I3225" s="42">
        <v>2794</v>
      </c>
      <c r="J3225" s="42" t="s">
        <v>4169</v>
      </c>
      <c r="K3225" s="42" t="s">
        <v>4169</v>
      </c>
      <c r="L3225" s="42">
        <v>5</v>
      </c>
      <c r="M3225" s="39" t="s">
        <v>102</v>
      </c>
      <c r="N3225" s="39" t="str">
        <f t="shared" si="50"/>
        <v>sim</v>
      </c>
      <c r="O3225" s="49">
        <v>59.52</v>
      </c>
      <c r="P3225" s="49">
        <v>59.5</v>
      </c>
      <c r="Q3225" s="39">
        <v>52.3</v>
      </c>
      <c r="R3225" s="39">
        <v>100</v>
      </c>
      <c r="S3225" s="39">
        <v>87.9</v>
      </c>
    </row>
    <row r="3226" spans="1:19" x14ac:dyDescent="0.25">
      <c r="A3226" s="39" t="s">
        <v>75</v>
      </c>
      <c r="B3226" s="39" t="s">
        <v>35</v>
      </c>
      <c r="C3226" s="39" t="s">
        <v>69</v>
      </c>
      <c r="D3226" s="39" t="s">
        <v>3332</v>
      </c>
      <c r="E3226" s="39" t="s">
        <v>127</v>
      </c>
      <c r="F3226" s="48">
        <v>1</v>
      </c>
      <c r="G3226" s="41">
        <v>1882</v>
      </c>
      <c r="H3226" s="42">
        <v>2.1289592760180995</v>
      </c>
      <c r="I3226" s="42">
        <v>884</v>
      </c>
      <c r="J3226" s="42" t="s">
        <v>4170</v>
      </c>
      <c r="K3226" s="42" t="s">
        <v>4170</v>
      </c>
      <c r="L3226" s="42">
        <v>0</v>
      </c>
      <c r="M3226" s="39" t="s">
        <v>102</v>
      </c>
      <c r="N3226" s="39" t="str">
        <f t="shared" si="50"/>
        <v>sim</v>
      </c>
      <c r="O3226" s="49">
        <v>13.5</v>
      </c>
      <c r="P3226" s="49">
        <v>11.5</v>
      </c>
      <c r="Q3226" s="39">
        <v>1.1599999999999999</v>
      </c>
      <c r="R3226" s="39">
        <v>85.2</v>
      </c>
      <c r="S3226" s="39">
        <v>8.6</v>
      </c>
    </row>
    <row r="3227" spans="1:19" x14ac:dyDescent="0.25">
      <c r="A3227" s="39" t="s">
        <v>75</v>
      </c>
      <c r="B3227" s="39" t="s">
        <v>35</v>
      </c>
      <c r="C3227" s="39" t="s">
        <v>69</v>
      </c>
      <c r="D3227" s="39" t="s">
        <v>3333</v>
      </c>
      <c r="E3227" s="39" t="s">
        <v>186</v>
      </c>
      <c r="F3227" s="48">
        <v>1</v>
      </c>
      <c r="G3227" s="41">
        <v>5572</v>
      </c>
      <c r="H3227" s="42">
        <v>2.0358056265984654</v>
      </c>
      <c r="I3227" s="42">
        <v>2737</v>
      </c>
      <c r="J3227" s="42" t="s">
        <v>4169</v>
      </c>
      <c r="K3227" s="42" t="s">
        <v>4169</v>
      </c>
      <c r="L3227" s="42">
        <v>0</v>
      </c>
      <c r="M3227" s="39" t="s">
        <v>105</v>
      </c>
      <c r="N3227" s="39" t="str">
        <f t="shared" si="50"/>
        <v>sim</v>
      </c>
      <c r="O3227" s="49">
        <v>1250</v>
      </c>
      <c r="P3227" s="49">
        <v>1200</v>
      </c>
      <c r="Q3227" s="39">
        <v>1000</v>
      </c>
      <c r="R3227" s="39">
        <v>96</v>
      </c>
      <c r="S3227" s="39">
        <v>80</v>
      </c>
    </row>
    <row r="3228" spans="1:19" x14ac:dyDescent="0.25">
      <c r="A3228" s="39" t="s">
        <v>75</v>
      </c>
      <c r="B3228" s="39" t="s">
        <v>35</v>
      </c>
      <c r="C3228" s="39" t="s">
        <v>69</v>
      </c>
      <c r="D3228" s="39" t="s">
        <v>3334</v>
      </c>
      <c r="E3228" s="39" t="s">
        <v>127</v>
      </c>
      <c r="F3228" s="48">
        <v>1</v>
      </c>
      <c r="G3228" s="41">
        <v>6310</v>
      </c>
      <c r="H3228" s="42">
        <v>2.7809607756721024</v>
      </c>
      <c r="I3228" s="42">
        <v>2269</v>
      </c>
      <c r="J3228" s="42" t="s">
        <v>4169</v>
      </c>
      <c r="K3228" s="42" t="s">
        <v>4170</v>
      </c>
      <c r="L3228" s="42">
        <v>0</v>
      </c>
      <c r="M3228" s="39" t="s">
        <v>102</v>
      </c>
      <c r="N3228" s="39" t="str">
        <f t="shared" si="50"/>
        <v>sim</v>
      </c>
      <c r="O3228" s="49">
        <v>39.880000000000003</v>
      </c>
      <c r="P3228" s="49">
        <v>39.880000000000003</v>
      </c>
      <c r="Q3228" s="39">
        <v>23.93</v>
      </c>
      <c r="R3228" s="39">
        <v>100</v>
      </c>
      <c r="S3228" s="39">
        <v>60</v>
      </c>
    </row>
    <row r="3229" spans="1:19" x14ac:dyDescent="0.25">
      <c r="A3229" s="39" t="s">
        <v>75</v>
      </c>
      <c r="B3229" s="39" t="s">
        <v>35</v>
      </c>
      <c r="C3229" s="39" t="s">
        <v>69</v>
      </c>
      <c r="D3229" s="39" t="s">
        <v>3335</v>
      </c>
      <c r="E3229" s="39" t="s">
        <v>191</v>
      </c>
      <c r="F3229" s="48">
        <v>1</v>
      </c>
      <c r="G3229" s="41">
        <v>2890</v>
      </c>
      <c r="H3229" s="42">
        <v>2.0642857142857145</v>
      </c>
      <c r="I3229" s="42">
        <v>1400</v>
      </c>
      <c r="J3229" s="42" t="s">
        <v>4169</v>
      </c>
      <c r="K3229" s="42" t="s">
        <v>4170</v>
      </c>
      <c r="L3229" s="42">
        <v>0</v>
      </c>
      <c r="M3229" s="39" t="s">
        <v>102</v>
      </c>
      <c r="N3229" s="39" t="str">
        <f t="shared" si="50"/>
        <v>sim</v>
      </c>
      <c r="O3229" s="49">
        <v>18.760000000000002</v>
      </c>
      <c r="P3229" s="49">
        <v>18.760000000000002</v>
      </c>
      <c r="Q3229" s="39">
        <v>11.6</v>
      </c>
      <c r="R3229" s="39">
        <v>100</v>
      </c>
      <c r="S3229" s="39">
        <v>61.8</v>
      </c>
    </row>
    <row r="3230" spans="1:19" x14ac:dyDescent="0.25">
      <c r="A3230" s="39" t="s">
        <v>75</v>
      </c>
      <c r="B3230" s="39" t="s">
        <v>35</v>
      </c>
      <c r="C3230" s="39" t="s">
        <v>69</v>
      </c>
      <c r="D3230" s="39" t="s">
        <v>3336</v>
      </c>
      <c r="E3230" s="39" t="s">
        <v>185</v>
      </c>
      <c r="F3230" s="48">
        <v>2</v>
      </c>
      <c r="G3230" s="41">
        <v>29329</v>
      </c>
      <c r="H3230" s="42">
        <v>2.0769775511649318</v>
      </c>
      <c r="I3230" s="42">
        <v>14121</v>
      </c>
      <c r="J3230" s="42" t="s">
        <v>4169</v>
      </c>
      <c r="K3230" s="42" t="s">
        <v>4170</v>
      </c>
      <c r="L3230" s="42">
        <v>0</v>
      </c>
      <c r="M3230" s="39" t="s">
        <v>102</v>
      </c>
      <c r="N3230" s="39" t="str">
        <f t="shared" si="50"/>
        <v>sim</v>
      </c>
      <c r="O3230" s="49">
        <v>165.34</v>
      </c>
      <c r="P3230" s="49">
        <v>139.80000000000001</v>
      </c>
      <c r="Q3230" s="39">
        <v>80.53</v>
      </c>
      <c r="R3230" s="39">
        <v>84.6</v>
      </c>
      <c r="S3230" s="39">
        <v>48.7</v>
      </c>
    </row>
    <row r="3231" spans="1:19" x14ac:dyDescent="0.25">
      <c r="A3231" s="39" t="s">
        <v>75</v>
      </c>
      <c r="B3231" s="39" t="s">
        <v>35</v>
      </c>
      <c r="C3231" s="39" t="s">
        <v>69</v>
      </c>
      <c r="D3231" s="39" t="s">
        <v>3337</v>
      </c>
      <c r="E3231" s="39" t="s">
        <v>127</v>
      </c>
      <c r="F3231" s="48">
        <v>2</v>
      </c>
      <c r="G3231" s="41">
        <v>26139</v>
      </c>
      <c r="H3231" s="42">
        <v>2.6139000000000001</v>
      </c>
      <c r="I3231" s="42">
        <v>10000</v>
      </c>
      <c r="J3231" s="42" t="s">
        <v>4170</v>
      </c>
      <c r="K3231" s="42" t="s">
        <v>4170</v>
      </c>
      <c r="L3231" s="42">
        <v>10</v>
      </c>
      <c r="M3231" s="39" t="s">
        <v>102</v>
      </c>
      <c r="N3231" s="39" t="str">
        <f t="shared" si="50"/>
        <v>sim</v>
      </c>
      <c r="O3231" s="49">
        <v>160</v>
      </c>
      <c r="P3231" s="49">
        <v>140</v>
      </c>
      <c r="Q3231" s="39">
        <v>2.12</v>
      </c>
      <c r="R3231" s="39">
        <v>87.5</v>
      </c>
      <c r="S3231" s="39">
        <v>1.3</v>
      </c>
    </row>
    <row r="3232" spans="1:19" x14ac:dyDescent="0.25">
      <c r="A3232" s="39" t="s">
        <v>75</v>
      </c>
      <c r="B3232" s="39" t="s">
        <v>35</v>
      </c>
      <c r="C3232" s="39" t="s">
        <v>69</v>
      </c>
      <c r="D3232" s="39" t="s">
        <v>3338</v>
      </c>
      <c r="E3232" s="39" t="s">
        <v>127</v>
      </c>
      <c r="F3232" s="48">
        <v>1</v>
      </c>
      <c r="G3232" s="41">
        <v>2274</v>
      </c>
      <c r="H3232" s="42">
        <v>2.0672727272727274</v>
      </c>
      <c r="I3232" s="42">
        <v>1100</v>
      </c>
      <c r="J3232" s="42" t="s">
        <v>4170</v>
      </c>
      <c r="K3232" s="42" t="s">
        <v>4170</v>
      </c>
      <c r="L3232" s="42">
        <v>0</v>
      </c>
      <c r="M3232" s="39" t="s">
        <v>102</v>
      </c>
      <c r="N3232" s="39" t="str">
        <f t="shared" si="50"/>
        <v>sim</v>
      </c>
      <c r="O3232" s="49">
        <v>21.44</v>
      </c>
      <c r="P3232" s="49">
        <v>20.22</v>
      </c>
      <c r="Q3232" s="39">
        <v>10.69</v>
      </c>
      <c r="R3232" s="39">
        <v>94.3</v>
      </c>
      <c r="S3232" s="39">
        <v>49.9</v>
      </c>
    </row>
    <row r="3233" spans="1:19" x14ac:dyDescent="0.25">
      <c r="A3233" s="39" t="s">
        <v>75</v>
      </c>
      <c r="B3233" s="39" t="s">
        <v>35</v>
      </c>
      <c r="C3233" s="39" t="s">
        <v>69</v>
      </c>
      <c r="D3233" s="39" t="s">
        <v>3339</v>
      </c>
      <c r="E3233" s="39" t="s">
        <v>191</v>
      </c>
      <c r="F3233" s="48">
        <v>1</v>
      </c>
      <c r="G3233" s="41">
        <v>1664</v>
      </c>
      <c r="H3233" s="42">
        <v>3.0814814814814815</v>
      </c>
      <c r="I3233" s="42">
        <v>540</v>
      </c>
      <c r="J3233" s="42" t="s">
        <v>4169</v>
      </c>
      <c r="K3233" s="42" t="s">
        <v>4169</v>
      </c>
      <c r="L3233" s="42">
        <v>6</v>
      </c>
      <c r="M3233" s="39" t="s">
        <v>102</v>
      </c>
      <c r="N3233" s="39" t="str">
        <f t="shared" si="50"/>
        <v>sim</v>
      </c>
      <c r="O3233" s="49">
        <v>17.29</v>
      </c>
      <c r="P3233" s="49">
        <v>15.44</v>
      </c>
      <c r="Q3233" s="39">
        <v>15</v>
      </c>
      <c r="R3233" s="39">
        <v>89.3</v>
      </c>
      <c r="S3233" s="39">
        <v>86.8</v>
      </c>
    </row>
    <row r="3234" spans="1:19" x14ac:dyDescent="0.25">
      <c r="A3234" s="39" t="s">
        <v>75</v>
      </c>
      <c r="B3234" s="39" t="s">
        <v>35</v>
      </c>
      <c r="C3234" s="39" t="s">
        <v>69</v>
      </c>
      <c r="D3234" s="39" t="s">
        <v>3340</v>
      </c>
      <c r="E3234" s="39" t="s">
        <v>127</v>
      </c>
      <c r="F3234" s="48">
        <v>1</v>
      </c>
      <c r="G3234" s="41">
        <v>21129</v>
      </c>
      <c r="H3234" s="42">
        <v>3.9493457943925234</v>
      </c>
      <c r="I3234" s="42">
        <v>5350</v>
      </c>
      <c r="J3234" s="42" t="s">
        <v>4169</v>
      </c>
      <c r="K3234" s="42" t="s">
        <v>4170</v>
      </c>
      <c r="L3234" s="42">
        <v>0</v>
      </c>
      <c r="M3234" s="39" t="s">
        <v>103</v>
      </c>
      <c r="N3234" s="39" t="str">
        <f t="shared" si="50"/>
        <v>sim</v>
      </c>
      <c r="O3234" s="49">
        <v>164.24</v>
      </c>
      <c r="P3234" s="49">
        <v>107.57</v>
      </c>
      <c r="Q3234" s="39">
        <v>100</v>
      </c>
      <c r="R3234" s="39">
        <v>65.5</v>
      </c>
      <c r="S3234" s="39">
        <v>60.9</v>
      </c>
    </row>
    <row r="3235" spans="1:19" x14ac:dyDescent="0.25">
      <c r="A3235" s="39" t="s">
        <v>75</v>
      </c>
      <c r="B3235" s="39" t="s">
        <v>35</v>
      </c>
      <c r="C3235" s="39" t="s">
        <v>69</v>
      </c>
      <c r="D3235" s="39" t="s">
        <v>3341</v>
      </c>
      <c r="E3235" s="39" t="s">
        <v>190</v>
      </c>
      <c r="F3235" s="48">
        <v>1</v>
      </c>
      <c r="G3235" s="41">
        <v>4495</v>
      </c>
      <c r="H3235" s="42">
        <v>2.655050206733609</v>
      </c>
      <c r="I3235" s="42">
        <v>1693</v>
      </c>
      <c r="J3235" s="42" t="s">
        <v>4170</v>
      </c>
      <c r="K3235" s="42" t="s">
        <v>4170</v>
      </c>
      <c r="L3235" s="42">
        <v>0</v>
      </c>
      <c r="M3235" s="39" t="s">
        <v>102</v>
      </c>
      <c r="N3235" s="39" t="str">
        <f t="shared" si="50"/>
        <v>sim</v>
      </c>
      <c r="O3235" s="49">
        <v>26.08</v>
      </c>
      <c r="P3235" s="49">
        <v>26.08</v>
      </c>
      <c r="Q3235" s="39">
        <v>20.329999999999998</v>
      </c>
      <c r="R3235" s="39">
        <v>100</v>
      </c>
      <c r="S3235" s="39">
        <v>78</v>
      </c>
    </row>
    <row r="3236" spans="1:19" x14ac:dyDescent="0.25">
      <c r="A3236" s="39" t="s">
        <v>75</v>
      </c>
      <c r="B3236" s="39" t="s">
        <v>35</v>
      </c>
      <c r="C3236" s="39" t="s">
        <v>69</v>
      </c>
      <c r="D3236" s="39" t="s">
        <v>3342</v>
      </c>
      <c r="E3236" s="39" t="s">
        <v>188</v>
      </c>
      <c r="F3236" s="48">
        <v>4</v>
      </c>
      <c r="G3236" s="41">
        <v>560410</v>
      </c>
      <c r="H3236" s="42">
        <v>2.380509396132803</v>
      </c>
      <c r="I3236" s="42">
        <v>235416</v>
      </c>
      <c r="J3236" s="42" t="s">
        <v>4169</v>
      </c>
      <c r="K3236" s="42" t="s">
        <v>4170</v>
      </c>
      <c r="L3236" s="42">
        <v>41</v>
      </c>
      <c r="M3236" s="39" t="s">
        <v>102</v>
      </c>
      <c r="N3236" s="39" t="str">
        <f t="shared" si="50"/>
        <v>sim</v>
      </c>
      <c r="O3236" s="49">
        <v>2440.63</v>
      </c>
      <c r="P3236" s="49">
        <v>2298.13</v>
      </c>
      <c r="Q3236" s="39">
        <v>1685.68</v>
      </c>
      <c r="R3236" s="39">
        <v>94.2</v>
      </c>
      <c r="S3236" s="39">
        <v>69.099999999999994</v>
      </c>
    </row>
    <row r="3237" spans="1:19" x14ac:dyDescent="0.25">
      <c r="A3237" s="39" t="s">
        <v>75</v>
      </c>
      <c r="B3237" s="39" t="s">
        <v>35</v>
      </c>
      <c r="C3237" s="39" t="s">
        <v>69</v>
      </c>
      <c r="D3237" s="39" t="s">
        <v>3343</v>
      </c>
      <c r="E3237" s="39" t="s">
        <v>186</v>
      </c>
      <c r="F3237" s="48">
        <v>1</v>
      </c>
      <c r="G3237" s="41">
        <v>4707</v>
      </c>
      <c r="H3237" s="42">
        <v>2.6150000000000002</v>
      </c>
      <c r="I3237" s="42">
        <v>1800</v>
      </c>
      <c r="J3237" s="42" t="s">
        <v>4169</v>
      </c>
      <c r="K3237" s="42" t="s">
        <v>4169</v>
      </c>
      <c r="L3237" s="42">
        <v>100</v>
      </c>
      <c r="M3237" s="39" t="s">
        <v>103</v>
      </c>
      <c r="N3237" s="39" t="str">
        <f t="shared" si="50"/>
        <v>sim</v>
      </c>
      <c r="O3237" s="49">
        <v>20</v>
      </c>
      <c r="P3237" s="49">
        <v>18</v>
      </c>
      <c r="Q3237" s="39">
        <v>17</v>
      </c>
      <c r="R3237" s="39">
        <v>90</v>
      </c>
      <c r="S3237" s="39">
        <v>85</v>
      </c>
    </row>
    <row r="3238" spans="1:19" x14ac:dyDescent="0.25">
      <c r="A3238" s="39" t="s">
        <v>75</v>
      </c>
      <c r="B3238" s="39" t="s">
        <v>35</v>
      </c>
      <c r="C3238" s="39" t="s">
        <v>69</v>
      </c>
      <c r="D3238" s="39" t="s">
        <v>3344</v>
      </c>
      <c r="E3238" s="39" t="s">
        <v>191</v>
      </c>
      <c r="F3238" s="48">
        <v>1</v>
      </c>
      <c r="G3238" s="41">
        <v>3304</v>
      </c>
      <c r="H3238" s="42">
        <v>2.3267605633802817</v>
      </c>
      <c r="I3238" s="42">
        <v>1420</v>
      </c>
      <c r="J3238" s="42" t="s">
        <v>4170</v>
      </c>
      <c r="K3238" s="42" t="s">
        <v>4169</v>
      </c>
      <c r="L3238" s="42">
        <v>30</v>
      </c>
      <c r="M3238" s="39" t="s">
        <v>103</v>
      </c>
      <c r="N3238" s="39" t="str">
        <f t="shared" si="50"/>
        <v>sim</v>
      </c>
      <c r="O3238" s="49">
        <v>12</v>
      </c>
      <c r="P3238" s="49">
        <v>5</v>
      </c>
      <c r="Q3238" s="39">
        <v>0</v>
      </c>
      <c r="R3238" s="39">
        <v>41.7</v>
      </c>
      <c r="S3238" s="39"/>
    </row>
    <row r="3239" spans="1:19" x14ac:dyDescent="0.25">
      <c r="A3239" s="39" t="s">
        <v>75</v>
      </c>
      <c r="B3239" s="39" t="s">
        <v>35</v>
      </c>
      <c r="C3239" s="39" t="s">
        <v>69</v>
      </c>
      <c r="D3239" s="39" t="s">
        <v>3345</v>
      </c>
      <c r="E3239" s="39" t="s">
        <v>188</v>
      </c>
      <c r="F3239" s="48">
        <v>1</v>
      </c>
      <c r="G3239" s="41">
        <v>4393</v>
      </c>
      <c r="H3239" s="42">
        <v>2.2738095238095237</v>
      </c>
      <c r="I3239" s="42">
        <v>1932</v>
      </c>
      <c r="J3239" s="42" t="s">
        <v>4170</v>
      </c>
      <c r="K3239" s="42" t="s">
        <v>4170</v>
      </c>
      <c r="L3239" s="42">
        <v>0</v>
      </c>
      <c r="M3239" s="39" t="s">
        <v>102</v>
      </c>
      <c r="N3239" s="39" t="str">
        <f t="shared" si="50"/>
        <v>sim</v>
      </c>
      <c r="O3239" s="49">
        <v>62.22</v>
      </c>
      <c r="P3239" s="49">
        <v>62.22</v>
      </c>
      <c r="Q3239" s="39">
        <v>60</v>
      </c>
      <c r="R3239" s="39">
        <v>100</v>
      </c>
      <c r="S3239" s="39">
        <v>96.4</v>
      </c>
    </row>
    <row r="3240" spans="1:19" x14ac:dyDescent="0.25">
      <c r="A3240" s="39" t="s">
        <v>75</v>
      </c>
      <c r="B3240" s="39" t="s">
        <v>35</v>
      </c>
      <c r="C3240" s="39" t="s">
        <v>69</v>
      </c>
      <c r="D3240" s="39" t="s">
        <v>3346</v>
      </c>
      <c r="E3240" s="39" t="s">
        <v>186</v>
      </c>
      <c r="F3240" s="48">
        <v>1</v>
      </c>
      <c r="G3240" s="41">
        <v>8375</v>
      </c>
      <c r="H3240" s="42">
        <v>2.0885286783042396</v>
      </c>
      <c r="I3240" s="42">
        <v>4010</v>
      </c>
      <c r="J3240" s="42" t="s">
        <v>4169</v>
      </c>
      <c r="K3240" s="42" t="s">
        <v>4169</v>
      </c>
      <c r="L3240" s="42">
        <v>50</v>
      </c>
      <c r="M3240" s="39" t="s">
        <v>102</v>
      </c>
      <c r="N3240" s="39" t="str">
        <f t="shared" si="50"/>
        <v>sim</v>
      </c>
      <c r="O3240" s="49">
        <v>88.4</v>
      </c>
      <c r="P3240" s="49">
        <v>74</v>
      </c>
      <c r="Q3240" s="39">
        <v>74</v>
      </c>
      <c r="R3240" s="39">
        <v>83.7</v>
      </c>
      <c r="S3240" s="39">
        <v>83.7</v>
      </c>
    </row>
    <row r="3241" spans="1:19" x14ac:dyDescent="0.25">
      <c r="A3241" s="39" t="s">
        <v>75</v>
      </c>
      <c r="B3241" s="39" t="s">
        <v>35</v>
      </c>
      <c r="C3241" s="39" t="s">
        <v>69</v>
      </c>
      <c r="D3241" s="39" t="s">
        <v>3347</v>
      </c>
      <c r="E3241" s="39" t="s">
        <v>190</v>
      </c>
      <c r="F3241" s="48">
        <v>2</v>
      </c>
      <c r="G3241" s="41">
        <v>32693</v>
      </c>
      <c r="H3241" s="42">
        <v>2.4368664281454979</v>
      </c>
      <c r="I3241" s="42">
        <v>13416</v>
      </c>
      <c r="J3241" s="42" t="s">
        <v>4169</v>
      </c>
      <c r="K3241" s="42" t="s">
        <v>4170</v>
      </c>
      <c r="L3241" s="42">
        <v>0</v>
      </c>
      <c r="M3241" s="39" t="s">
        <v>102</v>
      </c>
      <c r="N3241" s="39" t="str">
        <f t="shared" si="50"/>
        <v>sim</v>
      </c>
      <c r="O3241" s="49">
        <v>218.8</v>
      </c>
      <c r="P3241" s="49">
        <v>154.66</v>
      </c>
      <c r="Q3241" s="39">
        <v>124.03</v>
      </c>
      <c r="R3241" s="39">
        <v>70.7</v>
      </c>
      <c r="S3241" s="39">
        <v>56.7</v>
      </c>
    </row>
    <row r="3242" spans="1:19" x14ac:dyDescent="0.25">
      <c r="A3242" s="39" t="s">
        <v>75</v>
      </c>
      <c r="B3242" s="39" t="s">
        <v>35</v>
      </c>
      <c r="C3242" s="39" t="s">
        <v>69</v>
      </c>
      <c r="D3242" s="39" t="s">
        <v>3348</v>
      </c>
      <c r="E3242" s="39" t="s">
        <v>185</v>
      </c>
      <c r="F3242" s="48">
        <v>1</v>
      </c>
      <c r="G3242" s="41">
        <v>9114</v>
      </c>
      <c r="H3242" s="42">
        <v>2.398421052631579</v>
      </c>
      <c r="I3242" s="42">
        <v>3800</v>
      </c>
      <c r="J3242" s="42" t="s">
        <v>4170</v>
      </c>
      <c r="K3242" s="42" t="s">
        <v>4170</v>
      </c>
      <c r="L3242" s="42">
        <v>0</v>
      </c>
      <c r="M3242" s="39" t="s">
        <v>106</v>
      </c>
      <c r="N3242" s="39" t="str">
        <f t="shared" si="50"/>
        <v>sim</v>
      </c>
      <c r="O3242" s="49">
        <v>39</v>
      </c>
      <c r="P3242" s="49">
        <v>35</v>
      </c>
      <c r="Q3242" s="39">
        <v>31</v>
      </c>
      <c r="R3242" s="39">
        <v>89.7</v>
      </c>
      <c r="S3242" s="39">
        <v>79.5</v>
      </c>
    </row>
    <row r="3243" spans="1:19" x14ac:dyDescent="0.25">
      <c r="A3243" s="39" t="s">
        <v>75</v>
      </c>
      <c r="B3243" s="39" t="s">
        <v>35</v>
      </c>
      <c r="C3243" s="39" t="s">
        <v>69</v>
      </c>
      <c r="D3243" s="39" t="s">
        <v>3349</v>
      </c>
      <c r="E3243" s="39" t="s">
        <v>127</v>
      </c>
      <c r="F3243" s="48">
        <v>1</v>
      </c>
      <c r="G3243" s="41">
        <v>523</v>
      </c>
      <c r="H3243" s="42">
        <v>4.7545454545454549</v>
      </c>
      <c r="I3243" s="42">
        <v>110</v>
      </c>
      <c r="J3243" s="42" t="s">
        <v>4170</v>
      </c>
      <c r="K3243" s="42" t="s">
        <v>4170</v>
      </c>
      <c r="L3243" s="42">
        <v>52</v>
      </c>
      <c r="M3243" s="39" t="s">
        <v>104</v>
      </c>
      <c r="N3243" s="39" t="b">
        <f t="shared" si="50"/>
        <v>0</v>
      </c>
      <c r="O3243" s="49">
        <v>6</v>
      </c>
      <c r="P3243" s="49">
        <v>4</v>
      </c>
      <c r="Q3243" s="39">
        <v>4</v>
      </c>
      <c r="R3243" s="39">
        <v>66.7</v>
      </c>
      <c r="S3243" s="39">
        <v>66.7</v>
      </c>
    </row>
    <row r="3244" spans="1:19" x14ac:dyDescent="0.25">
      <c r="A3244" s="39" t="s">
        <v>75</v>
      </c>
      <c r="B3244" s="39" t="s">
        <v>35</v>
      </c>
      <c r="C3244" s="39" t="s">
        <v>69</v>
      </c>
      <c r="D3244" s="39" t="s">
        <v>3350</v>
      </c>
      <c r="E3244" s="39" t="s">
        <v>127</v>
      </c>
      <c r="F3244" s="48">
        <v>1</v>
      </c>
      <c r="G3244" s="41">
        <v>8194</v>
      </c>
      <c r="H3244" s="42">
        <v>2.9602601156069364</v>
      </c>
      <c r="I3244" s="42">
        <v>2768</v>
      </c>
      <c r="J3244" s="42" t="s">
        <v>4169</v>
      </c>
      <c r="K3244" s="42" t="s">
        <v>4169</v>
      </c>
      <c r="L3244" s="42">
        <v>5</v>
      </c>
      <c r="M3244" s="39" t="s">
        <v>102</v>
      </c>
      <c r="N3244" s="39" t="str">
        <f t="shared" si="50"/>
        <v>sim</v>
      </c>
      <c r="O3244" s="49">
        <v>46.2</v>
      </c>
      <c r="P3244" s="49">
        <v>43.23</v>
      </c>
      <c r="Q3244" s="39">
        <v>18.5</v>
      </c>
      <c r="R3244" s="39">
        <v>93.6</v>
      </c>
      <c r="S3244" s="39">
        <v>40</v>
      </c>
    </row>
    <row r="3245" spans="1:19" x14ac:dyDescent="0.25">
      <c r="A3245" s="39" t="s">
        <v>75</v>
      </c>
      <c r="B3245" s="39" t="s">
        <v>35</v>
      </c>
      <c r="C3245" s="39" t="s">
        <v>69</v>
      </c>
      <c r="D3245" s="39" t="s">
        <v>3351</v>
      </c>
      <c r="E3245" s="39" t="s">
        <v>127</v>
      </c>
      <c r="F3245" s="48">
        <v>1</v>
      </c>
      <c r="G3245" s="41">
        <v>6981</v>
      </c>
      <c r="H3245" s="42">
        <v>2.3672431332655139</v>
      </c>
      <c r="I3245" s="42">
        <v>2949</v>
      </c>
      <c r="J3245" s="42" t="s">
        <v>4169</v>
      </c>
      <c r="K3245" s="42" t="s">
        <v>4170</v>
      </c>
      <c r="L3245" s="42">
        <v>0</v>
      </c>
      <c r="M3245" s="39" t="s">
        <v>102</v>
      </c>
      <c r="N3245" s="39" t="str">
        <f t="shared" si="50"/>
        <v>sim</v>
      </c>
      <c r="O3245" s="49">
        <v>39.51</v>
      </c>
      <c r="P3245" s="49">
        <v>38.79</v>
      </c>
      <c r="Q3245" s="39">
        <v>23.5</v>
      </c>
      <c r="R3245" s="39">
        <v>98.2</v>
      </c>
      <c r="S3245" s="39">
        <v>59.5</v>
      </c>
    </row>
    <row r="3246" spans="1:19" x14ac:dyDescent="0.25">
      <c r="A3246" s="39" t="s">
        <v>75</v>
      </c>
      <c r="B3246" s="39" t="s">
        <v>35</v>
      </c>
      <c r="C3246" s="39" t="s">
        <v>69</v>
      </c>
      <c r="D3246" s="39" t="s">
        <v>3352</v>
      </c>
      <c r="E3246" s="39" t="s">
        <v>187</v>
      </c>
      <c r="F3246" s="48">
        <v>1</v>
      </c>
      <c r="G3246" s="41">
        <v>3778</v>
      </c>
      <c r="H3246" s="42">
        <v>2.4327108821635544</v>
      </c>
      <c r="I3246" s="42">
        <v>1553</v>
      </c>
      <c r="J3246" s="42" t="s">
        <v>4170</v>
      </c>
      <c r="K3246" s="42" t="s">
        <v>4170</v>
      </c>
      <c r="L3246" s="42">
        <v>0</v>
      </c>
      <c r="M3246" s="39" t="s">
        <v>102</v>
      </c>
      <c r="N3246" s="39" t="str">
        <f t="shared" si="50"/>
        <v>sim</v>
      </c>
      <c r="O3246" s="49">
        <v>8.4</v>
      </c>
      <c r="P3246" s="49">
        <v>3.6</v>
      </c>
      <c r="Q3246" s="39">
        <v>1.8</v>
      </c>
      <c r="R3246" s="39">
        <v>42.9</v>
      </c>
      <c r="S3246" s="39">
        <v>21.4</v>
      </c>
    </row>
    <row r="3247" spans="1:19" x14ac:dyDescent="0.25">
      <c r="A3247" s="39" t="s">
        <v>75</v>
      </c>
      <c r="B3247" s="39" t="s">
        <v>35</v>
      </c>
      <c r="C3247" s="39" t="s">
        <v>69</v>
      </c>
      <c r="D3247" s="39" t="s">
        <v>3353</v>
      </c>
      <c r="E3247" s="39" t="s">
        <v>190</v>
      </c>
      <c r="F3247" s="48">
        <v>2</v>
      </c>
      <c r="G3247" s="41">
        <v>28895</v>
      </c>
      <c r="H3247" s="42">
        <v>2.6026842010448568</v>
      </c>
      <c r="I3247" s="42">
        <v>11102</v>
      </c>
      <c r="J3247" s="42" t="s">
        <v>4170</v>
      </c>
      <c r="K3247" s="42" t="s">
        <v>4170</v>
      </c>
      <c r="L3247" s="42">
        <v>70</v>
      </c>
      <c r="M3247" s="39" t="s">
        <v>106</v>
      </c>
      <c r="N3247" s="39" t="str">
        <f t="shared" si="50"/>
        <v>sim</v>
      </c>
      <c r="O3247" s="49">
        <v>90</v>
      </c>
      <c r="P3247" s="49">
        <v>65</v>
      </c>
      <c r="Q3247" s="39">
        <v>46</v>
      </c>
      <c r="R3247" s="39">
        <v>72.2</v>
      </c>
      <c r="S3247" s="39">
        <v>51.1</v>
      </c>
    </row>
    <row r="3248" spans="1:19" x14ac:dyDescent="0.25">
      <c r="A3248" s="39" t="s">
        <v>75</v>
      </c>
      <c r="B3248" s="39" t="s">
        <v>35</v>
      </c>
      <c r="C3248" s="39" t="s">
        <v>69</v>
      </c>
      <c r="D3248" s="39" t="s">
        <v>3354</v>
      </c>
      <c r="E3248" s="39" t="s">
        <v>127</v>
      </c>
      <c r="F3248" s="48">
        <v>1</v>
      </c>
      <c r="G3248" s="41">
        <v>5148</v>
      </c>
      <c r="H3248" s="42">
        <v>2.9757225433526013</v>
      </c>
      <c r="I3248" s="42">
        <v>1730</v>
      </c>
      <c r="J3248" s="42" t="s">
        <v>4169</v>
      </c>
      <c r="K3248" s="42" t="s">
        <v>4170</v>
      </c>
      <c r="L3248" s="42">
        <v>0</v>
      </c>
      <c r="M3248" s="39" t="s">
        <v>103</v>
      </c>
      <c r="N3248" s="39" t="str">
        <f t="shared" si="50"/>
        <v>sim</v>
      </c>
      <c r="O3248" s="49">
        <v>1800</v>
      </c>
      <c r="P3248" s="49">
        <v>576</v>
      </c>
      <c r="Q3248" s="39">
        <v>1800</v>
      </c>
      <c r="R3248" s="39">
        <v>32</v>
      </c>
      <c r="S3248" s="39">
        <v>100</v>
      </c>
    </row>
    <row r="3249" spans="1:19" x14ac:dyDescent="0.25">
      <c r="A3249" s="39" t="s">
        <v>75</v>
      </c>
      <c r="B3249" s="39" t="s">
        <v>35</v>
      </c>
      <c r="C3249" s="39" t="s">
        <v>69</v>
      </c>
      <c r="D3249" s="39" t="s">
        <v>3355</v>
      </c>
      <c r="E3249" s="39" t="s">
        <v>190</v>
      </c>
      <c r="F3249" s="48">
        <v>4</v>
      </c>
      <c r="G3249" s="41">
        <v>422418</v>
      </c>
      <c r="H3249" s="42">
        <v>3.0750382179515179</v>
      </c>
      <c r="I3249" s="42">
        <v>137370</v>
      </c>
      <c r="J3249" s="42" t="s">
        <v>4169</v>
      </c>
      <c r="K3249" s="42" t="s">
        <v>4170</v>
      </c>
      <c r="L3249" s="42">
        <v>0</v>
      </c>
      <c r="M3249" s="39" t="s">
        <v>103</v>
      </c>
      <c r="N3249" s="39" t="str">
        <f t="shared" si="50"/>
        <v>sim</v>
      </c>
      <c r="O3249" s="49">
        <v>1871.37</v>
      </c>
      <c r="P3249" s="49">
        <v>1773.74</v>
      </c>
      <c r="Q3249" s="39">
        <v>1259.06</v>
      </c>
      <c r="R3249" s="39">
        <v>94.8</v>
      </c>
      <c r="S3249" s="39">
        <v>67.3</v>
      </c>
    </row>
    <row r="3250" spans="1:19" x14ac:dyDescent="0.25">
      <c r="A3250" s="39" t="s">
        <v>75</v>
      </c>
      <c r="B3250" s="39" t="s">
        <v>35</v>
      </c>
      <c r="C3250" s="39" t="s">
        <v>69</v>
      </c>
      <c r="D3250" s="39" t="s">
        <v>3356</v>
      </c>
      <c r="E3250" s="39" t="s">
        <v>127</v>
      </c>
      <c r="F3250" s="48">
        <v>1</v>
      </c>
      <c r="G3250" s="41">
        <v>4729</v>
      </c>
      <c r="H3250" s="42">
        <v>2.5631436314363145</v>
      </c>
      <c r="I3250" s="42">
        <v>1845</v>
      </c>
      <c r="J3250" s="42" t="s">
        <v>4170</v>
      </c>
      <c r="K3250" s="42" t="s">
        <v>4170</v>
      </c>
      <c r="L3250" s="42">
        <v>0</v>
      </c>
      <c r="M3250" s="39" t="s">
        <v>102</v>
      </c>
      <c r="N3250" s="39" t="str">
        <f t="shared" si="50"/>
        <v>sim</v>
      </c>
      <c r="O3250" s="49">
        <v>40.299999999999997</v>
      </c>
      <c r="P3250" s="49">
        <v>34.799999999999997</v>
      </c>
      <c r="Q3250" s="39">
        <v>27.8</v>
      </c>
      <c r="R3250" s="39">
        <v>86.4</v>
      </c>
      <c r="S3250" s="39">
        <v>69</v>
      </c>
    </row>
    <row r="3251" spans="1:19" x14ac:dyDescent="0.25">
      <c r="A3251" s="39" t="s">
        <v>75</v>
      </c>
      <c r="B3251" s="39" t="s">
        <v>35</v>
      </c>
      <c r="C3251" s="39" t="s">
        <v>69</v>
      </c>
      <c r="D3251" s="39" t="s">
        <v>3357</v>
      </c>
      <c r="E3251" s="39" t="s">
        <v>192</v>
      </c>
      <c r="F3251" s="48">
        <v>1</v>
      </c>
      <c r="G3251" s="41">
        <v>3203</v>
      </c>
      <c r="H3251" s="42">
        <v>2.1003278688524589</v>
      </c>
      <c r="I3251" s="42">
        <v>1525</v>
      </c>
      <c r="J3251" s="42" t="s">
        <v>4170</v>
      </c>
      <c r="K3251" s="42" t="s">
        <v>4170</v>
      </c>
      <c r="L3251" s="42">
        <v>0</v>
      </c>
      <c r="M3251" s="39" t="s">
        <v>102</v>
      </c>
      <c r="N3251" s="39" t="str">
        <f t="shared" si="50"/>
        <v>sim</v>
      </c>
      <c r="O3251" s="49">
        <v>39</v>
      </c>
      <c r="P3251" s="49">
        <v>39</v>
      </c>
      <c r="Q3251" s="39">
        <v>39</v>
      </c>
      <c r="R3251" s="39">
        <v>100</v>
      </c>
      <c r="S3251" s="39">
        <v>100</v>
      </c>
    </row>
    <row r="3252" spans="1:19" x14ac:dyDescent="0.25">
      <c r="A3252" s="39" t="s">
        <v>75</v>
      </c>
      <c r="B3252" s="39" t="s">
        <v>35</v>
      </c>
      <c r="C3252" s="39" t="s">
        <v>69</v>
      </c>
      <c r="D3252" s="39" t="s">
        <v>3358</v>
      </c>
      <c r="E3252" s="39" t="s">
        <v>127</v>
      </c>
      <c r="F3252" s="48">
        <v>1</v>
      </c>
      <c r="G3252" s="41">
        <v>9133</v>
      </c>
      <c r="H3252" s="42">
        <v>2.1719381688466113</v>
      </c>
      <c r="I3252" s="42">
        <v>4205</v>
      </c>
      <c r="J3252" s="42" t="s">
        <v>4170</v>
      </c>
      <c r="K3252" s="42" t="s">
        <v>4170</v>
      </c>
      <c r="L3252" s="42">
        <v>20</v>
      </c>
      <c r="M3252" s="39" t="s">
        <v>103</v>
      </c>
      <c r="N3252" s="39" t="str">
        <f t="shared" si="50"/>
        <v>sim</v>
      </c>
      <c r="O3252" s="49">
        <v>90</v>
      </c>
      <c r="P3252" s="49">
        <v>70</v>
      </c>
      <c r="Q3252" s="39">
        <v>50</v>
      </c>
      <c r="R3252" s="39">
        <v>77.8</v>
      </c>
      <c r="S3252" s="39">
        <v>55.6</v>
      </c>
    </row>
    <row r="3253" spans="1:19" x14ac:dyDescent="0.25">
      <c r="A3253" s="39" t="s">
        <v>75</v>
      </c>
      <c r="B3253" s="39" t="s">
        <v>35</v>
      </c>
      <c r="C3253" s="39" t="s">
        <v>69</v>
      </c>
      <c r="D3253" s="39" t="s">
        <v>3359</v>
      </c>
      <c r="E3253" s="39" t="s">
        <v>127</v>
      </c>
      <c r="F3253" s="48">
        <v>1</v>
      </c>
      <c r="G3253" s="41">
        <v>457</v>
      </c>
      <c r="H3253" s="42">
        <v>2.0772727272727272</v>
      </c>
      <c r="I3253" s="42">
        <v>220</v>
      </c>
      <c r="J3253" s="42" t="s">
        <v>4169</v>
      </c>
      <c r="K3253" s="42" t="s">
        <v>4170</v>
      </c>
      <c r="L3253" s="42">
        <v>0</v>
      </c>
      <c r="M3253" s="39" t="s">
        <v>102</v>
      </c>
      <c r="N3253" s="39" t="str">
        <f t="shared" si="50"/>
        <v>sim</v>
      </c>
      <c r="O3253" s="49">
        <v>12.6</v>
      </c>
      <c r="P3253" s="49">
        <v>9.59</v>
      </c>
      <c r="Q3253" s="39">
        <v>6.81</v>
      </c>
      <c r="R3253" s="39">
        <v>76.099999999999994</v>
      </c>
      <c r="S3253" s="39">
        <v>54</v>
      </c>
    </row>
    <row r="3254" spans="1:19" x14ac:dyDescent="0.25">
      <c r="A3254" s="39" t="s">
        <v>75</v>
      </c>
      <c r="B3254" s="39" t="s">
        <v>35</v>
      </c>
      <c r="C3254" s="39" t="s">
        <v>69</v>
      </c>
      <c r="D3254" s="39" t="s">
        <v>3360</v>
      </c>
      <c r="E3254" s="39" t="s">
        <v>189</v>
      </c>
      <c r="F3254" s="48">
        <v>1</v>
      </c>
      <c r="G3254" s="41">
        <v>13079</v>
      </c>
      <c r="H3254" s="42">
        <v>2.4677358490566039</v>
      </c>
      <c r="I3254" s="42">
        <v>5300</v>
      </c>
      <c r="J3254" s="42" t="s">
        <v>4169</v>
      </c>
      <c r="K3254" s="42" t="s">
        <v>4170</v>
      </c>
      <c r="L3254" s="42">
        <v>0</v>
      </c>
      <c r="M3254" s="39" t="s">
        <v>102</v>
      </c>
      <c r="N3254" s="39" t="str">
        <f t="shared" si="50"/>
        <v>sim</v>
      </c>
      <c r="O3254" s="49">
        <v>65</v>
      </c>
      <c r="P3254" s="49">
        <v>59.1</v>
      </c>
      <c r="Q3254" s="39">
        <v>32.200000000000003</v>
      </c>
      <c r="R3254" s="39">
        <v>90.9</v>
      </c>
      <c r="S3254" s="39">
        <v>49.5</v>
      </c>
    </row>
    <row r="3255" spans="1:19" x14ac:dyDescent="0.25">
      <c r="A3255" s="39" t="s">
        <v>75</v>
      </c>
      <c r="B3255" s="39" t="s">
        <v>35</v>
      </c>
      <c r="C3255" s="39" t="s">
        <v>69</v>
      </c>
      <c r="D3255" s="39" t="s">
        <v>3361</v>
      </c>
      <c r="E3255" s="39" t="s">
        <v>127</v>
      </c>
      <c r="F3255" s="48">
        <v>2</v>
      </c>
      <c r="G3255" s="41">
        <v>35041</v>
      </c>
      <c r="H3255" s="42">
        <v>17.520499999999998</v>
      </c>
      <c r="I3255" s="42">
        <v>2000</v>
      </c>
      <c r="J3255" s="42" t="s">
        <v>4169</v>
      </c>
      <c r="K3255" s="42" t="s">
        <v>4170</v>
      </c>
      <c r="L3255" s="42">
        <v>0</v>
      </c>
      <c r="M3255" s="39" t="s">
        <v>103</v>
      </c>
      <c r="N3255" s="39" t="str">
        <f t="shared" si="50"/>
        <v>sim</v>
      </c>
      <c r="O3255" s="49">
        <v>400</v>
      </c>
      <c r="P3255" s="49">
        <v>150</v>
      </c>
      <c r="Q3255" s="39">
        <v>50</v>
      </c>
      <c r="R3255" s="39">
        <v>37.5</v>
      </c>
      <c r="S3255" s="39">
        <v>12.5</v>
      </c>
    </row>
    <row r="3256" spans="1:19" x14ac:dyDescent="0.25">
      <c r="A3256" s="39" t="s">
        <v>75</v>
      </c>
      <c r="B3256" s="39" t="s">
        <v>35</v>
      </c>
      <c r="C3256" s="39" t="s">
        <v>69</v>
      </c>
      <c r="D3256" s="39" t="s">
        <v>3362</v>
      </c>
      <c r="E3256" s="39" t="s">
        <v>127</v>
      </c>
      <c r="F3256" s="48">
        <v>1</v>
      </c>
      <c r="G3256" s="41">
        <v>804</v>
      </c>
      <c r="H3256" s="42">
        <v>2.5125000000000002</v>
      </c>
      <c r="I3256" s="42">
        <v>320</v>
      </c>
      <c r="J3256" s="42" t="s">
        <v>4169</v>
      </c>
      <c r="K3256" s="42" t="s">
        <v>4170</v>
      </c>
      <c r="L3256" s="42">
        <v>20</v>
      </c>
      <c r="M3256" s="39" t="s">
        <v>103</v>
      </c>
      <c r="N3256" s="39" t="str">
        <f t="shared" si="50"/>
        <v>sim</v>
      </c>
      <c r="O3256" s="49">
        <v>12</v>
      </c>
      <c r="P3256" s="49">
        <v>6</v>
      </c>
      <c r="Q3256" s="39">
        <v>0</v>
      </c>
      <c r="R3256" s="39">
        <v>50</v>
      </c>
      <c r="S3256" s="39"/>
    </row>
    <row r="3257" spans="1:19" x14ac:dyDescent="0.25">
      <c r="A3257" s="39" t="s">
        <v>75</v>
      </c>
      <c r="B3257" s="39" t="s">
        <v>35</v>
      </c>
      <c r="C3257" s="39" t="s">
        <v>69</v>
      </c>
      <c r="D3257" s="39" t="s">
        <v>3363</v>
      </c>
      <c r="E3257" s="39" t="s">
        <v>191</v>
      </c>
      <c r="F3257" s="48">
        <v>1</v>
      </c>
      <c r="G3257" s="41">
        <v>8853</v>
      </c>
      <c r="H3257" s="42">
        <v>2.8631953428201813</v>
      </c>
      <c r="I3257" s="42">
        <v>3092</v>
      </c>
      <c r="J3257" s="42" t="s">
        <v>4170</v>
      </c>
      <c r="K3257" s="42" t="s">
        <v>4170</v>
      </c>
      <c r="L3257" s="42">
        <v>0</v>
      </c>
      <c r="M3257" s="39" t="s">
        <v>103</v>
      </c>
      <c r="N3257" s="39" t="str">
        <f t="shared" si="50"/>
        <v>sim</v>
      </c>
      <c r="O3257" s="49">
        <v>43.44</v>
      </c>
      <c r="P3257" s="49">
        <v>40.200000000000003</v>
      </c>
      <c r="Q3257" s="39">
        <v>5.92</v>
      </c>
      <c r="R3257" s="39">
        <v>92.5</v>
      </c>
      <c r="S3257" s="39">
        <v>13.6</v>
      </c>
    </row>
    <row r="3258" spans="1:19" x14ac:dyDescent="0.25">
      <c r="A3258" s="39" t="s">
        <v>75</v>
      </c>
      <c r="B3258" s="39" t="s">
        <v>35</v>
      </c>
      <c r="C3258" s="39" t="s">
        <v>69</v>
      </c>
      <c r="D3258" s="39" t="s">
        <v>3364</v>
      </c>
      <c r="E3258" s="39" t="s">
        <v>127</v>
      </c>
      <c r="F3258" s="48">
        <v>2</v>
      </c>
      <c r="G3258" s="41">
        <v>41643</v>
      </c>
      <c r="H3258" s="42">
        <v>2.2748279252704031</v>
      </c>
      <c r="I3258" s="42">
        <v>18306</v>
      </c>
      <c r="J3258" s="42" t="s">
        <v>4169</v>
      </c>
      <c r="K3258" s="42" t="s">
        <v>4169</v>
      </c>
      <c r="L3258" s="42">
        <v>100</v>
      </c>
      <c r="M3258" s="39" t="s">
        <v>102</v>
      </c>
      <c r="N3258" s="39" t="str">
        <f t="shared" si="50"/>
        <v>sim</v>
      </c>
      <c r="O3258" s="49">
        <v>195.78</v>
      </c>
      <c r="P3258" s="49">
        <v>187.58</v>
      </c>
      <c r="Q3258" s="39">
        <v>1.35</v>
      </c>
      <c r="R3258" s="39">
        <v>95.8</v>
      </c>
      <c r="S3258" s="39">
        <v>0.7</v>
      </c>
    </row>
    <row r="3259" spans="1:19" x14ac:dyDescent="0.25">
      <c r="A3259" s="39" t="s">
        <v>75</v>
      </c>
      <c r="B3259" s="39" t="s">
        <v>35</v>
      </c>
      <c r="C3259" s="39" t="s">
        <v>69</v>
      </c>
      <c r="D3259" s="39" t="s">
        <v>3365</v>
      </c>
      <c r="E3259" s="39" t="s">
        <v>192</v>
      </c>
      <c r="F3259" s="48">
        <v>1</v>
      </c>
      <c r="G3259" s="41">
        <v>2696</v>
      </c>
      <c r="H3259" s="42">
        <v>2.6960000000000002</v>
      </c>
      <c r="I3259" s="42">
        <v>1000</v>
      </c>
      <c r="J3259" s="42" t="s">
        <v>4169</v>
      </c>
      <c r="K3259" s="42" t="s">
        <v>4170</v>
      </c>
      <c r="L3259" s="42">
        <v>0</v>
      </c>
      <c r="M3259" s="39" t="s">
        <v>103</v>
      </c>
      <c r="N3259" s="39" t="str">
        <f t="shared" si="50"/>
        <v>sim</v>
      </c>
      <c r="O3259" s="49">
        <v>30.07</v>
      </c>
      <c r="P3259" s="49">
        <v>29.26</v>
      </c>
      <c r="Q3259" s="39">
        <v>22.5</v>
      </c>
      <c r="R3259" s="39">
        <v>97.3</v>
      </c>
      <c r="S3259" s="39">
        <v>74.8</v>
      </c>
    </row>
    <row r="3260" spans="1:19" x14ac:dyDescent="0.25">
      <c r="A3260" s="39" t="s">
        <v>75</v>
      </c>
      <c r="B3260" s="39" t="s">
        <v>35</v>
      </c>
      <c r="C3260" s="39" t="s">
        <v>69</v>
      </c>
      <c r="D3260" s="39" t="s">
        <v>3366</v>
      </c>
      <c r="E3260" s="39" t="s">
        <v>127</v>
      </c>
      <c r="F3260" s="48">
        <v>1</v>
      </c>
      <c r="G3260" s="41">
        <v>1490</v>
      </c>
      <c r="H3260" s="42">
        <v>2.002688172043011</v>
      </c>
      <c r="I3260" s="42">
        <v>744</v>
      </c>
      <c r="J3260" s="42" t="s">
        <v>4169</v>
      </c>
      <c r="K3260" s="42" t="s">
        <v>4170</v>
      </c>
      <c r="L3260" s="42">
        <v>2</v>
      </c>
      <c r="M3260" s="39" t="s">
        <v>102</v>
      </c>
      <c r="N3260" s="39" t="str">
        <f t="shared" si="50"/>
        <v>sim</v>
      </c>
      <c r="O3260" s="49">
        <v>19</v>
      </c>
      <c r="P3260" s="49">
        <v>3.92</v>
      </c>
      <c r="Q3260" s="39">
        <v>1.6</v>
      </c>
      <c r="R3260" s="39">
        <v>20.6</v>
      </c>
      <c r="S3260" s="39">
        <v>8.4</v>
      </c>
    </row>
    <row r="3261" spans="1:19" x14ac:dyDescent="0.25">
      <c r="A3261" s="39" t="s">
        <v>75</v>
      </c>
      <c r="B3261" s="39" t="s">
        <v>35</v>
      </c>
      <c r="C3261" s="39" t="s">
        <v>69</v>
      </c>
      <c r="D3261" s="39" t="s">
        <v>3367</v>
      </c>
      <c r="E3261" s="39" t="s">
        <v>127</v>
      </c>
      <c r="F3261" s="48">
        <v>1</v>
      </c>
      <c r="G3261" s="41">
        <v>5539</v>
      </c>
      <c r="H3261" s="42">
        <v>2.2200400801603206</v>
      </c>
      <c r="I3261" s="42">
        <v>2495</v>
      </c>
      <c r="J3261" s="42" t="s">
        <v>4170</v>
      </c>
      <c r="K3261" s="42" t="s">
        <v>4170</v>
      </c>
      <c r="L3261" s="42">
        <v>0</v>
      </c>
      <c r="M3261" s="39" t="s">
        <v>102</v>
      </c>
      <c r="N3261" s="39" t="str">
        <f t="shared" si="50"/>
        <v>sim</v>
      </c>
      <c r="O3261" s="49">
        <v>38.409999999999997</v>
      </c>
      <c r="P3261" s="49">
        <v>38.409999999999997</v>
      </c>
      <c r="Q3261" s="39">
        <v>34.979999999999997</v>
      </c>
      <c r="R3261" s="39">
        <v>100</v>
      </c>
      <c r="S3261" s="39">
        <v>91.1</v>
      </c>
    </row>
    <row r="3262" spans="1:19" x14ac:dyDescent="0.25">
      <c r="A3262" s="39" t="s">
        <v>75</v>
      </c>
      <c r="B3262" s="39" t="s">
        <v>35</v>
      </c>
      <c r="C3262" s="39" t="s">
        <v>69</v>
      </c>
      <c r="D3262" s="39" t="s">
        <v>3368</v>
      </c>
      <c r="E3262" s="39" t="s">
        <v>186</v>
      </c>
      <c r="F3262" s="48">
        <v>1</v>
      </c>
      <c r="G3262" s="41">
        <v>9489</v>
      </c>
      <c r="H3262" s="42">
        <v>2.0266979923109782</v>
      </c>
      <c r="I3262" s="42">
        <v>4682</v>
      </c>
      <c r="J3262" s="42" t="s">
        <v>4170</v>
      </c>
      <c r="K3262" s="42" t="s">
        <v>4170</v>
      </c>
      <c r="L3262" s="42">
        <v>0</v>
      </c>
      <c r="M3262" s="39" t="s">
        <v>102</v>
      </c>
      <c r="N3262" s="39" t="str">
        <f t="shared" si="50"/>
        <v>sim</v>
      </c>
      <c r="O3262" s="49">
        <v>43.9</v>
      </c>
      <c r="P3262" s="49">
        <v>39.799999999999997</v>
      </c>
      <c r="Q3262" s="39">
        <v>39</v>
      </c>
      <c r="R3262" s="39">
        <v>90.7</v>
      </c>
      <c r="S3262" s="39">
        <v>88.8</v>
      </c>
    </row>
    <row r="3263" spans="1:19" x14ac:dyDescent="0.25">
      <c r="A3263" s="39" t="s">
        <v>75</v>
      </c>
      <c r="B3263" s="39" t="s">
        <v>35</v>
      </c>
      <c r="C3263" s="39" t="s">
        <v>69</v>
      </c>
      <c r="D3263" s="39" t="s">
        <v>3369</v>
      </c>
      <c r="E3263" s="39" t="s">
        <v>190</v>
      </c>
      <c r="F3263" s="48">
        <v>1</v>
      </c>
      <c r="G3263" s="41">
        <v>3247</v>
      </c>
      <c r="H3263" s="42">
        <v>2.4231343283582087</v>
      </c>
      <c r="I3263" s="42">
        <v>1340</v>
      </c>
      <c r="J3263" s="42" t="s">
        <v>4169</v>
      </c>
      <c r="K3263" s="42" t="s">
        <v>4169</v>
      </c>
      <c r="L3263" s="42">
        <v>0</v>
      </c>
      <c r="M3263" s="39" t="s">
        <v>102</v>
      </c>
      <c r="N3263" s="39" t="str">
        <f t="shared" si="50"/>
        <v>sim</v>
      </c>
      <c r="O3263" s="49">
        <v>21.51</v>
      </c>
      <c r="P3263" s="49">
        <v>20.6</v>
      </c>
      <c r="Q3263" s="39">
        <v>14.57</v>
      </c>
      <c r="R3263" s="39">
        <v>95.8</v>
      </c>
      <c r="S3263" s="39">
        <v>67.7</v>
      </c>
    </row>
    <row r="3264" spans="1:19" x14ac:dyDescent="0.25">
      <c r="A3264" s="39" t="s">
        <v>75</v>
      </c>
      <c r="B3264" s="39" t="s">
        <v>35</v>
      </c>
      <c r="C3264" s="39" t="s">
        <v>69</v>
      </c>
      <c r="D3264" s="39" t="s">
        <v>3370</v>
      </c>
      <c r="E3264" s="39" t="s">
        <v>127</v>
      </c>
      <c r="F3264" s="48">
        <v>1</v>
      </c>
      <c r="G3264" s="41">
        <v>3325</v>
      </c>
      <c r="H3264" s="42">
        <v>3.0901486988847582</v>
      </c>
      <c r="I3264" s="42">
        <v>1076</v>
      </c>
      <c r="J3264" s="42" t="s">
        <v>4169</v>
      </c>
      <c r="K3264" s="42" t="s">
        <v>4170</v>
      </c>
      <c r="L3264" s="42">
        <v>0</v>
      </c>
      <c r="M3264" s="39" t="s">
        <v>102</v>
      </c>
      <c r="N3264" s="39" t="str">
        <f t="shared" si="50"/>
        <v>sim</v>
      </c>
      <c r="O3264" s="49">
        <v>19.309999999999999</v>
      </c>
      <c r="P3264" s="49">
        <v>13.77</v>
      </c>
      <c r="Q3264" s="39">
        <v>11.23</v>
      </c>
      <c r="R3264" s="39">
        <v>71.3</v>
      </c>
      <c r="S3264" s="39">
        <v>58.2</v>
      </c>
    </row>
    <row r="3265" spans="1:19" x14ac:dyDescent="0.25">
      <c r="A3265" s="39" t="s">
        <v>75</v>
      </c>
      <c r="B3265" s="39" t="s">
        <v>35</v>
      </c>
      <c r="C3265" s="39" t="s">
        <v>69</v>
      </c>
      <c r="D3265" s="39" t="s">
        <v>3371</v>
      </c>
      <c r="E3265" s="39" t="s">
        <v>127</v>
      </c>
      <c r="F3265" s="48">
        <v>1</v>
      </c>
      <c r="G3265" s="41">
        <v>1128</v>
      </c>
      <c r="H3265" s="42">
        <v>3.2790697674418605</v>
      </c>
      <c r="I3265" s="42">
        <v>344</v>
      </c>
      <c r="J3265" s="42" t="s">
        <v>4170</v>
      </c>
      <c r="K3265" s="42" t="s">
        <v>4170</v>
      </c>
      <c r="L3265" s="42">
        <v>0</v>
      </c>
      <c r="M3265" s="39" t="s">
        <v>102</v>
      </c>
      <c r="N3265" s="39" t="str">
        <f t="shared" si="50"/>
        <v>sim</v>
      </c>
      <c r="O3265" s="49">
        <v>12.08</v>
      </c>
      <c r="P3265" s="49">
        <v>4.7300000000000004</v>
      </c>
      <c r="Q3265" s="39">
        <v>8.41</v>
      </c>
      <c r="R3265" s="39">
        <v>39.200000000000003</v>
      </c>
      <c r="S3265" s="39">
        <v>69.599999999999994</v>
      </c>
    </row>
    <row r="3266" spans="1:19" x14ac:dyDescent="0.25">
      <c r="A3266" s="39" t="s">
        <v>75</v>
      </c>
      <c r="B3266" s="39" t="s">
        <v>35</v>
      </c>
      <c r="C3266" s="39" t="s">
        <v>69</v>
      </c>
      <c r="D3266" s="39" t="s">
        <v>322</v>
      </c>
      <c r="E3266" s="39" t="s">
        <v>189</v>
      </c>
      <c r="F3266" s="48">
        <v>1</v>
      </c>
      <c r="G3266" s="41">
        <v>7846</v>
      </c>
      <c r="H3266" s="42">
        <v>2.062565720294427</v>
      </c>
      <c r="I3266" s="42">
        <v>3804</v>
      </c>
      <c r="J3266" s="42" t="s">
        <v>4170</v>
      </c>
      <c r="K3266" s="42" t="s">
        <v>4170</v>
      </c>
      <c r="L3266" s="42">
        <v>0</v>
      </c>
      <c r="M3266" s="39" t="s">
        <v>102</v>
      </c>
      <c r="N3266" s="39" t="str">
        <f t="shared" si="50"/>
        <v>sim</v>
      </c>
      <c r="O3266" s="49">
        <v>56.1</v>
      </c>
      <c r="P3266" s="49">
        <v>52.1</v>
      </c>
      <c r="Q3266" s="39">
        <v>50.05</v>
      </c>
      <c r="R3266" s="39">
        <v>92.9</v>
      </c>
      <c r="S3266" s="39">
        <v>89.2</v>
      </c>
    </row>
    <row r="3267" spans="1:19" x14ac:dyDescent="0.25">
      <c r="A3267" s="39" t="s">
        <v>75</v>
      </c>
      <c r="B3267" s="39" t="s">
        <v>35</v>
      </c>
      <c r="C3267" s="39" t="s">
        <v>69</v>
      </c>
      <c r="D3267" s="39" t="s">
        <v>3372</v>
      </c>
      <c r="E3267" s="39" t="s">
        <v>186</v>
      </c>
      <c r="F3267" s="48">
        <v>1</v>
      </c>
      <c r="G3267" s="41">
        <v>2797</v>
      </c>
      <c r="H3267" s="42">
        <v>2.3308333333333335</v>
      </c>
      <c r="I3267" s="42">
        <v>1200</v>
      </c>
      <c r="J3267" s="42" t="s">
        <v>4170</v>
      </c>
      <c r="K3267" s="42" t="s">
        <v>4170</v>
      </c>
      <c r="L3267" s="42">
        <v>60</v>
      </c>
      <c r="M3267" s="39" t="s">
        <v>102</v>
      </c>
      <c r="N3267" s="39" t="str">
        <f t="shared" ref="N3267:N3330" si="51">IF(M3267&lt;&gt;"Não existe", "sim")</f>
        <v>sim</v>
      </c>
      <c r="O3267" s="49">
        <v>35</v>
      </c>
      <c r="P3267" s="49">
        <v>24</v>
      </c>
      <c r="Q3267" s="39">
        <v>10</v>
      </c>
      <c r="R3267" s="39">
        <v>68.599999999999994</v>
      </c>
      <c r="S3267" s="39">
        <v>28.6</v>
      </c>
    </row>
    <row r="3268" spans="1:19" x14ac:dyDescent="0.25">
      <c r="A3268" s="39" t="s">
        <v>75</v>
      </c>
      <c r="B3268" s="39" t="s">
        <v>35</v>
      </c>
      <c r="C3268" s="39" t="s">
        <v>69</v>
      </c>
      <c r="D3268" s="39" t="s">
        <v>3373</v>
      </c>
      <c r="E3268" s="39" t="s">
        <v>190</v>
      </c>
      <c r="F3268" s="48">
        <v>1</v>
      </c>
      <c r="G3268" s="41">
        <v>25574</v>
      </c>
      <c r="H3268" s="42">
        <v>2.9737209302325582</v>
      </c>
      <c r="I3268" s="42">
        <v>8600</v>
      </c>
      <c r="J3268" s="42" t="s">
        <v>4170</v>
      </c>
      <c r="K3268" s="42" t="s">
        <v>4170</v>
      </c>
      <c r="L3268" s="42">
        <v>0</v>
      </c>
      <c r="M3268" s="39" t="s">
        <v>102</v>
      </c>
      <c r="N3268" s="39" t="str">
        <f t="shared" si="51"/>
        <v>sim</v>
      </c>
      <c r="O3268" s="49">
        <v>136.56</v>
      </c>
      <c r="P3268" s="49">
        <v>112.87</v>
      </c>
      <c r="Q3268" s="39">
        <v>54.21</v>
      </c>
      <c r="R3268" s="39">
        <v>82.7</v>
      </c>
      <c r="S3268" s="39">
        <v>39.700000000000003</v>
      </c>
    </row>
    <row r="3269" spans="1:19" x14ac:dyDescent="0.25">
      <c r="A3269" s="39" t="s">
        <v>75</v>
      </c>
      <c r="B3269" s="39" t="s">
        <v>35</v>
      </c>
      <c r="C3269" s="39" t="s">
        <v>69</v>
      </c>
      <c r="D3269" s="39" t="s">
        <v>3374</v>
      </c>
      <c r="E3269" s="39" t="s">
        <v>127</v>
      </c>
      <c r="F3269" s="48">
        <v>1</v>
      </c>
      <c r="G3269" s="41">
        <v>1721</v>
      </c>
      <c r="H3269" s="42">
        <v>2.0058275058275057</v>
      </c>
      <c r="I3269" s="42">
        <v>858</v>
      </c>
      <c r="J3269" s="42" t="s">
        <v>4169</v>
      </c>
      <c r="K3269" s="42" t="s">
        <v>4170</v>
      </c>
      <c r="L3269" s="42">
        <v>30</v>
      </c>
      <c r="M3269" s="39" t="s">
        <v>102</v>
      </c>
      <c r="N3269" s="39" t="str">
        <f t="shared" si="51"/>
        <v>sim</v>
      </c>
      <c r="O3269" s="49">
        <v>15.7</v>
      </c>
      <c r="P3269" s="49">
        <v>13.5</v>
      </c>
      <c r="Q3269" s="39">
        <v>12</v>
      </c>
      <c r="R3269" s="39">
        <v>86</v>
      </c>
      <c r="S3269" s="39">
        <v>76.400000000000006</v>
      </c>
    </row>
    <row r="3270" spans="1:19" x14ac:dyDescent="0.25">
      <c r="A3270" s="39" t="s">
        <v>75</v>
      </c>
      <c r="B3270" s="39" t="s">
        <v>35</v>
      </c>
      <c r="C3270" s="39" t="s">
        <v>69</v>
      </c>
      <c r="D3270" s="39" t="s">
        <v>3375</v>
      </c>
      <c r="E3270" s="39" t="s">
        <v>127</v>
      </c>
      <c r="F3270" s="48">
        <v>1</v>
      </c>
      <c r="G3270" s="41">
        <v>2428</v>
      </c>
      <c r="H3270" s="42">
        <v>2.46497461928934</v>
      </c>
      <c r="I3270" s="42">
        <v>985</v>
      </c>
      <c r="J3270" s="42" t="s">
        <v>4170</v>
      </c>
      <c r="K3270" s="42" t="s">
        <v>4170</v>
      </c>
      <c r="L3270" s="42">
        <v>25</v>
      </c>
      <c r="M3270" s="39" t="s">
        <v>102</v>
      </c>
      <c r="N3270" s="39" t="str">
        <f t="shared" si="51"/>
        <v>sim</v>
      </c>
      <c r="O3270" s="49">
        <v>35</v>
      </c>
      <c r="P3270" s="49">
        <v>30</v>
      </c>
      <c r="Q3270" s="39">
        <v>15</v>
      </c>
      <c r="R3270" s="39">
        <v>85.7</v>
      </c>
      <c r="S3270" s="39">
        <v>42.9</v>
      </c>
    </row>
    <row r="3271" spans="1:19" x14ac:dyDescent="0.25">
      <c r="A3271" s="39" t="s">
        <v>75</v>
      </c>
      <c r="B3271" s="39" t="s">
        <v>35</v>
      </c>
      <c r="C3271" s="39" t="s">
        <v>69</v>
      </c>
      <c r="D3271" s="39" t="s">
        <v>3376</v>
      </c>
      <c r="E3271" s="39" t="s">
        <v>127</v>
      </c>
      <c r="F3271" s="48">
        <v>1</v>
      </c>
      <c r="G3271" s="41">
        <v>12136</v>
      </c>
      <c r="H3271" s="42">
        <v>2.6382608695652174</v>
      </c>
      <c r="I3271" s="42">
        <v>4600</v>
      </c>
      <c r="J3271" s="42" t="s">
        <v>4169</v>
      </c>
      <c r="K3271" s="42" t="s">
        <v>4169</v>
      </c>
      <c r="L3271" s="42">
        <v>1800</v>
      </c>
      <c r="M3271" s="39" t="s">
        <v>102</v>
      </c>
      <c r="N3271" s="39" t="str">
        <f t="shared" si="51"/>
        <v>sim</v>
      </c>
      <c r="O3271" s="49">
        <v>95</v>
      </c>
      <c r="P3271" s="49">
        <v>86.1</v>
      </c>
      <c r="Q3271" s="39">
        <v>7.37</v>
      </c>
      <c r="R3271" s="39">
        <v>90.6</v>
      </c>
      <c r="S3271" s="39">
        <v>7.8</v>
      </c>
    </row>
    <row r="3272" spans="1:19" x14ac:dyDescent="0.25">
      <c r="A3272" s="39" t="s">
        <v>75</v>
      </c>
      <c r="B3272" s="39" t="s">
        <v>35</v>
      </c>
      <c r="C3272" s="39" t="s">
        <v>69</v>
      </c>
      <c r="D3272" s="39" t="s">
        <v>455</v>
      </c>
      <c r="E3272" s="39" t="s">
        <v>187</v>
      </c>
      <c r="F3272" s="48">
        <v>1</v>
      </c>
      <c r="G3272" s="41">
        <v>4960</v>
      </c>
      <c r="H3272" s="42">
        <v>2.1142369991474852</v>
      </c>
      <c r="I3272" s="42">
        <v>2346</v>
      </c>
      <c r="J3272" s="42" t="s">
        <v>4169</v>
      </c>
      <c r="K3272" s="42" t="s">
        <v>4170</v>
      </c>
      <c r="L3272" s="42">
        <v>0</v>
      </c>
      <c r="M3272" s="39" t="s">
        <v>102</v>
      </c>
      <c r="N3272" s="39" t="str">
        <f t="shared" si="51"/>
        <v>sim</v>
      </c>
      <c r="O3272" s="49">
        <v>50.2</v>
      </c>
      <c r="P3272" s="49">
        <v>50.2</v>
      </c>
      <c r="Q3272" s="39">
        <v>43.1</v>
      </c>
      <c r="R3272" s="39">
        <v>100</v>
      </c>
      <c r="S3272" s="39">
        <v>85.9</v>
      </c>
    </row>
    <row r="3273" spans="1:19" x14ac:dyDescent="0.25">
      <c r="A3273" s="39" t="s">
        <v>75</v>
      </c>
      <c r="B3273" s="39" t="s">
        <v>35</v>
      </c>
      <c r="C3273" s="39" t="s">
        <v>69</v>
      </c>
      <c r="D3273" s="39" t="s">
        <v>3377</v>
      </c>
      <c r="E3273" s="39" t="s">
        <v>127</v>
      </c>
      <c r="F3273" s="48">
        <v>1</v>
      </c>
      <c r="G3273" s="41">
        <v>6165</v>
      </c>
      <c r="H3273" s="42">
        <v>2.0898305084745763</v>
      </c>
      <c r="I3273" s="42">
        <v>2950</v>
      </c>
      <c r="J3273" s="42" t="s">
        <v>4170</v>
      </c>
      <c r="K3273" s="42" t="s">
        <v>4170</v>
      </c>
      <c r="L3273" s="42">
        <v>350</v>
      </c>
      <c r="M3273" s="39" t="s">
        <v>102</v>
      </c>
      <c r="N3273" s="39" t="str">
        <f t="shared" si="51"/>
        <v>sim</v>
      </c>
      <c r="O3273" s="49">
        <v>32</v>
      </c>
      <c r="P3273" s="49">
        <v>28</v>
      </c>
      <c r="Q3273" s="39">
        <v>6</v>
      </c>
      <c r="R3273" s="39">
        <v>87.5</v>
      </c>
      <c r="S3273" s="39">
        <v>18.8</v>
      </c>
    </row>
    <row r="3274" spans="1:19" x14ac:dyDescent="0.25">
      <c r="A3274" s="39" t="s">
        <v>75</v>
      </c>
      <c r="B3274" s="39" t="s">
        <v>35</v>
      </c>
      <c r="C3274" s="39" t="s">
        <v>69</v>
      </c>
      <c r="D3274" s="39" t="s">
        <v>3378</v>
      </c>
      <c r="E3274" s="39" t="s">
        <v>127</v>
      </c>
      <c r="F3274" s="48">
        <v>1</v>
      </c>
      <c r="G3274" s="41">
        <v>3589</v>
      </c>
      <c r="H3274" s="42">
        <v>2.1012880562060889</v>
      </c>
      <c r="I3274" s="42">
        <v>1708</v>
      </c>
      <c r="J3274" s="42" t="s">
        <v>4170</v>
      </c>
      <c r="K3274" s="42" t="s">
        <v>4170</v>
      </c>
      <c r="L3274" s="42">
        <v>0</v>
      </c>
      <c r="M3274" s="39" t="s">
        <v>102</v>
      </c>
      <c r="N3274" s="39" t="str">
        <f t="shared" si="51"/>
        <v>sim</v>
      </c>
      <c r="O3274" s="49">
        <v>23.14</v>
      </c>
      <c r="P3274" s="49">
        <v>21</v>
      </c>
      <c r="Q3274" s="39">
        <v>15</v>
      </c>
      <c r="R3274" s="39">
        <v>90.8</v>
      </c>
      <c r="S3274" s="39">
        <v>64.8</v>
      </c>
    </row>
    <row r="3275" spans="1:19" x14ac:dyDescent="0.25">
      <c r="A3275" s="39" t="s">
        <v>75</v>
      </c>
      <c r="B3275" s="39" t="s">
        <v>35</v>
      </c>
      <c r="C3275" s="39" t="s">
        <v>69</v>
      </c>
      <c r="D3275" s="39" t="s">
        <v>3379</v>
      </c>
      <c r="E3275" s="39" t="s">
        <v>192</v>
      </c>
      <c r="F3275" s="48">
        <v>1</v>
      </c>
      <c r="G3275" s="41">
        <v>5761</v>
      </c>
      <c r="H3275" s="42">
        <v>2.8548067393458871</v>
      </c>
      <c r="I3275" s="42">
        <v>2018</v>
      </c>
      <c r="J3275" s="42" t="s">
        <v>4169</v>
      </c>
      <c r="K3275" s="42" t="s">
        <v>4169</v>
      </c>
      <c r="L3275" s="42">
        <v>0</v>
      </c>
      <c r="M3275" s="39" t="s">
        <v>102</v>
      </c>
      <c r="N3275" s="39" t="str">
        <f t="shared" si="51"/>
        <v>sim</v>
      </c>
      <c r="O3275" s="49">
        <v>61.76</v>
      </c>
      <c r="P3275" s="49">
        <v>59.73</v>
      </c>
      <c r="Q3275" s="39">
        <v>38.5</v>
      </c>
      <c r="R3275" s="39">
        <v>96.7</v>
      </c>
      <c r="S3275" s="39">
        <v>62.3</v>
      </c>
    </row>
    <row r="3276" spans="1:19" x14ac:dyDescent="0.25">
      <c r="A3276" s="39" t="s">
        <v>75</v>
      </c>
      <c r="B3276" s="39" t="s">
        <v>35</v>
      </c>
      <c r="C3276" s="39" t="s">
        <v>69</v>
      </c>
      <c r="D3276" s="39" t="s">
        <v>3380</v>
      </c>
      <c r="E3276" s="39" t="s">
        <v>127</v>
      </c>
      <c r="F3276" s="48">
        <v>1</v>
      </c>
      <c r="G3276" s="41">
        <v>2129</v>
      </c>
      <c r="H3276" s="42">
        <v>1.7522633744855967</v>
      </c>
      <c r="I3276" s="42">
        <v>1215</v>
      </c>
      <c r="J3276" s="42" t="s">
        <v>4170</v>
      </c>
      <c r="K3276" s="42" t="s">
        <v>4170</v>
      </c>
      <c r="L3276" s="42">
        <v>0</v>
      </c>
      <c r="M3276" s="39" t="s">
        <v>102</v>
      </c>
      <c r="N3276" s="39" t="str">
        <f t="shared" si="51"/>
        <v>sim</v>
      </c>
      <c r="O3276" s="49">
        <v>19</v>
      </c>
      <c r="P3276" s="49">
        <v>9.16</v>
      </c>
      <c r="Q3276" s="39">
        <v>3.16</v>
      </c>
      <c r="R3276" s="39">
        <v>48.2</v>
      </c>
      <c r="S3276" s="39">
        <v>16.600000000000001</v>
      </c>
    </row>
    <row r="3277" spans="1:19" x14ac:dyDescent="0.25">
      <c r="A3277" s="39" t="s">
        <v>75</v>
      </c>
      <c r="B3277" s="39" t="s">
        <v>35</v>
      </c>
      <c r="C3277" s="39" t="s">
        <v>69</v>
      </c>
      <c r="D3277" s="39" t="s">
        <v>3381</v>
      </c>
      <c r="E3277" s="39" t="s">
        <v>191</v>
      </c>
      <c r="F3277" s="48">
        <v>1</v>
      </c>
      <c r="G3277" s="41">
        <v>1595</v>
      </c>
      <c r="H3277" s="42">
        <v>2.0448717948717947</v>
      </c>
      <c r="I3277" s="42">
        <v>780</v>
      </c>
      <c r="J3277" s="42" t="s">
        <v>4170</v>
      </c>
      <c r="K3277" s="42" t="s">
        <v>4170</v>
      </c>
      <c r="L3277" s="42">
        <v>0</v>
      </c>
      <c r="M3277" s="39" t="s">
        <v>102</v>
      </c>
      <c r="N3277" s="39" t="str">
        <f t="shared" si="51"/>
        <v>sim</v>
      </c>
      <c r="O3277" s="49">
        <v>12</v>
      </c>
      <c r="P3277" s="49">
        <v>12</v>
      </c>
      <c r="Q3277" s="39">
        <v>8.5</v>
      </c>
      <c r="R3277" s="39">
        <v>100</v>
      </c>
      <c r="S3277" s="39">
        <v>70.8</v>
      </c>
    </row>
    <row r="3278" spans="1:19" x14ac:dyDescent="0.25">
      <c r="A3278" s="39" t="s">
        <v>75</v>
      </c>
      <c r="B3278" s="39" t="s">
        <v>35</v>
      </c>
      <c r="C3278" s="39" t="s">
        <v>69</v>
      </c>
      <c r="D3278" s="39" t="s">
        <v>3382</v>
      </c>
      <c r="E3278" s="39" t="s">
        <v>127</v>
      </c>
      <c r="F3278" s="48">
        <v>1</v>
      </c>
      <c r="G3278" s="41">
        <v>9005</v>
      </c>
      <c r="H3278" s="42">
        <v>2.2512500000000002</v>
      </c>
      <c r="I3278" s="42">
        <v>4000</v>
      </c>
      <c r="J3278" s="42" t="s">
        <v>4170</v>
      </c>
      <c r="K3278" s="42" t="s">
        <v>4170</v>
      </c>
      <c r="L3278" s="42">
        <v>150</v>
      </c>
      <c r="M3278" s="39" t="s">
        <v>103</v>
      </c>
      <c r="N3278" s="39" t="str">
        <f t="shared" si="51"/>
        <v>sim</v>
      </c>
      <c r="O3278" s="49">
        <v>72.569999999999993</v>
      </c>
      <c r="P3278" s="49">
        <v>60.87</v>
      </c>
      <c r="Q3278" s="39">
        <v>6</v>
      </c>
      <c r="R3278" s="39">
        <v>83.9</v>
      </c>
      <c r="S3278" s="39">
        <v>8.3000000000000007</v>
      </c>
    </row>
    <row r="3279" spans="1:19" x14ac:dyDescent="0.25">
      <c r="A3279" s="39" t="s">
        <v>75</v>
      </c>
      <c r="B3279" s="39" t="s">
        <v>35</v>
      </c>
      <c r="C3279" s="39" t="s">
        <v>69</v>
      </c>
      <c r="D3279" s="39" t="s">
        <v>3383</v>
      </c>
      <c r="E3279" s="39" t="s">
        <v>190</v>
      </c>
      <c r="F3279" s="48">
        <v>1</v>
      </c>
      <c r="G3279" s="41">
        <v>3085</v>
      </c>
      <c r="H3279" s="42">
        <v>2.3353520060560182</v>
      </c>
      <c r="I3279" s="42">
        <v>1321</v>
      </c>
      <c r="J3279" s="42" t="s">
        <v>4169</v>
      </c>
      <c r="K3279" s="42" t="s">
        <v>4170</v>
      </c>
      <c r="L3279" s="42">
        <v>0</v>
      </c>
      <c r="M3279" s="39" t="s">
        <v>102</v>
      </c>
      <c r="N3279" s="39" t="str">
        <f t="shared" si="51"/>
        <v>sim</v>
      </c>
      <c r="O3279" s="49">
        <v>7</v>
      </c>
      <c r="P3279" s="49">
        <v>7</v>
      </c>
      <c r="Q3279" s="39">
        <v>6.3</v>
      </c>
      <c r="R3279" s="39">
        <v>100</v>
      </c>
      <c r="S3279" s="39">
        <v>90</v>
      </c>
    </row>
    <row r="3280" spans="1:19" x14ac:dyDescent="0.25">
      <c r="A3280" s="39" t="s">
        <v>75</v>
      </c>
      <c r="B3280" s="39" t="s">
        <v>35</v>
      </c>
      <c r="C3280" s="39" t="s">
        <v>69</v>
      </c>
      <c r="D3280" s="39" t="s">
        <v>3384</v>
      </c>
      <c r="E3280" s="39" t="s">
        <v>192</v>
      </c>
      <c r="F3280" s="48">
        <v>1</v>
      </c>
      <c r="G3280" s="41">
        <v>4269</v>
      </c>
      <c r="H3280" s="42">
        <v>2.2153606642449404</v>
      </c>
      <c r="I3280" s="42">
        <v>1927</v>
      </c>
      <c r="J3280" s="42" t="s">
        <v>4170</v>
      </c>
      <c r="K3280" s="42" t="s">
        <v>4170</v>
      </c>
      <c r="L3280" s="42">
        <v>0</v>
      </c>
      <c r="M3280" s="39" t="s">
        <v>102</v>
      </c>
      <c r="N3280" s="39" t="str">
        <f t="shared" si="51"/>
        <v>sim</v>
      </c>
      <c r="O3280" s="49">
        <v>36</v>
      </c>
      <c r="P3280" s="49">
        <v>30.6</v>
      </c>
      <c r="Q3280" s="39">
        <v>22.87</v>
      </c>
      <c r="R3280" s="39">
        <v>85</v>
      </c>
      <c r="S3280" s="39">
        <v>63.5</v>
      </c>
    </row>
    <row r="3281" spans="1:19" x14ac:dyDescent="0.25">
      <c r="A3281" s="39" t="s">
        <v>75</v>
      </c>
      <c r="B3281" s="39" t="s">
        <v>35</v>
      </c>
      <c r="C3281" s="39" t="s">
        <v>69</v>
      </c>
      <c r="D3281" s="39" t="s">
        <v>3385</v>
      </c>
      <c r="E3281" s="39" t="s">
        <v>190</v>
      </c>
      <c r="F3281" s="48">
        <v>2</v>
      </c>
      <c r="G3281" s="41">
        <v>41202</v>
      </c>
      <c r="H3281" s="42">
        <v>2.4814502529510962</v>
      </c>
      <c r="I3281" s="42">
        <v>16604</v>
      </c>
      <c r="J3281" s="42" t="s">
        <v>4169</v>
      </c>
      <c r="K3281" s="42" t="s">
        <v>4170</v>
      </c>
      <c r="L3281" s="42">
        <v>0</v>
      </c>
      <c r="M3281" s="39" t="s">
        <v>102</v>
      </c>
      <c r="N3281" s="39" t="str">
        <f t="shared" si="51"/>
        <v>sim</v>
      </c>
      <c r="O3281" s="49">
        <v>250</v>
      </c>
      <c r="P3281" s="49">
        <v>170.68</v>
      </c>
      <c r="Q3281" s="39">
        <v>136.54</v>
      </c>
      <c r="R3281" s="39">
        <v>68.3</v>
      </c>
      <c r="S3281" s="39">
        <v>54.6</v>
      </c>
    </row>
    <row r="3282" spans="1:19" x14ac:dyDescent="0.25">
      <c r="A3282" s="39" t="s">
        <v>75</v>
      </c>
      <c r="B3282" s="39" t="s">
        <v>35</v>
      </c>
      <c r="C3282" s="39" t="s">
        <v>69</v>
      </c>
      <c r="D3282" s="39" t="s">
        <v>3386</v>
      </c>
      <c r="E3282" s="39" t="s">
        <v>127</v>
      </c>
      <c r="F3282" s="48">
        <v>2</v>
      </c>
      <c r="G3282" s="41">
        <v>20503</v>
      </c>
      <c r="H3282" s="42">
        <v>2.4338793922127255</v>
      </c>
      <c r="I3282" s="42">
        <v>8424</v>
      </c>
      <c r="J3282" s="42" t="s">
        <v>4170</v>
      </c>
      <c r="K3282" s="42" t="s">
        <v>4170</v>
      </c>
      <c r="L3282" s="42">
        <v>50</v>
      </c>
      <c r="M3282" s="39" t="s">
        <v>102</v>
      </c>
      <c r="N3282" s="39" t="str">
        <f t="shared" si="51"/>
        <v>sim</v>
      </c>
      <c r="O3282" s="49">
        <v>130</v>
      </c>
      <c r="P3282" s="49">
        <v>101.6</v>
      </c>
      <c r="Q3282" s="39">
        <v>92</v>
      </c>
      <c r="R3282" s="39">
        <v>78.2</v>
      </c>
      <c r="S3282" s="39">
        <v>70.8</v>
      </c>
    </row>
    <row r="3283" spans="1:19" x14ac:dyDescent="0.25">
      <c r="A3283" s="39" t="s">
        <v>75</v>
      </c>
      <c r="B3283" s="39" t="s">
        <v>35</v>
      </c>
      <c r="C3283" s="39" t="s">
        <v>69</v>
      </c>
      <c r="D3283" s="39" t="s">
        <v>2977</v>
      </c>
      <c r="E3283" s="39" t="s">
        <v>127</v>
      </c>
      <c r="F3283" s="48">
        <v>1</v>
      </c>
      <c r="G3283" s="41">
        <v>6451</v>
      </c>
      <c r="H3283" s="42">
        <v>2.6856786011656952</v>
      </c>
      <c r="I3283" s="42">
        <v>2402</v>
      </c>
      <c r="J3283" s="42" t="s">
        <v>4170</v>
      </c>
      <c r="K3283" s="42" t="s">
        <v>4170</v>
      </c>
      <c r="L3283" s="42">
        <v>66</v>
      </c>
      <c r="M3283" s="39" t="s">
        <v>102</v>
      </c>
      <c r="N3283" s="39" t="str">
        <f t="shared" si="51"/>
        <v>sim</v>
      </c>
      <c r="O3283" s="49">
        <v>52</v>
      </c>
      <c r="P3283" s="49">
        <v>40</v>
      </c>
      <c r="Q3283" s="39">
        <v>38</v>
      </c>
      <c r="R3283" s="39">
        <v>76.900000000000006</v>
      </c>
      <c r="S3283" s="39">
        <v>73.099999999999994</v>
      </c>
    </row>
    <row r="3284" spans="1:19" x14ac:dyDescent="0.25">
      <c r="A3284" s="39" t="s">
        <v>75</v>
      </c>
      <c r="B3284" s="39" t="s">
        <v>35</v>
      </c>
      <c r="C3284" s="39" t="s">
        <v>69</v>
      </c>
      <c r="D3284" s="39" t="s">
        <v>3387</v>
      </c>
      <c r="E3284" s="39" t="s">
        <v>192</v>
      </c>
      <c r="F3284" s="48">
        <v>2</v>
      </c>
      <c r="G3284" s="41">
        <v>27600</v>
      </c>
      <c r="H3284" s="42">
        <v>2.0830188679245283</v>
      </c>
      <c r="I3284" s="42">
        <v>13250</v>
      </c>
      <c r="J3284" s="42" t="s">
        <v>4169</v>
      </c>
      <c r="K3284" s="42" t="s">
        <v>4169</v>
      </c>
      <c r="L3284" s="42">
        <v>0</v>
      </c>
      <c r="M3284" s="39" t="s">
        <v>102</v>
      </c>
      <c r="N3284" s="39" t="str">
        <f t="shared" si="51"/>
        <v>sim</v>
      </c>
      <c r="O3284" s="49">
        <v>205</v>
      </c>
      <c r="P3284" s="49">
        <v>205</v>
      </c>
      <c r="Q3284" s="39">
        <v>41</v>
      </c>
      <c r="R3284" s="39">
        <v>100</v>
      </c>
      <c r="S3284" s="39">
        <v>20</v>
      </c>
    </row>
    <row r="3285" spans="1:19" x14ac:dyDescent="0.25">
      <c r="A3285" s="39" t="s">
        <v>75</v>
      </c>
      <c r="B3285" s="39" t="s">
        <v>35</v>
      </c>
      <c r="C3285" s="39" t="s">
        <v>69</v>
      </c>
      <c r="D3285" s="39" t="s">
        <v>3388</v>
      </c>
      <c r="E3285" s="39" t="s">
        <v>127</v>
      </c>
      <c r="F3285" s="48">
        <v>1</v>
      </c>
      <c r="G3285" s="41">
        <v>13221</v>
      </c>
      <c r="H3285" s="42">
        <v>2.8703864524533218</v>
      </c>
      <c r="I3285" s="42">
        <v>4606</v>
      </c>
      <c r="J3285" s="42" t="s">
        <v>4169</v>
      </c>
      <c r="K3285" s="42" t="s">
        <v>4169</v>
      </c>
      <c r="L3285" s="42">
        <v>50</v>
      </c>
      <c r="M3285" s="39" t="s">
        <v>102</v>
      </c>
      <c r="N3285" s="39" t="str">
        <f t="shared" si="51"/>
        <v>sim</v>
      </c>
      <c r="O3285" s="49">
        <v>82.02</v>
      </c>
      <c r="P3285" s="49">
        <v>68.09</v>
      </c>
      <c r="Q3285" s="39">
        <v>66.5</v>
      </c>
      <c r="R3285" s="39">
        <v>83</v>
      </c>
      <c r="S3285" s="39">
        <v>81.099999999999994</v>
      </c>
    </row>
    <row r="3286" spans="1:19" x14ac:dyDescent="0.25">
      <c r="A3286" s="39" t="s">
        <v>75</v>
      </c>
      <c r="B3286" s="39" t="s">
        <v>35</v>
      </c>
      <c r="C3286" s="39" t="s">
        <v>69</v>
      </c>
      <c r="D3286" s="39" t="s">
        <v>3389</v>
      </c>
      <c r="E3286" s="39" t="s">
        <v>127</v>
      </c>
      <c r="F3286" s="48">
        <v>3</v>
      </c>
      <c r="G3286" s="41">
        <v>150523</v>
      </c>
      <c r="H3286" s="42">
        <v>2.9518365265820798</v>
      </c>
      <c r="I3286" s="42">
        <v>50993</v>
      </c>
      <c r="J3286" s="42" t="s">
        <v>4169</v>
      </c>
      <c r="K3286" s="42" t="s">
        <v>4169</v>
      </c>
      <c r="L3286" s="42">
        <v>223</v>
      </c>
      <c r="M3286" s="39" t="s">
        <v>103</v>
      </c>
      <c r="N3286" s="39" t="str">
        <f t="shared" si="51"/>
        <v>sim</v>
      </c>
      <c r="O3286" s="49">
        <v>622.79999999999995</v>
      </c>
      <c r="P3286" s="49">
        <v>380.29</v>
      </c>
      <c r="Q3286" s="39">
        <v>275.7</v>
      </c>
      <c r="R3286" s="39">
        <v>61.1</v>
      </c>
      <c r="S3286" s="39">
        <v>44.3</v>
      </c>
    </row>
    <row r="3287" spans="1:19" x14ac:dyDescent="0.25">
      <c r="A3287" s="39" t="s">
        <v>75</v>
      </c>
      <c r="B3287" s="39" t="s">
        <v>35</v>
      </c>
      <c r="C3287" s="39" t="s">
        <v>69</v>
      </c>
      <c r="D3287" s="39" t="s">
        <v>3390</v>
      </c>
      <c r="E3287" s="39" t="s">
        <v>127</v>
      </c>
      <c r="F3287" s="48">
        <v>2</v>
      </c>
      <c r="G3287" s="41">
        <v>84713</v>
      </c>
      <c r="H3287" s="42">
        <v>2.4765538209670819</v>
      </c>
      <c r="I3287" s="42">
        <v>34206</v>
      </c>
      <c r="J3287" s="42" t="s">
        <v>4169</v>
      </c>
      <c r="K3287" s="42" t="s">
        <v>4170</v>
      </c>
      <c r="L3287" s="42">
        <v>0</v>
      </c>
      <c r="M3287" s="39" t="s">
        <v>102</v>
      </c>
      <c r="N3287" s="39" t="str">
        <f t="shared" si="51"/>
        <v>sim</v>
      </c>
      <c r="O3287" s="49">
        <v>547.35</v>
      </c>
      <c r="P3287" s="49">
        <v>536.30999999999995</v>
      </c>
      <c r="Q3287" s="39">
        <v>244.27</v>
      </c>
      <c r="R3287" s="39">
        <v>98</v>
      </c>
      <c r="S3287" s="39">
        <v>44.6</v>
      </c>
    </row>
    <row r="3288" spans="1:19" x14ac:dyDescent="0.25">
      <c r="A3288" s="39" t="s">
        <v>75</v>
      </c>
      <c r="B3288" s="39" t="s">
        <v>35</v>
      </c>
      <c r="C3288" s="39" t="s">
        <v>69</v>
      </c>
      <c r="D3288" s="39" t="s">
        <v>3391</v>
      </c>
      <c r="E3288" s="39" t="s">
        <v>192</v>
      </c>
      <c r="F3288" s="48">
        <v>1</v>
      </c>
      <c r="G3288" s="41">
        <v>3528</v>
      </c>
      <c r="H3288" s="42">
        <v>2.2615384615384615</v>
      </c>
      <c r="I3288" s="42">
        <v>1560</v>
      </c>
      <c r="J3288" s="42" t="s">
        <v>4170</v>
      </c>
      <c r="K3288" s="42" t="s">
        <v>4170</v>
      </c>
      <c r="L3288" s="42">
        <v>0</v>
      </c>
      <c r="M3288" s="39" t="s">
        <v>102</v>
      </c>
      <c r="N3288" s="39" t="str">
        <f t="shared" si="51"/>
        <v>sim</v>
      </c>
      <c r="O3288" s="49">
        <v>32</v>
      </c>
      <c r="P3288" s="49">
        <v>32</v>
      </c>
      <c r="Q3288" s="39">
        <v>28</v>
      </c>
      <c r="R3288" s="39">
        <v>100</v>
      </c>
      <c r="S3288" s="39">
        <v>87.5</v>
      </c>
    </row>
    <row r="3289" spans="1:19" x14ac:dyDescent="0.25">
      <c r="A3289" s="39" t="s">
        <v>75</v>
      </c>
      <c r="B3289" s="39" t="s">
        <v>35</v>
      </c>
      <c r="C3289" s="39" t="s">
        <v>69</v>
      </c>
      <c r="D3289" s="39" t="s">
        <v>3392</v>
      </c>
      <c r="E3289" s="39" t="s">
        <v>127</v>
      </c>
      <c r="F3289" s="48">
        <v>2</v>
      </c>
      <c r="G3289" s="41">
        <v>78886</v>
      </c>
      <c r="H3289" s="42">
        <v>2.4563599564066636</v>
      </c>
      <c r="I3289" s="42">
        <v>32115</v>
      </c>
      <c r="J3289" s="42" t="s">
        <v>4169</v>
      </c>
      <c r="K3289" s="42" t="s">
        <v>4169</v>
      </c>
      <c r="L3289" s="42">
        <v>610</v>
      </c>
      <c r="M3289" s="39" t="s">
        <v>102</v>
      </c>
      <c r="N3289" s="39" t="str">
        <f t="shared" si="51"/>
        <v>sim</v>
      </c>
      <c r="O3289" s="49">
        <v>444.17</v>
      </c>
      <c r="P3289" s="49">
        <v>440.44</v>
      </c>
      <c r="Q3289" s="39">
        <v>182.85</v>
      </c>
      <c r="R3289" s="39">
        <v>99.2</v>
      </c>
      <c r="S3289" s="39">
        <v>41.2</v>
      </c>
    </row>
    <row r="3290" spans="1:19" x14ac:dyDescent="0.25">
      <c r="A3290" s="39" t="s">
        <v>75</v>
      </c>
      <c r="B3290" s="39" t="s">
        <v>35</v>
      </c>
      <c r="C3290" s="39" t="s">
        <v>69</v>
      </c>
      <c r="D3290" s="39" t="s">
        <v>3393</v>
      </c>
      <c r="E3290" s="39" t="s">
        <v>127</v>
      </c>
      <c r="F3290" s="48">
        <v>1</v>
      </c>
      <c r="G3290" s="41">
        <v>2988</v>
      </c>
      <c r="H3290" s="42">
        <v>2.0606896551724136</v>
      </c>
      <c r="I3290" s="42">
        <v>1450</v>
      </c>
      <c r="J3290" s="42" t="s">
        <v>4170</v>
      </c>
      <c r="K3290" s="42" t="s">
        <v>4170</v>
      </c>
      <c r="L3290" s="42">
        <v>25</v>
      </c>
      <c r="M3290" s="39" t="s">
        <v>106</v>
      </c>
      <c r="N3290" s="39" t="str">
        <f t="shared" si="51"/>
        <v>sim</v>
      </c>
      <c r="O3290" s="49">
        <v>35.200000000000003</v>
      </c>
      <c r="P3290" s="49">
        <v>9.85</v>
      </c>
      <c r="Q3290" s="39">
        <v>7.5</v>
      </c>
      <c r="R3290" s="39">
        <v>28</v>
      </c>
      <c r="S3290" s="39">
        <v>21.3</v>
      </c>
    </row>
    <row r="3291" spans="1:19" x14ac:dyDescent="0.25">
      <c r="A3291" s="39" t="s">
        <v>75</v>
      </c>
      <c r="B3291" s="39" t="s">
        <v>35</v>
      </c>
      <c r="C3291" s="39" t="s">
        <v>69</v>
      </c>
      <c r="D3291" s="39" t="s">
        <v>3394</v>
      </c>
      <c r="E3291" s="39" t="s">
        <v>127</v>
      </c>
      <c r="F3291" s="48">
        <v>1</v>
      </c>
      <c r="G3291" s="41">
        <v>2322</v>
      </c>
      <c r="H3291" s="42">
        <v>2.369387755102041</v>
      </c>
      <c r="I3291" s="42">
        <v>980</v>
      </c>
      <c r="J3291" s="42" t="s">
        <v>4169</v>
      </c>
      <c r="K3291" s="42" t="s">
        <v>4170</v>
      </c>
      <c r="L3291" s="42">
        <v>58</v>
      </c>
      <c r="M3291" s="39" t="s">
        <v>102</v>
      </c>
      <c r="N3291" s="39" t="str">
        <f t="shared" si="51"/>
        <v>sim</v>
      </c>
      <c r="O3291" s="49">
        <v>16.5</v>
      </c>
      <c r="P3291" s="49">
        <v>5.61</v>
      </c>
      <c r="Q3291" s="39">
        <v>5.6</v>
      </c>
      <c r="R3291" s="39">
        <v>34</v>
      </c>
      <c r="S3291" s="39">
        <v>33.9</v>
      </c>
    </row>
    <row r="3292" spans="1:19" x14ac:dyDescent="0.25">
      <c r="A3292" s="39" t="s">
        <v>75</v>
      </c>
      <c r="B3292" s="39" t="s">
        <v>35</v>
      </c>
      <c r="C3292" s="39" t="s">
        <v>69</v>
      </c>
      <c r="D3292" s="39" t="s">
        <v>3395</v>
      </c>
      <c r="E3292" s="39" t="s">
        <v>186</v>
      </c>
      <c r="F3292" s="48">
        <v>1</v>
      </c>
      <c r="G3292" s="41">
        <v>11318</v>
      </c>
      <c r="H3292" s="42">
        <v>2.5976589396373653</v>
      </c>
      <c r="I3292" s="42">
        <v>4357</v>
      </c>
      <c r="J3292" s="42" t="s">
        <v>4170</v>
      </c>
      <c r="K3292" s="42" t="s">
        <v>4170</v>
      </c>
      <c r="L3292" s="42">
        <v>0</v>
      </c>
      <c r="M3292" s="39" t="s">
        <v>102</v>
      </c>
      <c r="N3292" s="39" t="str">
        <f t="shared" si="51"/>
        <v>sim</v>
      </c>
      <c r="O3292" s="49">
        <v>55.9</v>
      </c>
      <c r="P3292" s="49">
        <v>48.17</v>
      </c>
      <c r="Q3292" s="39">
        <v>13.04</v>
      </c>
      <c r="R3292" s="39">
        <v>86.2</v>
      </c>
      <c r="S3292" s="39">
        <v>23.3</v>
      </c>
    </row>
    <row r="3293" spans="1:19" x14ac:dyDescent="0.25">
      <c r="A3293" s="39" t="s">
        <v>75</v>
      </c>
      <c r="B3293" s="39" t="s">
        <v>35</v>
      </c>
      <c r="C3293" s="39" t="s">
        <v>69</v>
      </c>
      <c r="D3293" s="39" t="s">
        <v>3396</v>
      </c>
      <c r="E3293" s="39" t="s">
        <v>187</v>
      </c>
      <c r="F3293" s="48">
        <v>1</v>
      </c>
      <c r="G3293" s="41">
        <v>3356</v>
      </c>
      <c r="H3293" s="42">
        <v>2</v>
      </c>
      <c r="I3293" s="42">
        <v>1678</v>
      </c>
      <c r="J3293" s="42" t="s">
        <v>4169</v>
      </c>
      <c r="K3293" s="42" t="s">
        <v>4170</v>
      </c>
      <c r="L3293" s="42">
        <v>0</v>
      </c>
      <c r="M3293" s="39" t="s">
        <v>102</v>
      </c>
      <c r="N3293" s="39" t="str">
        <f t="shared" si="51"/>
        <v>sim</v>
      </c>
      <c r="O3293" s="49">
        <v>38.75</v>
      </c>
      <c r="P3293" s="49">
        <v>38.75</v>
      </c>
      <c r="Q3293" s="39">
        <v>20</v>
      </c>
      <c r="R3293" s="39">
        <v>100</v>
      </c>
      <c r="S3293" s="39">
        <v>51.6</v>
      </c>
    </row>
    <row r="3294" spans="1:19" x14ac:dyDescent="0.25">
      <c r="A3294" s="39" t="s">
        <v>75</v>
      </c>
      <c r="B3294" s="39" t="s">
        <v>35</v>
      </c>
      <c r="C3294" s="39" t="s">
        <v>69</v>
      </c>
      <c r="D3294" s="39" t="s">
        <v>3397</v>
      </c>
      <c r="E3294" s="39" t="s">
        <v>187</v>
      </c>
      <c r="F3294" s="48">
        <v>1</v>
      </c>
      <c r="G3294" s="41">
        <v>8950</v>
      </c>
      <c r="H3294" s="42">
        <v>2</v>
      </c>
      <c r="I3294" s="42">
        <v>4475</v>
      </c>
      <c r="J3294" s="42" t="s">
        <v>4169</v>
      </c>
      <c r="K3294" s="42" t="s">
        <v>4169</v>
      </c>
      <c r="L3294" s="42">
        <v>10</v>
      </c>
      <c r="M3294" s="39" t="s">
        <v>102</v>
      </c>
      <c r="N3294" s="39" t="str">
        <f t="shared" si="51"/>
        <v>sim</v>
      </c>
      <c r="O3294" s="49">
        <v>77.47</v>
      </c>
      <c r="P3294" s="49">
        <v>77.47</v>
      </c>
      <c r="Q3294" s="39">
        <v>52.94</v>
      </c>
      <c r="R3294" s="39">
        <v>100</v>
      </c>
      <c r="S3294" s="39">
        <v>68.3</v>
      </c>
    </row>
    <row r="3295" spans="1:19" x14ac:dyDescent="0.25">
      <c r="A3295" s="39" t="s">
        <v>75</v>
      </c>
      <c r="B3295" s="39" t="s">
        <v>35</v>
      </c>
      <c r="C3295" s="39" t="s">
        <v>69</v>
      </c>
      <c r="D3295" s="39" t="s">
        <v>3398</v>
      </c>
      <c r="E3295" s="39" t="s">
        <v>127</v>
      </c>
      <c r="F3295" s="48">
        <v>1</v>
      </c>
      <c r="G3295" s="41">
        <v>2964</v>
      </c>
      <c r="H3295" s="42">
        <v>2.0135869565217392</v>
      </c>
      <c r="I3295" s="42">
        <v>1472</v>
      </c>
      <c r="J3295" s="42" t="s">
        <v>4170</v>
      </c>
      <c r="K3295" s="42" t="s">
        <v>4170</v>
      </c>
      <c r="L3295" s="42">
        <v>0</v>
      </c>
      <c r="M3295" s="39" t="s">
        <v>102</v>
      </c>
      <c r="N3295" s="39" t="str">
        <f t="shared" si="51"/>
        <v>sim</v>
      </c>
      <c r="O3295" s="49">
        <v>50</v>
      </c>
      <c r="P3295" s="49">
        <v>40</v>
      </c>
      <c r="Q3295" s="39">
        <v>20</v>
      </c>
      <c r="R3295" s="39">
        <v>80</v>
      </c>
      <c r="S3295" s="39">
        <v>40</v>
      </c>
    </row>
    <row r="3296" spans="1:19" x14ac:dyDescent="0.25">
      <c r="A3296" s="39" t="s">
        <v>75</v>
      </c>
      <c r="B3296" s="39" t="s">
        <v>35</v>
      </c>
      <c r="C3296" s="39" t="s">
        <v>69</v>
      </c>
      <c r="D3296" s="39" t="s">
        <v>3399</v>
      </c>
      <c r="E3296" s="39" t="s">
        <v>185</v>
      </c>
      <c r="F3296" s="48">
        <v>1</v>
      </c>
      <c r="G3296" s="41">
        <v>5186</v>
      </c>
      <c r="H3296" s="42">
        <v>3.0505882352941178</v>
      </c>
      <c r="I3296" s="42">
        <v>1700</v>
      </c>
      <c r="J3296" s="42" t="s">
        <v>4170</v>
      </c>
      <c r="K3296" s="42" t="s">
        <v>4170</v>
      </c>
      <c r="L3296" s="42">
        <v>0</v>
      </c>
      <c r="M3296" s="39" t="s">
        <v>102</v>
      </c>
      <c r="N3296" s="39" t="str">
        <f t="shared" si="51"/>
        <v>sim</v>
      </c>
      <c r="O3296" s="49">
        <v>57</v>
      </c>
      <c r="P3296" s="49">
        <v>23.98</v>
      </c>
      <c r="Q3296" s="39">
        <v>24</v>
      </c>
      <c r="R3296" s="39">
        <v>42.1</v>
      </c>
      <c r="S3296" s="39">
        <v>42.1</v>
      </c>
    </row>
    <row r="3297" spans="1:19" x14ac:dyDescent="0.25">
      <c r="A3297" s="39" t="s">
        <v>75</v>
      </c>
      <c r="B3297" s="39" t="s">
        <v>35</v>
      </c>
      <c r="C3297" s="39" t="s">
        <v>69</v>
      </c>
      <c r="D3297" s="39" t="s">
        <v>3400</v>
      </c>
      <c r="E3297" s="39" t="s">
        <v>185</v>
      </c>
      <c r="F3297" s="48">
        <v>3</v>
      </c>
      <c r="G3297" s="41">
        <v>133490</v>
      </c>
      <c r="H3297" s="42">
        <v>2.1549414005746943</v>
      </c>
      <c r="I3297" s="42">
        <v>61946</v>
      </c>
      <c r="J3297" s="42" t="s">
        <v>4169</v>
      </c>
      <c r="K3297" s="42" t="s">
        <v>4170</v>
      </c>
      <c r="L3297" s="42">
        <v>0</v>
      </c>
      <c r="M3297" s="39" t="s">
        <v>102</v>
      </c>
      <c r="N3297" s="39" t="str">
        <f t="shared" si="51"/>
        <v>sim</v>
      </c>
      <c r="O3297" s="49">
        <v>412.72</v>
      </c>
      <c r="P3297" s="49">
        <v>304.69</v>
      </c>
      <c r="Q3297" s="39">
        <v>398.76</v>
      </c>
      <c r="R3297" s="39">
        <v>73.8</v>
      </c>
      <c r="S3297" s="39">
        <v>96.6</v>
      </c>
    </row>
    <row r="3298" spans="1:19" x14ac:dyDescent="0.25">
      <c r="A3298" s="39" t="s">
        <v>75</v>
      </c>
      <c r="B3298" s="39" t="s">
        <v>35</v>
      </c>
      <c r="C3298" s="39" t="s">
        <v>69</v>
      </c>
      <c r="D3298" s="39" t="s">
        <v>3401</v>
      </c>
      <c r="E3298" s="39" t="s">
        <v>127</v>
      </c>
      <c r="F3298" s="48">
        <v>1</v>
      </c>
      <c r="G3298" s="41">
        <v>1216</v>
      </c>
      <c r="H3298" s="42">
        <v>3.684848484848485</v>
      </c>
      <c r="I3298" s="42">
        <v>330</v>
      </c>
      <c r="J3298" s="42" t="s">
        <v>4170</v>
      </c>
      <c r="K3298" s="42" t="s">
        <v>4170</v>
      </c>
      <c r="L3298" s="42">
        <v>0</v>
      </c>
      <c r="M3298" s="39" t="s">
        <v>102</v>
      </c>
      <c r="N3298" s="39" t="str">
        <f t="shared" si="51"/>
        <v>sim</v>
      </c>
      <c r="O3298" s="49">
        <v>15.3</v>
      </c>
      <c r="P3298" s="49">
        <v>13.8</v>
      </c>
      <c r="Q3298" s="39">
        <v>0.36</v>
      </c>
      <c r="R3298" s="39">
        <v>90.2</v>
      </c>
      <c r="S3298" s="39">
        <v>2.4</v>
      </c>
    </row>
    <row r="3299" spans="1:19" x14ac:dyDescent="0.25">
      <c r="A3299" s="39" t="s">
        <v>75</v>
      </c>
      <c r="B3299" s="39" t="s">
        <v>35</v>
      </c>
      <c r="C3299" s="39" t="s">
        <v>69</v>
      </c>
      <c r="D3299" s="39" t="s">
        <v>3402</v>
      </c>
      <c r="E3299" s="39" t="s">
        <v>127</v>
      </c>
      <c r="F3299" s="48">
        <v>1</v>
      </c>
      <c r="G3299" s="41">
        <v>3993</v>
      </c>
      <c r="H3299" s="42">
        <v>2.3488235294117645</v>
      </c>
      <c r="I3299" s="42">
        <v>1700</v>
      </c>
      <c r="J3299" s="42" t="s">
        <v>4169</v>
      </c>
      <c r="K3299" s="42" t="s">
        <v>4169</v>
      </c>
      <c r="L3299" s="42">
        <v>0</v>
      </c>
      <c r="M3299" s="39" t="s">
        <v>102</v>
      </c>
      <c r="N3299" s="39" t="str">
        <f t="shared" si="51"/>
        <v>sim</v>
      </c>
      <c r="O3299" s="49">
        <v>29.1</v>
      </c>
      <c r="P3299" s="49">
        <v>25.6</v>
      </c>
      <c r="Q3299" s="39">
        <v>12.02</v>
      </c>
      <c r="R3299" s="39">
        <v>88</v>
      </c>
      <c r="S3299" s="39">
        <v>41.3</v>
      </c>
    </row>
    <row r="3300" spans="1:19" x14ac:dyDescent="0.25">
      <c r="A3300" s="39" t="s">
        <v>75</v>
      </c>
      <c r="B3300" s="39" t="s">
        <v>35</v>
      </c>
      <c r="C3300" s="39" t="s">
        <v>69</v>
      </c>
      <c r="D3300" s="39" t="s">
        <v>3403</v>
      </c>
      <c r="E3300" s="39" t="s">
        <v>127</v>
      </c>
      <c r="F3300" s="48">
        <v>2</v>
      </c>
      <c r="G3300" s="41">
        <v>16509</v>
      </c>
      <c r="H3300" s="42">
        <v>3.2478851072201458</v>
      </c>
      <c r="I3300" s="42">
        <v>5083</v>
      </c>
      <c r="J3300" s="42" t="s">
        <v>4169</v>
      </c>
      <c r="K3300" s="42" t="s">
        <v>4169</v>
      </c>
      <c r="L3300" s="42">
        <v>25</v>
      </c>
      <c r="M3300" s="39" t="s">
        <v>102</v>
      </c>
      <c r="N3300" s="39" t="str">
        <f t="shared" si="51"/>
        <v>sim</v>
      </c>
      <c r="O3300" s="49">
        <v>157.35</v>
      </c>
      <c r="P3300" s="49">
        <v>79.12</v>
      </c>
      <c r="Q3300" s="39">
        <v>0.9</v>
      </c>
      <c r="R3300" s="39">
        <v>50.3</v>
      </c>
      <c r="S3300" s="39">
        <v>0.6</v>
      </c>
    </row>
    <row r="3301" spans="1:19" x14ac:dyDescent="0.25">
      <c r="A3301" s="39" t="s">
        <v>75</v>
      </c>
      <c r="B3301" s="39" t="s">
        <v>35</v>
      </c>
      <c r="C3301" s="39" t="s">
        <v>69</v>
      </c>
      <c r="D3301" s="39" t="s">
        <v>3404</v>
      </c>
      <c r="E3301" s="39" t="s">
        <v>127</v>
      </c>
      <c r="F3301" s="48">
        <v>1</v>
      </c>
      <c r="G3301" s="41">
        <v>17610</v>
      </c>
      <c r="H3301" s="42">
        <v>2.5157142857142856</v>
      </c>
      <c r="I3301" s="42">
        <v>7000</v>
      </c>
      <c r="J3301" s="42" t="s">
        <v>4170</v>
      </c>
      <c r="K3301" s="42" t="s">
        <v>4170</v>
      </c>
      <c r="L3301" s="42">
        <v>0</v>
      </c>
      <c r="M3301" s="39" t="s">
        <v>104</v>
      </c>
      <c r="N3301" s="39" t="b">
        <f t="shared" si="51"/>
        <v>0</v>
      </c>
      <c r="O3301" s="49">
        <v>59.13</v>
      </c>
      <c r="P3301" s="49">
        <v>42.51</v>
      </c>
      <c r="Q3301" s="39">
        <v>0</v>
      </c>
      <c r="R3301" s="39">
        <v>71.900000000000006</v>
      </c>
      <c r="S3301" s="39"/>
    </row>
    <row r="3302" spans="1:19" x14ac:dyDescent="0.25">
      <c r="A3302" s="39" t="s">
        <v>75</v>
      </c>
      <c r="B3302" s="39" t="s">
        <v>35</v>
      </c>
      <c r="C3302" s="39" t="s">
        <v>69</v>
      </c>
      <c r="D3302" s="39" t="s">
        <v>3405</v>
      </c>
      <c r="E3302" s="39" t="s">
        <v>185</v>
      </c>
      <c r="F3302" s="48">
        <v>3</v>
      </c>
      <c r="G3302" s="41">
        <v>56417</v>
      </c>
      <c r="H3302" s="42">
        <v>2.5644090909090909</v>
      </c>
      <c r="I3302" s="42">
        <v>22000</v>
      </c>
      <c r="J3302" s="42" t="s">
        <v>4169</v>
      </c>
      <c r="K3302" s="42" t="s">
        <v>4170</v>
      </c>
      <c r="L3302" s="42">
        <v>860</v>
      </c>
      <c r="M3302" s="39" t="s">
        <v>102</v>
      </c>
      <c r="N3302" s="39" t="str">
        <f t="shared" si="51"/>
        <v>sim</v>
      </c>
      <c r="O3302" s="49">
        <v>360</v>
      </c>
      <c r="P3302" s="49">
        <v>186</v>
      </c>
      <c r="Q3302" s="39">
        <v>180</v>
      </c>
      <c r="R3302" s="39">
        <v>51.7</v>
      </c>
      <c r="S3302" s="39">
        <v>50</v>
      </c>
    </row>
    <row r="3303" spans="1:19" x14ac:dyDescent="0.25">
      <c r="A3303" s="39" t="s">
        <v>75</v>
      </c>
      <c r="B3303" s="39" t="s">
        <v>35</v>
      </c>
      <c r="C3303" s="39" t="s">
        <v>69</v>
      </c>
      <c r="D3303" s="39" t="s">
        <v>3018</v>
      </c>
      <c r="E3303" s="39" t="s">
        <v>188</v>
      </c>
      <c r="F3303" s="48">
        <v>1</v>
      </c>
      <c r="G3303" s="41">
        <v>2365</v>
      </c>
      <c r="H3303" s="42">
        <v>2.0042372881355934</v>
      </c>
      <c r="I3303" s="42">
        <v>1180</v>
      </c>
      <c r="J3303" s="42" t="s">
        <v>4170</v>
      </c>
      <c r="K3303" s="42" t="s">
        <v>4170</v>
      </c>
      <c r="L3303" s="42">
        <v>0</v>
      </c>
      <c r="M3303" s="39" t="s">
        <v>102</v>
      </c>
      <c r="N3303" s="39" t="str">
        <f t="shared" si="51"/>
        <v>sim</v>
      </c>
      <c r="O3303" s="49">
        <v>12.35</v>
      </c>
      <c r="P3303" s="49">
        <v>10.35</v>
      </c>
      <c r="Q3303" s="39">
        <v>6.2</v>
      </c>
      <c r="R3303" s="39">
        <v>83.8</v>
      </c>
      <c r="S3303" s="39">
        <v>50.2</v>
      </c>
    </row>
    <row r="3304" spans="1:19" x14ac:dyDescent="0.25">
      <c r="A3304" s="39" t="s">
        <v>75</v>
      </c>
      <c r="B3304" s="39" t="s">
        <v>35</v>
      </c>
      <c r="C3304" s="39" t="s">
        <v>69</v>
      </c>
      <c r="D3304" s="39" t="s">
        <v>3406</v>
      </c>
      <c r="E3304" s="39" t="s">
        <v>127</v>
      </c>
      <c r="F3304" s="48">
        <v>1</v>
      </c>
      <c r="G3304" s="41">
        <v>2893</v>
      </c>
      <c r="H3304" s="42">
        <v>3.8573333333333335</v>
      </c>
      <c r="I3304" s="42">
        <v>750</v>
      </c>
      <c r="J3304" s="42" t="s">
        <v>4170</v>
      </c>
      <c r="K3304" s="42" t="s">
        <v>4170</v>
      </c>
      <c r="L3304" s="42">
        <v>0</v>
      </c>
      <c r="M3304" s="39" t="s">
        <v>102</v>
      </c>
      <c r="N3304" s="39" t="str">
        <f t="shared" si="51"/>
        <v>sim</v>
      </c>
      <c r="O3304" s="49">
        <v>23.6</v>
      </c>
      <c r="P3304" s="49">
        <v>14.5</v>
      </c>
      <c r="Q3304" s="39">
        <v>14.5</v>
      </c>
      <c r="R3304" s="39">
        <v>61.4</v>
      </c>
      <c r="S3304" s="39">
        <v>61.4</v>
      </c>
    </row>
    <row r="3305" spans="1:19" x14ac:dyDescent="0.25">
      <c r="A3305" s="39" t="s">
        <v>75</v>
      </c>
      <c r="B3305" s="39" t="s">
        <v>35</v>
      </c>
      <c r="C3305" s="39" t="s">
        <v>69</v>
      </c>
      <c r="D3305" s="39" t="s">
        <v>3407</v>
      </c>
      <c r="E3305" s="39" t="s">
        <v>127</v>
      </c>
      <c r="F3305" s="48">
        <v>4</v>
      </c>
      <c r="G3305" s="41">
        <v>347493</v>
      </c>
      <c r="H3305" s="42">
        <v>2.6925961799232887</v>
      </c>
      <c r="I3305" s="42">
        <v>129055</v>
      </c>
      <c r="J3305" s="42" t="s">
        <v>4169</v>
      </c>
      <c r="K3305" s="42" t="s">
        <v>4170</v>
      </c>
      <c r="L3305" s="42">
        <v>50</v>
      </c>
      <c r="M3305" s="39" t="s">
        <v>102</v>
      </c>
      <c r="N3305" s="39" t="str">
        <f t="shared" si="51"/>
        <v>sim</v>
      </c>
      <c r="O3305" s="49">
        <v>1884.34</v>
      </c>
      <c r="P3305" s="49">
        <v>1325.57</v>
      </c>
      <c r="Q3305" s="39">
        <v>1270.47</v>
      </c>
      <c r="R3305" s="39">
        <v>70.3</v>
      </c>
      <c r="S3305" s="39">
        <v>67.400000000000006</v>
      </c>
    </row>
    <row r="3306" spans="1:19" x14ac:dyDescent="0.25">
      <c r="A3306" s="39" t="s">
        <v>75</v>
      </c>
      <c r="B3306" s="39" t="s">
        <v>35</v>
      </c>
      <c r="C3306" s="39" t="s">
        <v>69</v>
      </c>
      <c r="D3306" s="39" t="s">
        <v>3408</v>
      </c>
      <c r="E3306" s="39" t="s">
        <v>127</v>
      </c>
      <c r="F3306" s="48">
        <v>1</v>
      </c>
      <c r="G3306" s="41">
        <v>27679</v>
      </c>
      <c r="H3306" s="42">
        <v>2.0057246376811593</v>
      </c>
      <c r="I3306" s="42">
        <v>13800</v>
      </c>
      <c r="J3306" s="42" t="s">
        <v>4170</v>
      </c>
      <c r="K3306" s="42" t="s">
        <v>4170</v>
      </c>
      <c r="L3306" s="42">
        <v>150</v>
      </c>
      <c r="M3306" s="39" t="s">
        <v>102</v>
      </c>
      <c r="N3306" s="39" t="str">
        <f t="shared" si="51"/>
        <v>sim</v>
      </c>
      <c r="O3306" s="49">
        <v>290</v>
      </c>
      <c r="P3306" s="49">
        <v>135</v>
      </c>
      <c r="Q3306" s="39">
        <v>65</v>
      </c>
      <c r="R3306" s="39">
        <v>46.6</v>
      </c>
      <c r="S3306" s="39">
        <v>22.4</v>
      </c>
    </row>
    <row r="3307" spans="1:19" x14ac:dyDescent="0.25">
      <c r="A3307" s="39" t="s">
        <v>75</v>
      </c>
      <c r="B3307" s="39" t="s">
        <v>35</v>
      </c>
      <c r="C3307" s="39" t="s">
        <v>69</v>
      </c>
      <c r="D3307" s="39" t="s">
        <v>3409</v>
      </c>
      <c r="E3307" s="39" t="s">
        <v>188</v>
      </c>
      <c r="F3307" s="48">
        <v>1</v>
      </c>
      <c r="G3307" s="41">
        <v>10280</v>
      </c>
      <c r="H3307" s="42">
        <v>2.056</v>
      </c>
      <c r="I3307" s="42">
        <v>5000</v>
      </c>
      <c r="J3307" s="42" t="s">
        <v>4169</v>
      </c>
      <c r="K3307" s="42" t="s">
        <v>4169</v>
      </c>
      <c r="L3307" s="42">
        <v>100</v>
      </c>
      <c r="M3307" s="39" t="s">
        <v>103</v>
      </c>
      <c r="N3307" s="39" t="str">
        <f t="shared" si="51"/>
        <v>sim</v>
      </c>
      <c r="O3307" s="49">
        <v>1500</v>
      </c>
      <c r="P3307" s="49">
        <v>1000</v>
      </c>
      <c r="Q3307" s="39">
        <v>20</v>
      </c>
      <c r="R3307" s="39">
        <v>66.7</v>
      </c>
      <c r="S3307" s="39">
        <v>1.3</v>
      </c>
    </row>
    <row r="3308" spans="1:19" x14ac:dyDescent="0.25">
      <c r="A3308" s="39" t="s">
        <v>75</v>
      </c>
      <c r="B3308" s="39" t="s">
        <v>35</v>
      </c>
      <c r="C3308" s="39" t="s">
        <v>69</v>
      </c>
      <c r="D3308" s="39" t="s">
        <v>3410</v>
      </c>
      <c r="E3308" s="39" t="s">
        <v>127</v>
      </c>
      <c r="F3308" s="48">
        <v>1</v>
      </c>
      <c r="G3308" s="41">
        <v>3183</v>
      </c>
      <c r="H3308" s="42">
        <v>2.1219999999999999</v>
      </c>
      <c r="I3308" s="42">
        <v>1500</v>
      </c>
      <c r="J3308" s="42" t="s">
        <v>4169</v>
      </c>
      <c r="K3308" s="42" t="s">
        <v>4169</v>
      </c>
      <c r="L3308" s="42">
        <v>31</v>
      </c>
      <c r="M3308" s="39" t="s">
        <v>103</v>
      </c>
      <c r="N3308" s="39" t="str">
        <f t="shared" si="51"/>
        <v>sim</v>
      </c>
      <c r="O3308" s="49">
        <v>28.64</v>
      </c>
      <c r="P3308" s="49">
        <v>15.31</v>
      </c>
      <c r="Q3308" s="39">
        <v>14.26</v>
      </c>
      <c r="R3308" s="39">
        <v>53.5</v>
      </c>
      <c r="S3308" s="39">
        <v>49.8</v>
      </c>
    </row>
    <row r="3309" spans="1:19" x14ac:dyDescent="0.25">
      <c r="A3309" s="39" t="s">
        <v>75</v>
      </c>
      <c r="B3309" s="39" t="s">
        <v>35</v>
      </c>
      <c r="C3309" s="39" t="s">
        <v>69</v>
      </c>
      <c r="D3309" s="39" t="s">
        <v>3411</v>
      </c>
      <c r="E3309" s="39" t="s">
        <v>127</v>
      </c>
      <c r="F3309" s="48">
        <v>1</v>
      </c>
      <c r="G3309" s="41">
        <v>601</v>
      </c>
      <c r="H3309" s="42">
        <v>2.0033333333333334</v>
      </c>
      <c r="I3309" s="42">
        <v>300</v>
      </c>
      <c r="J3309" s="42" t="s">
        <v>4169</v>
      </c>
      <c r="K3309" s="42" t="s">
        <v>4170</v>
      </c>
      <c r="L3309" s="42">
        <v>0</v>
      </c>
      <c r="M3309" s="39" t="s">
        <v>102</v>
      </c>
      <c r="N3309" s="39" t="str">
        <f t="shared" si="51"/>
        <v>sim</v>
      </c>
      <c r="O3309" s="49">
        <v>13</v>
      </c>
      <c r="P3309" s="49">
        <v>11.5</v>
      </c>
      <c r="Q3309" s="39">
        <v>6.5</v>
      </c>
      <c r="R3309" s="39">
        <v>88.5</v>
      </c>
      <c r="S3309" s="39">
        <v>50</v>
      </c>
    </row>
    <row r="3310" spans="1:19" x14ac:dyDescent="0.25">
      <c r="A3310" s="39" t="s">
        <v>75</v>
      </c>
      <c r="B3310" s="39" t="s">
        <v>35</v>
      </c>
      <c r="C3310" s="39" t="s">
        <v>69</v>
      </c>
      <c r="D3310" s="39" t="s">
        <v>3412</v>
      </c>
      <c r="E3310" s="39" t="s">
        <v>127</v>
      </c>
      <c r="F3310" s="48">
        <v>1</v>
      </c>
      <c r="G3310" s="41">
        <v>1782</v>
      </c>
      <c r="H3310" s="42">
        <v>2.0964705882352943</v>
      </c>
      <c r="I3310" s="42">
        <v>850</v>
      </c>
      <c r="J3310" s="42" t="s">
        <v>4170</v>
      </c>
      <c r="K3310" s="42" t="s">
        <v>4170</v>
      </c>
      <c r="L3310" s="42">
        <v>0</v>
      </c>
      <c r="M3310" s="39" t="s">
        <v>103</v>
      </c>
      <c r="N3310" s="39" t="str">
        <f t="shared" si="51"/>
        <v>sim</v>
      </c>
      <c r="O3310" s="49">
        <v>1852.9</v>
      </c>
      <c r="P3310" s="49">
        <v>463</v>
      </c>
      <c r="Q3310" s="39">
        <v>50</v>
      </c>
      <c r="R3310" s="39">
        <v>25</v>
      </c>
      <c r="S3310" s="39">
        <v>2.7</v>
      </c>
    </row>
    <row r="3311" spans="1:19" x14ac:dyDescent="0.25">
      <c r="A3311" s="39" t="s">
        <v>75</v>
      </c>
      <c r="B3311" s="39" t="s">
        <v>35</v>
      </c>
      <c r="C3311" s="39" t="s">
        <v>69</v>
      </c>
      <c r="D3311" s="39" t="s">
        <v>3413</v>
      </c>
      <c r="E3311" s="39" t="s">
        <v>127</v>
      </c>
      <c r="F3311" s="48">
        <v>1</v>
      </c>
      <c r="G3311" s="41">
        <v>2258</v>
      </c>
      <c r="H3311" s="42">
        <v>2.258</v>
      </c>
      <c r="I3311" s="42">
        <v>1000</v>
      </c>
      <c r="J3311" s="42" t="s">
        <v>4170</v>
      </c>
      <c r="K3311" s="42" t="s">
        <v>4170</v>
      </c>
      <c r="L3311" s="42">
        <v>3</v>
      </c>
      <c r="M3311" s="39" t="s">
        <v>102</v>
      </c>
      <c r="N3311" s="39" t="str">
        <f t="shared" si="51"/>
        <v>sim</v>
      </c>
      <c r="O3311" s="49">
        <v>22</v>
      </c>
      <c r="P3311" s="49">
        <v>19</v>
      </c>
      <c r="Q3311" s="39">
        <v>14</v>
      </c>
      <c r="R3311" s="39">
        <v>86.4</v>
      </c>
      <c r="S3311" s="39">
        <v>63.6</v>
      </c>
    </row>
    <row r="3312" spans="1:19" x14ac:dyDescent="0.25">
      <c r="A3312" s="39" t="s">
        <v>75</v>
      </c>
      <c r="B3312" s="39" t="s">
        <v>35</v>
      </c>
      <c r="C3312" s="39" t="s">
        <v>69</v>
      </c>
      <c r="D3312" s="39" t="s">
        <v>3414</v>
      </c>
      <c r="E3312" s="39" t="s">
        <v>188</v>
      </c>
      <c r="F3312" s="48">
        <v>1</v>
      </c>
      <c r="G3312" s="41">
        <v>3319</v>
      </c>
      <c r="H3312" s="42">
        <v>2.0164034021871204</v>
      </c>
      <c r="I3312" s="42">
        <v>1646</v>
      </c>
      <c r="J3312" s="42" t="s">
        <v>4169</v>
      </c>
      <c r="K3312" s="42" t="s">
        <v>4170</v>
      </c>
      <c r="L3312" s="42">
        <v>2</v>
      </c>
      <c r="M3312" s="39" t="s">
        <v>102</v>
      </c>
      <c r="N3312" s="39" t="str">
        <f t="shared" si="51"/>
        <v>sim</v>
      </c>
      <c r="O3312" s="49">
        <v>26.02</v>
      </c>
      <c r="P3312" s="49">
        <v>26.02</v>
      </c>
      <c r="Q3312" s="39">
        <v>26.01</v>
      </c>
      <c r="R3312" s="39">
        <v>100</v>
      </c>
      <c r="S3312" s="39">
        <v>100</v>
      </c>
    </row>
    <row r="3313" spans="1:19" x14ac:dyDescent="0.25">
      <c r="A3313" s="39" t="s">
        <v>75</v>
      </c>
      <c r="B3313" s="39" t="s">
        <v>35</v>
      </c>
      <c r="C3313" s="39" t="s">
        <v>69</v>
      </c>
      <c r="D3313" s="39" t="s">
        <v>3415</v>
      </c>
      <c r="E3313" s="39" t="s">
        <v>127</v>
      </c>
      <c r="F3313" s="48">
        <v>1</v>
      </c>
      <c r="G3313" s="41">
        <v>3264</v>
      </c>
      <c r="H3313" s="42">
        <v>2</v>
      </c>
      <c r="I3313" s="42">
        <v>1632</v>
      </c>
      <c r="J3313" s="42" t="s">
        <v>4169</v>
      </c>
      <c r="K3313" s="42" t="s">
        <v>4169</v>
      </c>
      <c r="L3313" s="42">
        <v>0</v>
      </c>
      <c r="M3313" s="39" t="s">
        <v>102</v>
      </c>
      <c r="N3313" s="39" t="str">
        <f t="shared" si="51"/>
        <v>sim</v>
      </c>
      <c r="O3313" s="49">
        <v>45</v>
      </c>
      <c r="P3313" s="49">
        <v>40</v>
      </c>
      <c r="Q3313" s="39">
        <v>36</v>
      </c>
      <c r="R3313" s="39">
        <v>88.9</v>
      </c>
      <c r="S3313" s="39">
        <v>80</v>
      </c>
    </row>
    <row r="3314" spans="1:19" x14ac:dyDescent="0.25">
      <c r="A3314" s="39" t="s">
        <v>75</v>
      </c>
      <c r="B3314" s="39" t="s">
        <v>35</v>
      </c>
      <c r="C3314" s="39" t="s">
        <v>69</v>
      </c>
      <c r="D3314" s="39" t="s">
        <v>3416</v>
      </c>
      <c r="E3314" s="39" t="s">
        <v>188</v>
      </c>
      <c r="F3314" s="48">
        <v>1</v>
      </c>
      <c r="G3314" s="41">
        <v>10360</v>
      </c>
      <c r="H3314" s="42">
        <v>2.0720000000000001</v>
      </c>
      <c r="I3314" s="42">
        <v>5000</v>
      </c>
      <c r="J3314" s="42" t="s">
        <v>4169</v>
      </c>
      <c r="K3314" s="42" t="s">
        <v>4170</v>
      </c>
      <c r="L3314" s="42">
        <v>0</v>
      </c>
      <c r="M3314" s="39" t="s">
        <v>102</v>
      </c>
      <c r="N3314" s="39" t="str">
        <f t="shared" si="51"/>
        <v>sim</v>
      </c>
      <c r="O3314" s="49">
        <v>50</v>
      </c>
      <c r="P3314" s="49">
        <v>45</v>
      </c>
      <c r="Q3314" s="39">
        <v>30</v>
      </c>
      <c r="R3314" s="39">
        <v>90</v>
      </c>
      <c r="S3314" s="39">
        <v>60</v>
      </c>
    </row>
    <row r="3315" spans="1:19" x14ac:dyDescent="0.25">
      <c r="A3315" s="39" t="s">
        <v>75</v>
      </c>
      <c r="B3315" s="39" t="s">
        <v>35</v>
      </c>
      <c r="C3315" s="39" t="s">
        <v>69</v>
      </c>
      <c r="D3315" s="39" t="s">
        <v>3417</v>
      </c>
      <c r="E3315" s="39" t="s">
        <v>127</v>
      </c>
      <c r="F3315" s="48">
        <v>2</v>
      </c>
      <c r="G3315" s="41">
        <v>24176</v>
      </c>
      <c r="H3315" s="42">
        <v>2.7491471457812144</v>
      </c>
      <c r="I3315" s="42">
        <v>8794</v>
      </c>
      <c r="J3315" s="42" t="s">
        <v>4170</v>
      </c>
      <c r="K3315" s="42" t="s">
        <v>4170</v>
      </c>
      <c r="L3315" s="42">
        <v>153</v>
      </c>
      <c r="M3315" s="39" t="s">
        <v>102</v>
      </c>
      <c r="N3315" s="39" t="str">
        <f t="shared" si="51"/>
        <v>sim</v>
      </c>
      <c r="O3315" s="49">
        <v>202.73</v>
      </c>
      <c r="P3315" s="49">
        <v>73.09</v>
      </c>
      <c r="Q3315" s="39">
        <v>25.24</v>
      </c>
      <c r="R3315" s="39">
        <v>36.1</v>
      </c>
      <c r="S3315" s="39">
        <v>12.5</v>
      </c>
    </row>
    <row r="3316" spans="1:19" x14ac:dyDescent="0.25">
      <c r="A3316" s="39" t="s">
        <v>75</v>
      </c>
      <c r="B3316" s="39" t="s">
        <v>35</v>
      </c>
      <c r="C3316" s="39" t="s">
        <v>69</v>
      </c>
      <c r="D3316" s="39" t="s">
        <v>3418</v>
      </c>
      <c r="E3316" s="39" t="s">
        <v>186</v>
      </c>
      <c r="F3316" s="48">
        <v>1</v>
      </c>
      <c r="G3316" s="41">
        <v>2678</v>
      </c>
      <c r="H3316" s="42">
        <v>2.2242524916943522</v>
      </c>
      <c r="I3316" s="42">
        <v>1204</v>
      </c>
      <c r="J3316" s="42" t="s">
        <v>4169</v>
      </c>
      <c r="K3316" s="42" t="s">
        <v>4170</v>
      </c>
      <c r="L3316" s="42">
        <v>0</v>
      </c>
      <c r="M3316" s="39" t="s">
        <v>102</v>
      </c>
      <c r="N3316" s="39" t="str">
        <f t="shared" si="51"/>
        <v>sim</v>
      </c>
      <c r="O3316" s="49">
        <v>20.329999999999998</v>
      </c>
      <c r="P3316" s="49">
        <v>19.420000000000002</v>
      </c>
      <c r="Q3316" s="39">
        <v>14.78</v>
      </c>
      <c r="R3316" s="39">
        <v>95.5</v>
      </c>
      <c r="S3316" s="39">
        <v>72.7</v>
      </c>
    </row>
    <row r="3317" spans="1:19" x14ac:dyDescent="0.25">
      <c r="A3317" s="39" t="s">
        <v>75</v>
      </c>
      <c r="B3317" s="39" t="s">
        <v>35</v>
      </c>
      <c r="C3317" s="39" t="s">
        <v>69</v>
      </c>
      <c r="D3317" s="39" t="s">
        <v>3419</v>
      </c>
      <c r="E3317" s="39" t="s">
        <v>185</v>
      </c>
      <c r="F3317" s="48">
        <v>1</v>
      </c>
      <c r="G3317" s="41">
        <v>21610</v>
      </c>
      <c r="H3317" s="42">
        <v>3.9557019952407102</v>
      </c>
      <c r="I3317" s="42">
        <v>5463</v>
      </c>
      <c r="J3317" s="42" t="s">
        <v>4170</v>
      </c>
      <c r="K3317" s="42" t="s">
        <v>4170</v>
      </c>
      <c r="L3317" s="42">
        <v>30</v>
      </c>
      <c r="M3317" s="39" t="s">
        <v>102</v>
      </c>
      <c r="N3317" s="39" t="str">
        <f t="shared" si="51"/>
        <v>sim</v>
      </c>
      <c r="O3317" s="49">
        <v>260</v>
      </c>
      <c r="P3317" s="49">
        <v>92</v>
      </c>
      <c r="Q3317" s="39">
        <v>83</v>
      </c>
      <c r="R3317" s="39">
        <v>35.4</v>
      </c>
      <c r="S3317" s="39">
        <v>31.9</v>
      </c>
    </row>
    <row r="3318" spans="1:19" x14ac:dyDescent="0.25">
      <c r="A3318" s="39" t="s">
        <v>75</v>
      </c>
      <c r="B3318" s="39" t="s">
        <v>35</v>
      </c>
      <c r="C3318" s="39" t="s">
        <v>69</v>
      </c>
      <c r="D3318" s="39" t="s">
        <v>3420</v>
      </c>
      <c r="E3318" s="39" t="s">
        <v>192</v>
      </c>
      <c r="F3318" s="48">
        <v>1</v>
      </c>
      <c r="G3318" s="41">
        <v>2582</v>
      </c>
      <c r="H3318" s="42">
        <v>2.0590111642743221</v>
      </c>
      <c r="I3318" s="42">
        <v>1254</v>
      </c>
      <c r="J3318" s="42" t="s">
        <v>4169</v>
      </c>
      <c r="K3318" s="42" t="s">
        <v>4169</v>
      </c>
      <c r="L3318" s="42">
        <v>0</v>
      </c>
      <c r="M3318" s="39" t="s">
        <v>105</v>
      </c>
      <c r="N3318" s="39" t="str">
        <f t="shared" si="51"/>
        <v>sim</v>
      </c>
      <c r="O3318" s="49">
        <v>31</v>
      </c>
      <c r="P3318" s="49">
        <v>31</v>
      </c>
      <c r="Q3318" s="39">
        <v>30</v>
      </c>
      <c r="R3318" s="39">
        <v>100</v>
      </c>
      <c r="S3318" s="39">
        <v>96.8</v>
      </c>
    </row>
    <row r="3319" spans="1:19" x14ac:dyDescent="0.25">
      <c r="A3319" s="39" t="s">
        <v>75</v>
      </c>
      <c r="B3319" s="39" t="s">
        <v>35</v>
      </c>
      <c r="C3319" s="39" t="s">
        <v>69</v>
      </c>
      <c r="D3319" s="39" t="s">
        <v>3421</v>
      </c>
      <c r="E3319" s="39" t="s">
        <v>127</v>
      </c>
      <c r="F3319" s="48">
        <v>2</v>
      </c>
      <c r="G3319" s="41">
        <v>23596</v>
      </c>
      <c r="H3319" s="42">
        <v>2.8870671723969168</v>
      </c>
      <c r="I3319" s="42">
        <v>8173</v>
      </c>
      <c r="J3319" s="42" t="s">
        <v>4169</v>
      </c>
      <c r="K3319" s="42" t="s">
        <v>4170</v>
      </c>
      <c r="L3319" s="42">
        <v>214</v>
      </c>
      <c r="M3319" s="39" t="s">
        <v>102</v>
      </c>
      <c r="N3319" s="39" t="str">
        <f t="shared" si="51"/>
        <v>sim</v>
      </c>
      <c r="O3319" s="49">
        <v>134</v>
      </c>
      <c r="P3319" s="49">
        <v>123</v>
      </c>
      <c r="Q3319" s="39">
        <v>58</v>
      </c>
      <c r="R3319" s="39">
        <v>91.8</v>
      </c>
      <c r="S3319" s="39">
        <v>43.3</v>
      </c>
    </row>
    <row r="3320" spans="1:19" x14ac:dyDescent="0.25">
      <c r="A3320" s="39" t="s">
        <v>75</v>
      </c>
      <c r="B3320" s="39" t="s">
        <v>35</v>
      </c>
      <c r="C3320" s="39" t="s">
        <v>69</v>
      </c>
      <c r="D3320" s="39" t="s">
        <v>3422</v>
      </c>
      <c r="E3320" s="39" t="s">
        <v>127</v>
      </c>
      <c r="F3320" s="48">
        <v>1</v>
      </c>
      <c r="G3320" s="41">
        <v>7949</v>
      </c>
      <c r="H3320" s="42">
        <v>2.4663357120695006</v>
      </c>
      <c r="I3320" s="42">
        <v>3223</v>
      </c>
      <c r="J3320" s="42" t="s">
        <v>4170</v>
      </c>
      <c r="K3320" s="42" t="s">
        <v>4170</v>
      </c>
      <c r="L3320" s="42">
        <v>0</v>
      </c>
      <c r="M3320" s="39" t="s">
        <v>102</v>
      </c>
      <c r="N3320" s="39" t="str">
        <f t="shared" si="51"/>
        <v>sim</v>
      </c>
      <c r="O3320" s="49">
        <v>76</v>
      </c>
      <c r="P3320" s="49">
        <v>22</v>
      </c>
      <c r="Q3320" s="39">
        <v>22.3</v>
      </c>
      <c r="R3320" s="39">
        <v>28.9</v>
      </c>
      <c r="S3320" s="39">
        <v>29.3</v>
      </c>
    </row>
    <row r="3321" spans="1:19" x14ac:dyDescent="0.25">
      <c r="A3321" s="39" t="s">
        <v>75</v>
      </c>
      <c r="B3321" s="39" t="s">
        <v>35</v>
      </c>
      <c r="C3321" s="39" t="s">
        <v>69</v>
      </c>
      <c r="D3321" s="39" t="s">
        <v>3423</v>
      </c>
      <c r="E3321" s="39" t="s">
        <v>186</v>
      </c>
      <c r="F3321" s="48">
        <v>1</v>
      </c>
      <c r="G3321" s="41">
        <v>3377</v>
      </c>
      <c r="H3321" s="42">
        <v>2.1106250000000002</v>
      </c>
      <c r="I3321" s="42">
        <v>1600</v>
      </c>
      <c r="J3321" s="42" t="s">
        <v>4170</v>
      </c>
      <c r="K3321" s="42" t="s">
        <v>4170</v>
      </c>
      <c r="L3321" s="42">
        <v>0</v>
      </c>
      <c r="M3321" s="39" t="s">
        <v>102</v>
      </c>
      <c r="N3321" s="39" t="str">
        <f t="shared" si="51"/>
        <v>sim</v>
      </c>
      <c r="O3321" s="49">
        <v>29.17</v>
      </c>
      <c r="P3321" s="49">
        <v>27.03</v>
      </c>
      <c r="Q3321" s="39">
        <v>18.3</v>
      </c>
      <c r="R3321" s="39">
        <v>92.7</v>
      </c>
      <c r="S3321" s="39">
        <v>62.7</v>
      </c>
    </row>
    <row r="3322" spans="1:19" x14ac:dyDescent="0.25">
      <c r="A3322" s="39" t="s">
        <v>75</v>
      </c>
      <c r="B3322" s="39" t="s">
        <v>35</v>
      </c>
      <c r="C3322" s="39" t="s">
        <v>69</v>
      </c>
      <c r="D3322" s="39" t="s">
        <v>3424</v>
      </c>
      <c r="E3322" s="39" t="s">
        <v>185</v>
      </c>
      <c r="F3322" s="48">
        <v>1</v>
      </c>
      <c r="G3322" s="41">
        <v>5497</v>
      </c>
      <c r="H3322" s="42">
        <v>3.1109224674589702</v>
      </c>
      <c r="I3322" s="42">
        <v>1767</v>
      </c>
      <c r="J3322" s="42" t="s">
        <v>4170</v>
      </c>
      <c r="K3322" s="42" t="s">
        <v>4170</v>
      </c>
      <c r="L3322" s="42">
        <v>120</v>
      </c>
      <c r="M3322" s="39" t="s">
        <v>102</v>
      </c>
      <c r="N3322" s="39" t="str">
        <f t="shared" si="51"/>
        <v>sim</v>
      </c>
      <c r="O3322" s="49">
        <v>48.22</v>
      </c>
      <c r="P3322" s="49">
        <v>17.79</v>
      </c>
      <c r="Q3322" s="39">
        <v>17.79</v>
      </c>
      <c r="R3322" s="39">
        <v>36.9</v>
      </c>
      <c r="S3322" s="39">
        <v>36.9</v>
      </c>
    </row>
    <row r="3323" spans="1:19" x14ac:dyDescent="0.25">
      <c r="A3323" s="39" t="s">
        <v>75</v>
      </c>
      <c r="B3323" s="39" t="s">
        <v>35</v>
      </c>
      <c r="C3323" s="39" t="s">
        <v>69</v>
      </c>
      <c r="D3323" s="39" t="s">
        <v>3425</v>
      </c>
      <c r="E3323" s="39" t="s">
        <v>186</v>
      </c>
      <c r="F3323" s="48">
        <v>1</v>
      </c>
      <c r="G3323" s="41">
        <v>2126</v>
      </c>
      <c r="H3323" s="42">
        <v>2.362222222222222</v>
      </c>
      <c r="I3323" s="42">
        <v>900</v>
      </c>
      <c r="J3323" s="42" t="s">
        <v>4169</v>
      </c>
      <c r="K3323" s="42" t="s">
        <v>4169</v>
      </c>
      <c r="L3323" s="42">
        <v>0</v>
      </c>
      <c r="M3323" s="39" t="s">
        <v>102</v>
      </c>
      <c r="N3323" s="39" t="str">
        <f t="shared" si="51"/>
        <v>sim</v>
      </c>
      <c r="O3323" s="49">
        <v>14.56</v>
      </c>
      <c r="P3323" s="49">
        <v>13.78</v>
      </c>
      <c r="Q3323" s="39">
        <v>13.05</v>
      </c>
      <c r="R3323" s="39">
        <v>94.6</v>
      </c>
      <c r="S3323" s="39">
        <v>89.6</v>
      </c>
    </row>
    <row r="3324" spans="1:19" x14ac:dyDescent="0.25">
      <c r="A3324" s="39" t="s">
        <v>75</v>
      </c>
      <c r="B3324" s="39" t="s">
        <v>35</v>
      </c>
      <c r="C3324" s="39" t="s">
        <v>69</v>
      </c>
      <c r="D3324" s="39" t="s">
        <v>3426</v>
      </c>
      <c r="E3324" s="39" t="s">
        <v>127</v>
      </c>
      <c r="F3324" s="48">
        <v>1</v>
      </c>
      <c r="G3324" s="41">
        <v>12238</v>
      </c>
      <c r="H3324" s="42">
        <v>2.4924643584521387</v>
      </c>
      <c r="I3324" s="42">
        <v>4910</v>
      </c>
      <c r="J3324" s="42" t="s">
        <v>4170</v>
      </c>
      <c r="K3324" s="42" t="s">
        <v>4170</v>
      </c>
      <c r="L3324" s="42">
        <v>0</v>
      </c>
      <c r="M3324" s="39" t="s">
        <v>102</v>
      </c>
      <c r="N3324" s="39" t="str">
        <f t="shared" si="51"/>
        <v>sim</v>
      </c>
      <c r="O3324" s="49">
        <v>127</v>
      </c>
      <c r="P3324" s="49">
        <v>45</v>
      </c>
      <c r="Q3324" s="39">
        <v>23</v>
      </c>
      <c r="R3324" s="39">
        <v>35.4</v>
      </c>
      <c r="S3324" s="39">
        <v>18.100000000000001</v>
      </c>
    </row>
    <row r="3325" spans="1:19" x14ac:dyDescent="0.25">
      <c r="A3325" s="39" t="s">
        <v>75</v>
      </c>
      <c r="B3325" s="39" t="s">
        <v>35</v>
      </c>
      <c r="C3325" s="39" t="s">
        <v>69</v>
      </c>
      <c r="D3325" s="39" t="s">
        <v>3427</v>
      </c>
      <c r="E3325" s="39" t="s">
        <v>127</v>
      </c>
      <c r="F3325" s="48">
        <v>1</v>
      </c>
      <c r="G3325" s="41">
        <v>3472</v>
      </c>
      <c r="H3325" s="42">
        <v>2.3944827586206898</v>
      </c>
      <c r="I3325" s="42">
        <v>1450</v>
      </c>
      <c r="J3325" s="42" t="s">
        <v>4170</v>
      </c>
      <c r="K3325" s="42" t="s">
        <v>4170</v>
      </c>
      <c r="L3325" s="42">
        <v>0</v>
      </c>
      <c r="M3325" s="39" t="s">
        <v>102</v>
      </c>
      <c r="N3325" s="39" t="str">
        <f t="shared" si="51"/>
        <v>sim</v>
      </c>
      <c r="O3325" s="49">
        <v>20.22</v>
      </c>
      <c r="P3325" s="49">
        <v>20.22</v>
      </c>
      <c r="Q3325" s="39">
        <v>0.15</v>
      </c>
      <c r="R3325" s="39">
        <v>100</v>
      </c>
      <c r="S3325" s="39">
        <v>0.7</v>
      </c>
    </row>
    <row r="3326" spans="1:19" x14ac:dyDescent="0.25">
      <c r="A3326" s="39" t="s">
        <v>75</v>
      </c>
      <c r="B3326" s="39" t="s">
        <v>35</v>
      </c>
      <c r="C3326" s="39" t="s">
        <v>69</v>
      </c>
      <c r="D3326" s="39" t="s">
        <v>3428</v>
      </c>
      <c r="E3326" s="39" t="s">
        <v>127</v>
      </c>
      <c r="F3326" s="48">
        <v>1</v>
      </c>
      <c r="G3326" s="41">
        <v>13008</v>
      </c>
      <c r="H3326" s="42">
        <v>2.0136222910216719</v>
      </c>
      <c r="I3326" s="42">
        <v>6460</v>
      </c>
      <c r="J3326" s="42" t="s">
        <v>4169</v>
      </c>
      <c r="K3326" s="42" t="s">
        <v>4170</v>
      </c>
      <c r="L3326" s="42">
        <v>0</v>
      </c>
      <c r="M3326" s="39" t="s">
        <v>103</v>
      </c>
      <c r="N3326" s="39" t="str">
        <f t="shared" si="51"/>
        <v>sim</v>
      </c>
      <c r="O3326" s="49">
        <v>105.55</v>
      </c>
      <c r="P3326" s="49">
        <v>98</v>
      </c>
      <c r="Q3326" s="39">
        <v>80</v>
      </c>
      <c r="R3326" s="39">
        <v>92.8</v>
      </c>
      <c r="S3326" s="39">
        <v>75.8</v>
      </c>
    </row>
    <row r="3327" spans="1:19" x14ac:dyDescent="0.25">
      <c r="A3327" s="39" t="s">
        <v>75</v>
      </c>
      <c r="B3327" s="39" t="s">
        <v>35</v>
      </c>
      <c r="C3327" s="39" t="s">
        <v>69</v>
      </c>
      <c r="D3327" s="39" t="s">
        <v>3429</v>
      </c>
      <c r="E3327" s="39" t="s">
        <v>127</v>
      </c>
      <c r="F3327" s="48">
        <v>1</v>
      </c>
      <c r="G3327" s="41">
        <v>4312</v>
      </c>
      <c r="H3327" s="42">
        <v>2.8127853881278537</v>
      </c>
      <c r="I3327" s="42">
        <v>1533</v>
      </c>
      <c r="J3327" s="42" t="s">
        <v>4170</v>
      </c>
      <c r="K3327" s="42" t="s">
        <v>4170</v>
      </c>
      <c r="L3327" s="42">
        <v>12</v>
      </c>
      <c r="M3327" s="39" t="s">
        <v>105</v>
      </c>
      <c r="N3327" s="39" t="str">
        <f t="shared" si="51"/>
        <v>sim</v>
      </c>
      <c r="O3327" s="49">
        <v>26</v>
      </c>
      <c r="P3327" s="49">
        <v>18</v>
      </c>
      <c r="Q3327" s="39">
        <v>0</v>
      </c>
      <c r="R3327" s="39">
        <v>69.2</v>
      </c>
      <c r="S3327" s="39"/>
    </row>
    <row r="3328" spans="1:19" x14ac:dyDescent="0.25">
      <c r="A3328" s="39" t="s">
        <v>75</v>
      </c>
      <c r="B3328" s="39" t="s">
        <v>35</v>
      </c>
      <c r="C3328" s="39" t="s">
        <v>69</v>
      </c>
      <c r="D3328" s="39" t="s">
        <v>3430</v>
      </c>
      <c r="E3328" s="39" t="s">
        <v>127</v>
      </c>
      <c r="F3328" s="48">
        <v>1</v>
      </c>
      <c r="G3328" s="41">
        <v>10606</v>
      </c>
      <c r="H3328" s="42">
        <v>2.2095833333333332</v>
      </c>
      <c r="I3328" s="42">
        <v>4800</v>
      </c>
      <c r="J3328" s="42" t="s">
        <v>4170</v>
      </c>
      <c r="K3328" s="42" t="s">
        <v>4170</v>
      </c>
      <c r="L3328" s="42">
        <v>32</v>
      </c>
      <c r="M3328" s="39" t="s">
        <v>102</v>
      </c>
      <c r="N3328" s="39" t="str">
        <f t="shared" si="51"/>
        <v>sim</v>
      </c>
      <c r="O3328" s="49">
        <v>80</v>
      </c>
      <c r="P3328" s="49">
        <v>70</v>
      </c>
      <c r="Q3328" s="39">
        <v>47.5</v>
      </c>
      <c r="R3328" s="39">
        <v>87.5</v>
      </c>
      <c r="S3328" s="39">
        <v>59.4</v>
      </c>
    </row>
    <row r="3329" spans="1:19" x14ac:dyDescent="0.25">
      <c r="A3329" s="39" t="s">
        <v>75</v>
      </c>
      <c r="B3329" s="39" t="s">
        <v>35</v>
      </c>
      <c r="C3329" s="39" t="s">
        <v>69</v>
      </c>
      <c r="D3329" s="39" t="s">
        <v>3431</v>
      </c>
      <c r="E3329" s="39" t="s">
        <v>127</v>
      </c>
      <c r="F3329" s="48">
        <v>1</v>
      </c>
      <c r="G3329" s="41">
        <v>5454</v>
      </c>
      <c r="H3329" s="42">
        <v>2.3651344319167391</v>
      </c>
      <c r="I3329" s="42">
        <v>2306</v>
      </c>
      <c r="J3329" s="42" t="s">
        <v>4169</v>
      </c>
      <c r="K3329" s="42" t="s">
        <v>4170</v>
      </c>
      <c r="L3329" s="42">
        <v>63</v>
      </c>
      <c r="M3329" s="39" t="s">
        <v>102</v>
      </c>
      <c r="N3329" s="39" t="str">
        <f t="shared" si="51"/>
        <v>sim</v>
      </c>
      <c r="O3329" s="49">
        <v>49.53</v>
      </c>
      <c r="P3329" s="49">
        <v>27.87</v>
      </c>
      <c r="Q3329" s="39">
        <v>20.420000000000002</v>
      </c>
      <c r="R3329" s="39">
        <v>56.3</v>
      </c>
      <c r="S3329" s="39">
        <v>41.2</v>
      </c>
    </row>
    <row r="3330" spans="1:19" x14ac:dyDescent="0.25">
      <c r="A3330" s="39" t="s">
        <v>75</v>
      </c>
      <c r="B3330" s="39" t="s">
        <v>35</v>
      </c>
      <c r="C3330" s="39" t="s">
        <v>69</v>
      </c>
      <c r="D3330" s="39" t="s">
        <v>3432</v>
      </c>
      <c r="E3330" s="39" t="s">
        <v>191</v>
      </c>
      <c r="F3330" s="48">
        <v>1</v>
      </c>
      <c r="G3330" s="41">
        <v>1915</v>
      </c>
      <c r="H3330" s="42">
        <v>2.0157894736842104</v>
      </c>
      <c r="I3330" s="42">
        <v>950</v>
      </c>
      <c r="J3330" s="42" t="s">
        <v>4169</v>
      </c>
      <c r="K3330" s="42" t="s">
        <v>4170</v>
      </c>
      <c r="L3330" s="42">
        <v>50</v>
      </c>
      <c r="M3330" s="39" t="s">
        <v>102</v>
      </c>
      <c r="N3330" s="39" t="str">
        <f t="shared" si="51"/>
        <v>sim</v>
      </c>
      <c r="O3330" s="49">
        <v>13.44</v>
      </c>
      <c r="P3330" s="49">
        <v>11.06</v>
      </c>
      <c r="Q3330" s="39">
        <v>0.1</v>
      </c>
      <c r="R3330" s="39">
        <v>82.3</v>
      </c>
      <c r="S3330" s="39">
        <v>0.7</v>
      </c>
    </row>
    <row r="3331" spans="1:19" x14ac:dyDescent="0.25">
      <c r="A3331" s="39" t="s">
        <v>75</v>
      </c>
      <c r="B3331" s="39" t="s">
        <v>35</v>
      </c>
      <c r="C3331" s="39" t="s">
        <v>69</v>
      </c>
      <c r="D3331" s="39" t="s">
        <v>3433</v>
      </c>
      <c r="E3331" s="39" t="s">
        <v>127</v>
      </c>
      <c r="F3331" s="48">
        <v>1</v>
      </c>
      <c r="G3331" s="41">
        <v>3223</v>
      </c>
      <c r="H3331" s="42">
        <v>2.8050478677110533</v>
      </c>
      <c r="I3331" s="42">
        <v>1149</v>
      </c>
      <c r="J3331" s="42" t="s">
        <v>4170</v>
      </c>
      <c r="K3331" s="42" t="s">
        <v>4170</v>
      </c>
      <c r="L3331" s="42">
        <v>0</v>
      </c>
      <c r="M3331" s="39" t="s">
        <v>102</v>
      </c>
      <c r="N3331" s="39" t="str">
        <f t="shared" ref="N3331:N3394" si="52">IF(M3331&lt;&gt;"Não existe", "sim")</f>
        <v>sim</v>
      </c>
      <c r="O3331" s="49">
        <v>16</v>
      </c>
      <c r="P3331" s="49">
        <v>11</v>
      </c>
      <c r="Q3331" s="39">
        <v>0.11</v>
      </c>
      <c r="R3331" s="39">
        <v>68.8</v>
      </c>
      <c r="S3331" s="39">
        <v>0.7</v>
      </c>
    </row>
    <row r="3332" spans="1:19" x14ac:dyDescent="0.25">
      <c r="A3332" s="39" t="s">
        <v>75</v>
      </c>
      <c r="B3332" s="39" t="s">
        <v>35</v>
      </c>
      <c r="C3332" s="39" t="s">
        <v>69</v>
      </c>
      <c r="D3332" s="39" t="s">
        <v>3434</v>
      </c>
      <c r="E3332" s="39" t="s">
        <v>191</v>
      </c>
      <c r="F3332" s="48">
        <v>1</v>
      </c>
      <c r="G3332" s="41">
        <v>969</v>
      </c>
      <c r="H3332" s="42">
        <v>2.2534883720930234</v>
      </c>
      <c r="I3332" s="42">
        <v>430</v>
      </c>
      <c r="J3332" s="42" t="s">
        <v>4170</v>
      </c>
      <c r="K3332" s="42" t="s">
        <v>4170</v>
      </c>
      <c r="L3332" s="42">
        <v>10</v>
      </c>
      <c r="M3332" s="39" t="s">
        <v>102</v>
      </c>
      <c r="N3332" s="39" t="str">
        <f t="shared" si="52"/>
        <v>sim</v>
      </c>
      <c r="O3332" s="49">
        <v>13.09</v>
      </c>
      <c r="P3332" s="49">
        <v>5.4</v>
      </c>
      <c r="Q3332" s="39">
        <v>1.5</v>
      </c>
      <c r="R3332" s="39">
        <v>41.3</v>
      </c>
      <c r="S3332" s="39">
        <v>11.5</v>
      </c>
    </row>
    <row r="3333" spans="1:19" x14ac:dyDescent="0.25">
      <c r="A3333" s="39" t="s">
        <v>75</v>
      </c>
      <c r="B3333" s="39" t="s">
        <v>35</v>
      </c>
      <c r="C3333" s="39" t="s">
        <v>69</v>
      </c>
      <c r="D3333" s="39" t="s">
        <v>3435</v>
      </c>
      <c r="E3333" s="39" t="s">
        <v>185</v>
      </c>
      <c r="F3333" s="48">
        <v>2</v>
      </c>
      <c r="G3333" s="41">
        <v>23388</v>
      </c>
      <c r="H3333" s="42">
        <v>3.5876668200644271</v>
      </c>
      <c r="I3333" s="42">
        <v>6519</v>
      </c>
      <c r="J3333" s="42" t="s">
        <v>4170</v>
      </c>
      <c r="K3333" s="42" t="s">
        <v>4170</v>
      </c>
      <c r="L3333" s="42">
        <v>50</v>
      </c>
      <c r="M3333" s="39" t="s">
        <v>106</v>
      </c>
      <c r="N3333" s="39" t="str">
        <f t="shared" si="52"/>
        <v>sim</v>
      </c>
      <c r="O3333" s="49">
        <v>111.72</v>
      </c>
      <c r="P3333" s="49">
        <v>80.849999999999994</v>
      </c>
      <c r="Q3333" s="39">
        <v>60</v>
      </c>
      <c r="R3333" s="39">
        <v>72.400000000000006</v>
      </c>
      <c r="S3333" s="39">
        <v>53.7</v>
      </c>
    </row>
    <row r="3334" spans="1:19" x14ac:dyDescent="0.25">
      <c r="A3334" s="39" t="s">
        <v>75</v>
      </c>
      <c r="B3334" s="39" t="s">
        <v>35</v>
      </c>
      <c r="C3334" s="39" t="s">
        <v>69</v>
      </c>
      <c r="D3334" s="39" t="s">
        <v>550</v>
      </c>
      <c r="E3334" s="39" t="s">
        <v>185</v>
      </c>
      <c r="F3334" s="48">
        <v>2</v>
      </c>
      <c r="G3334" s="41">
        <v>28289</v>
      </c>
      <c r="H3334" s="42">
        <v>3.0859605105268901</v>
      </c>
      <c r="I3334" s="42">
        <v>9167</v>
      </c>
      <c r="J3334" s="42" t="s">
        <v>4170</v>
      </c>
      <c r="K3334" s="42" t="s">
        <v>4170</v>
      </c>
      <c r="L3334" s="42">
        <v>878</v>
      </c>
      <c r="M3334" s="39" t="s">
        <v>102</v>
      </c>
      <c r="N3334" s="39" t="str">
        <f t="shared" si="52"/>
        <v>sim</v>
      </c>
      <c r="O3334" s="49">
        <v>139</v>
      </c>
      <c r="P3334" s="49">
        <v>102</v>
      </c>
      <c r="Q3334" s="39">
        <v>95</v>
      </c>
      <c r="R3334" s="39">
        <v>73.400000000000006</v>
      </c>
      <c r="S3334" s="39">
        <v>68.3</v>
      </c>
    </row>
    <row r="3335" spans="1:19" x14ac:dyDescent="0.25">
      <c r="A3335" s="39" t="s">
        <v>75</v>
      </c>
      <c r="B3335" s="39" t="s">
        <v>35</v>
      </c>
      <c r="C3335" s="39" t="s">
        <v>69</v>
      </c>
      <c r="D3335" s="39" t="s">
        <v>3436</v>
      </c>
      <c r="E3335" s="39" t="s">
        <v>188</v>
      </c>
      <c r="F3335" s="48">
        <v>2</v>
      </c>
      <c r="G3335" s="41">
        <v>63758</v>
      </c>
      <c r="H3335" s="42">
        <v>3.0217061611374407</v>
      </c>
      <c r="I3335" s="42">
        <v>21100</v>
      </c>
      <c r="J3335" s="42" t="s">
        <v>4169</v>
      </c>
      <c r="K3335" s="42" t="s">
        <v>4170</v>
      </c>
      <c r="L3335" s="42">
        <v>15</v>
      </c>
      <c r="M3335" s="39" t="s">
        <v>102</v>
      </c>
      <c r="N3335" s="39" t="str">
        <f t="shared" si="52"/>
        <v>sim</v>
      </c>
      <c r="O3335" s="49">
        <v>410</v>
      </c>
      <c r="P3335" s="49">
        <v>380</v>
      </c>
      <c r="Q3335" s="39">
        <v>250</v>
      </c>
      <c r="R3335" s="39">
        <v>92.7</v>
      </c>
      <c r="S3335" s="39">
        <v>61</v>
      </c>
    </row>
    <row r="3336" spans="1:19" x14ac:dyDescent="0.25">
      <c r="A3336" s="39" t="s">
        <v>75</v>
      </c>
      <c r="B3336" s="39" t="s">
        <v>35</v>
      </c>
      <c r="C3336" s="39" t="s">
        <v>69</v>
      </c>
      <c r="D3336" s="39" t="s">
        <v>3437</v>
      </c>
      <c r="E3336" s="39" t="s">
        <v>191</v>
      </c>
      <c r="F3336" s="48">
        <v>1</v>
      </c>
      <c r="G3336" s="41">
        <v>2283</v>
      </c>
      <c r="H3336" s="42">
        <v>2.4031578947368422</v>
      </c>
      <c r="I3336" s="42">
        <v>950</v>
      </c>
      <c r="J3336" s="42" t="s">
        <v>4170</v>
      </c>
      <c r="K3336" s="42" t="s">
        <v>4170</v>
      </c>
      <c r="L3336" s="42">
        <v>0</v>
      </c>
      <c r="M3336" s="39" t="s">
        <v>105</v>
      </c>
      <c r="N3336" s="39" t="str">
        <f t="shared" si="52"/>
        <v>sim</v>
      </c>
      <c r="O3336" s="49">
        <v>180.13</v>
      </c>
      <c r="P3336" s="49">
        <v>7.23</v>
      </c>
      <c r="Q3336" s="39">
        <v>3.13</v>
      </c>
      <c r="R3336" s="39">
        <v>4</v>
      </c>
      <c r="S3336" s="39">
        <v>1.7</v>
      </c>
    </row>
    <row r="3337" spans="1:19" x14ac:dyDescent="0.25">
      <c r="A3337" s="39" t="s">
        <v>75</v>
      </c>
      <c r="B3337" s="39" t="s">
        <v>35</v>
      </c>
      <c r="C3337" s="39" t="s">
        <v>69</v>
      </c>
      <c r="D3337" s="39" t="s">
        <v>3438</v>
      </c>
      <c r="E3337" s="39" t="s">
        <v>188</v>
      </c>
      <c r="F3337" s="48">
        <v>1</v>
      </c>
      <c r="G3337" s="41">
        <v>5762</v>
      </c>
      <c r="H3337" s="42">
        <v>2.0245959241040055</v>
      </c>
      <c r="I3337" s="42">
        <v>2846</v>
      </c>
      <c r="J3337" s="42" t="s">
        <v>4170</v>
      </c>
      <c r="K3337" s="42" t="s">
        <v>4170</v>
      </c>
      <c r="L3337" s="42">
        <v>0</v>
      </c>
      <c r="M3337" s="39" t="s">
        <v>102</v>
      </c>
      <c r="N3337" s="39" t="str">
        <f t="shared" si="52"/>
        <v>sim</v>
      </c>
      <c r="O3337" s="49">
        <v>61.45</v>
      </c>
      <c r="P3337" s="49">
        <v>57.55</v>
      </c>
      <c r="Q3337" s="39">
        <v>46.4</v>
      </c>
      <c r="R3337" s="39">
        <v>93.7</v>
      </c>
      <c r="S3337" s="39">
        <v>75.5</v>
      </c>
    </row>
    <row r="3338" spans="1:19" x14ac:dyDescent="0.25">
      <c r="A3338" s="39" t="s">
        <v>75</v>
      </c>
      <c r="B3338" s="39" t="s">
        <v>35</v>
      </c>
      <c r="C3338" s="39" t="s">
        <v>69</v>
      </c>
      <c r="D3338" s="39" t="s">
        <v>3439</v>
      </c>
      <c r="E3338" s="39" t="s">
        <v>127</v>
      </c>
      <c r="F3338" s="48">
        <v>1</v>
      </c>
      <c r="G3338" s="41">
        <v>1783</v>
      </c>
      <c r="H3338" s="42">
        <v>2.2858974358974358</v>
      </c>
      <c r="I3338" s="42">
        <v>780</v>
      </c>
      <c r="J3338" s="42" t="s">
        <v>4169</v>
      </c>
      <c r="K3338" s="42" t="s">
        <v>4170</v>
      </c>
      <c r="L3338" s="42">
        <v>100</v>
      </c>
      <c r="M3338" s="39" t="s">
        <v>102</v>
      </c>
      <c r="N3338" s="39" t="str">
        <f t="shared" si="52"/>
        <v>sim</v>
      </c>
      <c r="O3338" s="49">
        <v>35.729999999999997</v>
      </c>
      <c r="P3338" s="49">
        <v>29.41</v>
      </c>
      <c r="Q3338" s="39">
        <v>18.11</v>
      </c>
      <c r="R3338" s="39">
        <v>82.3</v>
      </c>
      <c r="S3338" s="39">
        <v>50.7</v>
      </c>
    </row>
    <row r="3339" spans="1:19" x14ac:dyDescent="0.25">
      <c r="A3339" s="39" t="s">
        <v>75</v>
      </c>
      <c r="B3339" s="39" t="s">
        <v>35</v>
      </c>
      <c r="C3339" s="39" t="s">
        <v>69</v>
      </c>
      <c r="D3339" s="39" t="s">
        <v>3440</v>
      </c>
      <c r="E3339" s="39" t="s">
        <v>127</v>
      </c>
      <c r="F3339" s="48">
        <v>1</v>
      </c>
      <c r="G3339" s="41">
        <v>8073</v>
      </c>
      <c r="H3339" s="42">
        <v>3.4782421370099095</v>
      </c>
      <c r="I3339" s="42">
        <v>2321</v>
      </c>
      <c r="J3339" s="42" t="s">
        <v>4170</v>
      </c>
      <c r="K3339" s="42" t="s">
        <v>4170</v>
      </c>
      <c r="L3339" s="42">
        <v>30</v>
      </c>
      <c r="M3339" s="39" t="s">
        <v>103</v>
      </c>
      <c r="N3339" s="39" t="str">
        <f t="shared" si="52"/>
        <v>sim</v>
      </c>
      <c r="O3339" s="49">
        <v>55</v>
      </c>
      <c r="P3339" s="49">
        <v>50</v>
      </c>
      <c r="Q3339" s="39">
        <v>25</v>
      </c>
      <c r="R3339" s="39">
        <v>90.9</v>
      </c>
      <c r="S3339" s="39">
        <v>45.5</v>
      </c>
    </row>
    <row r="3340" spans="1:19" x14ac:dyDescent="0.25">
      <c r="A3340" s="39" t="s">
        <v>75</v>
      </c>
      <c r="B3340" s="39" t="s">
        <v>35</v>
      </c>
      <c r="C3340" s="39" t="s">
        <v>69</v>
      </c>
      <c r="D3340" s="39" t="s">
        <v>3441</v>
      </c>
      <c r="E3340" s="39" t="s">
        <v>127</v>
      </c>
      <c r="F3340" s="48">
        <v>1</v>
      </c>
      <c r="G3340" s="41">
        <v>2478</v>
      </c>
      <c r="H3340" s="42">
        <v>2.364503816793893</v>
      </c>
      <c r="I3340" s="42">
        <v>1048</v>
      </c>
      <c r="J3340" s="42" t="s">
        <v>4169</v>
      </c>
      <c r="K3340" s="42" t="s">
        <v>4169</v>
      </c>
      <c r="L3340" s="42">
        <v>0</v>
      </c>
      <c r="M3340" s="39" t="s">
        <v>102</v>
      </c>
      <c r="N3340" s="39" t="str">
        <f t="shared" si="52"/>
        <v>sim</v>
      </c>
      <c r="O3340" s="49">
        <v>12.75</v>
      </c>
      <c r="P3340" s="49">
        <v>10.75</v>
      </c>
      <c r="Q3340" s="39">
        <v>8.5</v>
      </c>
      <c r="R3340" s="39">
        <v>84.3</v>
      </c>
      <c r="S3340" s="39">
        <v>66.7</v>
      </c>
    </row>
    <row r="3341" spans="1:19" x14ac:dyDescent="0.25">
      <c r="A3341" s="39" t="s">
        <v>75</v>
      </c>
      <c r="B3341" s="39" t="s">
        <v>35</v>
      </c>
      <c r="C3341" s="39" t="s">
        <v>69</v>
      </c>
      <c r="D3341" s="39" t="s">
        <v>3442</v>
      </c>
      <c r="E3341" s="39" t="s">
        <v>127</v>
      </c>
      <c r="F3341" s="48">
        <v>1</v>
      </c>
      <c r="G3341" s="41">
        <v>2761</v>
      </c>
      <c r="H3341" s="42">
        <v>2.1238461538461539</v>
      </c>
      <c r="I3341" s="42">
        <v>1300</v>
      </c>
      <c r="J3341" s="42" t="s">
        <v>4170</v>
      </c>
      <c r="K3341" s="42" t="s">
        <v>4170</v>
      </c>
      <c r="L3341" s="42">
        <v>2</v>
      </c>
      <c r="M3341" s="39" t="s">
        <v>102</v>
      </c>
      <c r="N3341" s="39" t="str">
        <f t="shared" si="52"/>
        <v>sim</v>
      </c>
      <c r="O3341" s="49">
        <v>19</v>
      </c>
      <c r="P3341" s="49">
        <v>19</v>
      </c>
      <c r="Q3341" s="39">
        <v>8.31</v>
      </c>
      <c r="R3341" s="39">
        <v>100</v>
      </c>
      <c r="S3341" s="39">
        <v>43.7</v>
      </c>
    </row>
    <row r="3342" spans="1:19" x14ac:dyDescent="0.25">
      <c r="A3342" s="39" t="s">
        <v>75</v>
      </c>
      <c r="B3342" s="39" t="s">
        <v>35</v>
      </c>
      <c r="C3342" s="39" t="s">
        <v>69</v>
      </c>
      <c r="D3342" s="39" t="s">
        <v>3443</v>
      </c>
      <c r="E3342" s="39" t="s">
        <v>127</v>
      </c>
      <c r="F3342" s="48">
        <v>1</v>
      </c>
      <c r="G3342" s="41">
        <v>5511</v>
      </c>
      <c r="H3342" s="42">
        <v>2.1114942528735634</v>
      </c>
      <c r="I3342" s="42">
        <v>2610</v>
      </c>
      <c r="J3342" s="42" t="s">
        <v>4170</v>
      </c>
      <c r="K3342" s="42" t="s">
        <v>4170</v>
      </c>
      <c r="L3342" s="42">
        <v>0</v>
      </c>
      <c r="M3342" s="39" t="s">
        <v>102</v>
      </c>
      <c r="N3342" s="39" t="str">
        <f t="shared" si="52"/>
        <v>sim</v>
      </c>
      <c r="O3342" s="49">
        <v>51.8</v>
      </c>
      <c r="P3342" s="49">
        <v>51.27</v>
      </c>
      <c r="Q3342" s="39">
        <v>51.1</v>
      </c>
      <c r="R3342" s="39">
        <v>99</v>
      </c>
      <c r="S3342" s="39">
        <v>98.6</v>
      </c>
    </row>
    <row r="3343" spans="1:19" x14ac:dyDescent="0.25">
      <c r="A3343" s="39" t="s">
        <v>75</v>
      </c>
      <c r="B3343" s="39" t="s">
        <v>35</v>
      </c>
      <c r="C3343" s="39" t="s">
        <v>69</v>
      </c>
      <c r="D3343" s="39" t="s">
        <v>3444</v>
      </c>
      <c r="E3343" s="39" t="s">
        <v>127</v>
      </c>
      <c r="F3343" s="48">
        <v>1</v>
      </c>
      <c r="G3343" s="41">
        <v>6871</v>
      </c>
      <c r="H3343" s="42">
        <v>2.082121212121212</v>
      </c>
      <c r="I3343" s="42">
        <v>3300</v>
      </c>
      <c r="J3343" s="42" t="s">
        <v>4169</v>
      </c>
      <c r="K3343" s="42" t="s">
        <v>4170</v>
      </c>
      <c r="L3343" s="42">
        <v>2</v>
      </c>
      <c r="M3343" s="39" t="s">
        <v>102</v>
      </c>
      <c r="N3343" s="39" t="str">
        <f t="shared" si="52"/>
        <v>sim</v>
      </c>
      <c r="O3343" s="49">
        <v>66</v>
      </c>
      <c r="P3343" s="49">
        <v>44</v>
      </c>
      <c r="Q3343" s="39">
        <v>47</v>
      </c>
      <c r="R3343" s="39">
        <v>66.7</v>
      </c>
      <c r="S3343" s="39">
        <v>71.2</v>
      </c>
    </row>
    <row r="3344" spans="1:19" x14ac:dyDescent="0.25">
      <c r="A3344" s="39" t="s">
        <v>75</v>
      </c>
      <c r="B3344" s="39" t="s">
        <v>35</v>
      </c>
      <c r="C3344" s="39" t="s">
        <v>69</v>
      </c>
      <c r="D3344" s="39" t="s">
        <v>3445</v>
      </c>
      <c r="E3344" s="39" t="s">
        <v>127</v>
      </c>
      <c r="F3344" s="48">
        <v>1</v>
      </c>
      <c r="G3344" s="41">
        <v>8360</v>
      </c>
      <c r="H3344" s="42">
        <v>2.3885714285714288</v>
      </c>
      <c r="I3344" s="42">
        <v>3500</v>
      </c>
      <c r="J3344" s="42" t="s">
        <v>4170</v>
      </c>
      <c r="K3344" s="42" t="s">
        <v>4170</v>
      </c>
      <c r="L3344" s="42">
        <v>0</v>
      </c>
      <c r="M3344" s="39" t="s">
        <v>102</v>
      </c>
      <c r="N3344" s="39" t="str">
        <f t="shared" si="52"/>
        <v>sim</v>
      </c>
      <c r="O3344" s="49">
        <v>69.16</v>
      </c>
      <c r="P3344" s="49">
        <v>62.6</v>
      </c>
      <c r="Q3344" s="39">
        <v>8.5500000000000007</v>
      </c>
      <c r="R3344" s="39">
        <v>90.5</v>
      </c>
      <c r="S3344" s="39">
        <v>12.4</v>
      </c>
    </row>
    <row r="3345" spans="1:19" x14ac:dyDescent="0.25">
      <c r="A3345" s="39" t="s">
        <v>75</v>
      </c>
      <c r="B3345" s="39" t="s">
        <v>35</v>
      </c>
      <c r="C3345" s="39" t="s">
        <v>69</v>
      </c>
      <c r="D3345" s="39" t="s">
        <v>3090</v>
      </c>
      <c r="E3345" s="39" t="s">
        <v>189</v>
      </c>
      <c r="F3345" s="48">
        <v>1</v>
      </c>
      <c r="G3345" s="41">
        <v>2451</v>
      </c>
      <c r="H3345" s="42">
        <v>2.817241379310345</v>
      </c>
      <c r="I3345" s="42">
        <v>870</v>
      </c>
      <c r="J3345" s="42" t="s">
        <v>4169</v>
      </c>
      <c r="K3345" s="42" t="s">
        <v>4169</v>
      </c>
      <c r="L3345" s="42">
        <v>0</v>
      </c>
      <c r="M3345" s="39" t="s">
        <v>105</v>
      </c>
      <c r="N3345" s="39" t="str">
        <f t="shared" si="52"/>
        <v>sim</v>
      </c>
      <c r="O3345" s="49">
        <v>41</v>
      </c>
      <c r="P3345" s="49">
        <v>20</v>
      </c>
      <c r="Q3345" s="39">
        <v>18</v>
      </c>
      <c r="R3345" s="39">
        <v>48.8</v>
      </c>
      <c r="S3345" s="39">
        <v>43.9</v>
      </c>
    </row>
    <row r="3346" spans="1:19" x14ac:dyDescent="0.25">
      <c r="A3346" s="39" t="s">
        <v>75</v>
      </c>
      <c r="B3346" s="39" t="s">
        <v>35</v>
      </c>
      <c r="C3346" s="39" t="s">
        <v>69</v>
      </c>
      <c r="D3346" s="39" t="s">
        <v>3446</v>
      </c>
      <c r="E3346" s="39" t="s">
        <v>127</v>
      </c>
      <c r="F3346" s="48">
        <v>1</v>
      </c>
      <c r="G3346" s="41">
        <v>2627</v>
      </c>
      <c r="H3346" s="42">
        <v>2.0007616146230007</v>
      </c>
      <c r="I3346" s="42">
        <v>1313</v>
      </c>
      <c r="J3346" s="42" t="s">
        <v>4170</v>
      </c>
      <c r="K3346" s="42" t="s">
        <v>4170</v>
      </c>
      <c r="L3346" s="42">
        <v>0</v>
      </c>
      <c r="M3346" s="39" t="s">
        <v>104</v>
      </c>
      <c r="N3346" s="39" t="b">
        <f t="shared" si="52"/>
        <v>0</v>
      </c>
      <c r="O3346" s="49">
        <v>7.8</v>
      </c>
      <c r="P3346" s="49">
        <v>7.8</v>
      </c>
      <c r="Q3346" s="39">
        <v>0</v>
      </c>
      <c r="R3346" s="39">
        <v>100</v>
      </c>
      <c r="S3346" s="39"/>
    </row>
    <row r="3347" spans="1:19" x14ac:dyDescent="0.25">
      <c r="A3347" s="39" t="s">
        <v>75</v>
      </c>
      <c r="B3347" s="39" t="s">
        <v>35</v>
      </c>
      <c r="C3347" s="39" t="s">
        <v>69</v>
      </c>
      <c r="D3347" s="39" t="s">
        <v>3447</v>
      </c>
      <c r="E3347" s="39" t="s">
        <v>127</v>
      </c>
      <c r="F3347" s="48">
        <v>1</v>
      </c>
      <c r="G3347" s="41">
        <v>7776</v>
      </c>
      <c r="H3347" s="42">
        <v>2.0041237113402062</v>
      </c>
      <c r="I3347" s="42">
        <v>3880</v>
      </c>
      <c r="J3347" s="42" t="s">
        <v>4169</v>
      </c>
      <c r="K3347" s="42" t="s">
        <v>4170</v>
      </c>
      <c r="L3347" s="42">
        <v>10</v>
      </c>
      <c r="M3347" s="39" t="s">
        <v>102</v>
      </c>
      <c r="N3347" s="39" t="str">
        <f t="shared" si="52"/>
        <v>sim</v>
      </c>
      <c r="O3347" s="49">
        <v>54</v>
      </c>
      <c r="P3347" s="49">
        <v>49</v>
      </c>
      <c r="Q3347" s="39">
        <v>22</v>
      </c>
      <c r="R3347" s="39">
        <v>90.7</v>
      </c>
      <c r="S3347" s="39">
        <v>40.700000000000003</v>
      </c>
    </row>
    <row r="3348" spans="1:19" x14ac:dyDescent="0.25">
      <c r="A3348" s="39" t="s">
        <v>75</v>
      </c>
      <c r="B3348" s="39" t="s">
        <v>35</v>
      </c>
      <c r="C3348" s="39" t="s">
        <v>69</v>
      </c>
      <c r="D3348" s="39" t="s">
        <v>3448</v>
      </c>
      <c r="E3348" s="39" t="s">
        <v>127</v>
      </c>
      <c r="F3348" s="48">
        <v>1</v>
      </c>
      <c r="G3348" s="41">
        <v>1659</v>
      </c>
      <c r="H3348" s="42">
        <v>2.0231707317073169</v>
      </c>
      <c r="I3348" s="42">
        <v>820</v>
      </c>
      <c r="J3348" s="42" t="s">
        <v>4169</v>
      </c>
      <c r="K3348" s="42" t="s">
        <v>4170</v>
      </c>
      <c r="L3348" s="42">
        <v>0</v>
      </c>
      <c r="M3348" s="39" t="s">
        <v>102</v>
      </c>
      <c r="N3348" s="39" t="str">
        <f t="shared" si="52"/>
        <v>sim</v>
      </c>
      <c r="O3348" s="49">
        <v>23.75</v>
      </c>
      <c r="P3348" s="49">
        <v>8.0399999999999991</v>
      </c>
      <c r="Q3348" s="39">
        <v>9</v>
      </c>
      <c r="R3348" s="39">
        <v>33.9</v>
      </c>
      <c r="S3348" s="39">
        <v>37.9</v>
      </c>
    </row>
    <row r="3349" spans="1:19" x14ac:dyDescent="0.25">
      <c r="A3349" s="39" t="s">
        <v>75</v>
      </c>
      <c r="B3349" s="39" t="s">
        <v>35</v>
      </c>
      <c r="C3349" s="39" t="s">
        <v>69</v>
      </c>
      <c r="D3349" s="39" t="s">
        <v>3449</v>
      </c>
      <c r="E3349" s="39" t="s">
        <v>189</v>
      </c>
      <c r="F3349" s="48">
        <v>1</v>
      </c>
      <c r="G3349" s="41">
        <v>7851</v>
      </c>
      <c r="H3349" s="42">
        <v>2.4534375000000002</v>
      </c>
      <c r="I3349" s="42">
        <v>3200</v>
      </c>
      <c r="J3349" s="42" t="s">
        <v>4169</v>
      </c>
      <c r="K3349" s="42" t="s">
        <v>4169</v>
      </c>
      <c r="L3349" s="42">
        <v>0</v>
      </c>
      <c r="M3349" s="39" t="s">
        <v>102</v>
      </c>
      <c r="N3349" s="39" t="str">
        <f t="shared" si="52"/>
        <v>sim</v>
      </c>
      <c r="O3349" s="49">
        <v>67</v>
      </c>
      <c r="P3349" s="49">
        <v>53</v>
      </c>
      <c r="Q3349" s="39">
        <v>40.200000000000003</v>
      </c>
      <c r="R3349" s="39">
        <v>79.099999999999994</v>
      </c>
      <c r="S3349" s="39">
        <v>60</v>
      </c>
    </row>
    <row r="3350" spans="1:19" x14ac:dyDescent="0.25">
      <c r="A3350" s="39" t="s">
        <v>75</v>
      </c>
      <c r="B3350" s="39" t="s">
        <v>35</v>
      </c>
      <c r="C3350" s="39" t="s">
        <v>69</v>
      </c>
      <c r="D3350" s="39" t="s">
        <v>3450</v>
      </c>
      <c r="E3350" s="39" t="s">
        <v>127</v>
      </c>
      <c r="F3350" s="48">
        <v>1</v>
      </c>
      <c r="G3350" s="41">
        <v>21420</v>
      </c>
      <c r="H3350" s="42">
        <v>3.5352368377620071</v>
      </c>
      <c r="I3350" s="42">
        <v>6059</v>
      </c>
      <c r="J3350" s="42" t="s">
        <v>4169</v>
      </c>
      <c r="K3350" s="42" t="s">
        <v>4170</v>
      </c>
      <c r="L3350" s="42">
        <v>0</v>
      </c>
      <c r="M3350" s="39" t="s">
        <v>102</v>
      </c>
      <c r="N3350" s="39" t="str">
        <f t="shared" si="52"/>
        <v>sim</v>
      </c>
      <c r="O3350" s="49">
        <v>96.02</v>
      </c>
      <c r="P3350" s="49">
        <v>95.82</v>
      </c>
      <c r="Q3350" s="39">
        <v>90.87</v>
      </c>
      <c r="R3350" s="39">
        <v>99.8</v>
      </c>
      <c r="S3350" s="39">
        <v>94.6</v>
      </c>
    </row>
    <row r="3351" spans="1:19" x14ac:dyDescent="0.25">
      <c r="A3351" s="39" t="s">
        <v>75</v>
      </c>
      <c r="B3351" s="39" t="s">
        <v>35</v>
      </c>
      <c r="C3351" s="39" t="s">
        <v>69</v>
      </c>
      <c r="D3351" s="39" t="s">
        <v>3451</v>
      </c>
      <c r="E3351" s="39" t="s">
        <v>127</v>
      </c>
      <c r="F3351" s="48">
        <v>1</v>
      </c>
      <c r="G3351" s="41">
        <v>3262</v>
      </c>
      <c r="H3351" s="42">
        <v>3.706818181818182</v>
      </c>
      <c r="I3351" s="42">
        <v>880</v>
      </c>
      <c r="J3351" s="42" t="s">
        <v>4170</v>
      </c>
      <c r="K3351" s="42" t="s">
        <v>4170</v>
      </c>
      <c r="L3351" s="42">
        <v>0</v>
      </c>
      <c r="M3351" s="39" t="s">
        <v>103</v>
      </c>
      <c r="N3351" s="39" t="str">
        <f t="shared" si="52"/>
        <v>sim</v>
      </c>
      <c r="O3351" s="49">
        <v>83.93</v>
      </c>
      <c r="P3351" s="49">
        <v>18.5</v>
      </c>
      <c r="Q3351" s="39">
        <v>3.5</v>
      </c>
      <c r="R3351" s="39">
        <v>22</v>
      </c>
      <c r="S3351" s="39">
        <v>4.2</v>
      </c>
    </row>
    <row r="3352" spans="1:19" x14ac:dyDescent="0.25">
      <c r="A3352" s="39" t="s">
        <v>75</v>
      </c>
      <c r="B3352" s="39" t="s">
        <v>35</v>
      </c>
      <c r="C3352" s="39" t="s">
        <v>69</v>
      </c>
      <c r="D3352" s="39" t="s">
        <v>3452</v>
      </c>
      <c r="E3352" s="39" t="s">
        <v>127</v>
      </c>
      <c r="F3352" s="48">
        <v>2</v>
      </c>
      <c r="G3352" s="41">
        <v>40010</v>
      </c>
      <c r="H3352" s="42">
        <v>3.2049022749118872</v>
      </c>
      <c r="I3352" s="42">
        <v>12484</v>
      </c>
      <c r="J3352" s="42" t="s">
        <v>4169</v>
      </c>
      <c r="K3352" s="42" t="s">
        <v>4169</v>
      </c>
      <c r="L3352" s="42">
        <v>0</v>
      </c>
      <c r="M3352" s="39" t="s">
        <v>102</v>
      </c>
      <c r="N3352" s="39" t="str">
        <f t="shared" si="52"/>
        <v>sim</v>
      </c>
      <c r="O3352" s="49">
        <v>252.84</v>
      </c>
      <c r="P3352" s="49">
        <v>221.02</v>
      </c>
      <c r="Q3352" s="39">
        <v>5.16</v>
      </c>
      <c r="R3352" s="39">
        <v>87.4</v>
      </c>
      <c r="S3352" s="39">
        <v>2</v>
      </c>
    </row>
    <row r="3353" spans="1:19" x14ac:dyDescent="0.25">
      <c r="A3353" s="39" t="s">
        <v>75</v>
      </c>
      <c r="B3353" s="39" t="s">
        <v>35</v>
      </c>
      <c r="C3353" s="39" t="s">
        <v>69</v>
      </c>
      <c r="D3353" s="39" t="s">
        <v>3453</v>
      </c>
      <c r="E3353" s="39" t="s">
        <v>127</v>
      </c>
      <c r="F3353" s="48">
        <v>1</v>
      </c>
      <c r="G3353" s="41">
        <v>1565</v>
      </c>
      <c r="H3353" s="42">
        <v>2.0012787723785168</v>
      </c>
      <c r="I3353" s="42">
        <v>782</v>
      </c>
      <c r="J3353" s="42" t="s">
        <v>4169</v>
      </c>
      <c r="K3353" s="42" t="s">
        <v>4169</v>
      </c>
      <c r="L3353" s="42">
        <v>0</v>
      </c>
      <c r="M3353" s="39" t="s">
        <v>102</v>
      </c>
      <c r="N3353" s="39" t="str">
        <f t="shared" si="52"/>
        <v>sim</v>
      </c>
      <c r="O3353" s="49">
        <v>8.5</v>
      </c>
      <c r="P3353" s="49">
        <v>8.5</v>
      </c>
      <c r="Q3353" s="39">
        <v>8.4</v>
      </c>
      <c r="R3353" s="39">
        <v>100</v>
      </c>
      <c r="S3353" s="39">
        <v>98.8</v>
      </c>
    </row>
    <row r="3354" spans="1:19" x14ac:dyDescent="0.25">
      <c r="A3354" s="39" t="s">
        <v>75</v>
      </c>
      <c r="B3354" s="39" t="s">
        <v>35</v>
      </c>
      <c r="C3354" s="39" t="s">
        <v>69</v>
      </c>
      <c r="D3354" s="39" t="s">
        <v>3454</v>
      </c>
      <c r="E3354" s="39" t="s">
        <v>127</v>
      </c>
      <c r="F3354" s="48">
        <v>1</v>
      </c>
      <c r="G3354" s="41">
        <v>6185</v>
      </c>
      <c r="H3354" s="42">
        <v>3.0618811881188117</v>
      </c>
      <c r="I3354" s="42">
        <v>2020</v>
      </c>
      <c r="J3354" s="42" t="s">
        <v>4169</v>
      </c>
      <c r="K3354" s="42" t="s">
        <v>4170</v>
      </c>
      <c r="L3354" s="42">
        <v>0</v>
      </c>
      <c r="M3354" s="39" t="s">
        <v>103</v>
      </c>
      <c r="N3354" s="39" t="str">
        <f t="shared" si="52"/>
        <v>sim</v>
      </c>
      <c r="O3354" s="49">
        <v>53.08</v>
      </c>
      <c r="P3354" s="49">
        <v>23.05</v>
      </c>
      <c r="Q3354" s="39">
        <v>15.26</v>
      </c>
      <c r="R3354" s="39">
        <v>43.4</v>
      </c>
      <c r="S3354" s="39">
        <v>28.7</v>
      </c>
    </row>
    <row r="3355" spans="1:19" x14ac:dyDescent="0.25">
      <c r="A3355" s="39" t="s">
        <v>75</v>
      </c>
      <c r="B3355" s="39" t="s">
        <v>35</v>
      </c>
      <c r="C3355" s="39" t="s">
        <v>69</v>
      </c>
      <c r="D3355" s="39" t="s">
        <v>3455</v>
      </c>
      <c r="E3355" s="39" t="s">
        <v>127</v>
      </c>
      <c r="F3355" s="48">
        <v>1</v>
      </c>
      <c r="G3355" s="41">
        <v>5557</v>
      </c>
      <c r="H3355" s="42">
        <v>2.3154166666666667</v>
      </c>
      <c r="I3355" s="42">
        <v>2400</v>
      </c>
      <c r="J3355" s="42" t="s">
        <v>4170</v>
      </c>
      <c r="K3355" s="42" t="s">
        <v>4170</v>
      </c>
      <c r="L3355" s="42">
        <v>0</v>
      </c>
      <c r="M3355" s="39" t="s">
        <v>102</v>
      </c>
      <c r="N3355" s="39" t="str">
        <f t="shared" si="52"/>
        <v>sim</v>
      </c>
      <c r="O3355" s="49">
        <v>19</v>
      </c>
      <c r="P3355" s="49">
        <v>15</v>
      </c>
      <c r="Q3355" s="39">
        <v>5</v>
      </c>
      <c r="R3355" s="39">
        <v>78.900000000000006</v>
      </c>
      <c r="S3355" s="39">
        <v>26.3</v>
      </c>
    </row>
    <row r="3356" spans="1:19" x14ac:dyDescent="0.25">
      <c r="A3356" s="39" t="s">
        <v>75</v>
      </c>
      <c r="B3356" s="39" t="s">
        <v>35</v>
      </c>
      <c r="C3356" s="39" t="s">
        <v>69</v>
      </c>
      <c r="D3356" s="39" t="s">
        <v>3456</v>
      </c>
      <c r="E3356" s="39" t="s">
        <v>127</v>
      </c>
      <c r="F3356" s="48">
        <v>1</v>
      </c>
      <c r="G3356" s="41">
        <v>6469</v>
      </c>
      <c r="H3356" s="42">
        <v>2.6105730427764327</v>
      </c>
      <c r="I3356" s="42">
        <v>2478</v>
      </c>
      <c r="J3356" s="42" t="s">
        <v>4169</v>
      </c>
      <c r="K3356" s="42" t="s">
        <v>4170</v>
      </c>
      <c r="L3356" s="42">
        <v>0</v>
      </c>
      <c r="M3356" s="39" t="s">
        <v>102</v>
      </c>
      <c r="N3356" s="39" t="str">
        <f t="shared" si="52"/>
        <v>sim</v>
      </c>
      <c r="O3356" s="49">
        <v>50</v>
      </c>
      <c r="P3356" s="49">
        <v>45</v>
      </c>
      <c r="Q3356" s="39">
        <v>30</v>
      </c>
      <c r="R3356" s="39">
        <v>90</v>
      </c>
      <c r="S3356" s="39">
        <v>60</v>
      </c>
    </row>
    <row r="3357" spans="1:19" x14ac:dyDescent="0.25">
      <c r="A3357" s="39" t="s">
        <v>75</v>
      </c>
      <c r="B3357" s="39" t="s">
        <v>35</v>
      </c>
      <c r="C3357" s="39" t="s">
        <v>69</v>
      </c>
      <c r="D3357" s="39" t="s">
        <v>3457</v>
      </c>
      <c r="E3357" s="39" t="s">
        <v>127</v>
      </c>
      <c r="F3357" s="48">
        <v>1</v>
      </c>
      <c r="G3357" s="41">
        <v>4976</v>
      </c>
      <c r="H3357" s="42">
        <v>2.3069077422345852</v>
      </c>
      <c r="I3357" s="42">
        <v>2157</v>
      </c>
      <c r="J3357" s="42" t="s">
        <v>4170</v>
      </c>
      <c r="K3357" s="42" t="s">
        <v>4170</v>
      </c>
      <c r="L3357" s="42">
        <v>0</v>
      </c>
      <c r="M3357" s="39" t="s">
        <v>102</v>
      </c>
      <c r="N3357" s="39" t="str">
        <f t="shared" si="52"/>
        <v>sim</v>
      </c>
      <c r="O3357" s="49">
        <v>6</v>
      </c>
      <c r="P3357" s="49">
        <v>5.5</v>
      </c>
      <c r="Q3357" s="39">
        <v>4</v>
      </c>
      <c r="R3357" s="39">
        <v>91.7</v>
      </c>
      <c r="S3357" s="39">
        <v>66.7</v>
      </c>
    </row>
    <row r="3358" spans="1:19" x14ac:dyDescent="0.25">
      <c r="A3358" s="39" t="s">
        <v>75</v>
      </c>
      <c r="B3358" s="39" t="s">
        <v>35</v>
      </c>
      <c r="C3358" s="39" t="s">
        <v>69</v>
      </c>
      <c r="D3358" s="39" t="s">
        <v>3458</v>
      </c>
      <c r="E3358" s="39" t="s">
        <v>191</v>
      </c>
      <c r="F3358" s="48">
        <v>1</v>
      </c>
      <c r="G3358" s="41">
        <v>7743</v>
      </c>
      <c r="H3358" s="42">
        <v>2.0101246105919004</v>
      </c>
      <c r="I3358" s="42">
        <v>3852</v>
      </c>
      <c r="J3358" s="42" t="s">
        <v>4170</v>
      </c>
      <c r="K3358" s="42" t="s">
        <v>4170</v>
      </c>
      <c r="L3358" s="42">
        <v>0</v>
      </c>
      <c r="M3358" s="39" t="s">
        <v>102</v>
      </c>
      <c r="N3358" s="39" t="str">
        <f t="shared" si="52"/>
        <v>sim</v>
      </c>
      <c r="O3358" s="49">
        <v>8.3000000000000007</v>
      </c>
      <c r="P3358" s="49">
        <v>7.2</v>
      </c>
      <c r="Q3358" s="39">
        <v>0.65</v>
      </c>
      <c r="R3358" s="39">
        <v>86.7</v>
      </c>
      <c r="S3358" s="39">
        <v>7.8</v>
      </c>
    </row>
    <row r="3359" spans="1:19" x14ac:dyDescent="0.25">
      <c r="A3359" s="39" t="s">
        <v>75</v>
      </c>
      <c r="B3359" s="39" t="s">
        <v>35</v>
      </c>
      <c r="C3359" s="39" t="s">
        <v>69</v>
      </c>
      <c r="D3359" s="39" t="s">
        <v>3459</v>
      </c>
      <c r="E3359" s="39" t="s">
        <v>127</v>
      </c>
      <c r="F3359" s="48">
        <v>1</v>
      </c>
      <c r="G3359" s="41">
        <v>4502</v>
      </c>
      <c r="H3359" s="42">
        <v>3.3348148148148149</v>
      </c>
      <c r="I3359" s="42">
        <v>1350</v>
      </c>
      <c r="J3359" s="42" t="s">
        <v>4170</v>
      </c>
      <c r="K3359" s="42" t="s">
        <v>4170</v>
      </c>
      <c r="L3359" s="42">
        <v>15</v>
      </c>
      <c r="M3359" s="39" t="s">
        <v>102</v>
      </c>
      <c r="N3359" s="39" t="str">
        <f t="shared" si="52"/>
        <v>sim</v>
      </c>
      <c r="O3359" s="49">
        <v>24.1</v>
      </c>
      <c r="P3359" s="49">
        <v>23</v>
      </c>
      <c r="Q3359" s="39">
        <v>10</v>
      </c>
      <c r="R3359" s="39">
        <v>95.4</v>
      </c>
      <c r="S3359" s="39">
        <v>41.5</v>
      </c>
    </row>
    <row r="3360" spans="1:19" x14ac:dyDescent="0.25">
      <c r="A3360" s="39" t="s">
        <v>75</v>
      </c>
      <c r="B3360" s="39" t="s">
        <v>35</v>
      </c>
      <c r="C3360" s="39" t="s">
        <v>69</v>
      </c>
      <c r="D3360" s="39" t="s">
        <v>3460</v>
      </c>
      <c r="E3360" s="39" t="s">
        <v>127</v>
      </c>
      <c r="F3360" s="48">
        <v>1</v>
      </c>
      <c r="G3360" s="41">
        <v>5181</v>
      </c>
      <c r="H3360" s="42">
        <v>2.8719512195121952</v>
      </c>
      <c r="I3360" s="42">
        <v>1804</v>
      </c>
      <c r="J3360" s="42" t="s">
        <v>4169</v>
      </c>
      <c r="K3360" s="42" t="s">
        <v>4169</v>
      </c>
      <c r="L3360" s="42">
        <v>60</v>
      </c>
      <c r="M3360" s="39" t="s">
        <v>102</v>
      </c>
      <c r="N3360" s="39" t="str">
        <f t="shared" si="52"/>
        <v>sim</v>
      </c>
      <c r="O3360" s="49">
        <v>63</v>
      </c>
      <c r="P3360" s="49">
        <v>51</v>
      </c>
      <c r="Q3360" s="39">
        <v>47</v>
      </c>
      <c r="R3360" s="39">
        <v>81</v>
      </c>
      <c r="S3360" s="39">
        <v>74.599999999999994</v>
      </c>
    </row>
    <row r="3361" spans="1:19" x14ac:dyDescent="0.25">
      <c r="A3361" s="39" t="s">
        <v>75</v>
      </c>
      <c r="B3361" s="39" t="s">
        <v>35</v>
      </c>
      <c r="C3361" s="39" t="s">
        <v>69</v>
      </c>
      <c r="D3361" s="39" t="s">
        <v>3461</v>
      </c>
      <c r="E3361" s="39" t="s">
        <v>190</v>
      </c>
      <c r="F3361" s="48">
        <v>1</v>
      </c>
      <c r="G3361" s="41">
        <v>4804</v>
      </c>
      <c r="H3361" s="42">
        <v>2.0066833751044277</v>
      </c>
      <c r="I3361" s="42">
        <v>2394</v>
      </c>
      <c r="J3361" s="42" t="s">
        <v>4169</v>
      </c>
      <c r="K3361" s="42" t="s">
        <v>4169</v>
      </c>
      <c r="L3361" s="42">
        <v>0</v>
      </c>
      <c r="M3361" s="39" t="s">
        <v>102</v>
      </c>
      <c r="N3361" s="39" t="str">
        <f t="shared" si="52"/>
        <v>sim</v>
      </c>
      <c r="O3361" s="49">
        <v>29</v>
      </c>
      <c r="P3361" s="49">
        <v>29</v>
      </c>
      <c r="Q3361" s="39">
        <v>26</v>
      </c>
      <c r="R3361" s="39">
        <v>100</v>
      </c>
      <c r="S3361" s="39">
        <v>89.7</v>
      </c>
    </row>
    <row r="3362" spans="1:19" x14ac:dyDescent="0.25">
      <c r="A3362" s="39" t="s">
        <v>75</v>
      </c>
      <c r="B3362" s="39" t="s">
        <v>35</v>
      </c>
      <c r="C3362" s="39" t="s">
        <v>69</v>
      </c>
      <c r="D3362" s="39" t="s">
        <v>3462</v>
      </c>
      <c r="E3362" s="39" t="s">
        <v>187</v>
      </c>
      <c r="F3362" s="48">
        <v>1</v>
      </c>
      <c r="G3362" s="41">
        <v>3272</v>
      </c>
      <c r="H3362" s="42">
        <v>2.0411728009981287</v>
      </c>
      <c r="I3362" s="42">
        <v>1603</v>
      </c>
      <c r="J3362" s="42" t="s">
        <v>4170</v>
      </c>
      <c r="K3362" s="42" t="s">
        <v>4170</v>
      </c>
      <c r="L3362" s="42">
        <v>0</v>
      </c>
      <c r="M3362" s="39" t="s">
        <v>102</v>
      </c>
      <c r="N3362" s="39" t="str">
        <f t="shared" si="52"/>
        <v>sim</v>
      </c>
      <c r="O3362" s="49">
        <v>30</v>
      </c>
      <c r="P3362" s="49">
        <v>30</v>
      </c>
      <c r="Q3362" s="39">
        <v>8.5</v>
      </c>
      <c r="R3362" s="39">
        <v>100</v>
      </c>
      <c r="S3362" s="39">
        <v>28.3</v>
      </c>
    </row>
    <row r="3363" spans="1:19" x14ac:dyDescent="0.25">
      <c r="A3363" s="39" t="s">
        <v>75</v>
      </c>
      <c r="B3363" s="39" t="s">
        <v>35</v>
      </c>
      <c r="C3363" s="39" t="s">
        <v>69</v>
      </c>
      <c r="D3363" s="39" t="s">
        <v>3463</v>
      </c>
      <c r="E3363" s="39" t="s">
        <v>127</v>
      </c>
      <c r="F3363" s="48">
        <v>1</v>
      </c>
      <c r="G3363" s="41">
        <v>3656</v>
      </c>
      <c r="H3363" s="42">
        <v>2.2850000000000001</v>
      </c>
      <c r="I3363" s="42">
        <v>1600</v>
      </c>
      <c r="J3363" s="42" t="s">
        <v>4169</v>
      </c>
      <c r="K3363" s="42" t="s">
        <v>4170</v>
      </c>
      <c r="L3363" s="42">
        <v>0</v>
      </c>
      <c r="M3363" s="39" t="s">
        <v>103</v>
      </c>
      <c r="N3363" s="39" t="str">
        <f t="shared" si="52"/>
        <v>sim</v>
      </c>
      <c r="O3363" s="49">
        <v>18.899999999999999</v>
      </c>
      <c r="P3363" s="49">
        <v>12.3</v>
      </c>
      <c r="Q3363" s="39">
        <v>0</v>
      </c>
      <c r="R3363" s="39">
        <v>65.099999999999994</v>
      </c>
      <c r="S3363" s="39"/>
    </row>
    <row r="3364" spans="1:19" x14ac:dyDescent="0.25">
      <c r="A3364" s="39" t="s">
        <v>75</v>
      </c>
      <c r="B3364" s="39" t="s">
        <v>35</v>
      </c>
      <c r="C3364" s="39" t="s">
        <v>69</v>
      </c>
      <c r="D3364" s="39" t="s">
        <v>3464</v>
      </c>
      <c r="E3364" s="39" t="s">
        <v>192</v>
      </c>
      <c r="F3364" s="48">
        <v>1</v>
      </c>
      <c r="G3364" s="41">
        <v>2283</v>
      </c>
      <c r="H3364" s="42">
        <v>2.3319713993871298</v>
      </c>
      <c r="I3364" s="42">
        <v>979</v>
      </c>
      <c r="J3364" s="42" t="s">
        <v>4170</v>
      </c>
      <c r="K3364" s="42" t="s">
        <v>4169</v>
      </c>
      <c r="L3364" s="42">
        <v>0</v>
      </c>
      <c r="M3364" s="39" t="s">
        <v>102</v>
      </c>
      <c r="N3364" s="39" t="str">
        <f t="shared" si="52"/>
        <v>sim</v>
      </c>
      <c r="O3364" s="49">
        <v>13.5</v>
      </c>
      <c r="P3364" s="49">
        <v>11.2</v>
      </c>
      <c r="Q3364" s="39">
        <v>7</v>
      </c>
      <c r="R3364" s="39">
        <v>83</v>
      </c>
      <c r="S3364" s="39">
        <v>51.9</v>
      </c>
    </row>
    <row r="3365" spans="1:19" x14ac:dyDescent="0.25">
      <c r="A3365" s="39" t="s">
        <v>75</v>
      </c>
      <c r="B3365" s="39" t="s">
        <v>35</v>
      </c>
      <c r="C3365" s="39" t="s">
        <v>69</v>
      </c>
      <c r="D3365" s="39" t="s">
        <v>3465</v>
      </c>
      <c r="E3365" s="39" t="s">
        <v>185</v>
      </c>
      <c r="F3365" s="48">
        <v>4</v>
      </c>
      <c r="G3365" s="41">
        <v>295039</v>
      </c>
      <c r="H3365" s="42">
        <v>3.6553633818172808</v>
      </c>
      <c r="I3365" s="42">
        <v>80714</v>
      </c>
      <c r="J3365" s="42" t="s">
        <v>4169</v>
      </c>
      <c r="K3365" s="42" t="s">
        <v>4170</v>
      </c>
      <c r="L3365" s="42">
        <v>260</v>
      </c>
      <c r="M3365" s="39" t="s">
        <v>102</v>
      </c>
      <c r="N3365" s="39" t="str">
        <f t="shared" si="52"/>
        <v>sim</v>
      </c>
      <c r="O3365" s="49">
        <v>2025</v>
      </c>
      <c r="P3365" s="49">
        <v>875.5</v>
      </c>
      <c r="Q3365" s="39">
        <v>8</v>
      </c>
      <c r="R3365" s="39">
        <v>43.2</v>
      </c>
      <c r="S3365" s="39">
        <v>0.4</v>
      </c>
    </row>
    <row r="3366" spans="1:19" x14ac:dyDescent="0.25">
      <c r="A3366" s="39" t="s">
        <v>75</v>
      </c>
      <c r="B3366" s="39" t="s">
        <v>35</v>
      </c>
      <c r="C3366" s="39" t="s">
        <v>69</v>
      </c>
      <c r="D3366" s="39" t="s">
        <v>3466</v>
      </c>
      <c r="E3366" s="39" t="s">
        <v>127</v>
      </c>
      <c r="F3366" s="48">
        <v>1</v>
      </c>
      <c r="G3366" s="41">
        <v>1195</v>
      </c>
      <c r="H3366" s="42">
        <v>2.39</v>
      </c>
      <c r="I3366" s="42">
        <v>500</v>
      </c>
      <c r="J3366" s="42" t="s">
        <v>4170</v>
      </c>
      <c r="K3366" s="42" t="s">
        <v>4170</v>
      </c>
      <c r="L3366" s="42">
        <v>0</v>
      </c>
      <c r="M3366" s="39" t="s">
        <v>103</v>
      </c>
      <c r="N3366" s="39" t="str">
        <f t="shared" si="52"/>
        <v>sim</v>
      </c>
      <c r="O3366" s="49">
        <v>9.67</v>
      </c>
      <c r="P3366" s="49">
        <v>9.2200000000000006</v>
      </c>
      <c r="Q3366" s="39">
        <v>0</v>
      </c>
      <c r="R3366" s="39">
        <v>95.3</v>
      </c>
      <c r="S3366" s="39"/>
    </row>
    <row r="3367" spans="1:19" x14ac:dyDescent="0.25">
      <c r="A3367" s="39" t="s">
        <v>75</v>
      </c>
      <c r="B3367" s="39" t="s">
        <v>35</v>
      </c>
      <c r="C3367" s="39" t="s">
        <v>69</v>
      </c>
      <c r="D3367" s="39" t="s">
        <v>3467</v>
      </c>
      <c r="E3367" s="39" t="s">
        <v>127</v>
      </c>
      <c r="F3367" s="48">
        <v>2</v>
      </c>
      <c r="G3367" s="41">
        <v>29100</v>
      </c>
      <c r="H3367" s="42">
        <v>4.0934027289351524</v>
      </c>
      <c r="I3367" s="42">
        <v>7109</v>
      </c>
      <c r="J3367" s="42" t="s">
        <v>4170</v>
      </c>
      <c r="K3367" s="42" t="s">
        <v>4170</v>
      </c>
      <c r="L3367" s="42">
        <v>0</v>
      </c>
      <c r="M3367" s="39" t="s">
        <v>103</v>
      </c>
      <c r="N3367" s="39" t="str">
        <f t="shared" si="52"/>
        <v>sim</v>
      </c>
      <c r="O3367" s="49">
        <v>483.99</v>
      </c>
      <c r="P3367" s="49">
        <v>386.8</v>
      </c>
      <c r="Q3367" s="39">
        <v>144.25</v>
      </c>
      <c r="R3367" s="39">
        <v>79.900000000000006</v>
      </c>
      <c r="S3367" s="39">
        <v>29.8</v>
      </c>
    </row>
    <row r="3368" spans="1:19" x14ac:dyDescent="0.25">
      <c r="A3368" s="39" t="s">
        <v>75</v>
      </c>
      <c r="B3368" s="39" t="s">
        <v>35</v>
      </c>
      <c r="C3368" s="39" t="s">
        <v>69</v>
      </c>
      <c r="D3368" s="39" t="s">
        <v>3468</v>
      </c>
      <c r="E3368" s="39" t="s">
        <v>127</v>
      </c>
      <c r="F3368" s="48">
        <v>1</v>
      </c>
      <c r="G3368" s="41">
        <v>17641</v>
      </c>
      <c r="H3368" s="42">
        <v>2.2015474853363286</v>
      </c>
      <c r="I3368" s="42">
        <v>8013</v>
      </c>
      <c r="J3368" s="42" t="s">
        <v>4170</v>
      </c>
      <c r="K3368" s="42" t="s">
        <v>4170</v>
      </c>
      <c r="L3368" s="42">
        <v>45</v>
      </c>
      <c r="M3368" s="39" t="s">
        <v>102</v>
      </c>
      <c r="N3368" s="39" t="str">
        <f t="shared" si="52"/>
        <v>sim</v>
      </c>
      <c r="O3368" s="49">
        <v>160</v>
      </c>
      <c r="P3368" s="49">
        <v>160</v>
      </c>
      <c r="Q3368" s="39">
        <v>128</v>
      </c>
      <c r="R3368" s="39">
        <v>100</v>
      </c>
      <c r="S3368" s="39">
        <v>80</v>
      </c>
    </row>
    <row r="3369" spans="1:19" x14ac:dyDescent="0.25">
      <c r="A3369" s="39" t="s">
        <v>75</v>
      </c>
      <c r="B3369" s="39" t="s">
        <v>35</v>
      </c>
      <c r="C3369" s="39" t="s">
        <v>69</v>
      </c>
      <c r="D3369" s="39" t="s">
        <v>3469</v>
      </c>
      <c r="E3369" s="39" t="s">
        <v>192</v>
      </c>
      <c r="F3369" s="48">
        <v>1</v>
      </c>
      <c r="G3369" s="41">
        <v>3636</v>
      </c>
      <c r="H3369" s="42">
        <v>2.1604278074866312</v>
      </c>
      <c r="I3369" s="42">
        <v>1683</v>
      </c>
      <c r="J3369" s="42" t="s">
        <v>4169</v>
      </c>
      <c r="K3369" s="42" t="s">
        <v>4170</v>
      </c>
      <c r="L3369" s="42">
        <v>0</v>
      </c>
      <c r="M3369" s="39" t="s">
        <v>102</v>
      </c>
      <c r="N3369" s="39" t="str">
        <f t="shared" si="52"/>
        <v>sim</v>
      </c>
      <c r="O3369" s="49">
        <v>32.6</v>
      </c>
      <c r="P3369" s="49">
        <v>22.9</v>
      </c>
      <c r="Q3369" s="39">
        <v>16.2</v>
      </c>
      <c r="R3369" s="39">
        <v>70.2</v>
      </c>
      <c r="S3369" s="39">
        <v>49.7</v>
      </c>
    </row>
    <row r="3370" spans="1:19" x14ac:dyDescent="0.25">
      <c r="A3370" s="39" t="s">
        <v>75</v>
      </c>
      <c r="B3370" s="39" t="s">
        <v>35</v>
      </c>
      <c r="C3370" s="39" t="s">
        <v>69</v>
      </c>
      <c r="D3370" s="39" t="s">
        <v>3470</v>
      </c>
      <c r="E3370" s="39" t="s">
        <v>191</v>
      </c>
      <c r="F3370" s="48">
        <v>1</v>
      </c>
      <c r="G3370" s="41">
        <v>8739</v>
      </c>
      <c r="H3370" s="42">
        <v>2.417427385892116</v>
      </c>
      <c r="I3370" s="42">
        <v>3615</v>
      </c>
      <c r="J3370" s="42" t="s">
        <v>4169</v>
      </c>
      <c r="K3370" s="42" t="s">
        <v>4169</v>
      </c>
      <c r="L3370" s="42">
        <v>0</v>
      </c>
      <c r="M3370" s="39" t="s">
        <v>102</v>
      </c>
      <c r="N3370" s="39" t="str">
        <f t="shared" si="52"/>
        <v>sim</v>
      </c>
      <c r="O3370" s="49">
        <v>34.42</v>
      </c>
      <c r="P3370" s="49">
        <v>29.79</v>
      </c>
      <c r="Q3370" s="39">
        <v>19.64</v>
      </c>
      <c r="R3370" s="39">
        <v>86.5</v>
      </c>
      <c r="S3370" s="39">
        <v>57.1</v>
      </c>
    </row>
    <row r="3371" spans="1:19" x14ac:dyDescent="0.25">
      <c r="A3371" s="39" t="s">
        <v>75</v>
      </c>
      <c r="B3371" s="39" t="s">
        <v>35</v>
      </c>
      <c r="C3371" s="39" t="s">
        <v>69</v>
      </c>
      <c r="D3371" s="39" t="s">
        <v>3471</v>
      </c>
      <c r="E3371" s="39" t="s">
        <v>127</v>
      </c>
      <c r="F3371" s="48">
        <v>1</v>
      </c>
      <c r="G3371" s="41">
        <v>1499</v>
      </c>
      <c r="H3371" s="42">
        <v>2.1414285714285715</v>
      </c>
      <c r="I3371" s="42">
        <v>700</v>
      </c>
      <c r="J3371" s="42" t="s">
        <v>4170</v>
      </c>
      <c r="K3371" s="42" t="s">
        <v>4170</v>
      </c>
      <c r="L3371" s="42">
        <v>0</v>
      </c>
      <c r="M3371" s="39" t="s">
        <v>102</v>
      </c>
      <c r="N3371" s="39" t="str">
        <f t="shared" si="52"/>
        <v>sim</v>
      </c>
      <c r="O3371" s="49">
        <v>16</v>
      </c>
      <c r="P3371" s="49">
        <v>10</v>
      </c>
      <c r="Q3371" s="39">
        <v>6</v>
      </c>
      <c r="R3371" s="39">
        <v>62.5</v>
      </c>
      <c r="S3371" s="39">
        <v>37.5</v>
      </c>
    </row>
    <row r="3372" spans="1:19" x14ac:dyDescent="0.25">
      <c r="A3372" s="39" t="s">
        <v>75</v>
      </c>
      <c r="B3372" s="39" t="s">
        <v>35</v>
      </c>
      <c r="C3372" s="39" t="s">
        <v>69</v>
      </c>
      <c r="D3372" s="39" t="s">
        <v>3472</v>
      </c>
      <c r="E3372" s="39" t="s">
        <v>127</v>
      </c>
      <c r="F3372" s="48">
        <v>1</v>
      </c>
      <c r="G3372" s="41">
        <v>7798</v>
      </c>
      <c r="H3372" s="42">
        <v>2.9129622711991034</v>
      </c>
      <c r="I3372" s="42">
        <v>2677</v>
      </c>
      <c r="J3372" s="42" t="s">
        <v>4170</v>
      </c>
      <c r="K3372" s="42" t="s">
        <v>4170</v>
      </c>
      <c r="L3372" s="42">
        <v>0</v>
      </c>
      <c r="M3372" s="39" t="s">
        <v>102</v>
      </c>
      <c r="N3372" s="39" t="str">
        <f t="shared" si="52"/>
        <v>sim</v>
      </c>
      <c r="O3372" s="49">
        <v>47</v>
      </c>
      <c r="P3372" s="49">
        <v>36</v>
      </c>
      <c r="Q3372" s="39">
        <v>8</v>
      </c>
      <c r="R3372" s="39">
        <v>76.599999999999994</v>
      </c>
      <c r="S3372" s="39">
        <v>17</v>
      </c>
    </row>
    <row r="3373" spans="1:19" x14ac:dyDescent="0.25">
      <c r="A3373" s="39" t="s">
        <v>75</v>
      </c>
      <c r="B3373" s="39" t="s">
        <v>35</v>
      </c>
      <c r="C3373" s="39" t="s">
        <v>69</v>
      </c>
      <c r="D3373" s="39" t="s">
        <v>3473</v>
      </c>
      <c r="E3373" s="39" t="s">
        <v>127</v>
      </c>
      <c r="F3373" s="48">
        <v>1</v>
      </c>
      <c r="G3373" s="41">
        <v>4779</v>
      </c>
      <c r="H3373" s="42">
        <v>2.3895</v>
      </c>
      <c r="I3373" s="42">
        <v>2000</v>
      </c>
      <c r="J3373" s="42" t="s">
        <v>4169</v>
      </c>
      <c r="K3373" s="42" t="s">
        <v>4170</v>
      </c>
      <c r="L3373" s="42">
        <v>0</v>
      </c>
      <c r="M3373" s="39" t="s">
        <v>102</v>
      </c>
      <c r="N3373" s="39" t="str">
        <f t="shared" si="52"/>
        <v>sim</v>
      </c>
      <c r="O3373" s="49">
        <v>28.17</v>
      </c>
      <c r="P3373" s="49">
        <v>26.9</v>
      </c>
      <c r="Q3373" s="39">
        <v>19.399999999999999</v>
      </c>
      <c r="R3373" s="39">
        <v>95.5</v>
      </c>
      <c r="S3373" s="39">
        <v>68.900000000000006</v>
      </c>
    </row>
    <row r="3374" spans="1:19" x14ac:dyDescent="0.25">
      <c r="A3374" s="39" t="s">
        <v>75</v>
      </c>
      <c r="B3374" s="39" t="s">
        <v>35</v>
      </c>
      <c r="C3374" s="39" t="s">
        <v>69</v>
      </c>
      <c r="D3374" s="39" t="s">
        <v>3474</v>
      </c>
      <c r="E3374" s="39" t="s">
        <v>127</v>
      </c>
      <c r="F3374" s="48">
        <v>1</v>
      </c>
      <c r="G3374" s="41">
        <v>3545</v>
      </c>
      <c r="H3374" s="42">
        <v>2.4721059972105999</v>
      </c>
      <c r="I3374" s="42">
        <v>1434</v>
      </c>
      <c r="J3374" s="42" t="s">
        <v>4169</v>
      </c>
      <c r="K3374" s="42" t="s">
        <v>4170</v>
      </c>
      <c r="L3374" s="42">
        <v>17</v>
      </c>
      <c r="M3374" s="39" t="s">
        <v>102</v>
      </c>
      <c r="N3374" s="39" t="str">
        <f t="shared" si="52"/>
        <v>sim</v>
      </c>
      <c r="O3374" s="49">
        <v>33</v>
      </c>
      <c r="P3374" s="49">
        <v>21.4</v>
      </c>
      <c r="Q3374" s="39">
        <v>5.3</v>
      </c>
      <c r="R3374" s="39">
        <v>64.8</v>
      </c>
      <c r="S3374" s="39">
        <v>16.100000000000001</v>
      </c>
    </row>
    <row r="3375" spans="1:19" x14ac:dyDescent="0.25">
      <c r="A3375" s="39" t="s">
        <v>75</v>
      </c>
      <c r="B3375" s="39" t="s">
        <v>35</v>
      </c>
      <c r="C3375" s="39" t="s">
        <v>69</v>
      </c>
      <c r="D3375" s="39" t="s">
        <v>3475</v>
      </c>
      <c r="E3375" s="39" t="s">
        <v>190</v>
      </c>
      <c r="F3375" s="48">
        <v>2</v>
      </c>
      <c r="G3375" s="41">
        <v>96975</v>
      </c>
      <c r="H3375" s="42">
        <v>2.9432742503338596</v>
      </c>
      <c r="I3375" s="42">
        <v>32948</v>
      </c>
      <c r="J3375" s="42" t="s">
        <v>4170</v>
      </c>
      <c r="K3375" s="42" t="s">
        <v>4170</v>
      </c>
      <c r="L3375" s="42">
        <v>0</v>
      </c>
      <c r="M3375" s="39" t="s">
        <v>102</v>
      </c>
      <c r="N3375" s="39" t="str">
        <f t="shared" si="52"/>
        <v>sim</v>
      </c>
      <c r="O3375" s="49">
        <v>12</v>
      </c>
      <c r="P3375" s="49">
        <v>11</v>
      </c>
      <c r="Q3375" s="39">
        <v>10</v>
      </c>
      <c r="R3375" s="39">
        <v>91.7</v>
      </c>
      <c r="S3375" s="39">
        <v>83.3</v>
      </c>
    </row>
    <row r="3376" spans="1:19" x14ac:dyDescent="0.25">
      <c r="A3376" s="39" t="s">
        <v>75</v>
      </c>
      <c r="B3376" s="39" t="s">
        <v>35</v>
      </c>
      <c r="C3376" s="39" t="s">
        <v>69</v>
      </c>
      <c r="D3376" s="39" t="s">
        <v>3476</v>
      </c>
      <c r="E3376" s="39" t="s">
        <v>127</v>
      </c>
      <c r="F3376" s="48">
        <v>1</v>
      </c>
      <c r="G3376" s="41">
        <v>15904</v>
      </c>
      <c r="H3376" s="42">
        <v>2.2268272192663119</v>
      </c>
      <c r="I3376" s="42">
        <v>7142</v>
      </c>
      <c r="J3376" s="42" t="s">
        <v>4169</v>
      </c>
      <c r="K3376" s="42" t="s">
        <v>4169</v>
      </c>
      <c r="L3376" s="42">
        <v>393</v>
      </c>
      <c r="M3376" s="39" t="s">
        <v>102</v>
      </c>
      <c r="N3376" s="39" t="str">
        <f t="shared" si="52"/>
        <v>sim</v>
      </c>
      <c r="O3376" s="49">
        <v>67.91</v>
      </c>
      <c r="P3376" s="49">
        <v>36.22</v>
      </c>
      <c r="Q3376" s="39">
        <v>10.18</v>
      </c>
      <c r="R3376" s="39">
        <v>53.3</v>
      </c>
      <c r="S3376" s="39">
        <v>15</v>
      </c>
    </row>
    <row r="3377" spans="1:19" x14ac:dyDescent="0.25">
      <c r="A3377" s="39" t="s">
        <v>75</v>
      </c>
      <c r="B3377" s="39" t="s">
        <v>35</v>
      </c>
      <c r="C3377" s="39" t="s">
        <v>69</v>
      </c>
      <c r="D3377" s="39" t="s">
        <v>3477</v>
      </c>
      <c r="E3377" s="39" t="s">
        <v>127</v>
      </c>
      <c r="F3377" s="48">
        <v>1</v>
      </c>
      <c r="G3377" s="41">
        <v>2276</v>
      </c>
      <c r="H3377" s="42">
        <v>2.1172093023255814</v>
      </c>
      <c r="I3377" s="42">
        <v>1075</v>
      </c>
      <c r="J3377" s="42" t="s">
        <v>4169</v>
      </c>
      <c r="K3377" s="42" t="s">
        <v>4170</v>
      </c>
      <c r="L3377" s="42">
        <v>0</v>
      </c>
      <c r="M3377" s="39" t="s">
        <v>102</v>
      </c>
      <c r="N3377" s="39" t="str">
        <f t="shared" si="52"/>
        <v>sim</v>
      </c>
      <c r="O3377" s="49">
        <v>32.159999999999997</v>
      </c>
      <c r="P3377" s="49">
        <v>32.159999999999997</v>
      </c>
      <c r="Q3377" s="39">
        <v>26.95</v>
      </c>
      <c r="R3377" s="39">
        <v>100</v>
      </c>
      <c r="S3377" s="39">
        <v>83.8</v>
      </c>
    </row>
    <row r="3378" spans="1:19" x14ac:dyDescent="0.25">
      <c r="A3378" s="39" t="s">
        <v>75</v>
      </c>
      <c r="B3378" s="39" t="s">
        <v>35</v>
      </c>
      <c r="C3378" s="39" t="s">
        <v>69</v>
      </c>
      <c r="D3378" s="39" t="s">
        <v>3478</v>
      </c>
      <c r="E3378" s="39" t="s">
        <v>188</v>
      </c>
      <c r="F3378" s="48">
        <v>1</v>
      </c>
      <c r="G3378" s="41">
        <v>4578</v>
      </c>
      <c r="H3378" s="42">
        <v>2.4094736842105262</v>
      </c>
      <c r="I3378" s="42">
        <v>1900</v>
      </c>
      <c r="J3378" s="42" t="s">
        <v>4170</v>
      </c>
      <c r="K3378" s="42" t="s">
        <v>4170</v>
      </c>
      <c r="L3378" s="42">
        <v>0</v>
      </c>
      <c r="M3378" s="39" t="s">
        <v>103</v>
      </c>
      <c r="N3378" s="39" t="str">
        <f t="shared" si="52"/>
        <v>sim</v>
      </c>
      <c r="O3378" s="49">
        <v>592.55999999999995</v>
      </c>
      <c r="P3378" s="49">
        <v>560.16</v>
      </c>
      <c r="Q3378" s="39">
        <v>0.01</v>
      </c>
      <c r="R3378" s="39">
        <v>94.5</v>
      </c>
      <c r="S3378" s="39">
        <v>0</v>
      </c>
    </row>
    <row r="3379" spans="1:19" x14ac:dyDescent="0.25">
      <c r="A3379" s="39" t="s">
        <v>75</v>
      </c>
      <c r="B3379" s="39" t="s">
        <v>35</v>
      </c>
      <c r="C3379" s="39" t="s">
        <v>69</v>
      </c>
      <c r="D3379" s="39" t="s">
        <v>3479</v>
      </c>
      <c r="E3379" s="39" t="s">
        <v>188</v>
      </c>
      <c r="F3379" s="48">
        <v>1</v>
      </c>
      <c r="G3379" s="41">
        <v>14391</v>
      </c>
      <c r="H3379" s="42">
        <v>2.3984999999999999</v>
      </c>
      <c r="I3379" s="42">
        <v>6000</v>
      </c>
      <c r="J3379" s="42" t="s">
        <v>4169</v>
      </c>
      <c r="K3379" s="42" t="s">
        <v>4169</v>
      </c>
      <c r="L3379" s="42">
        <v>0</v>
      </c>
      <c r="M3379" s="39" t="s">
        <v>102</v>
      </c>
      <c r="N3379" s="39" t="str">
        <f t="shared" si="52"/>
        <v>sim</v>
      </c>
      <c r="O3379" s="49">
        <v>40</v>
      </c>
      <c r="P3379" s="49">
        <v>40</v>
      </c>
      <c r="Q3379" s="39">
        <v>25</v>
      </c>
      <c r="R3379" s="39">
        <v>100</v>
      </c>
      <c r="S3379" s="39">
        <v>62.5</v>
      </c>
    </row>
    <row r="3380" spans="1:19" x14ac:dyDescent="0.25">
      <c r="A3380" s="39" t="s">
        <v>75</v>
      </c>
      <c r="B3380" s="39" t="s">
        <v>35</v>
      </c>
      <c r="C3380" s="39" t="s">
        <v>69</v>
      </c>
      <c r="D3380" s="39" t="s">
        <v>3480</v>
      </c>
      <c r="E3380" s="39" t="s">
        <v>188</v>
      </c>
      <c r="F3380" s="48">
        <v>1</v>
      </c>
      <c r="G3380" s="41">
        <v>7185</v>
      </c>
      <c r="H3380" s="42">
        <v>3.4963503649635035</v>
      </c>
      <c r="I3380" s="42">
        <v>2055</v>
      </c>
      <c r="J3380" s="42" t="s">
        <v>4170</v>
      </c>
      <c r="K3380" s="42" t="s">
        <v>4170</v>
      </c>
      <c r="L3380" s="42">
        <v>0</v>
      </c>
      <c r="M3380" s="39" t="s">
        <v>102</v>
      </c>
      <c r="N3380" s="39" t="str">
        <f t="shared" si="52"/>
        <v>sim</v>
      </c>
      <c r="O3380" s="49">
        <v>38.5</v>
      </c>
      <c r="P3380" s="49">
        <v>32</v>
      </c>
      <c r="Q3380" s="39">
        <v>30</v>
      </c>
      <c r="R3380" s="39">
        <v>83.1</v>
      </c>
      <c r="S3380" s="39">
        <v>77.900000000000006</v>
      </c>
    </row>
    <row r="3381" spans="1:19" x14ac:dyDescent="0.25">
      <c r="A3381" s="39" t="s">
        <v>75</v>
      </c>
      <c r="B3381" s="39" t="s">
        <v>35</v>
      </c>
      <c r="C3381" s="39" t="s">
        <v>69</v>
      </c>
      <c r="D3381" s="39" t="s">
        <v>3481</v>
      </c>
      <c r="E3381" s="39" t="s">
        <v>127</v>
      </c>
      <c r="F3381" s="48">
        <v>1</v>
      </c>
      <c r="G3381" s="41">
        <v>4419</v>
      </c>
      <c r="H3381" s="42">
        <v>3.3992307692307691</v>
      </c>
      <c r="I3381" s="42">
        <v>1300</v>
      </c>
      <c r="J3381" s="42" t="s">
        <v>4169</v>
      </c>
      <c r="K3381" s="42" t="s">
        <v>4169</v>
      </c>
      <c r="L3381" s="42">
        <v>0</v>
      </c>
      <c r="M3381" s="39" t="s">
        <v>105</v>
      </c>
      <c r="N3381" s="39" t="str">
        <f t="shared" si="52"/>
        <v>sim</v>
      </c>
      <c r="O3381" s="49">
        <v>30</v>
      </c>
      <c r="P3381" s="49">
        <v>8.5</v>
      </c>
      <c r="Q3381" s="39">
        <v>0</v>
      </c>
      <c r="R3381" s="39">
        <v>28.3</v>
      </c>
      <c r="S3381" s="39"/>
    </row>
    <row r="3382" spans="1:19" x14ac:dyDescent="0.25">
      <c r="A3382" s="39" t="s">
        <v>75</v>
      </c>
      <c r="B3382" s="39" t="s">
        <v>35</v>
      </c>
      <c r="C3382" s="39" t="s">
        <v>69</v>
      </c>
      <c r="D3382" s="39" t="s">
        <v>3482</v>
      </c>
      <c r="E3382" s="39" t="s">
        <v>187</v>
      </c>
      <c r="F3382" s="48">
        <v>1</v>
      </c>
      <c r="G3382" s="41">
        <v>14742</v>
      </c>
      <c r="H3382" s="42">
        <v>2.4346820809248553</v>
      </c>
      <c r="I3382" s="42">
        <v>6055</v>
      </c>
      <c r="J3382" s="42" t="s">
        <v>4169</v>
      </c>
      <c r="K3382" s="42" t="s">
        <v>4169</v>
      </c>
      <c r="L3382" s="42">
        <v>0</v>
      </c>
      <c r="M3382" s="39" t="s">
        <v>102</v>
      </c>
      <c r="N3382" s="39" t="str">
        <f t="shared" si="52"/>
        <v>sim</v>
      </c>
      <c r="O3382" s="49">
        <v>95.5</v>
      </c>
      <c r="P3382" s="49">
        <v>68.2</v>
      </c>
      <c r="Q3382" s="39">
        <v>50.09</v>
      </c>
      <c r="R3382" s="39">
        <v>71.400000000000006</v>
      </c>
      <c r="S3382" s="39">
        <v>52.5</v>
      </c>
    </row>
    <row r="3383" spans="1:19" x14ac:dyDescent="0.25">
      <c r="A3383" s="39" t="s">
        <v>75</v>
      </c>
      <c r="B3383" s="39" t="s">
        <v>35</v>
      </c>
      <c r="C3383" s="39" t="s">
        <v>69</v>
      </c>
      <c r="D3383" s="39" t="s">
        <v>3483</v>
      </c>
      <c r="E3383" s="39" t="s">
        <v>187</v>
      </c>
      <c r="F3383" s="48">
        <v>1</v>
      </c>
      <c r="G3383" s="41">
        <v>3234</v>
      </c>
      <c r="H3383" s="42">
        <v>2.0212500000000002</v>
      </c>
      <c r="I3383" s="42">
        <v>1600</v>
      </c>
      <c r="J3383" s="42" t="s">
        <v>4169</v>
      </c>
      <c r="K3383" s="42" t="s">
        <v>4170</v>
      </c>
      <c r="L3383" s="42">
        <v>0</v>
      </c>
      <c r="M3383" s="39" t="s">
        <v>102</v>
      </c>
      <c r="N3383" s="39" t="str">
        <f t="shared" si="52"/>
        <v>sim</v>
      </c>
      <c r="O3383" s="49">
        <v>56.2</v>
      </c>
      <c r="P3383" s="49">
        <v>45.8</v>
      </c>
      <c r="Q3383" s="39">
        <v>44.6</v>
      </c>
      <c r="R3383" s="39">
        <v>81.5</v>
      </c>
      <c r="S3383" s="39">
        <v>79.400000000000006</v>
      </c>
    </row>
    <row r="3384" spans="1:19" x14ac:dyDescent="0.25">
      <c r="A3384" s="39" t="s">
        <v>75</v>
      </c>
      <c r="B3384" s="39" t="s">
        <v>35</v>
      </c>
      <c r="C3384" s="39" t="s">
        <v>69</v>
      </c>
      <c r="D3384" s="39" t="s">
        <v>3484</v>
      </c>
      <c r="E3384" s="39" t="s">
        <v>127</v>
      </c>
      <c r="F3384" s="48">
        <v>2</v>
      </c>
      <c r="G3384" s="41">
        <v>78157</v>
      </c>
      <c r="H3384" s="42">
        <v>3.3282374483669037</v>
      </c>
      <c r="I3384" s="42">
        <v>23483</v>
      </c>
      <c r="J3384" s="42" t="s">
        <v>4170</v>
      </c>
      <c r="K3384" s="42" t="s">
        <v>4170</v>
      </c>
      <c r="L3384" s="42">
        <v>123</v>
      </c>
      <c r="M3384" s="39" t="s">
        <v>102</v>
      </c>
      <c r="N3384" s="39" t="str">
        <f t="shared" si="52"/>
        <v>sim</v>
      </c>
      <c r="O3384" s="49">
        <v>286.04000000000002</v>
      </c>
      <c r="P3384" s="49">
        <v>234.1</v>
      </c>
      <c r="Q3384" s="39">
        <v>200.47</v>
      </c>
      <c r="R3384" s="39">
        <v>81.8</v>
      </c>
      <c r="S3384" s="39">
        <v>70.099999999999994</v>
      </c>
    </row>
    <row r="3385" spans="1:19" x14ac:dyDescent="0.25">
      <c r="A3385" s="39" t="s">
        <v>75</v>
      </c>
      <c r="B3385" s="39" t="s">
        <v>35</v>
      </c>
      <c r="C3385" s="39" t="s">
        <v>69</v>
      </c>
      <c r="D3385" s="39" t="s">
        <v>3485</v>
      </c>
      <c r="E3385" s="39" t="s">
        <v>186</v>
      </c>
      <c r="F3385" s="48">
        <v>1</v>
      </c>
      <c r="G3385" s="41">
        <v>14229</v>
      </c>
      <c r="H3385" s="42">
        <v>1.9401418052904282</v>
      </c>
      <c r="I3385" s="42">
        <v>7334</v>
      </c>
      <c r="J3385" s="42" t="s">
        <v>4169</v>
      </c>
      <c r="K3385" s="42" t="s">
        <v>4169</v>
      </c>
      <c r="L3385" s="42">
        <v>23</v>
      </c>
      <c r="M3385" s="39" t="s">
        <v>102</v>
      </c>
      <c r="N3385" s="39" t="str">
        <f t="shared" si="52"/>
        <v>sim</v>
      </c>
      <c r="O3385" s="49">
        <v>115.35</v>
      </c>
      <c r="P3385" s="49">
        <v>115.35</v>
      </c>
      <c r="Q3385" s="39">
        <v>84.94</v>
      </c>
      <c r="R3385" s="39">
        <v>100</v>
      </c>
      <c r="S3385" s="39">
        <v>73.599999999999994</v>
      </c>
    </row>
    <row r="3386" spans="1:19" x14ac:dyDescent="0.25">
      <c r="A3386" s="39" t="s">
        <v>75</v>
      </c>
      <c r="B3386" s="39" t="s">
        <v>35</v>
      </c>
      <c r="C3386" s="39" t="s">
        <v>69</v>
      </c>
      <c r="D3386" s="39" t="s">
        <v>3486</v>
      </c>
      <c r="E3386" s="39" t="s">
        <v>127</v>
      </c>
      <c r="F3386" s="48">
        <v>1</v>
      </c>
      <c r="G3386" s="41">
        <v>13754</v>
      </c>
      <c r="H3386" s="42">
        <v>2.6863281250000002</v>
      </c>
      <c r="I3386" s="42">
        <v>5120</v>
      </c>
      <c r="J3386" s="42" t="s">
        <v>4169</v>
      </c>
      <c r="K3386" s="42" t="s">
        <v>4170</v>
      </c>
      <c r="L3386" s="42">
        <v>100</v>
      </c>
      <c r="M3386" s="39" t="s">
        <v>102</v>
      </c>
      <c r="N3386" s="39" t="str">
        <f t="shared" si="52"/>
        <v>sim</v>
      </c>
      <c r="O3386" s="49">
        <v>105.02</v>
      </c>
      <c r="P3386" s="49">
        <v>77.59</v>
      </c>
      <c r="Q3386" s="39">
        <v>62.5</v>
      </c>
      <c r="R3386" s="39">
        <v>73.900000000000006</v>
      </c>
      <c r="S3386" s="39">
        <v>59.5</v>
      </c>
    </row>
    <row r="3387" spans="1:19" x14ac:dyDescent="0.25">
      <c r="A3387" s="39" t="s">
        <v>75</v>
      </c>
      <c r="B3387" s="39" t="s">
        <v>35</v>
      </c>
      <c r="C3387" s="39" t="s">
        <v>69</v>
      </c>
      <c r="D3387" s="39" t="s">
        <v>3487</v>
      </c>
      <c r="E3387" s="39" t="s">
        <v>127</v>
      </c>
      <c r="F3387" s="48">
        <v>1</v>
      </c>
      <c r="G3387" s="41">
        <v>12430</v>
      </c>
      <c r="H3387" s="42">
        <v>2.7324686744339415</v>
      </c>
      <c r="I3387" s="42">
        <v>4549</v>
      </c>
      <c r="J3387" s="42" t="s">
        <v>4169</v>
      </c>
      <c r="K3387" s="42" t="s">
        <v>4170</v>
      </c>
      <c r="L3387" s="42">
        <v>5</v>
      </c>
      <c r="M3387" s="39" t="s">
        <v>102</v>
      </c>
      <c r="N3387" s="39" t="str">
        <f t="shared" si="52"/>
        <v>sim</v>
      </c>
      <c r="O3387" s="49">
        <v>73.8</v>
      </c>
      <c r="P3387" s="49">
        <v>63</v>
      </c>
      <c r="Q3387" s="39">
        <v>8</v>
      </c>
      <c r="R3387" s="39">
        <v>85.4</v>
      </c>
      <c r="S3387" s="39">
        <v>10.8</v>
      </c>
    </row>
    <row r="3388" spans="1:19" x14ac:dyDescent="0.25">
      <c r="A3388" s="39" t="s">
        <v>75</v>
      </c>
      <c r="B3388" s="39" t="s">
        <v>35</v>
      </c>
      <c r="C3388" s="39" t="s">
        <v>69</v>
      </c>
      <c r="D3388" s="39" t="s">
        <v>3488</v>
      </c>
      <c r="E3388" s="39" t="s">
        <v>185</v>
      </c>
      <c r="F3388" s="48">
        <v>1</v>
      </c>
      <c r="G3388" s="41">
        <v>2685</v>
      </c>
      <c r="H3388" s="42">
        <v>2.865528281750267</v>
      </c>
      <c r="I3388" s="42">
        <v>937</v>
      </c>
      <c r="J3388" s="42" t="s">
        <v>4169</v>
      </c>
      <c r="K3388" s="42" t="s">
        <v>4170</v>
      </c>
      <c r="L3388" s="42">
        <v>23</v>
      </c>
      <c r="M3388" s="39" t="s">
        <v>102</v>
      </c>
      <c r="N3388" s="39" t="str">
        <f t="shared" si="52"/>
        <v>sim</v>
      </c>
      <c r="O3388" s="49">
        <v>22</v>
      </c>
      <c r="P3388" s="49">
        <v>16</v>
      </c>
      <c r="Q3388" s="39">
        <v>2.9</v>
      </c>
      <c r="R3388" s="39">
        <v>72.7</v>
      </c>
      <c r="S3388" s="39">
        <v>13.2</v>
      </c>
    </row>
    <row r="3389" spans="1:19" x14ac:dyDescent="0.25">
      <c r="A3389" s="39" t="s">
        <v>75</v>
      </c>
      <c r="B3389" s="39" t="s">
        <v>35</v>
      </c>
      <c r="C3389" s="39" t="s">
        <v>69</v>
      </c>
      <c r="D3389" s="39" t="s">
        <v>3489</v>
      </c>
      <c r="E3389" s="39" t="s">
        <v>192</v>
      </c>
      <c r="F3389" s="48">
        <v>3</v>
      </c>
      <c r="G3389" s="41">
        <v>129429</v>
      </c>
      <c r="H3389" s="42">
        <v>2.8743476426303047</v>
      </c>
      <c r="I3389" s="42">
        <v>45029</v>
      </c>
      <c r="J3389" s="42" t="s">
        <v>4169</v>
      </c>
      <c r="K3389" s="42" t="s">
        <v>4170</v>
      </c>
      <c r="L3389" s="42">
        <v>30</v>
      </c>
      <c r="M3389" s="39" t="s">
        <v>102</v>
      </c>
      <c r="N3389" s="39" t="str">
        <f t="shared" si="52"/>
        <v>sim</v>
      </c>
      <c r="O3389" s="49">
        <v>672.04</v>
      </c>
      <c r="P3389" s="49">
        <v>46.24</v>
      </c>
      <c r="Q3389" s="39">
        <v>10.78</v>
      </c>
      <c r="R3389" s="39">
        <v>6.9</v>
      </c>
      <c r="S3389" s="39">
        <v>1.6</v>
      </c>
    </row>
    <row r="3390" spans="1:19" x14ac:dyDescent="0.25">
      <c r="A3390" s="39" t="s">
        <v>75</v>
      </c>
      <c r="B3390" s="39" t="s">
        <v>35</v>
      </c>
      <c r="C3390" s="39" t="s">
        <v>69</v>
      </c>
      <c r="D3390" s="39" t="s">
        <v>3490</v>
      </c>
      <c r="E3390" s="39" t="s">
        <v>127</v>
      </c>
      <c r="F3390" s="48">
        <v>1</v>
      </c>
      <c r="G3390" s="41">
        <v>3658</v>
      </c>
      <c r="H3390" s="42">
        <v>19.989071038251367</v>
      </c>
      <c r="I3390" s="42">
        <v>183</v>
      </c>
      <c r="J3390" s="42" t="s">
        <v>4169</v>
      </c>
      <c r="K3390" s="42" t="s">
        <v>4170</v>
      </c>
      <c r="L3390" s="42">
        <v>0</v>
      </c>
      <c r="M3390" s="39" t="s">
        <v>103</v>
      </c>
      <c r="N3390" s="39" t="str">
        <f t="shared" si="52"/>
        <v>sim</v>
      </c>
      <c r="O3390" s="49">
        <v>45</v>
      </c>
      <c r="P3390" s="49">
        <v>40</v>
      </c>
      <c r="Q3390" s="39">
        <v>0</v>
      </c>
      <c r="R3390" s="39">
        <v>88.9</v>
      </c>
      <c r="S3390" s="39"/>
    </row>
    <row r="3391" spans="1:19" x14ac:dyDescent="0.25">
      <c r="A3391" s="39" t="s">
        <v>75</v>
      </c>
      <c r="B3391" s="39" t="s">
        <v>35</v>
      </c>
      <c r="C3391" s="39" t="s">
        <v>69</v>
      </c>
      <c r="D3391" s="39" t="s">
        <v>3491</v>
      </c>
      <c r="E3391" s="39" t="s">
        <v>189</v>
      </c>
      <c r="F3391" s="48">
        <v>1</v>
      </c>
      <c r="G3391" s="41">
        <v>6205</v>
      </c>
      <c r="H3391" s="42">
        <v>2.4820000000000002</v>
      </c>
      <c r="I3391" s="42">
        <v>2500</v>
      </c>
      <c r="J3391" s="42" t="s">
        <v>4170</v>
      </c>
      <c r="K3391" s="42" t="s">
        <v>4170</v>
      </c>
      <c r="L3391" s="42">
        <v>22</v>
      </c>
      <c r="M3391" s="39" t="s">
        <v>102</v>
      </c>
      <c r="N3391" s="39" t="str">
        <f t="shared" si="52"/>
        <v>sim</v>
      </c>
      <c r="O3391" s="49">
        <v>30.5</v>
      </c>
      <c r="P3391" s="49">
        <v>27</v>
      </c>
      <c r="Q3391" s="39">
        <v>16</v>
      </c>
      <c r="R3391" s="39">
        <v>88.5</v>
      </c>
      <c r="S3391" s="39">
        <v>52.5</v>
      </c>
    </row>
    <row r="3392" spans="1:19" x14ac:dyDescent="0.25">
      <c r="A3392" s="39" t="s">
        <v>75</v>
      </c>
      <c r="B3392" s="39" t="s">
        <v>35</v>
      </c>
      <c r="C3392" s="39" t="s">
        <v>69</v>
      </c>
      <c r="D3392" s="39" t="s">
        <v>3492</v>
      </c>
      <c r="E3392" s="39" t="s">
        <v>185</v>
      </c>
      <c r="F3392" s="48">
        <v>1</v>
      </c>
      <c r="G3392" s="41">
        <v>4026</v>
      </c>
      <c r="H3392" s="42">
        <v>2.0129999999999999</v>
      </c>
      <c r="I3392" s="42">
        <v>2000</v>
      </c>
      <c r="J3392" s="42" t="s">
        <v>4170</v>
      </c>
      <c r="K3392" s="42" t="s">
        <v>4170</v>
      </c>
      <c r="L3392" s="42">
        <v>0</v>
      </c>
      <c r="M3392" s="39" t="s">
        <v>106</v>
      </c>
      <c r="N3392" s="39" t="str">
        <f t="shared" si="52"/>
        <v>sim</v>
      </c>
      <c r="O3392" s="49">
        <v>17.36</v>
      </c>
      <c r="P3392" s="49">
        <v>11.7</v>
      </c>
      <c r="Q3392" s="39">
        <v>11</v>
      </c>
      <c r="R3392" s="39">
        <v>67.400000000000006</v>
      </c>
      <c r="S3392" s="39">
        <v>63.4</v>
      </c>
    </row>
    <row r="3393" spans="1:19" x14ac:dyDescent="0.25">
      <c r="A3393" s="39" t="s">
        <v>75</v>
      </c>
      <c r="B3393" s="39" t="s">
        <v>35</v>
      </c>
      <c r="C3393" s="39" t="s">
        <v>69</v>
      </c>
      <c r="D3393" s="39" t="s">
        <v>3493</v>
      </c>
      <c r="E3393" s="39" t="s">
        <v>187</v>
      </c>
      <c r="F3393" s="48">
        <v>1</v>
      </c>
      <c r="G3393" s="41">
        <v>5862</v>
      </c>
      <c r="H3393" s="42">
        <v>2.5509138381201044</v>
      </c>
      <c r="I3393" s="42">
        <v>2298</v>
      </c>
      <c r="J3393" s="42" t="s">
        <v>4170</v>
      </c>
      <c r="K3393" s="42" t="s">
        <v>4170</v>
      </c>
      <c r="L3393" s="42">
        <v>0</v>
      </c>
      <c r="M3393" s="39" t="s">
        <v>102</v>
      </c>
      <c r="N3393" s="39" t="str">
        <f t="shared" si="52"/>
        <v>sim</v>
      </c>
      <c r="O3393" s="49">
        <v>46.28</v>
      </c>
      <c r="P3393" s="49">
        <v>39.68</v>
      </c>
      <c r="Q3393" s="39">
        <v>39.68</v>
      </c>
      <c r="R3393" s="39">
        <v>85.7</v>
      </c>
      <c r="S3393" s="39">
        <v>85.7</v>
      </c>
    </row>
    <row r="3394" spans="1:19" x14ac:dyDescent="0.25">
      <c r="A3394" s="39" t="s">
        <v>75</v>
      </c>
      <c r="B3394" s="39" t="s">
        <v>35</v>
      </c>
      <c r="C3394" s="39" t="s">
        <v>69</v>
      </c>
      <c r="D3394" s="39" t="s">
        <v>3494</v>
      </c>
      <c r="E3394" s="39" t="s">
        <v>192</v>
      </c>
      <c r="F3394" s="48">
        <v>1</v>
      </c>
      <c r="G3394" s="41">
        <v>6374</v>
      </c>
      <c r="H3394" s="42">
        <v>2</v>
      </c>
      <c r="I3394" s="42">
        <v>3187</v>
      </c>
      <c r="J3394" s="42" t="s">
        <v>4170</v>
      </c>
      <c r="K3394" s="42" t="s">
        <v>4170</v>
      </c>
      <c r="L3394" s="42">
        <v>0</v>
      </c>
      <c r="M3394" s="39" t="s">
        <v>102</v>
      </c>
      <c r="N3394" s="39" t="str">
        <f t="shared" si="52"/>
        <v>sim</v>
      </c>
      <c r="O3394" s="49">
        <v>28.1</v>
      </c>
      <c r="P3394" s="49">
        <v>24.3</v>
      </c>
      <c r="Q3394" s="39">
        <v>15.8</v>
      </c>
      <c r="R3394" s="39">
        <v>86.5</v>
      </c>
      <c r="S3394" s="39">
        <v>56.2</v>
      </c>
    </row>
    <row r="3395" spans="1:19" x14ac:dyDescent="0.25">
      <c r="A3395" s="39" t="s">
        <v>75</v>
      </c>
      <c r="B3395" s="39" t="s">
        <v>35</v>
      </c>
      <c r="C3395" s="39" t="s">
        <v>69</v>
      </c>
      <c r="D3395" s="39" t="s">
        <v>3495</v>
      </c>
      <c r="E3395" s="39" t="s">
        <v>127</v>
      </c>
      <c r="F3395" s="48">
        <v>1</v>
      </c>
      <c r="G3395" s="41">
        <v>4786</v>
      </c>
      <c r="H3395" s="42">
        <v>2.3929999999999998</v>
      </c>
      <c r="I3395" s="42">
        <v>2000</v>
      </c>
      <c r="J3395" s="42" t="s">
        <v>4169</v>
      </c>
      <c r="K3395" s="42" t="s">
        <v>4170</v>
      </c>
      <c r="L3395" s="42">
        <v>0</v>
      </c>
      <c r="M3395" s="39" t="s">
        <v>102</v>
      </c>
      <c r="N3395" s="39" t="str">
        <f t="shared" ref="N3395:N3458" si="53">IF(M3395&lt;&gt;"Não existe", "sim")</f>
        <v>sim</v>
      </c>
      <c r="O3395" s="49">
        <v>28.28</v>
      </c>
      <c r="P3395" s="49">
        <v>18.649999999999999</v>
      </c>
      <c r="Q3395" s="39">
        <v>6.15</v>
      </c>
      <c r="R3395" s="39">
        <v>65.900000000000006</v>
      </c>
      <c r="S3395" s="39">
        <v>21.7</v>
      </c>
    </row>
    <row r="3396" spans="1:19" x14ac:dyDescent="0.25">
      <c r="A3396" s="39" t="s">
        <v>75</v>
      </c>
      <c r="B3396" s="39" t="s">
        <v>35</v>
      </c>
      <c r="C3396" s="39" t="s">
        <v>69</v>
      </c>
      <c r="D3396" s="39" t="s">
        <v>3496</v>
      </c>
      <c r="E3396" s="39" t="s">
        <v>186</v>
      </c>
      <c r="F3396" s="48">
        <v>1</v>
      </c>
      <c r="G3396" s="41">
        <v>17843</v>
      </c>
      <c r="H3396" s="42">
        <v>2.230375</v>
      </c>
      <c r="I3396" s="42">
        <v>8000</v>
      </c>
      <c r="J3396" s="42" t="s">
        <v>4170</v>
      </c>
      <c r="K3396" s="42" t="s">
        <v>4170</v>
      </c>
      <c r="L3396" s="42">
        <v>0</v>
      </c>
      <c r="M3396" s="39" t="s">
        <v>105</v>
      </c>
      <c r="N3396" s="39" t="str">
        <f t="shared" si="53"/>
        <v>sim</v>
      </c>
      <c r="O3396" s="49">
        <v>112</v>
      </c>
      <c r="P3396" s="49">
        <v>98</v>
      </c>
      <c r="Q3396" s="39">
        <v>50</v>
      </c>
      <c r="R3396" s="39">
        <v>87.5</v>
      </c>
      <c r="S3396" s="39">
        <v>44.6</v>
      </c>
    </row>
    <row r="3397" spans="1:19" x14ac:dyDescent="0.25">
      <c r="A3397" s="39" t="s">
        <v>75</v>
      </c>
      <c r="B3397" s="39" t="s">
        <v>35</v>
      </c>
      <c r="C3397" s="39" t="s">
        <v>69</v>
      </c>
      <c r="D3397" s="39" t="s">
        <v>3497</v>
      </c>
      <c r="E3397" s="39" t="s">
        <v>127</v>
      </c>
      <c r="F3397" s="48">
        <v>2</v>
      </c>
      <c r="G3397" s="41">
        <v>54891</v>
      </c>
      <c r="H3397" s="42">
        <v>2.9403792586243838</v>
      </c>
      <c r="I3397" s="42">
        <v>18668</v>
      </c>
      <c r="J3397" s="42" t="s">
        <v>4169</v>
      </c>
      <c r="K3397" s="42" t="s">
        <v>4170</v>
      </c>
      <c r="L3397" s="42">
        <v>4000</v>
      </c>
      <c r="M3397" s="39" t="s">
        <v>103</v>
      </c>
      <c r="N3397" s="39" t="str">
        <f t="shared" si="53"/>
        <v>sim</v>
      </c>
      <c r="O3397" s="49">
        <v>380.77</v>
      </c>
      <c r="P3397" s="49">
        <v>174.11</v>
      </c>
      <c r="Q3397" s="39">
        <v>100</v>
      </c>
      <c r="R3397" s="39">
        <v>45.7</v>
      </c>
      <c r="S3397" s="39">
        <v>26.3</v>
      </c>
    </row>
    <row r="3398" spans="1:19" x14ac:dyDescent="0.25">
      <c r="A3398" s="39" t="s">
        <v>75</v>
      </c>
      <c r="B3398" s="39" t="s">
        <v>35</v>
      </c>
      <c r="C3398" s="39" t="s">
        <v>69</v>
      </c>
      <c r="D3398" s="39" t="s">
        <v>3498</v>
      </c>
      <c r="E3398" s="39" t="s">
        <v>127</v>
      </c>
      <c r="F3398" s="48">
        <v>1</v>
      </c>
      <c r="G3398" s="41">
        <v>2106</v>
      </c>
      <c r="H3398" s="42">
        <v>2.8117489986648865</v>
      </c>
      <c r="I3398" s="42">
        <v>749</v>
      </c>
      <c r="J3398" s="42" t="s">
        <v>4170</v>
      </c>
      <c r="K3398" s="42" t="s">
        <v>4169</v>
      </c>
      <c r="L3398" s="42">
        <v>0</v>
      </c>
      <c r="M3398" s="39" t="s">
        <v>102</v>
      </c>
      <c r="N3398" s="39" t="str">
        <f t="shared" si="53"/>
        <v>sim</v>
      </c>
      <c r="O3398" s="49">
        <v>9</v>
      </c>
      <c r="P3398" s="49">
        <v>8.4</v>
      </c>
      <c r="Q3398" s="39">
        <v>4.5</v>
      </c>
      <c r="R3398" s="39">
        <v>93.3</v>
      </c>
      <c r="S3398" s="39">
        <v>50</v>
      </c>
    </row>
    <row r="3399" spans="1:19" x14ac:dyDescent="0.25">
      <c r="A3399" s="39" t="s">
        <v>75</v>
      </c>
      <c r="B3399" s="39" t="s">
        <v>35</v>
      </c>
      <c r="C3399" s="39" t="s">
        <v>69</v>
      </c>
      <c r="D3399" s="39" t="s">
        <v>3499</v>
      </c>
      <c r="E3399" s="39" t="s">
        <v>189</v>
      </c>
      <c r="F3399" s="48">
        <v>1</v>
      </c>
      <c r="G3399" s="41">
        <v>6466</v>
      </c>
      <c r="H3399" s="42">
        <v>2.473603672532517</v>
      </c>
      <c r="I3399" s="42">
        <v>2614</v>
      </c>
      <c r="J3399" s="42" t="s">
        <v>4170</v>
      </c>
      <c r="K3399" s="42" t="s">
        <v>4170</v>
      </c>
      <c r="L3399" s="42">
        <v>0</v>
      </c>
      <c r="M3399" s="39" t="s">
        <v>102</v>
      </c>
      <c r="N3399" s="39" t="str">
        <f t="shared" si="53"/>
        <v>sim</v>
      </c>
      <c r="O3399" s="49">
        <v>22</v>
      </c>
      <c r="P3399" s="49">
        <v>19</v>
      </c>
      <c r="Q3399" s="39">
        <v>1.5</v>
      </c>
      <c r="R3399" s="39">
        <v>86.4</v>
      </c>
      <c r="S3399" s="39">
        <v>6.8</v>
      </c>
    </row>
    <row r="3400" spans="1:19" x14ac:dyDescent="0.25">
      <c r="A3400" s="39" t="s">
        <v>75</v>
      </c>
      <c r="B3400" s="39" t="s">
        <v>35</v>
      </c>
      <c r="C3400" s="39" t="s">
        <v>69</v>
      </c>
      <c r="D3400" s="39" t="s">
        <v>3500</v>
      </c>
      <c r="E3400" s="39" t="s">
        <v>127</v>
      </c>
      <c r="F3400" s="48">
        <v>1</v>
      </c>
      <c r="G3400" s="41">
        <v>2988</v>
      </c>
      <c r="H3400" s="42">
        <v>2.1986754966887418</v>
      </c>
      <c r="I3400" s="42">
        <v>1359</v>
      </c>
      <c r="J3400" s="42" t="s">
        <v>4169</v>
      </c>
      <c r="K3400" s="42" t="s">
        <v>4169</v>
      </c>
      <c r="L3400" s="42">
        <v>0</v>
      </c>
      <c r="M3400" s="39" t="s">
        <v>103</v>
      </c>
      <c r="N3400" s="39" t="str">
        <f t="shared" si="53"/>
        <v>sim</v>
      </c>
      <c r="O3400" s="49">
        <v>313.2</v>
      </c>
      <c r="P3400" s="49">
        <v>313.2</v>
      </c>
      <c r="Q3400" s="39">
        <v>156.99</v>
      </c>
      <c r="R3400" s="39">
        <v>100</v>
      </c>
      <c r="S3400" s="39">
        <v>50.1</v>
      </c>
    </row>
    <row r="3401" spans="1:19" x14ac:dyDescent="0.25">
      <c r="A3401" s="39" t="s">
        <v>75</v>
      </c>
      <c r="B3401" s="39" t="s">
        <v>35</v>
      </c>
      <c r="C3401" s="39" t="s">
        <v>69</v>
      </c>
      <c r="D3401" s="39" t="s">
        <v>3501</v>
      </c>
      <c r="E3401" s="39" t="s">
        <v>127</v>
      </c>
      <c r="F3401" s="48">
        <v>1</v>
      </c>
      <c r="G3401" s="41">
        <v>4200</v>
      </c>
      <c r="H3401" s="42">
        <v>2.1</v>
      </c>
      <c r="I3401" s="42">
        <v>2000</v>
      </c>
      <c r="J3401" s="42" t="s">
        <v>4169</v>
      </c>
      <c r="K3401" s="42" t="s">
        <v>4169</v>
      </c>
      <c r="L3401" s="42">
        <v>200</v>
      </c>
      <c r="M3401" s="39" t="s">
        <v>103</v>
      </c>
      <c r="N3401" s="39" t="str">
        <f t="shared" si="53"/>
        <v>sim</v>
      </c>
      <c r="O3401" s="49">
        <v>93.27</v>
      </c>
      <c r="P3401" s="49">
        <v>85.03</v>
      </c>
      <c r="Q3401" s="39">
        <v>29.06</v>
      </c>
      <c r="R3401" s="39">
        <v>91.2</v>
      </c>
      <c r="S3401" s="39">
        <v>31.2</v>
      </c>
    </row>
    <row r="3402" spans="1:19" x14ac:dyDescent="0.25">
      <c r="A3402" s="39" t="s">
        <v>75</v>
      </c>
      <c r="B3402" s="39" t="s">
        <v>35</v>
      </c>
      <c r="C3402" s="39" t="s">
        <v>69</v>
      </c>
      <c r="D3402" s="39" t="s">
        <v>3502</v>
      </c>
      <c r="E3402" s="39" t="s">
        <v>127</v>
      </c>
      <c r="F3402" s="48">
        <v>1</v>
      </c>
      <c r="G3402" s="41">
        <v>15580</v>
      </c>
      <c r="H3402" s="42">
        <v>2.6326461642446772</v>
      </c>
      <c r="I3402" s="42">
        <v>5918</v>
      </c>
      <c r="J3402" s="42" t="s">
        <v>4170</v>
      </c>
      <c r="K3402" s="42" t="s">
        <v>4170</v>
      </c>
      <c r="L3402" s="42">
        <v>19</v>
      </c>
      <c r="M3402" s="39" t="s">
        <v>102</v>
      </c>
      <c r="N3402" s="39" t="str">
        <f t="shared" si="53"/>
        <v>sim</v>
      </c>
      <c r="O3402" s="49">
        <v>83.34</v>
      </c>
      <c r="P3402" s="49">
        <v>75.349999999999994</v>
      </c>
      <c r="Q3402" s="39">
        <v>62.85</v>
      </c>
      <c r="R3402" s="39">
        <v>90.4</v>
      </c>
      <c r="S3402" s="39">
        <v>75.400000000000006</v>
      </c>
    </row>
    <row r="3403" spans="1:19" x14ac:dyDescent="0.25">
      <c r="A3403" s="39" t="s">
        <v>75</v>
      </c>
      <c r="B3403" s="39" t="s">
        <v>40</v>
      </c>
      <c r="C3403" s="39" t="s">
        <v>72</v>
      </c>
      <c r="D3403" s="39" t="s">
        <v>3503</v>
      </c>
      <c r="E3403" s="39" t="s">
        <v>127</v>
      </c>
      <c r="F3403" s="48">
        <v>1</v>
      </c>
      <c r="G3403" s="41">
        <v>1455</v>
      </c>
      <c r="H3403" s="42">
        <v>2.1303074670571012</v>
      </c>
      <c r="I3403" s="42">
        <v>683</v>
      </c>
      <c r="J3403" s="42" t="s">
        <v>4169</v>
      </c>
      <c r="K3403" s="42" t="s">
        <v>4170</v>
      </c>
      <c r="L3403" s="42">
        <v>0</v>
      </c>
      <c r="M3403" s="39" t="s">
        <v>105</v>
      </c>
      <c r="N3403" s="39" t="str">
        <f t="shared" si="53"/>
        <v>sim</v>
      </c>
      <c r="O3403" s="49">
        <v>18</v>
      </c>
      <c r="P3403" s="49">
        <v>12</v>
      </c>
      <c r="Q3403" s="39">
        <v>5.5</v>
      </c>
      <c r="R3403" s="39">
        <v>66.7</v>
      </c>
      <c r="S3403" s="39">
        <v>30.6</v>
      </c>
    </row>
    <row r="3404" spans="1:19" x14ac:dyDescent="0.25">
      <c r="A3404" s="39" t="s">
        <v>75</v>
      </c>
      <c r="B3404" s="39" t="s">
        <v>40</v>
      </c>
      <c r="C3404" s="39" t="s">
        <v>72</v>
      </c>
      <c r="D3404" s="39" t="s">
        <v>3504</v>
      </c>
      <c r="E3404" s="39" t="s">
        <v>127</v>
      </c>
      <c r="F3404" s="48">
        <v>1</v>
      </c>
      <c r="G3404" s="41">
        <v>6757</v>
      </c>
      <c r="H3404" s="42">
        <v>4.8264285714285711</v>
      </c>
      <c r="I3404" s="42">
        <v>1400</v>
      </c>
      <c r="J3404" s="42" t="s">
        <v>4169</v>
      </c>
      <c r="K3404" s="42" t="s">
        <v>4170</v>
      </c>
      <c r="L3404" s="42">
        <v>10</v>
      </c>
      <c r="M3404" s="39" t="s">
        <v>103</v>
      </c>
      <c r="N3404" s="39" t="str">
        <f t="shared" si="53"/>
        <v>sim</v>
      </c>
      <c r="O3404" s="49">
        <v>60</v>
      </c>
      <c r="P3404" s="49">
        <v>40</v>
      </c>
      <c r="Q3404" s="39">
        <v>6</v>
      </c>
      <c r="R3404" s="39">
        <v>66.7</v>
      </c>
      <c r="S3404" s="39">
        <v>10</v>
      </c>
    </row>
    <row r="3405" spans="1:19" x14ac:dyDescent="0.25">
      <c r="A3405" s="39" t="s">
        <v>75</v>
      </c>
      <c r="B3405" s="39" t="s">
        <v>40</v>
      </c>
      <c r="C3405" s="39" t="s">
        <v>72</v>
      </c>
      <c r="D3405" s="39" t="s">
        <v>3505</v>
      </c>
      <c r="E3405" s="39" t="s">
        <v>127</v>
      </c>
      <c r="F3405" s="48">
        <v>1</v>
      </c>
      <c r="G3405" s="41">
        <v>1791</v>
      </c>
      <c r="H3405" s="42">
        <v>2.1070588235294117</v>
      </c>
      <c r="I3405" s="42">
        <v>850</v>
      </c>
      <c r="J3405" s="42" t="s">
        <v>4170</v>
      </c>
      <c r="K3405" s="42" t="s">
        <v>4170</v>
      </c>
      <c r="L3405" s="42">
        <v>0</v>
      </c>
      <c r="M3405" s="39" t="s">
        <v>102</v>
      </c>
      <c r="N3405" s="39" t="str">
        <f t="shared" si="53"/>
        <v>sim</v>
      </c>
      <c r="O3405" s="49">
        <v>25.65</v>
      </c>
      <c r="P3405" s="49">
        <v>22.65</v>
      </c>
      <c r="Q3405" s="39">
        <v>3.08</v>
      </c>
      <c r="R3405" s="39">
        <v>88.3</v>
      </c>
      <c r="S3405" s="39">
        <v>12</v>
      </c>
    </row>
    <row r="3406" spans="1:19" x14ac:dyDescent="0.25">
      <c r="A3406" s="39" t="s">
        <v>75</v>
      </c>
      <c r="B3406" s="39" t="s">
        <v>40</v>
      </c>
      <c r="C3406" s="39" t="s">
        <v>72</v>
      </c>
      <c r="D3406" s="39" t="s">
        <v>3506</v>
      </c>
      <c r="E3406" s="39" t="s">
        <v>127</v>
      </c>
      <c r="F3406" s="48">
        <v>2</v>
      </c>
      <c r="G3406" s="41">
        <v>65449</v>
      </c>
      <c r="H3406" s="42">
        <v>2.5145612417396648</v>
      </c>
      <c r="I3406" s="42">
        <v>26028</v>
      </c>
      <c r="J3406" s="42" t="s">
        <v>4169</v>
      </c>
      <c r="K3406" s="42" t="s">
        <v>4170</v>
      </c>
      <c r="L3406" s="42">
        <v>1930</v>
      </c>
      <c r="M3406" s="39" t="s">
        <v>103</v>
      </c>
      <c r="N3406" s="39" t="str">
        <f t="shared" si="53"/>
        <v>sim</v>
      </c>
      <c r="O3406" s="49">
        <v>241715.86</v>
      </c>
      <c r="P3406" s="49">
        <v>143311.85999999999</v>
      </c>
      <c r="Q3406" s="39">
        <v>140380.95000000001</v>
      </c>
      <c r="R3406" s="39">
        <v>59.3</v>
      </c>
      <c r="S3406" s="39">
        <v>58.1</v>
      </c>
    </row>
    <row r="3407" spans="1:19" x14ac:dyDescent="0.25">
      <c r="A3407" s="39" t="s">
        <v>75</v>
      </c>
      <c r="B3407" s="39" t="s">
        <v>40</v>
      </c>
      <c r="C3407" s="39" t="s">
        <v>72</v>
      </c>
      <c r="D3407" s="39" t="s">
        <v>3507</v>
      </c>
      <c r="E3407" s="39" t="s">
        <v>127</v>
      </c>
      <c r="F3407" s="48">
        <v>1</v>
      </c>
      <c r="G3407" s="41">
        <v>1243</v>
      </c>
      <c r="H3407" s="42">
        <v>2.0048387096774194</v>
      </c>
      <c r="I3407" s="42">
        <v>620</v>
      </c>
      <c r="J3407" s="42" t="s">
        <v>4170</v>
      </c>
      <c r="K3407" s="42" t="s">
        <v>4170</v>
      </c>
      <c r="L3407" s="42">
        <v>21</v>
      </c>
      <c r="M3407" s="39" t="s">
        <v>102</v>
      </c>
      <c r="N3407" s="39" t="str">
        <f t="shared" si="53"/>
        <v>sim</v>
      </c>
      <c r="O3407" s="49">
        <v>14</v>
      </c>
      <c r="P3407" s="49">
        <v>12</v>
      </c>
      <c r="Q3407" s="39">
        <v>0</v>
      </c>
      <c r="R3407" s="39">
        <v>85.7</v>
      </c>
      <c r="S3407" s="39"/>
    </row>
    <row r="3408" spans="1:19" x14ac:dyDescent="0.25">
      <c r="A3408" s="39" t="s">
        <v>75</v>
      </c>
      <c r="B3408" s="39" t="s">
        <v>40</v>
      </c>
      <c r="C3408" s="39" t="s">
        <v>72</v>
      </c>
      <c r="D3408" s="39" t="s">
        <v>3508</v>
      </c>
      <c r="E3408" s="39" t="s">
        <v>127</v>
      </c>
      <c r="F3408" s="48">
        <v>1</v>
      </c>
      <c r="G3408" s="41">
        <v>791</v>
      </c>
      <c r="H3408" s="42">
        <v>2.7089041095890409</v>
      </c>
      <c r="I3408" s="42">
        <v>292</v>
      </c>
      <c r="J3408" s="42" t="s">
        <v>4170</v>
      </c>
      <c r="K3408" s="42" t="s">
        <v>4170</v>
      </c>
      <c r="L3408" s="42">
        <v>0</v>
      </c>
      <c r="M3408" s="39" t="s">
        <v>102</v>
      </c>
      <c r="N3408" s="39" t="str">
        <f t="shared" si="53"/>
        <v>sim</v>
      </c>
      <c r="O3408" s="49">
        <v>8.7899999999999991</v>
      </c>
      <c r="P3408" s="49">
        <v>8.64</v>
      </c>
      <c r="Q3408" s="39">
        <v>3.11</v>
      </c>
      <c r="R3408" s="39">
        <v>98.3</v>
      </c>
      <c r="S3408" s="39">
        <v>35.4</v>
      </c>
    </row>
    <row r="3409" spans="1:19" x14ac:dyDescent="0.25">
      <c r="A3409" s="39" t="s">
        <v>75</v>
      </c>
      <c r="B3409" s="39" t="s">
        <v>40</v>
      </c>
      <c r="C3409" s="39" t="s">
        <v>72</v>
      </c>
      <c r="D3409" s="39" t="s">
        <v>3509</v>
      </c>
      <c r="E3409" s="39" t="s">
        <v>127</v>
      </c>
      <c r="F3409" s="48">
        <v>1</v>
      </c>
      <c r="G3409" s="41">
        <v>1671</v>
      </c>
      <c r="H3409" s="42">
        <v>2.387142857142857</v>
      </c>
      <c r="I3409" s="42">
        <v>700</v>
      </c>
      <c r="J3409" s="42" t="s">
        <v>4169</v>
      </c>
      <c r="K3409" s="42" t="s">
        <v>4169</v>
      </c>
      <c r="L3409" s="42">
        <v>100</v>
      </c>
      <c r="M3409" s="39" t="s">
        <v>103</v>
      </c>
      <c r="N3409" s="39" t="str">
        <f t="shared" si="53"/>
        <v>sim</v>
      </c>
      <c r="O3409" s="49">
        <v>16</v>
      </c>
      <c r="P3409" s="49">
        <v>14</v>
      </c>
      <c r="Q3409" s="39">
        <v>12</v>
      </c>
      <c r="R3409" s="39">
        <v>87.5</v>
      </c>
      <c r="S3409" s="39">
        <v>75</v>
      </c>
    </row>
    <row r="3410" spans="1:19" x14ac:dyDescent="0.25">
      <c r="A3410" s="39" t="s">
        <v>75</v>
      </c>
      <c r="B3410" s="39" t="s">
        <v>40</v>
      </c>
      <c r="C3410" s="39" t="s">
        <v>72</v>
      </c>
      <c r="D3410" s="39" t="s">
        <v>3510</v>
      </c>
      <c r="E3410" s="39" t="s">
        <v>127</v>
      </c>
      <c r="F3410" s="48">
        <v>1</v>
      </c>
      <c r="G3410" s="41">
        <v>649</v>
      </c>
      <c r="H3410" s="42">
        <v>2.0030864197530862</v>
      </c>
      <c r="I3410" s="42">
        <v>324</v>
      </c>
      <c r="J3410" s="42" t="s">
        <v>4170</v>
      </c>
      <c r="K3410" s="42" t="s">
        <v>4170</v>
      </c>
      <c r="L3410" s="42">
        <v>0</v>
      </c>
      <c r="M3410" s="39" t="s">
        <v>102</v>
      </c>
      <c r="N3410" s="39" t="str">
        <f t="shared" si="53"/>
        <v>sim</v>
      </c>
      <c r="O3410" s="49">
        <v>10.29</v>
      </c>
      <c r="P3410" s="49">
        <v>8.91</v>
      </c>
      <c r="Q3410" s="39">
        <v>5</v>
      </c>
      <c r="R3410" s="39">
        <v>86.6</v>
      </c>
      <c r="S3410" s="39">
        <v>48.6</v>
      </c>
    </row>
    <row r="3411" spans="1:19" x14ac:dyDescent="0.25">
      <c r="A3411" s="39" t="s">
        <v>75</v>
      </c>
      <c r="B3411" s="39" t="s">
        <v>40</v>
      </c>
      <c r="C3411" s="39" t="s">
        <v>72</v>
      </c>
      <c r="D3411" s="39" t="s">
        <v>3511</v>
      </c>
      <c r="E3411" s="39" t="s">
        <v>127</v>
      </c>
      <c r="F3411" s="48">
        <v>1</v>
      </c>
      <c r="G3411" s="41">
        <v>849</v>
      </c>
      <c r="H3411" s="42">
        <v>2.0962962962962961</v>
      </c>
      <c r="I3411" s="42">
        <v>405</v>
      </c>
      <c r="J3411" s="42" t="s">
        <v>4169</v>
      </c>
      <c r="K3411" s="42" t="s">
        <v>4170</v>
      </c>
      <c r="L3411" s="42">
        <v>0</v>
      </c>
      <c r="M3411" s="39" t="s">
        <v>102</v>
      </c>
      <c r="N3411" s="39" t="str">
        <f t="shared" si="53"/>
        <v>sim</v>
      </c>
      <c r="O3411" s="49">
        <v>13.71</v>
      </c>
      <c r="P3411" s="49">
        <v>13.71</v>
      </c>
      <c r="Q3411" s="39">
        <v>12.51</v>
      </c>
      <c r="R3411" s="39">
        <v>100</v>
      </c>
      <c r="S3411" s="39">
        <v>91.2</v>
      </c>
    </row>
    <row r="3412" spans="1:19" x14ac:dyDescent="0.25">
      <c r="A3412" s="39" t="s">
        <v>75</v>
      </c>
      <c r="B3412" s="39" t="s">
        <v>40</v>
      </c>
      <c r="C3412" s="39" t="s">
        <v>72</v>
      </c>
      <c r="D3412" s="39" t="s">
        <v>1731</v>
      </c>
      <c r="E3412" s="39" t="s">
        <v>194</v>
      </c>
      <c r="F3412" s="48">
        <v>3</v>
      </c>
      <c r="G3412" s="41">
        <v>211352</v>
      </c>
      <c r="H3412" s="42">
        <v>3.4907673504442904</v>
      </c>
      <c r="I3412" s="42">
        <v>60546</v>
      </c>
      <c r="J3412" s="42" t="s">
        <v>4170</v>
      </c>
      <c r="K3412" s="42" t="s">
        <v>4170</v>
      </c>
      <c r="L3412" s="42">
        <v>2000</v>
      </c>
      <c r="M3412" s="39" t="s">
        <v>105</v>
      </c>
      <c r="N3412" s="39" t="str">
        <f t="shared" si="53"/>
        <v>sim</v>
      </c>
      <c r="O3412" s="49">
        <v>580</v>
      </c>
      <c r="P3412" s="49">
        <v>180</v>
      </c>
      <c r="Q3412" s="39">
        <v>175</v>
      </c>
      <c r="R3412" s="39">
        <v>31</v>
      </c>
      <c r="S3412" s="39">
        <v>30.2</v>
      </c>
    </row>
    <row r="3413" spans="1:19" x14ac:dyDescent="0.25">
      <c r="A3413" s="39" t="s">
        <v>75</v>
      </c>
      <c r="B3413" s="39" t="s">
        <v>40</v>
      </c>
      <c r="C3413" s="39" t="s">
        <v>72</v>
      </c>
      <c r="D3413" s="39" t="s">
        <v>3512</v>
      </c>
      <c r="E3413" s="39" t="s">
        <v>127</v>
      </c>
      <c r="F3413" s="48">
        <v>1</v>
      </c>
      <c r="G3413" s="41">
        <v>2081</v>
      </c>
      <c r="H3413" s="42">
        <v>3.7293906810035842</v>
      </c>
      <c r="I3413" s="42">
        <v>558</v>
      </c>
      <c r="J3413" s="42" t="s">
        <v>4170</v>
      </c>
      <c r="K3413" s="42" t="s">
        <v>4170</v>
      </c>
      <c r="L3413" s="42">
        <v>0</v>
      </c>
      <c r="M3413" s="39" t="s">
        <v>103</v>
      </c>
      <c r="N3413" s="39" t="str">
        <f t="shared" si="53"/>
        <v>sim</v>
      </c>
      <c r="O3413" s="49">
        <v>7.11</v>
      </c>
      <c r="P3413" s="49">
        <v>4.5</v>
      </c>
      <c r="Q3413" s="39">
        <v>3.5</v>
      </c>
      <c r="R3413" s="39">
        <v>63.3</v>
      </c>
      <c r="S3413" s="39">
        <v>49.2</v>
      </c>
    </row>
    <row r="3414" spans="1:19" x14ac:dyDescent="0.25">
      <c r="A3414" s="39" t="s">
        <v>75</v>
      </c>
      <c r="B3414" s="39" t="s">
        <v>40</v>
      </c>
      <c r="C3414" s="39" t="s">
        <v>72</v>
      </c>
      <c r="D3414" s="39" t="s">
        <v>3513</v>
      </c>
      <c r="E3414" s="39" t="s">
        <v>127</v>
      </c>
      <c r="F3414" s="48">
        <v>1</v>
      </c>
      <c r="G3414" s="41">
        <v>548</v>
      </c>
      <c r="H3414" s="42">
        <v>2.0836501901140685</v>
      </c>
      <c r="I3414" s="42">
        <v>263</v>
      </c>
      <c r="J3414" s="42" t="s">
        <v>4170</v>
      </c>
      <c r="K3414" s="42" t="s">
        <v>4170</v>
      </c>
      <c r="L3414" s="42">
        <v>0</v>
      </c>
      <c r="M3414" s="39" t="s">
        <v>102</v>
      </c>
      <c r="N3414" s="39" t="str">
        <f t="shared" si="53"/>
        <v>sim</v>
      </c>
      <c r="O3414" s="49">
        <v>10.77</v>
      </c>
      <c r="P3414" s="49">
        <v>7.4</v>
      </c>
      <c r="Q3414" s="39">
        <v>4.45</v>
      </c>
      <c r="R3414" s="39">
        <v>68.7</v>
      </c>
      <c r="S3414" s="39">
        <v>41.3</v>
      </c>
    </row>
    <row r="3415" spans="1:19" x14ac:dyDescent="0.25">
      <c r="A3415" s="39" t="s">
        <v>75</v>
      </c>
      <c r="B3415" s="39" t="s">
        <v>40</v>
      </c>
      <c r="C3415" s="39" t="s">
        <v>72</v>
      </c>
      <c r="D3415" s="39" t="s">
        <v>3514</v>
      </c>
      <c r="E3415" s="39" t="s">
        <v>127</v>
      </c>
      <c r="F3415" s="48">
        <v>1</v>
      </c>
      <c r="G3415" s="41">
        <v>2288</v>
      </c>
      <c r="H3415" s="42">
        <v>1.9522184300341296</v>
      </c>
      <c r="I3415" s="42">
        <v>1172</v>
      </c>
      <c r="J3415" s="42" t="s">
        <v>4170</v>
      </c>
      <c r="K3415" s="42" t="s">
        <v>4170</v>
      </c>
      <c r="L3415" s="42">
        <v>0</v>
      </c>
      <c r="M3415" s="39" t="s">
        <v>106</v>
      </c>
      <c r="N3415" s="39" t="str">
        <f t="shared" si="53"/>
        <v>sim</v>
      </c>
      <c r="O3415" s="49">
        <v>47</v>
      </c>
      <c r="P3415" s="49">
        <v>46.5</v>
      </c>
      <c r="Q3415" s="39">
        <v>45</v>
      </c>
      <c r="R3415" s="39">
        <v>98.9</v>
      </c>
      <c r="S3415" s="39">
        <v>95.7</v>
      </c>
    </row>
    <row r="3416" spans="1:19" x14ac:dyDescent="0.25">
      <c r="A3416" s="39" t="s">
        <v>75</v>
      </c>
      <c r="B3416" s="39" t="s">
        <v>40</v>
      </c>
      <c r="C3416" s="39" t="s">
        <v>72</v>
      </c>
      <c r="D3416" s="39" t="s">
        <v>3515</v>
      </c>
      <c r="E3416" s="39" t="s">
        <v>193</v>
      </c>
      <c r="F3416" s="48">
        <v>1</v>
      </c>
      <c r="G3416" s="41">
        <v>9388</v>
      </c>
      <c r="H3416" s="42">
        <v>2.1517304606921841</v>
      </c>
      <c r="I3416" s="42">
        <v>4363</v>
      </c>
      <c r="J3416" s="42" t="s">
        <v>4170</v>
      </c>
      <c r="K3416" s="42" t="s">
        <v>4170</v>
      </c>
      <c r="L3416" s="42">
        <v>0</v>
      </c>
      <c r="M3416" s="39" t="s">
        <v>103</v>
      </c>
      <c r="N3416" s="39" t="str">
        <f t="shared" si="53"/>
        <v>sim</v>
      </c>
      <c r="O3416" s="49">
        <v>65</v>
      </c>
      <c r="P3416" s="49">
        <v>60</v>
      </c>
      <c r="Q3416" s="39">
        <v>50</v>
      </c>
      <c r="R3416" s="39">
        <v>92.3</v>
      </c>
      <c r="S3416" s="39">
        <v>76.900000000000006</v>
      </c>
    </row>
    <row r="3417" spans="1:19" x14ac:dyDescent="0.25">
      <c r="A3417" s="39" t="s">
        <v>75</v>
      </c>
      <c r="B3417" s="39" t="s">
        <v>40</v>
      </c>
      <c r="C3417" s="39" t="s">
        <v>72</v>
      </c>
      <c r="D3417" s="39" t="s">
        <v>3516</v>
      </c>
      <c r="E3417" s="39" t="s">
        <v>127</v>
      </c>
      <c r="F3417" s="48">
        <v>1</v>
      </c>
      <c r="G3417" s="41">
        <v>2810</v>
      </c>
      <c r="H3417" s="42">
        <v>2.3416666666666668</v>
      </c>
      <c r="I3417" s="42">
        <v>1200</v>
      </c>
      <c r="J3417" s="42" t="s">
        <v>4169</v>
      </c>
      <c r="K3417" s="42" t="s">
        <v>4170</v>
      </c>
      <c r="L3417" s="42">
        <v>15</v>
      </c>
      <c r="M3417" s="39" t="s">
        <v>102</v>
      </c>
      <c r="N3417" s="39" t="str">
        <f t="shared" si="53"/>
        <v>sim</v>
      </c>
      <c r="O3417" s="49">
        <v>46</v>
      </c>
      <c r="P3417" s="49">
        <v>4.5999999999999996</v>
      </c>
      <c r="Q3417" s="39">
        <v>2</v>
      </c>
      <c r="R3417" s="39">
        <v>10</v>
      </c>
      <c r="S3417" s="39">
        <v>4.3</v>
      </c>
    </row>
    <row r="3418" spans="1:19" x14ac:dyDescent="0.25">
      <c r="A3418" s="39" t="s">
        <v>75</v>
      </c>
      <c r="B3418" s="39" t="s">
        <v>40</v>
      </c>
      <c r="C3418" s="39" t="s">
        <v>72</v>
      </c>
      <c r="D3418" s="39" t="s">
        <v>3517</v>
      </c>
      <c r="E3418" s="39" t="s">
        <v>194</v>
      </c>
      <c r="F3418" s="48">
        <v>1</v>
      </c>
      <c r="G3418" s="41">
        <v>4741</v>
      </c>
      <c r="H3418" s="42">
        <v>2.4188775510204081</v>
      </c>
      <c r="I3418" s="42">
        <v>1960</v>
      </c>
      <c r="J3418" s="42" t="s">
        <v>4170</v>
      </c>
      <c r="K3418" s="42" t="s">
        <v>4170</v>
      </c>
      <c r="L3418" s="42">
        <v>40</v>
      </c>
      <c r="M3418" s="39" t="s">
        <v>103</v>
      </c>
      <c r="N3418" s="39" t="str">
        <f t="shared" si="53"/>
        <v>sim</v>
      </c>
      <c r="O3418" s="49">
        <v>74.739999999999995</v>
      </c>
      <c r="P3418" s="49">
        <v>56</v>
      </c>
      <c r="Q3418" s="39">
        <v>44.4</v>
      </c>
      <c r="R3418" s="39">
        <v>74.900000000000006</v>
      </c>
      <c r="S3418" s="39">
        <v>59.4</v>
      </c>
    </row>
    <row r="3419" spans="1:19" x14ac:dyDescent="0.25">
      <c r="A3419" s="39" t="s">
        <v>75</v>
      </c>
      <c r="B3419" s="39" t="s">
        <v>40</v>
      </c>
      <c r="C3419" s="39" t="s">
        <v>72</v>
      </c>
      <c r="D3419" s="39" t="s">
        <v>3518</v>
      </c>
      <c r="E3419" s="39" t="s">
        <v>127</v>
      </c>
      <c r="F3419" s="48">
        <v>1</v>
      </c>
      <c r="G3419" s="41">
        <v>3126</v>
      </c>
      <c r="H3419" s="42">
        <v>1.7801822323462415</v>
      </c>
      <c r="I3419" s="42">
        <v>1756</v>
      </c>
      <c r="J3419" s="42" t="s">
        <v>4170</v>
      </c>
      <c r="K3419" s="42" t="s">
        <v>4170</v>
      </c>
      <c r="L3419" s="42">
        <v>0</v>
      </c>
      <c r="M3419" s="39" t="s">
        <v>102</v>
      </c>
      <c r="N3419" s="39" t="str">
        <f t="shared" si="53"/>
        <v>sim</v>
      </c>
      <c r="O3419" s="49">
        <v>50</v>
      </c>
      <c r="P3419" s="49">
        <v>50</v>
      </c>
      <c r="Q3419" s="39">
        <v>5</v>
      </c>
      <c r="R3419" s="39">
        <v>100</v>
      </c>
      <c r="S3419" s="39">
        <v>10</v>
      </c>
    </row>
    <row r="3420" spans="1:19" x14ac:dyDescent="0.25">
      <c r="A3420" s="39" t="s">
        <v>75</v>
      </c>
      <c r="B3420" s="39" t="s">
        <v>40</v>
      </c>
      <c r="C3420" s="39" t="s">
        <v>72</v>
      </c>
      <c r="D3420" s="39" t="s">
        <v>3519</v>
      </c>
      <c r="E3420" s="39" t="s">
        <v>127</v>
      </c>
      <c r="F3420" s="48">
        <v>1</v>
      </c>
      <c r="G3420" s="41">
        <v>16368</v>
      </c>
      <c r="H3420" s="42">
        <v>2.3399571122230163</v>
      </c>
      <c r="I3420" s="42">
        <v>6995</v>
      </c>
      <c r="J3420" s="42" t="s">
        <v>4169</v>
      </c>
      <c r="K3420" s="42" t="s">
        <v>4169</v>
      </c>
      <c r="L3420" s="42">
        <v>900</v>
      </c>
      <c r="M3420" s="39" t="s">
        <v>102</v>
      </c>
      <c r="N3420" s="39" t="str">
        <f t="shared" si="53"/>
        <v>sim</v>
      </c>
      <c r="O3420" s="49">
        <v>169</v>
      </c>
      <c r="P3420" s="49">
        <v>114</v>
      </c>
      <c r="Q3420" s="39">
        <v>112</v>
      </c>
      <c r="R3420" s="39">
        <v>67.5</v>
      </c>
      <c r="S3420" s="39">
        <v>66.3</v>
      </c>
    </row>
    <row r="3421" spans="1:19" x14ac:dyDescent="0.25">
      <c r="A3421" s="39" t="s">
        <v>75</v>
      </c>
      <c r="B3421" s="39" t="s">
        <v>40</v>
      </c>
      <c r="C3421" s="39" t="s">
        <v>72</v>
      </c>
      <c r="D3421" s="39" t="s">
        <v>3520</v>
      </c>
      <c r="E3421" s="39" t="s">
        <v>195</v>
      </c>
      <c r="F3421" s="48">
        <v>1</v>
      </c>
      <c r="G3421" s="41">
        <v>491</v>
      </c>
      <c r="H3421" s="42">
        <v>2.1919642857142856</v>
      </c>
      <c r="I3421" s="42">
        <v>224</v>
      </c>
      <c r="J3421" s="42" t="s">
        <v>4170</v>
      </c>
      <c r="K3421" s="42" t="s">
        <v>4170</v>
      </c>
      <c r="L3421" s="42">
        <v>0</v>
      </c>
      <c r="M3421" s="39" t="s">
        <v>103</v>
      </c>
      <c r="N3421" s="39" t="str">
        <f t="shared" si="53"/>
        <v>sim</v>
      </c>
      <c r="O3421" s="49">
        <v>18.8</v>
      </c>
      <c r="P3421" s="49">
        <v>8.49</v>
      </c>
      <c r="Q3421" s="39">
        <v>4.8</v>
      </c>
      <c r="R3421" s="39">
        <v>45.2</v>
      </c>
      <c r="S3421" s="39">
        <v>25.5</v>
      </c>
    </row>
    <row r="3422" spans="1:19" x14ac:dyDescent="0.25">
      <c r="A3422" s="39" t="s">
        <v>75</v>
      </c>
      <c r="B3422" s="39" t="s">
        <v>40</v>
      </c>
      <c r="C3422" s="39" t="s">
        <v>72</v>
      </c>
      <c r="D3422" s="39" t="s">
        <v>3521</v>
      </c>
      <c r="E3422" s="39" t="s">
        <v>196</v>
      </c>
      <c r="F3422" s="48">
        <v>1</v>
      </c>
      <c r="G3422" s="41">
        <v>9972</v>
      </c>
      <c r="H3422" s="42">
        <v>0.49481466779139582</v>
      </c>
      <c r="I3422" s="42">
        <v>20153</v>
      </c>
      <c r="J3422" s="42" t="s">
        <v>4169</v>
      </c>
      <c r="K3422" s="42" t="s">
        <v>4170</v>
      </c>
      <c r="L3422" s="42">
        <v>250</v>
      </c>
      <c r="M3422" s="39" t="s">
        <v>103</v>
      </c>
      <c r="N3422" s="39" t="str">
        <f t="shared" si="53"/>
        <v>sim</v>
      </c>
      <c r="O3422" s="49">
        <v>317</v>
      </c>
      <c r="P3422" s="49">
        <v>95</v>
      </c>
      <c r="Q3422" s="39">
        <v>5</v>
      </c>
      <c r="R3422" s="39">
        <v>30</v>
      </c>
      <c r="S3422" s="39">
        <v>1.6</v>
      </c>
    </row>
    <row r="3423" spans="1:19" x14ac:dyDescent="0.25">
      <c r="A3423" s="39" t="s">
        <v>75</v>
      </c>
      <c r="B3423" s="39" t="s">
        <v>40</v>
      </c>
      <c r="C3423" s="39" t="s">
        <v>72</v>
      </c>
      <c r="D3423" s="39" t="s">
        <v>3522</v>
      </c>
      <c r="E3423" s="39" t="s">
        <v>127</v>
      </c>
      <c r="F3423" s="48">
        <v>1</v>
      </c>
      <c r="G3423" s="41">
        <v>6323</v>
      </c>
      <c r="H3423" s="42">
        <v>2.2582142857142857</v>
      </c>
      <c r="I3423" s="42">
        <v>2800</v>
      </c>
      <c r="J3423" s="42" t="s">
        <v>4170</v>
      </c>
      <c r="K3423" s="42" t="s">
        <v>4170</v>
      </c>
      <c r="L3423" s="42">
        <v>50</v>
      </c>
      <c r="M3423" s="39" t="s">
        <v>102</v>
      </c>
      <c r="N3423" s="39" t="str">
        <f t="shared" si="53"/>
        <v>sim</v>
      </c>
      <c r="O3423" s="49">
        <v>30</v>
      </c>
      <c r="P3423" s="49">
        <v>20</v>
      </c>
      <c r="Q3423" s="39">
        <v>2</v>
      </c>
      <c r="R3423" s="39">
        <v>66.7</v>
      </c>
      <c r="S3423" s="39">
        <v>6.7</v>
      </c>
    </row>
    <row r="3424" spans="1:19" x14ac:dyDescent="0.25">
      <c r="A3424" s="39" t="s">
        <v>75</v>
      </c>
      <c r="B3424" s="39" t="s">
        <v>40</v>
      </c>
      <c r="C3424" s="39" t="s">
        <v>72</v>
      </c>
      <c r="D3424" s="39" t="s">
        <v>3523</v>
      </c>
      <c r="E3424" s="39" t="s">
        <v>194</v>
      </c>
      <c r="F3424" s="48">
        <v>1</v>
      </c>
      <c r="G3424" s="41">
        <v>13500</v>
      </c>
      <c r="H3424" s="42">
        <v>2.5911708253358925</v>
      </c>
      <c r="I3424" s="42">
        <v>5210</v>
      </c>
      <c r="J3424" s="42" t="s">
        <v>4169</v>
      </c>
      <c r="K3424" s="42" t="s">
        <v>4169</v>
      </c>
      <c r="L3424" s="42">
        <v>24</v>
      </c>
      <c r="M3424" s="39" t="s">
        <v>106</v>
      </c>
      <c r="N3424" s="39" t="str">
        <f t="shared" si="53"/>
        <v>sim</v>
      </c>
      <c r="O3424" s="49">
        <v>470</v>
      </c>
      <c r="P3424" s="49">
        <v>470</v>
      </c>
      <c r="Q3424" s="39">
        <v>60</v>
      </c>
      <c r="R3424" s="39">
        <v>100</v>
      </c>
      <c r="S3424" s="39">
        <v>12.8</v>
      </c>
    </row>
    <row r="3425" spans="1:19" x14ac:dyDescent="0.25">
      <c r="A3425" s="39" t="s">
        <v>75</v>
      </c>
      <c r="B3425" s="39" t="s">
        <v>40</v>
      </c>
      <c r="C3425" s="39" t="s">
        <v>72</v>
      </c>
      <c r="D3425" s="39" t="s">
        <v>3524</v>
      </c>
      <c r="E3425" s="39" t="s">
        <v>127</v>
      </c>
      <c r="F3425" s="48">
        <v>1</v>
      </c>
      <c r="G3425" s="41">
        <v>6394</v>
      </c>
      <c r="H3425" s="42">
        <v>3.674712643678161</v>
      </c>
      <c r="I3425" s="42">
        <v>1740</v>
      </c>
      <c r="J3425" s="42" t="s">
        <v>4170</v>
      </c>
      <c r="K3425" s="42" t="s">
        <v>4170</v>
      </c>
      <c r="L3425" s="42">
        <v>20</v>
      </c>
      <c r="M3425" s="39" t="s">
        <v>103</v>
      </c>
      <c r="N3425" s="39" t="str">
        <f t="shared" si="53"/>
        <v>sim</v>
      </c>
      <c r="O3425" s="49">
        <v>42</v>
      </c>
      <c r="P3425" s="49">
        <v>10</v>
      </c>
      <c r="Q3425" s="39">
        <v>0</v>
      </c>
      <c r="R3425" s="39">
        <v>23.8</v>
      </c>
      <c r="S3425" s="39"/>
    </row>
    <row r="3426" spans="1:19" x14ac:dyDescent="0.25">
      <c r="A3426" s="39" t="s">
        <v>75</v>
      </c>
      <c r="B3426" s="39" t="s">
        <v>40</v>
      </c>
      <c r="C3426" s="39" t="s">
        <v>72</v>
      </c>
      <c r="D3426" s="39" t="s">
        <v>3525</v>
      </c>
      <c r="E3426" s="39" t="s">
        <v>127</v>
      </c>
      <c r="F3426" s="48">
        <v>1</v>
      </c>
      <c r="G3426" s="41">
        <v>3402</v>
      </c>
      <c r="H3426" s="42">
        <v>2.0011764705882351</v>
      </c>
      <c r="I3426" s="42">
        <v>1700</v>
      </c>
      <c r="J3426" s="42" t="s">
        <v>4169</v>
      </c>
      <c r="K3426" s="42" t="s">
        <v>4170</v>
      </c>
      <c r="L3426" s="42">
        <v>0</v>
      </c>
      <c r="M3426" s="39" t="s">
        <v>102</v>
      </c>
      <c r="N3426" s="39" t="str">
        <f t="shared" si="53"/>
        <v>sim</v>
      </c>
      <c r="O3426" s="49">
        <v>35.049999999999997</v>
      </c>
      <c r="P3426" s="49">
        <v>30.2</v>
      </c>
      <c r="Q3426" s="39">
        <v>7</v>
      </c>
      <c r="R3426" s="39">
        <v>86.2</v>
      </c>
      <c r="S3426" s="39">
        <v>20</v>
      </c>
    </row>
    <row r="3427" spans="1:19" x14ac:dyDescent="0.25">
      <c r="A3427" s="39" t="s">
        <v>75</v>
      </c>
      <c r="B3427" s="39" t="s">
        <v>40</v>
      </c>
      <c r="C3427" s="39" t="s">
        <v>72</v>
      </c>
      <c r="D3427" s="39" t="s">
        <v>3526</v>
      </c>
      <c r="E3427" s="39" t="s">
        <v>127</v>
      </c>
      <c r="F3427" s="48">
        <v>1</v>
      </c>
      <c r="G3427" s="41">
        <v>1482</v>
      </c>
      <c r="H3427" s="42">
        <v>2.0027027027027029</v>
      </c>
      <c r="I3427" s="42">
        <v>740</v>
      </c>
      <c r="J3427" s="42" t="s">
        <v>4170</v>
      </c>
      <c r="K3427" s="42" t="s">
        <v>4170</v>
      </c>
      <c r="L3427" s="42">
        <v>20</v>
      </c>
      <c r="M3427" s="39" t="s">
        <v>106</v>
      </c>
      <c r="N3427" s="39" t="str">
        <f t="shared" si="53"/>
        <v>sim</v>
      </c>
      <c r="O3427" s="49">
        <v>16.68</v>
      </c>
      <c r="P3427" s="49">
        <v>13.43</v>
      </c>
      <c r="Q3427" s="39">
        <v>11.13</v>
      </c>
      <c r="R3427" s="39">
        <v>80.5</v>
      </c>
      <c r="S3427" s="39">
        <v>66.7</v>
      </c>
    </row>
    <row r="3428" spans="1:19" x14ac:dyDescent="0.25">
      <c r="A3428" s="39" t="s">
        <v>75</v>
      </c>
      <c r="B3428" s="39" t="s">
        <v>40</v>
      </c>
      <c r="C3428" s="39" t="s">
        <v>72</v>
      </c>
      <c r="D3428" s="39" t="s">
        <v>3527</v>
      </c>
      <c r="E3428" s="39" t="s">
        <v>127</v>
      </c>
      <c r="F3428" s="48">
        <v>3</v>
      </c>
      <c r="G3428" s="41">
        <v>101566</v>
      </c>
      <c r="H3428" s="42">
        <v>2.8190069110993923</v>
      </c>
      <c r="I3428" s="42">
        <v>36029</v>
      </c>
      <c r="J3428" s="42" t="s">
        <v>4170</v>
      </c>
      <c r="K3428" s="42" t="s">
        <v>4170</v>
      </c>
      <c r="L3428" s="42">
        <v>45</v>
      </c>
      <c r="M3428" s="39" t="s">
        <v>103</v>
      </c>
      <c r="N3428" s="39" t="str">
        <f t="shared" si="53"/>
        <v>sim</v>
      </c>
      <c r="O3428" s="49">
        <v>533.37</v>
      </c>
      <c r="P3428" s="49">
        <v>146.66999999999999</v>
      </c>
      <c r="Q3428" s="39">
        <v>25.82</v>
      </c>
      <c r="R3428" s="39">
        <v>27.5</v>
      </c>
      <c r="S3428" s="39">
        <v>4.8</v>
      </c>
    </row>
    <row r="3429" spans="1:19" x14ac:dyDescent="0.25">
      <c r="A3429" s="39" t="s">
        <v>75</v>
      </c>
      <c r="B3429" s="39" t="s">
        <v>40</v>
      </c>
      <c r="C3429" s="39" t="s">
        <v>72</v>
      </c>
      <c r="D3429" s="39" t="s">
        <v>3528</v>
      </c>
      <c r="E3429" s="39" t="s">
        <v>196</v>
      </c>
      <c r="F3429" s="48">
        <v>1</v>
      </c>
      <c r="G3429" s="41">
        <v>14213</v>
      </c>
      <c r="H3429" s="42">
        <v>2.8426</v>
      </c>
      <c r="I3429" s="42">
        <v>5000</v>
      </c>
      <c r="J3429" s="42" t="s">
        <v>4169</v>
      </c>
      <c r="K3429" s="42" t="s">
        <v>4170</v>
      </c>
      <c r="L3429" s="42">
        <v>800</v>
      </c>
      <c r="M3429" s="39" t="s">
        <v>102</v>
      </c>
      <c r="N3429" s="39" t="str">
        <f t="shared" si="53"/>
        <v>sim</v>
      </c>
      <c r="O3429" s="49">
        <v>185</v>
      </c>
      <c r="P3429" s="49">
        <v>122</v>
      </c>
      <c r="Q3429" s="39">
        <v>10</v>
      </c>
      <c r="R3429" s="39">
        <v>65.900000000000006</v>
      </c>
      <c r="S3429" s="39">
        <v>5.4</v>
      </c>
    </row>
    <row r="3430" spans="1:19" x14ac:dyDescent="0.25">
      <c r="A3430" s="39" t="s">
        <v>75</v>
      </c>
      <c r="B3430" s="39" t="s">
        <v>40</v>
      </c>
      <c r="C3430" s="39" t="s">
        <v>72</v>
      </c>
      <c r="D3430" s="39" t="s">
        <v>3529</v>
      </c>
      <c r="E3430" s="39" t="s">
        <v>127</v>
      </c>
      <c r="F3430" s="48">
        <v>1</v>
      </c>
      <c r="G3430" s="41">
        <v>4021</v>
      </c>
      <c r="H3430" s="42">
        <v>2.0834196891191712</v>
      </c>
      <c r="I3430" s="42">
        <v>1930</v>
      </c>
      <c r="J3430" s="42" t="s">
        <v>4170</v>
      </c>
      <c r="K3430" s="42" t="s">
        <v>4170</v>
      </c>
      <c r="L3430" s="42">
        <v>0</v>
      </c>
      <c r="M3430" s="39" t="s">
        <v>103</v>
      </c>
      <c r="N3430" s="39" t="str">
        <f t="shared" si="53"/>
        <v>sim</v>
      </c>
      <c r="O3430" s="49">
        <v>35.799999999999997</v>
      </c>
      <c r="P3430" s="49">
        <v>32.07</v>
      </c>
      <c r="Q3430" s="39">
        <v>0</v>
      </c>
      <c r="R3430" s="39">
        <v>89.6</v>
      </c>
      <c r="S3430" s="39"/>
    </row>
    <row r="3431" spans="1:19" x14ac:dyDescent="0.25">
      <c r="A3431" s="39" t="s">
        <v>75</v>
      </c>
      <c r="B3431" s="39" t="s">
        <v>40</v>
      </c>
      <c r="C3431" s="39" t="s">
        <v>72</v>
      </c>
      <c r="D3431" s="39" t="s">
        <v>3530</v>
      </c>
      <c r="E3431" s="39" t="s">
        <v>127</v>
      </c>
      <c r="F3431" s="48">
        <v>1</v>
      </c>
      <c r="G3431" s="41">
        <v>747</v>
      </c>
      <c r="H3431" s="42">
        <v>2.0080645161290325</v>
      </c>
      <c r="I3431" s="42">
        <v>372</v>
      </c>
      <c r="J3431" s="42" t="s">
        <v>4169</v>
      </c>
      <c r="K3431" s="42" t="s">
        <v>4170</v>
      </c>
      <c r="L3431" s="42">
        <v>0</v>
      </c>
      <c r="M3431" s="39" t="s">
        <v>102</v>
      </c>
      <c r="N3431" s="39" t="str">
        <f t="shared" si="53"/>
        <v>sim</v>
      </c>
      <c r="O3431" s="49">
        <v>11</v>
      </c>
      <c r="P3431" s="49">
        <v>5.5</v>
      </c>
      <c r="Q3431" s="39">
        <v>5.5</v>
      </c>
      <c r="R3431" s="39">
        <v>50</v>
      </c>
      <c r="S3431" s="39">
        <v>50</v>
      </c>
    </row>
    <row r="3432" spans="1:19" x14ac:dyDescent="0.25">
      <c r="A3432" s="39" t="s">
        <v>75</v>
      </c>
      <c r="B3432" s="39" t="s">
        <v>40</v>
      </c>
      <c r="C3432" s="39" t="s">
        <v>72</v>
      </c>
      <c r="D3432" s="39" t="s">
        <v>3531</v>
      </c>
      <c r="E3432" s="39" t="s">
        <v>127</v>
      </c>
      <c r="F3432" s="48">
        <v>1</v>
      </c>
      <c r="G3432" s="41">
        <v>1446</v>
      </c>
      <c r="H3432" s="42">
        <v>2.0083333333333333</v>
      </c>
      <c r="I3432" s="42">
        <v>720</v>
      </c>
      <c r="J3432" s="42" t="s">
        <v>4170</v>
      </c>
      <c r="K3432" s="42" t="s">
        <v>4170</v>
      </c>
      <c r="L3432" s="42">
        <v>150</v>
      </c>
      <c r="M3432" s="39" t="s">
        <v>102</v>
      </c>
      <c r="N3432" s="39" t="str">
        <f t="shared" si="53"/>
        <v>sim</v>
      </c>
      <c r="O3432" s="49">
        <v>10.17</v>
      </c>
      <c r="P3432" s="49">
        <v>6.47</v>
      </c>
      <c r="Q3432" s="39">
        <v>2.1</v>
      </c>
      <c r="R3432" s="39">
        <v>63.6</v>
      </c>
      <c r="S3432" s="39">
        <v>20.6</v>
      </c>
    </row>
    <row r="3433" spans="1:19" x14ac:dyDescent="0.25">
      <c r="A3433" s="39" t="s">
        <v>75</v>
      </c>
      <c r="B3433" s="39" t="s">
        <v>40</v>
      </c>
      <c r="C3433" s="39" t="s">
        <v>72</v>
      </c>
      <c r="D3433" s="39" t="s">
        <v>3532</v>
      </c>
      <c r="E3433" s="39" t="s">
        <v>127</v>
      </c>
      <c r="F3433" s="48">
        <v>1</v>
      </c>
      <c r="G3433" s="41">
        <v>2992</v>
      </c>
      <c r="H3433" s="42">
        <v>2.3936000000000002</v>
      </c>
      <c r="I3433" s="42">
        <v>1250</v>
      </c>
      <c r="J3433" s="42" t="s">
        <v>4170</v>
      </c>
      <c r="K3433" s="42" t="s">
        <v>4170</v>
      </c>
      <c r="L3433" s="42">
        <v>35</v>
      </c>
      <c r="M3433" s="39" t="s">
        <v>103</v>
      </c>
      <c r="N3433" s="39" t="str">
        <f t="shared" si="53"/>
        <v>sim</v>
      </c>
      <c r="O3433" s="49">
        <v>9</v>
      </c>
      <c r="P3433" s="49">
        <v>8</v>
      </c>
      <c r="Q3433" s="39">
        <v>7</v>
      </c>
      <c r="R3433" s="39">
        <v>88.9</v>
      </c>
      <c r="S3433" s="39">
        <v>77.8</v>
      </c>
    </row>
    <row r="3434" spans="1:19" x14ac:dyDescent="0.25">
      <c r="A3434" s="39" t="s">
        <v>75</v>
      </c>
      <c r="B3434" s="39" t="s">
        <v>40</v>
      </c>
      <c r="C3434" s="39" t="s">
        <v>72</v>
      </c>
      <c r="D3434" s="39" t="s">
        <v>3533</v>
      </c>
      <c r="E3434" s="39" t="s">
        <v>127</v>
      </c>
      <c r="F3434" s="48">
        <v>1</v>
      </c>
      <c r="G3434" s="41">
        <v>10018</v>
      </c>
      <c r="H3434" s="42">
        <v>2.0036</v>
      </c>
      <c r="I3434" s="42">
        <v>5000</v>
      </c>
      <c r="J3434" s="42" t="s">
        <v>4170</v>
      </c>
      <c r="K3434" s="42" t="s">
        <v>4170</v>
      </c>
      <c r="L3434" s="42">
        <v>177</v>
      </c>
      <c r="M3434" s="39" t="s">
        <v>106</v>
      </c>
      <c r="N3434" s="39" t="str">
        <f t="shared" si="53"/>
        <v>sim</v>
      </c>
      <c r="O3434" s="49">
        <v>32.5</v>
      </c>
      <c r="P3434" s="49">
        <v>24</v>
      </c>
      <c r="Q3434" s="39">
        <v>20</v>
      </c>
      <c r="R3434" s="39">
        <v>73.8</v>
      </c>
      <c r="S3434" s="39">
        <v>61.5</v>
      </c>
    </row>
    <row r="3435" spans="1:19" x14ac:dyDescent="0.25">
      <c r="A3435" s="39" t="s">
        <v>75</v>
      </c>
      <c r="B3435" s="39" t="s">
        <v>40</v>
      </c>
      <c r="C3435" s="39" t="s">
        <v>72</v>
      </c>
      <c r="D3435" s="39" t="s">
        <v>3534</v>
      </c>
      <c r="E3435" s="39" t="s">
        <v>127</v>
      </c>
      <c r="F3435" s="48">
        <v>1</v>
      </c>
      <c r="G3435" s="41">
        <v>333</v>
      </c>
      <c r="H3435" s="42">
        <v>2.2200000000000002</v>
      </c>
      <c r="I3435" s="42">
        <v>150</v>
      </c>
      <c r="J3435" s="42" t="s">
        <v>4170</v>
      </c>
      <c r="K3435" s="42" t="s">
        <v>4170</v>
      </c>
      <c r="L3435" s="42">
        <v>20</v>
      </c>
      <c r="M3435" s="39" t="s">
        <v>106</v>
      </c>
      <c r="N3435" s="39" t="str">
        <f t="shared" si="53"/>
        <v>sim</v>
      </c>
      <c r="O3435" s="49">
        <v>7.5</v>
      </c>
      <c r="P3435" s="49">
        <v>6</v>
      </c>
      <c r="Q3435" s="39">
        <v>5.5</v>
      </c>
      <c r="R3435" s="39">
        <v>80</v>
      </c>
      <c r="S3435" s="39">
        <v>73.3</v>
      </c>
    </row>
    <row r="3436" spans="1:19" x14ac:dyDescent="0.25">
      <c r="A3436" s="39" t="s">
        <v>75</v>
      </c>
      <c r="B3436" s="39" t="s">
        <v>40</v>
      </c>
      <c r="C3436" s="39" t="s">
        <v>72</v>
      </c>
      <c r="D3436" s="39" t="s">
        <v>3535</v>
      </c>
      <c r="E3436" s="39" t="s">
        <v>127</v>
      </c>
      <c r="F3436" s="48">
        <v>1</v>
      </c>
      <c r="G3436" s="41">
        <v>1640</v>
      </c>
      <c r="H3436" s="42">
        <v>2.1866666666666665</v>
      </c>
      <c r="I3436" s="42">
        <v>750</v>
      </c>
      <c r="J3436" s="42" t="s">
        <v>4170</v>
      </c>
      <c r="K3436" s="42" t="s">
        <v>4170</v>
      </c>
      <c r="L3436" s="42">
        <v>10</v>
      </c>
      <c r="M3436" s="39" t="s">
        <v>102</v>
      </c>
      <c r="N3436" s="39" t="str">
        <f t="shared" si="53"/>
        <v>sim</v>
      </c>
      <c r="O3436" s="49">
        <v>15</v>
      </c>
      <c r="P3436" s="49">
        <v>14</v>
      </c>
      <c r="Q3436" s="39">
        <v>13</v>
      </c>
      <c r="R3436" s="39">
        <v>93.3</v>
      </c>
      <c r="S3436" s="39">
        <v>86.7</v>
      </c>
    </row>
    <row r="3437" spans="1:19" x14ac:dyDescent="0.25">
      <c r="A3437" s="39" t="s">
        <v>75</v>
      </c>
      <c r="B3437" s="39" t="s">
        <v>40</v>
      </c>
      <c r="C3437" s="39" t="s">
        <v>72</v>
      </c>
      <c r="D3437" s="39" t="s">
        <v>3214</v>
      </c>
      <c r="E3437" s="39" t="s">
        <v>127</v>
      </c>
      <c r="F3437" s="48">
        <v>1</v>
      </c>
      <c r="G3437" s="41">
        <v>2980</v>
      </c>
      <c r="H3437" s="42">
        <v>2</v>
      </c>
      <c r="I3437" s="42">
        <v>1490</v>
      </c>
      <c r="J3437" s="42" t="s">
        <v>4170</v>
      </c>
      <c r="K3437" s="42" t="s">
        <v>4170</v>
      </c>
      <c r="L3437" s="42">
        <v>0</v>
      </c>
      <c r="M3437" s="39" t="s">
        <v>102</v>
      </c>
      <c r="N3437" s="39" t="str">
        <f t="shared" si="53"/>
        <v>sim</v>
      </c>
      <c r="O3437" s="49">
        <v>25</v>
      </c>
      <c r="P3437" s="49">
        <v>20</v>
      </c>
      <c r="Q3437" s="39">
        <v>15</v>
      </c>
      <c r="R3437" s="39">
        <v>80</v>
      </c>
      <c r="S3437" s="39">
        <v>60</v>
      </c>
    </row>
    <row r="3438" spans="1:19" x14ac:dyDescent="0.25">
      <c r="A3438" s="39" t="s">
        <v>75</v>
      </c>
      <c r="B3438" s="39" t="s">
        <v>40</v>
      </c>
      <c r="C3438" s="39" t="s">
        <v>72</v>
      </c>
      <c r="D3438" s="39" t="s">
        <v>3536</v>
      </c>
      <c r="E3438" s="39" t="s">
        <v>193</v>
      </c>
      <c r="F3438" s="48">
        <v>3</v>
      </c>
      <c r="G3438" s="41">
        <v>112483</v>
      </c>
      <c r="H3438" s="42">
        <v>2.6338921931344541</v>
      </c>
      <c r="I3438" s="42">
        <v>42706</v>
      </c>
      <c r="J3438" s="42" t="s">
        <v>4170</v>
      </c>
      <c r="K3438" s="42" t="s">
        <v>4170</v>
      </c>
      <c r="L3438" s="42">
        <v>0</v>
      </c>
      <c r="M3438" s="39" t="s">
        <v>106</v>
      </c>
      <c r="N3438" s="39" t="str">
        <f t="shared" si="53"/>
        <v>sim</v>
      </c>
      <c r="O3438" s="49">
        <v>701.8</v>
      </c>
      <c r="P3438" s="49">
        <v>645.70000000000005</v>
      </c>
      <c r="Q3438" s="39">
        <v>147.62</v>
      </c>
      <c r="R3438" s="39">
        <v>92</v>
      </c>
      <c r="S3438" s="39">
        <v>21</v>
      </c>
    </row>
    <row r="3439" spans="1:19" x14ac:dyDescent="0.25">
      <c r="A3439" s="39" t="s">
        <v>75</v>
      </c>
      <c r="B3439" s="39" t="s">
        <v>40</v>
      </c>
      <c r="C3439" s="39" t="s">
        <v>72</v>
      </c>
      <c r="D3439" s="39" t="s">
        <v>3537</v>
      </c>
      <c r="E3439" s="39" t="s">
        <v>127</v>
      </c>
      <c r="F3439" s="48">
        <v>1</v>
      </c>
      <c r="G3439" s="41">
        <v>877</v>
      </c>
      <c r="H3439" s="42">
        <v>2.2487179487179487</v>
      </c>
      <c r="I3439" s="42">
        <v>390</v>
      </c>
      <c r="J3439" s="42" t="s">
        <v>4170</v>
      </c>
      <c r="K3439" s="42" t="s">
        <v>4170</v>
      </c>
      <c r="L3439" s="42">
        <v>0</v>
      </c>
      <c r="M3439" s="39" t="s">
        <v>102</v>
      </c>
      <c r="N3439" s="39" t="str">
        <f t="shared" si="53"/>
        <v>sim</v>
      </c>
      <c r="O3439" s="49">
        <v>7</v>
      </c>
      <c r="P3439" s="49">
        <v>4.5</v>
      </c>
      <c r="Q3439" s="39">
        <v>3</v>
      </c>
      <c r="R3439" s="39">
        <v>64.3</v>
      </c>
      <c r="S3439" s="39">
        <v>42.9</v>
      </c>
    </row>
    <row r="3440" spans="1:19" x14ac:dyDescent="0.25">
      <c r="A3440" s="39" t="s">
        <v>75</v>
      </c>
      <c r="B3440" s="39" t="s">
        <v>40</v>
      </c>
      <c r="C3440" s="39" t="s">
        <v>72</v>
      </c>
      <c r="D3440" s="39" t="s">
        <v>3538</v>
      </c>
      <c r="E3440" s="39" t="s">
        <v>127</v>
      </c>
      <c r="F3440" s="48">
        <v>1</v>
      </c>
      <c r="G3440" s="41">
        <v>4458</v>
      </c>
      <c r="H3440" s="42">
        <v>2.2652439024390243</v>
      </c>
      <c r="I3440" s="42">
        <v>1968</v>
      </c>
      <c r="J3440" s="42" t="s">
        <v>4169</v>
      </c>
      <c r="K3440" s="42" t="s">
        <v>4170</v>
      </c>
      <c r="L3440" s="42">
        <v>0</v>
      </c>
      <c r="M3440" s="39" t="s">
        <v>102</v>
      </c>
      <c r="N3440" s="39" t="str">
        <f t="shared" si="53"/>
        <v>sim</v>
      </c>
      <c r="O3440" s="49">
        <v>152</v>
      </c>
      <c r="P3440" s="49">
        <v>112</v>
      </c>
      <c r="Q3440" s="39">
        <v>8.5</v>
      </c>
      <c r="R3440" s="39">
        <v>73.7</v>
      </c>
      <c r="S3440" s="39">
        <v>5.6</v>
      </c>
    </row>
    <row r="3441" spans="1:19" x14ac:dyDescent="0.25">
      <c r="A3441" s="39" t="s">
        <v>75</v>
      </c>
      <c r="B3441" s="39" t="s">
        <v>40</v>
      </c>
      <c r="C3441" s="39" t="s">
        <v>72</v>
      </c>
      <c r="D3441" s="39" t="s">
        <v>3539</v>
      </c>
      <c r="E3441" s="39" t="s">
        <v>127</v>
      </c>
      <c r="F3441" s="48">
        <v>1</v>
      </c>
      <c r="G3441" s="41">
        <v>477</v>
      </c>
      <c r="H3441" s="42">
        <v>2.0042016806722689</v>
      </c>
      <c r="I3441" s="42">
        <v>238</v>
      </c>
      <c r="J3441" s="42" t="s">
        <v>4170</v>
      </c>
      <c r="K3441" s="42" t="s">
        <v>4170</v>
      </c>
      <c r="L3441" s="42">
        <v>0</v>
      </c>
      <c r="M3441" s="39" t="s">
        <v>102</v>
      </c>
      <c r="N3441" s="39" t="str">
        <f t="shared" si="53"/>
        <v>sim</v>
      </c>
      <c r="O3441" s="49">
        <v>6.43</v>
      </c>
      <c r="P3441" s="49">
        <v>6.43</v>
      </c>
      <c r="Q3441" s="39">
        <v>2.2200000000000002</v>
      </c>
      <c r="R3441" s="39">
        <v>100</v>
      </c>
      <c r="S3441" s="39">
        <v>34.5</v>
      </c>
    </row>
    <row r="3442" spans="1:19" x14ac:dyDescent="0.25">
      <c r="A3442" s="39" t="s">
        <v>75</v>
      </c>
      <c r="B3442" s="39" t="s">
        <v>40</v>
      </c>
      <c r="C3442" s="39" t="s">
        <v>72</v>
      </c>
      <c r="D3442" s="39" t="s">
        <v>3540</v>
      </c>
      <c r="E3442" s="39" t="s">
        <v>127</v>
      </c>
      <c r="F3442" s="48">
        <v>1</v>
      </c>
      <c r="G3442" s="41">
        <v>781</v>
      </c>
      <c r="H3442" s="42">
        <v>2.0025641025641026</v>
      </c>
      <c r="I3442" s="42">
        <v>390</v>
      </c>
      <c r="J3442" s="42" t="s">
        <v>4170</v>
      </c>
      <c r="K3442" s="42" t="s">
        <v>4170</v>
      </c>
      <c r="L3442" s="42">
        <v>0</v>
      </c>
      <c r="M3442" s="39" t="s">
        <v>102</v>
      </c>
      <c r="N3442" s="39" t="str">
        <f t="shared" si="53"/>
        <v>sim</v>
      </c>
      <c r="O3442" s="49">
        <v>12.45</v>
      </c>
      <c r="P3442" s="49">
        <v>11.71</v>
      </c>
      <c r="Q3442" s="39">
        <v>3.4</v>
      </c>
      <c r="R3442" s="39">
        <v>94.1</v>
      </c>
      <c r="S3442" s="39">
        <v>27.3</v>
      </c>
    </row>
    <row r="3443" spans="1:19" x14ac:dyDescent="0.25">
      <c r="A3443" s="39" t="s">
        <v>75</v>
      </c>
      <c r="B3443" s="39" t="s">
        <v>40</v>
      </c>
      <c r="C3443" s="39" t="s">
        <v>72</v>
      </c>
      <c r="D3443" s="39" t="s">
        <v>3541</v>
      </c>
      <c r="E3443" s="39" t="s">
        <v>127</v>
      </c>
      <c r="F3443" s="48">
        <v>1</v>
      </c>
      <c r="G3443" s="41">
        <v>391</v>
      </c>
      <c r="H3443" s="42">
        <v>4.8875000000000002</v>
      </c>
      <c r="I3443" s="42">
        <v>80</v>
      </c>
      <c r="J3443" s="42" t="s">
        <v>4170</v>
      </c>
      <c r="K3443" s="42" t="s">
        <v>4170</v>
      </c>
      <c r="L3443" s="42">
        <v>0</v>
      </c>
      <c r="M3443" s="39" t="s">
        <v>102</v>
      </c>
      <c r="N3443" s="39" t="str">
        <f t="shared" si="53"/>
        <v>sim</v>
      </c>
      <c r="O3443" s="49">
        <v>7</v>
      </c>
      <c r="P3443" s="49">
        <v>3</v>
      </c>
      <c r="Q3443" s="39">
        <v>2.4</v>
      </c>
      <c r="R3443" s="39">
        <v>42.9</v>
      </c>
      <c r="S3443" s="39">
        <v>34.299999999999997</v>
      </c>
    </row>
    <row r="3444" spans="1:19" x14ac:dyDescent="0.25">
      <c r="A3444" s="39" t="s">
        <v>75</v>
      </c>
      <c r="B3444" s="39" t="s">
        <v>40</v>
      </c>
      <c r="C3444" s="39" t="s">
        <v>72</v>
      </c>
      <c r="D3444" s="39" t="s">
        <v>1100</v>
      </c>
      <c r="E3444" s="39" t="s">
        <v>127</v>
      </c>
      <c r="F3444" s="48">
        <v>1</v>
      </c>
      <c r="G3444" s="41">
        <v>8436</v>
      </c>
      <c r="H3444" s="42">
        <v>2.725686591276252</v>
      </c>
      <c r="I3444" s="42">
        <v>3095</v>
      </c>
      <c r="J3444" s="42" t="s">
        <v>4170</v>
      </c>
      <c r="K3444" s="42" t="s">
        <v>4170</v>
      </c>
      <c r="L3444" s="42">
        <v>16</v>
      </c>
      <c r="M3444" s="39" t="s">
        <v>106</v>
      </c>
      <c r="N3444" s="39" t="str">
        <f t="shared" si="53"/>
        <v>sim</v>
      </c>
      <c r="O3444" s="49">
        <v>38</v>
      </c>
      <c r="P3444" s="49">
        <v>30.4</v>
      </c>
      <c r="Q3444" s="39">
        <v>30</v>
      </c>
      <c r="R3444" s="39">
        <v>80</v>
      </c>
      <c r="S3444" s="39">
        <v>78.900000000000006</v>
      </c>
    </row>
    <row r="3445" spans="1:19" x14ac:dyDescent="0.25">
      <c r="A3445" s="39" t="s">
        <v>75</v>
      </c>
      <c r="B3445" s="39" t="s">
        <v>40</v>
      </c>
      <c r="C3445" s="39" t="s">
        <v>72</v>
      </c>
      <c r="D3445" s="39" t="s">
        <v>3542</v>
      </c>
      <c r="E3445" s="39" t="s">
        <v>127</v>
      </c>
      <c r="F3445" s="48">
        <v>1</v>
      </c>
      <c r="G3445" s="41">
        <v>11122</v>
      </c>
      <c r="H3445" s="42">
        <v>2.7632298136645961</v>
      </c>
      <c r="I3445" s="42">
        <v>4025</v>
      </c>
      <c r="J3445" s="42" t="s">
        <v>4169</v>
      </c>
      <c r="K3445" s="42" t="s">
        <v>4169</v>
      </c>
      <c r="L3445" s="42">
        <v>174</v>
      </c>
      <c r="M3445" s="39" t="s">
        <v>103</v>
      </c>
      <c r="N3445" s="39" t="str">
        <f t="shared" si="53"/>
        <v>sim</v>
      </c>
      <c r="O3445" s="49">
        <v>196</v>
      </c>
      <c r="P3445" s="49">
        <v>83.46</v>
      </c>
      <c r="Q3445" s="39">
        <v>65.5</v>
      </c>
      <c r="R3445" s="39">
        <v>42.6</v>
      </c>
      <c r="S3445" s="39">
        <v>33.4</v>
      </c>
    </row>
    <row r="3446" spans="1:19" x14ac:dyDescent="0.25">
      <c r="A3446" s="39" t="s">
        <v>75</v>
      </c>
      <c r="B3446" s="39" t="s">
        <v>40</v>
      </c>
      <c r="C3446" s="39" t="s">
        <v>72</v>
      </c>
      <c r="D3446" s="39" t="s">
        <v>3543</v>
      </c>
      <c r="E3446" s="39" t="s">
        <v>127</v>
      </c>
      <c r="F3446" s="48">
        <v>1</v>
      </c>
      <c r="G3446" s="41">
        <v>9895</v>
      </c>
      <c r="H3446" s="42">
        <v>2.827142857142857</v>
      </c>
      <c r="I3446" s="42">
        <v>3500</v>
      </c>
      <c r="J3446" s="42" t="s">
        <v>4170</v>
      </c>
      <c r="K3446" s="42" t="s">
        <v>4170</v>
      </c>
      <c r="L3446" s="42">
        <v>50</v>
      </c>
      <c r="M3446" s="39" t="s">
        <v>104</v>
      </c>
      <c r="N3446" s="39" t="b">
        <f t="shared" si="53"/>
        <v>0</v>
      </c>
      <c r="O3446" s="49">
        <v>95</v>
      </c>
      <c r="P3446" s="49">
        <v>85</v>
      </c>
      <c r="Q3446" s="39">
        <v>85</v>
      </c>
      <c r="R3446" s="39">
        <v>89.5</v>
      </c>
      <c r="S3446" s="39">
        <v>89.5</v>
      </c>
    </row>
    <row r="3447" spans="1:19" x14ac:dyDescent="0.25">
      <c r="A3447" s="39" t="s">
        <v>75</v>
      </c>
      <c r="B3447" s="39" t="s">
        <v>40</v>
      </c>
      <c r="C3447" s="39" t="s">
        <v>72</v>
      </c>
      <c r="D3447" s="39" t="s">
        <v>3544</v>
      </c>
      <c r="E3447" s="39" t="s">
        <v>127</v>
      </c>
      <c r="F3447" s="48">
        <v>1</v>
      </c>
      <c r="G3447" s="41">
        <v>1678</v>
      </c>
      <c r="H3447" s="42">
        <v>2.3971428571428572</v>
      </c>
      <c r="I3447" s="42">
        <v>700</v>
      </c>
      <c r="J3447" s="42" t="s">
        <v>4169</v>
      </c>
      <c r="K3447" s="42" t="s">
        <v>4170</v>
      </c>
      <c r="L3447" s="42">
        <v>4</v>
      </c>
      <c r="M3447" s="39" t="s">
        <v>102</v>
      </c>
      <c r="N3447" s="39" t="str">
        <f t="shared" si="53"/>
        <v>sim</v>
      </c>
      <c r="O3447" s="49">
        <v>174.18</v>
      </c>
      <c r="P3447" s="49">
        <v>90.65</v>
      </c>
      <c r="Q3447" s="39">
        <v>5</v>
      </c>
      <c r="R3447" s="39">
        <v>52</v>
      </c>
      <c r="S3447" s="39">
        <v>2.9</v>
      </c>
    </row>
    <row r="3448" spans="1:19" x14ac:dyDescent="0.25">
      <c r="A3448" s="39" t="s">
        <v>75</v>
      </c>
      <c r="B3448" s="39" t="s">
        <v>40</v>
      </c>
      <c r="C3448" s="39" t="s">
        <v>72</v>
      </c>
      <c r="D3448" s="39" t="s">
        <v>3545</v>
      </c>
      <c r="E3448" s="39" t="s">
        <v>127</v>
      </c>
      <c r="F3448" s="48">
        <v>1</v>
      </c>
      <c r="G3448" s="41">
        <v>3319</v>
      </c>
      <c r="H3448" s="42">
        <v>2.0743749999999999</v>
      </c>
      <c r="I3448" s="42">
        <v>1600</v>
      </c>
      <c r="J3448" s="42" t="s">
        <v>4170</v>
      </c>
      <c r="K3448" s="42" t="s">
        <v>4170</v>
      </c>
      <c r="L3448" s="42">
        <v>0</v>
      </c>
      <c r="M3448" s="39" t="s">
        <v>102</v>
      </c>
      <c r="N3448" s="39" t="str">
        <f t="shared" si="53"/>
        <v>sim</v>
      </c>
      <c r="O3448" s="49">
        <v>28.05</v>
      </c>
      <c r="P3448" s="49">
        <v>21.62</v>
      </c>
      <c r="Q3448" s="39">
        <v>1.2</v>
      </c>
      <c r="R3448" s="39">
        <v>77.099999999999994</v>
      </c>
      <c r="S3448" s="39">
        <v>4.3</v>
      </c>
    </row>
    <row r="3449" spans="1:19" x14ac:dyDescent="0.25">
      <c r="A3449" s="39" t="s">
        <v>75</v>
      </c>
      <c r="B3449" s="39" t="s">
        <v>40</v>
      </c>
      <c r="C3449" s="39" t="s">
        <v>72</v>
      </c>
      <c r="D3449" s="39" t="s">
        <v>3546</v>
      </c>
      <c r="E3449" s="39" t="s">
        <v>127</v>
      </c>
      <c r="F3449" s="48">
        <v>1</v>
      </c>
      <c r="G3449" s="41">
        <v>604</v>
      </c>
      <c r="H3449" s="42">
        <v>2</v>
      </c>
      <c r="I3449" s="42">
        <v>302</v>
      </c>
      <c r="J3449" s="42" t="s">
        <v>4170</v>
      </c>
      <c r="K3449" s="42" t="s">
        <v>4170</v>
      </c>
      <c r="L3449" s="42">
        <v>0</v>
      </c>
      <c r="M3449" s="39" t="s">
        <v>102</v>
      </c>
      <c r="N3449" s="39" t="str">
        <f t="shared" si="53"/>
        <v>sim</v>
      </c>
      <c r="O3449" s="49">
        <v>16.78</v>
      </c>
      <c r="P3449" s="49">
        <v>4.5</v>
      </c>
      <c r="Q3449" s="39">
        <v>0</v>
      </c>
      <c r="R3449" s="39">
        <v>26.8</v>
      </c>
      <c r="S3449" s="39"/>
    </row>
    <row r="3450" spans="1:19" x14ac:dyDescent="0.25">
      <c r="A3450" s="39" t="s">
        <v>75</v>
      </c>
      <c r="B3450" s="39" t="s">
        <v>40</v>
      </c>
      <c r="C3450" s="39" t="s">
        <v>72</v>
      </c>
      <c r="D3450" s="39" t="s">
        <v>3547</v>
      </c>
      <c r="E3450" s="39" t="s">
        <v>127</v>
      </c>
      <c r="F3450" s="48">
        <v>1</v>
      </c>
      <c r="G3450" s="41">
        <v>2041</v>
      </c>
      <c r="H3450" s="42">
        <v>2.5966921119592876</v>
      </c>
      <c r="I3450" s="42">
        <v>786</v>
      </c>
      <c r="J3450" s="42" t="s">
        <v>4170</v>
      </c>
      <c r="K3450" s="42" t="s">
        <v>4170</v>
      </c>
      <c r="L3450" s="42">
        <v>0</v>
      </c>
      <c r="M3450" s="39" t="s">
        <v>104</v>
      </c>
      <c r="N3450" s="39" t="b">
        <f t="shared" si="53"/>
        <v>0</v>
      </c>
      <c r="O3450" s="49">
        <v>18.02</v>
      </c>
      <c r="P3450" s="49">
        <v>18.02</v>
      </c>
      <c r="Q3450" s="39">
        <v>0</v>
      </c>
      <c r="R3450" s="39">
        <v>100</v>
      </c>
      <c r="S3450" s="39"/>
    </row>
    <row r="3451" spans="1:19" x14ac:dyDescent="0.25">
      <c r="A3451" s="39" t="s">
        <v>75</v>
      </c>
      <c r="B3451" s="39" t="s">
        <v>40</v>
      </c>
      <c r="C3451" s="39" t="s">
        <v>72</v>
      </c>
      <c r="D3451" s="39" t="s">
        <v>3548</v>
      </c>
      <c r="E3451" s="39" t="s">
        <v>127</v>
      </c>
      <c r="F3451" s="48">
        <v>1</v>
      </c>
      <c r="G3451" s="41">
        <v>2507</v>
      </c>
      <c r="H3451" s="42">
        <v>2.0599835661462613</v>
      </c>
      <c r="I3451" s="42">
        <v>1217</v>
      </c>
      <c r="J3451" s="42" t="s">
        <v>4169</v>
      </c>
      <c r="K3451" s="42" t="s">
        <v>4170</v>
      </c>
      <c r="L3451" s="42">
        <v>68</v>
      </c>
      <c r="M3451" s="39" t="s">
        <v>103</v>
      </c>
      <c r="N3451" s="39" t="str">
        <f t="shared" si="53"/>
        <v>sim</v>
      </c>
      <c r="O3451" s="49">
        <v>22.45</v>
      </c>
      <c r="P3451" s="49">
        <v>22.45</v>
      </c>
      <c r="Q3451" s="39">
        <v>12</v>
      </c>
      <c r="R3451" s="39">
        <v>100</v>
      </c>
      <c r="S3451" s="39">
        <v>53.5</v>
      </c>
    </row>
    <row r="3452" spans="1:19" x14ac:dyDescent="0.25">
      <c r="A3452" s="39" t="s">
        <v>75</v>
      </c>
      <c r="B3452" s="39" t="s">
        <v>40</v>
      </c>
      <c r="C3452" s="39" t="s">
        <v>72</v>
      </c>
      <c r="D3452" s="39" t="s">
        <v>3549</v>
      </c>
      <c r="E3452" s="39" t="s">
        <v>127</v>
      </c>
      <c r="F3452" s="48">
        <v>2</v>
      </c>
      <c r="G3452" s="41">
        <v>25303</v>
      </c>
      <c r="H3452" s="42">
        <v>2.0687597089363092</v>
      </c>
      <c r="I3452" s="42">
        <v>12231</v>
      </c>
      <c r="J3452" s="42" t="s">
        <v>4169</v>
      </c>
      <c r="K3452" s="42" t="s">
        <v>4170</v>
      </c>
      <c r="L3452" s="42">
        <v>50</v>
      </c>
      <c r="M3452" s="39" t="s">
        <v>102</v>
      </c>
      <c r="N3452" s="39" t="str">
        <f t="shared" si="53"/>
        <v>sim</v>
      </c>
      <c r="O3452" s="49">
        <v>105</v>
      </c>
      <c r="P3452" s="49">
        <v>61</v>
      </c>
      <c r="Q3452" s="39">
        <v>25</v>
      </c>
      <c r="R3452" s="39">
        <v>58.1</v>
      </c>
      <c r="S3452" s="39">
        <v>23.8</v>
      </c>
    </row>
    <row r="3453" spans="1:19" x14ac:dyDescent="0.25">
      <c r="A3453" s="39" t="s">
        <v>75</v>
      </c>
      <c r="B3453" s="39" t="s">
        <v>40</v>
      </c>
      <c r="C3453" s="39" t="s">
        <v>72</v>
      </c>
      <c r="D3453" s="39" t="s">
        <v>3550</v>
      </c>
      <c r="E3453" s="39" t="s">
        <v>127</v>
      </c>
      <c r="F3453" s="48">
        <v>1</v>
      </c>
      <c r="G3453" s="41">
        <v>10857</v>
      </c>
      <c r="H3453" s="42">
        <v>2.31</v>
      </c>
      <c r="I3453" s="42">
        <v>4700</v>
      </c>
      <c r="J3453" s="42" t="s">
        <v>4170</v>
      </c>
      <c r="K3453" s="42" t="s">
        <v>4170</v>
      </c>
      <c r="L3453" s="42">
        <v>110</v>
      </c>
      <c r="M3453" s="39" t="s">
        <v>106</v>
      </c>
      <c r="N3453" s="39" t="str">
        <f t="shared" si="53"/>
        <v>sim</v>
      </c>
      <c r="O3453" s="49">
        <v>72</v>
      </c>
      <c r="P3453" s="49">
        <v>29</v>
      </c>
      <c r="Q3453" s="39">
        <v>16</v>
      </c>
      <c r="R3453" s="39">
        <v>40.299999999999997</v>
      </c>
      <c r="S3453" s="39">
        <v>22.2</v>
      </c>
    </row>
    <row r="3454" spans="1:19" x14ac:dyDescent="0.25">
      <c r="A3454" s="39" t="s">
        <v>75</v>
      </c>
      <c r="B3454" s="39" t="s">
        <v>40</v>
      </c>
      <c r="C3454" s="39" t="s">
        <v>72</v>
      </c>
      <c r="D3454" s="39" t="s">
        <v>3551</v>
      </c>
      <c r="E3454" s="39" t="s">
        <v>127</v>
      </c>
      <c r="F3454" s="48">
        <v>2</v>
      </c>
      <c r="G3454" s="41">
        <v>70025</v>
      </c>
      <c r="H3454" s="42">
        <v>2.6559833112080411</v>
      </c>
      <c r="I3454" s="42">
        <v>26365</v>
      </c>
      <c r="J3454" s="42" t="s">
        <v>4169</v>
      </c>
      <c r="K3454" s="42" t="s">
        <v>4170</v>
      </c>
      <c r="L3454" s="42">
        <v>200</v>
      </c>
      <c r="M3454" s="39" t="s">
        <v>102</v>
      </c>
      <c r="N3454" s="39" t="str">
        <f t="shared" si="53"/>
        <v>sim</v>
      </c>
      <c r="O3454" s="49">
        <v>3000</v>
      </c>
      <c r="P3454" s="49">
        <v>50</v>
      </c>
      <c r="Q3454" s="39">
        <v>20</v>
      </c>
      <c r="R3454" s="39">
        <v>1.7</v>
      </c>
      <c r="S3454" s="39">
        <v>0.7</v>
      </c>
    </row>
    <row r="3455" spans="1:19" x14ac:dyDescent="0.25">
      <c r="A3455" s="39" t="s">
        <v>75</v>
      </c>
      <c r="B3455" s="39" t="s">
        <v>40</v>
      </c>
      <c r="C3455" s="39" t="s">
        <v>72</v>
      </c>
      <c r="D3455" s="39" t="s">
        <v>1227</v>
      </c>
      <c r="E3455" s="39" t="s">
        <v>194</v>
      </c>
      <c r="F3455" s="48">
        <v>3</v>
      </c>
      <c r="G3455" s="41">
        <v>131240</v>
      </c>
      <c r="H3455" s="42">
        <v>2.1873333333333331</v>
      </c>
      <c r="I3455" s="42">
        <v>60000</v>
      </c>
      <c r="J3455" s="42" t="s">
        <v>4170</v>
      </c>
      <c r="K3455" s="42" t="s">
        <v>4170</v>
      </c>
      <c r="L3455" s="42">
        <v>0</v>
      </c>
      <c r="M3455" s="39" t="s">
        <v>103</v>
      </c>
      <c r="N3455" s="39" t="str">
        <f t="shared" si="53"/>
        <v>sim</v>
      </c>
      <c r="O3455" s="49">
        <v>57</v>
      </c>
      <c r="P3455" s="49">
        <v>30</v>
      </c>
      <c r="Q3455" s="39">
        <v>3</v>
      </c>
      <c r="R3455" s="39">
        <v>52.6</v>
      </c>
      <c r="S3455" s="39">
        <v>5.3</v>
      </c>
    </row>
    <row r="3456" spans="1:19" x14ac:dyDescent="0.25">
      <c r="A3456" s="39" t="s">
        <v>75</v>
      </c>
      <c r="B3456" s="39" t="s">
        <v>40</v>
      </c>
      <c r="C3456" s="39" t="s">
        <v>72</v>
      </c>
      <c r="D3456" s="39" t="s">
        <v>3552</v>
      </c>
      <c r="E3456" s="39" t="s">
        <v>127</v>
      </c>
      <c r="F3456" s="48">
        <v>1</v>
      </c>
      <c r="G3456" s="41">
        <v>1697</v>
      </c>
      <c r="H3456" s="42">
        <v>2.951304347826087</v>
      </c>
      <c r="I3456" s="42">
        <v>575</v>
      </c>
      <c r="J3456" s="42" t="s">
        <v>4170</v>
      </c>
      <c r="K3456" s="42" t="s">
        <v>4170</v>
      </c>
      <c r="L3456" s="42">
        <v>5</v>
      </c>
      <c r="M3456" s="39" t="s">
        <v>102</v>
      </c>
      <c r="N3456" s="39" t="str">
        <f t="shared" si="53"/>
        <v>sim</v>
      </c>
      <c r="O3456" s="49">
        <v>30</v>
      </c>
      <c r="P3456" s="49">
        <v>20</v>
      </c>
      <c r="Q3456" s="39">
        <v>0.5</v>
      </c>
      <c r="R3456" s="39">
        <v>66.7</v>
      </c>
      <c r="S3456" s="39">
        <v>1.7</v>
      </c>
    </row>
    <row r="3457" spans="1:19" x14ac:dyDescent="0.25">
      <c r="A3457" s="39" t="s">
        <v>75</v>
      </c>
      <c r="B3457" s="39" t="s">
        <v>40</v>
      </c>
      <c r="C3457" s="39" t="s">
        <v>72</v>
      </c>
      <c r="D3457" s="39" t="s">
        <v>3553</v>
      </c>
      <c r="E3457" s="39" t="s">
        <v>127</v>
      </c>
      <c r="F3457" s="48">
        <v>1</v>
      </c>
      <c r="G3457" s="41">
        <v>1477</v>
      </c>
      <c r="H3457" s="42">
        <v>2.0013550135501355</v>
      </c>
      <c r="I3457" s="42">
        <v>738</v>
      </c>
      <c r="J3457" s="42" t="s">
        <v>4170</v>
      </c>
      <c r="K3457" s="42" t="s">
        <v>4170</v>
      </c>
      <c r="L3457" s="42">
        <v>0</v>
      </c>
      <c r="M3457" s="39" t="s">
        <v>103</v>
      </c>
      <c r="N3457" s="39" t="str">
        <f t="shared" si="53"/>
        <v>sim</v>
      </c>
      <c r="O3457" s="49">
        <v>19.47</v>
      </c>
      <c r="P3457" s="49">
        <v>11.25</v>
      </c>
      <c r="Q3457" s="39">
        <v>9.35</v>
      </c>
      <c r="R3457" s="39">
        <v>57.8</v>
      </c>
      <c r="S3457" s="39">
        <v>48</v>
      </c>
    </row>
    <row r="3458" spans="1:19" x14ac:dyDescent="0.25">
      <c r="A3458" s="39" t="s">
        <v>75</v>
      </c>
      <c r="B3458" s="39" t="s">
        <v>40</v>
      </c>
      <c r="C3458" s="39" t="s">
        <v>72</v>
      </c>
      <c r="D3458" s="39" t="s">
        <v>3554</v>
      </c>
      <c r="E3458" s="39" t="s">
        <v>127</v>
      </c>
      <c r="F3458" s="48">
        <v>2</v>
      </c>
      <c r="G3458" s="41">
        <v>52277</v>
      </c>
      <c r="H3458" s="42">
        <v>2.460094117647059</v>
      </c>
      <c r="I3458" s="42">
        <v>21250</v>
      </c>
      <c r="J3458" s="42" t="s">
        <v>4169</v>
      </c>
      <c r="K3458" s="42" t="s">
        <v>4170</v>
      </c>
      <c r="L3458" s="42">
        <v>0</v>
      </c>
      <c r="M3458" s="39" t="s">
        <v>106</v>
      </c>
      <c r="N3458" s="39" t="str">
        <f t="shared" si="53"/>
        <v>sim</v>
      </c>
      <c r="O3458" s="49">
        <v>421</v>
      </c>
      <c r="P3458" s="49">
        <v>241</v>
      </c>
      <c r="Q3458" s="39">
        <v>240</v>
      </c>
      <c r="R3458" s="39">
        <v>57.2</v>
      </c>
      <c r="S3458" s="39">
        <v>57</v>
      </c>
    </row>
    <row r="3459" spans="1:19" x14ac:dyDescent="0.25">
      <c r="A3459" s="39" t="s">
        <v>75</v>
      </c>
      <c r="B3459" s="39" t="s">
        <v>40</v>
      </c>
      <c r="C3459" s="39" t="s">
        <v>72</v>
      </c>
      <c r="D3459" s="39" t="s">
        <v>3555</v>
      </c>
      <c r="E3459" s="39" t="s">
        <v>127</v>
      </c>
      <c r="F3459" s="48">
        <v>1</v>
      </c>
      <c r="G3459" s="41">
        <v>1158</v>
      </c>
      <c r="H3459" s="42">
        <v>2.0139130434782611</v>
      </c>
      <c r="I3459" s="42">
        <v>575</v>
      </c>
      <c r="J3459" s="42" t="s">
        <v>4169</v>
      </c>
      <c r="K3459" s="42" t="s">
        <v>4170</v>
      </c>
      <c r="L3459" s="42">
        <v>37</v>
      </c>
      <c r="M3459" s="39" t="s">
        <v>106</v>
      </c>
      <c r="N3459" s="39" t="str">
        <f t="shared" ref="N3459:N3522" si="54">IF(M3459&lt;&gt;"Não existe", "sim")</f>
        <v>sim</v>
      </c>
      <c r="O3459" s="49">
        <v>13.03</v>
      </c>
      <c r="P3459" s="49">
        <v>11.15</v>
      </c>
      <c r="Q3459" s="39">
        <v>7</v>
      </c>
      <c r="R3459" s="39">
        <v>85.6</v>
      </c>
      <c r="S3459" s="39">
        <v>53.7</v>
      </c>
    </row>
    <row r="3460" spans="1:19" x14ac:dyDescent="0.25">
      <c r="A3460" s="39" t="s">
        <v>75</v>
      </c>
      <c r="B3460" s="39" t="s">
        <v>40</v>
      </c>
      <c r="C3460" s="39" t="s">
        <v>72</v>
      </c>
      <c r="D3460" s="39" t="s">
        <v>3556</v>
      </c>
      <c r="E3460" s="39" t="s">
        <v>127</v>
      </c>
      <c r="F3460" s="48">
        <v>1</v>
      </c>
      <c r="G3460" s="41">
        <v>2978</v>
      </c>
      <c r="H3460" s="42">
        <v>1.4310427679000481</v>
      </c>
      <c r="I3460" s="42">
        <v>2081</v>
      </c>
      <c r="J3460" s="42" t="s">
        <v>4170</v>
      </c>
      <c r="K3460" s="42" t="s">
        <v>4170</v>
      </c>
      <c r="L3460" s="42">
        <v>0</v>
      </c>
      <c r="M3460" s="39" t="s">
        <v>102</v>
      </c>
      <c r="N3460" s="39" t="str">
        <f t="shared" si="54"/>
        <v>sim</v>
      </c>
      <c r="O3460" s="49">
        <v>43.72</v>
      </c>
      <c r="P3460" s="49">
        <v>35.72</v>
      </c>
      <c r="Q3460" s="39">
        <v>22</v>
      </c>
      <c r="R3460" s="39">
        <v>81.7</v>
      </c>
      <c r="S3460" s="39">
        <v>50.3</v>
      </c>
    </row>
    <row r="3461" spans="1:19" x14ac:dyDescent="0.25">
      <c r="A3461" s="39" t="s">
        <v>75</v>
      </c>
      <c r="B3461" s="39" t="s">
        <v>40</v>
      </c>
      <c r="C3461" s="39" t="s">
        <v>72</v>
      </c>
      <c r="D3461" s="39" t="s">
        <v>3557</v>
      </c>
      <c r="E3461" s="39" t="s">
        <v>127</v>
      </c>
      <c r="F3461" s="48">
        <v>1</v>
      </c>
      <c r="G3461" s="41">
        <v>1287</v>
      </c>
      <c r="H3461" s="42">
        <v>2.3189189189189188</v>
      </c>
      <c r="I3461" s="42">
        <v>555</v>
      </c>
      <c r="J3461" s="42" t="s">
        <v>4170</v>
      </c>
      <c r="K3461" s="42" t="s">
        <v>4170</v>
      </c>
      <c r="L3461" s="42">
        <v>0</v>
      </c>
      <c r="M3461" s="39" t="s">
        <v>106</v>
      </c>
      <c r="N3461" s="39" t="str">
        <f t="shared" si="54"/>
        <v>sim</v>
      </c>
      <c r="O3461" s="49">
        <v>11.5</v>
      </c>
      <c r="P3461" s="49">
        <v>8</v>
      </c>
      <c r="Q3461" s="39">
        <v>4.5999999999999996</v>
      </c>
      <c r="R3461" s="39">
        <v>69.599999999999994</v>
      </c>
      <c r="S3461" s="39">
        <v>40</v>
      </c>
    </row>
    <row r="3462" spans="1:19" x14ac:dyDescent="0.25">
      <c r="A3462" s="39" t="s">
        <v>75</v>
      </c>
      <c r="B3462" s="39" t="s">
        <v>40</v>
      </c>
      <c r="C3462" s="39" t="s">
        <v>72</v>
      </c>
      <c r="D3462" s="39" t="s">
        <v>3558</v>
      </c>
      <c r="E3462" s="39" t="s">
        <v>127</v>
      </c>
      <c r="F3462" s="48">
        <v>1</v>
      </c>
      <c r="G3462" s="41">
        <v>1931</v>
      </c>
      <c r="H3462" s="42">
        <v>2.0010362694300516</v>
      </c>
      <c r="I3462" s="42">
        <v>965</v>
      </c>
      <c r="J3462" s="42" t="s">
        <v>4169</v>
      </c>
      <c r="K3462" s="42" t="s">
        <v>4170</v>
      </c>
      <c r="L3462" s="42">
        <v>25</v>
      </c>
      <c r="M3462" s="39" t="s">
        <v>102</v>
      </c>
      <c r="N3462" s="39" t="str">
        <f t="shared" si="54"/>
        <v>sim</v>
      </c>
      <c r="O3462" s="49">
        <v>21.9</v>
      </c>
      <c r="P3462" s="49">
        <v>12.98</v>
      </c>
      <c r="Q3462" s="39">
        <v>6.39</v>
      </c>
      <c r="R3462" s="39">
        <v>59.3</v>
      </c>
      <c r="S3462" s="39">
        <v>29.2</v>
      </c>
    </row>
    <row r="3463" spans="1:19" x14ac:dyDescent="0.25">
      <c r="A3463" s="39" t="s">
        <v>75</v>
      </c>
      <c r="B3463" s="39" t="s">
        <v>40</v>
      </c>
      <c r="C3463" s="39" t="s">
        <v>72</v>
      </c>
      <c r="D3463" s="39" t="s">
        <v>3559</v>
      </c>
      <c r="E3463" s="39" t="s">
        <v>127</v>
      </c>
      <c r="F3463" s="48">
        <v>1</v>
      </c>
      <c r="G3463" s="41">
        <v>4165</v>
      </c>
      <c r="H3463" s="42">
        <v>2.5227135069654754</v>
      </c>
      <c r="I3463" s="42">
        <v>1651</v>
      </c>
      <c r="J3463" s="42" t="s">
        <v>4170</v>
      </c>
      <c r="K3463" s="42" t="s">
        <v>4170</v>
      </c>
      <c r="L3463" s="42">
        <v>80</v>
      </c>
      <c r="M3463" s="39" t="s">
        <v>106</v>
      </c>
      <c r="N3463" s="39" t="str">
        <f t="shared" si="54"/>
        <v>sim</v>
      </c>
      <c r="O3463" s="49">
        <v>35</v>
      </c>
      <c r="P3463" s="49">
        <v>35</v>
      </c>
      <c r="Q3463" s="39">
        <v>30</v>
      </c>
      <c r="R3463" s="39">
        <v>100</v>
      </c>
      <c r="S3463" s="39">
        <v>85.7</v>
      </c>
    </row>
    <row r="3464" spans="1:19" x14ac:dyDescent="0.25">
      <c r="A3464" s="39" t="s">
        <v>75</v>
      </c>
      <c r="B3464" s="39" t="s">
        <v>40</v>
      </c>
      <c r="C3464" s="39" t="s">
        <v>72</v>
      </c>
      <c r="D3464" s="39" t="s">
        <v>3560</v>
      </c>
      <c r="E3464" s="39" t="s">
        <v>194</v>
      </c>
      <c r="F3464" s="48">
        <v>2</v>
      </c>
      <c r="G3464" s="41">
        <v>66295</v>
      </c>
      <c r="H3464" s="42">
        <v>3.3147500000000001</v>
      </c>
      <c r="I3464" s="42">
        <v>20000</v>
      </c>
      <c r="J3464" s="42" t="s">
        <v>4170</v>
      </c>
      <c r="K3464" s="42" t="s">
        <v>4170</v>
      </c>
      <c r="L3464" s="42">
        <v>0</v>
      </c>
      <c r="M3464" s="39" t="s">
        <v>103</v>
      </c>
      <c r="N3464" s="39" t="str">
        <f t="shared" si="54"/>
        <v>sim</v>
      </c>
      <c r="O3464" s="49">
        <v>320</v>
      </c>
      <c r="P3464" s="49">
        <v>313.06</v>
      </c>
      <c r="Q3464" s="39">
        <v>5</v>
      </c>
      <c r="R3464" s="39">
        <v>97.8</v>
      </c>
      <c r="S3464" s="39">
        <v>1.6</v>
      </c>
    </row>
    <row r="3465" spans="1:19" x14ac:dyDescent="0.25">
      <c r="A3465" s="39" t="s">
        <v>75</v>
      </c>
      <c r="B3465" s="39" t="s">
        <v>40</v>
      </c>
      <c r="C3465" s="39" t="s">
        <v>72</v>
      </c>
      <c r="D3465" s="39" t="s">
        <v>3561</v>
      </c>
      <c r="E3465" s="39" t="s">
        <v>127</v>
      </c>
      <c r="F3465" s="48">
        <v>1</v>
      </c>
      <c r="G3465" s="41">
        <v>3294</v>
      </c>
      <c r="H3465" s="42">
        <v>2.8396551724137931</v>
      </c>
      <c r="I3465" s="42">
        <v>1160</v>
      </c>
      <c r="J3465" s="42" t="s">
        <v>4170</v>
      </c>
      <c r="K3465" s="42" t="s">
        <v>4170</v>
      </c>
      <c r="L3465" s="42">
        <v>350</v>
      </c>
      <c r="M3465" s="39" t="s">
        <v>106</v>
      </c>
      <c r="N3465" s="39" t="str">
        <f t="shared" si="54"/>
        <v>sim</v>
      </c>
      <c r="O3465" s="49">
        <v>29.75</v>
      </c>
      <c r="P3465" s="49">
        <v>14.88</v>
      </c>
      <c r="Q3465" s="39">
        <v>10.050000000000001</v>
      </c>
      <c r="R3465" s="39">
        <v>50</v>
      </c>
      <c r="S3465" s="39">
        <v>33.799999999999997</v>
      </c>
    </row>
    <row r="3466" spans="1:19" x14ac:dyDescent="0.25">
      <c r="A3466" s="39" t="s">
        <v>75</v>
      </c>
      <c r="B3466" s="39" t="s">
        <v>40</v>
      </c>
      <c r="C3466" s="39" t="s">
        <v>72</v>
      </c>
      <c r="D3466" s="39" t="s">
        <v>3562</v>
      </c>
      <c r="E3466" s="39" t="s">
        <v>127</v>
      </c>
      <c r="F3466" s="48">
        <v>1</v>
      </c>
      <c r="G3466" s="41">
        <v>1892</v>
      </c>
      <c r="H3466" s="42">
        <v>2.2658682634730538</v>
      </c>
      <c r="I3466" s="42">
        <v>835</v>
      </c>
      <c r="J3466" s="42" t="s">
        <v>4169</v>
      </c>
      <c r="K3466" s="42" t="s">
        <v>4170</v>
      </c>
      <c r="L3466" s="42">
        <v>0</v>
      </c>
      <c r="M3466" s="39" t="s">
        <v>104</v>
      </c>
      <c r="N3466" s="39" t="b">
        <f t="shared" si="54"/>
        <v>0</v>
      </c>
      <c r="O3466" s="49">
        <v>20.93</v>
      </c>
      <c r="P3466" s="49">
        <v>15</v>
      </c>
      <c r="Q3466" s="39">
        <v>0</v>
      </c>
      <c r="R3466" s="39">
        <v>71.7</v>
      </c>
      <c r="S3466" s="39"/>
    </row>
    <row r="3467" spans="1:19" x14ac:dyDescent="0.25">
      <c r="A3467" s="39" t="s">
        <v>75</v>
      </c>
      <c r="B3467" s="39" t="s">
        <v>40</v>
      </c>
      <c r="C3467" s="39" t="s">
        <v>72</v>
      </c>
      <c r="D3467" s="39" t="s">
        <v>3563</v>
      </c>
      <c r="E3467" s="39" t="s">
        <v>127</v>
      </c>
      <c r="F3467" s="48">
        <v>2</v>
      </c>
      <c r="G3467" s="41">
        <v>16366</v>
      </c>
      <c r="H3467" s="42">
        <v>2.7213169271699367</v>
      </c>
      <c r="I3467" s="42">
        <v>6014</v>
      </c>
      <c r="J3467" s="42" t="s">
        <v>4170</v>
      </c>
      <c r="K3467" s="42" t="s">
        <v>4170</v>
      </c>
      <c r="L3467" s="42">
        <v>150</v>
      </c>
      <c r="M3467" s="39" t="s">
        <v>106</v>
      </c>
      <c r="N3467" s="39" t="str">
        <f t="shared" si="54"/>
        <v>sim</v>
      </c>
      <c r="O3467" s="49">
        <v>40</v>
      </c>
      <c r="P3467" s="49">
        <v>25</v>
      </c>
      <c r="Q3467" s="39">
        <v>24.5</v>
      </c>
      <c r="R3467" s="39">
        <v>62.5</v>
      </c>
      <c r="S3467" s="39">
        <v>61.3</v>
      </c>
    </row>
    <row r="3468" spans="1:19" x14ac:dyDescent="0.25">
      <c r="A3468" s="39" t="s">
        <v>75</v>
      </c>
      <c r="B3468" s="39" t="s">
        <v>40</v>
      </c>
      <c r="C3468" s="39" t="s">
        <v>72</v>
      </c>
      <c r="D3468" s="39" t="s">
        <v>3564</v>
      </c>
      <c r="E3468" s="39" t="s">
        <v>127</v>
      </c>
      <c r="F3468" s="48">
        <v>1</v>
      </c>
      <c r="G3468" s="41">
        <v>1738</v>
      </c>
      <c r="H3468" s="42">
        <v>2.1195121951219513</v>
      </c>
      <c r="I3468" s="42">
        <v>820</v>
      </c>
      <c r="J3468" s="42" t="s">
        <v>4170</v>
      </c>
      <c r="K3468" s="42" t="s">
        <v>4170</v>
      </c>
      <c r="L3468" s="42">
        <v>0</v>
      </c>
      <c r="M3468" s="39" t="s">
        <v>102</v>
      </c>
      <c r="N3468" s="39" t="str">
        <f t="shared" si="54"/>
        <v>sim</v>
      </c>
      <c r="O3468" s="49">
        <v>17</v>
      </c>
      <c r="P3468" s="49">
        <v>16</v>
      </c>
      <c r="Q3468" s="39">
        <v>11.4</v>
      </c>
      <c r="R3468" s="39">
        <v>94.1</v>
      </c>
      <c r="S3468" s="39">
        <v>67.099999999999994</v>
      </c>
    </row>
    <row r="3469" spans="1:19" x14ac:dyDescent="0.25">
      <c r="A3469" s="39" t="s">
        <v>75</v>
      </c>
      <c r="B3469" s="39" t="s">
        <v>40</v>
      </c>
      <c r="C3469" s="39" t="s">
        <v>72</v>
      </c>
      <c r="D3469" s="39" t="s">
        <v>3565</v>
      </c>
      <c r="E3469" s="39" t="s">
        <v>127</v>
      </c>
      <c r="F3469" s="48">
        <v>2</v>
      </c>
      <c r="G3469" s="41">
        <v>41548</v>
      </c>
      <c r="H3469" s="42">
        <v>2.4332650073206441</v>
      </c>
      <c r="I3469" s="42">
        <v>17075</v>
      </c>
      <c r="J3469" s="42" t="s">
        <v>4169</v>
      </c>
      <c r="K3469" s="42" t="s">
        <v>4170</v>
      </c>
      <c r="L3469" s="42">
        <v>300</v>
      </c>
      <c r="M3469" s="39" t="s">
        <v>103</v>
      </c>
      <c r="N3469" s="39" t="str">
        <f t="shared" si="54"/>
        <v>sim</v>
      </c>
      <c r="O3469" s="49">
        <v>240</v>
      </c>
      <c r="P3469" s="49">
        <v>206</v>
      </c>
      <c r="Q3469" s="39">
        <v>160</v>
      </c>
      <c r="R3469" s="39">
        <v>85.8</v>
      </c>
      <c r="S3469" s="39">
        <v>66.7</v>
      </c>
    </row>
    <row r="3470" spans="1:19" x14ac:dyDescent="0.25">
      <c r="A3470" s="39" t="s">
        <v>75</v>
      </c>
      <c r="B3470" s="39" t="s">
        <v>40</v>
      </c>
      <c r="C3470" s="39" t="s">
        <v>72</v>
      </c>
      <c r="D3470" s="39" t="s">
        <v>3566</v>
      </c>
      <c r="E3470" s="39" t="s">
        <v>127</v>
      </c>
      <c r="F3470" s="48">
        <v>2</v>
      </c>
      <c r="G3470" s="41">
        <v>20786</v>
      </c>
      <c r="H3470" s="42">
        <v>2.9018567639257293</v>
      </c>
      <c r="I3470" s="42">
        <v>7163</v>
      </c>
      <c r="J3470" s="42" t="s">
        <v>4169</v>
      </c>
      <c r="K3470" s="42" t="s">
        <v>4170</v>
      </c>
      <c r="L3470" s="42">
        <v>100</v>
      </c>
      <c r="M3470" s="39" t="s">
        <v>102</v>
      </c>
      <c r="N3470" s="39" t="str">
        <f t="shared" si="54"/>
        <v>sim</v>
      </c>
      <c r="O3470" s="49">
        <v>99.82</v>
      </c>
      <c r="P3470" s="49">
        <v>67.55</v>
      </c>
      <c r="Q3470" s="39">
        <v>57.5</v>
      </c>
      <c r="R3470" s="39">
        <v>67.7</v>
      </c>
      <c r="S3470" s="39">
        <v>57.6</v>
      </c>
    </row>
    <row r="3471" spans="1:19" x14ac:dyDescent="0.25">
      <c r="A3471" s="39" t="s">
        <v>75</v>
      </c>
      <c r="B3471" s="39" t="s">
        <v>40</v>
      </c>
      <c r="C3471" s="39" t="s">
        <v>72</v>
      </c>
      <c r="D3471" s="39" t="s">
        <v>3567</v>
      </c>
      <c r="E3471" s="39" t="s">
        <v>194</v>
      </c>
      <c r="F3471" s="48">
        <v>4</v>
      </c>
      <c r="G3471" s="41">
        <v>348208</v>
      </c>
      <c r="H3471" s="42">
        <v>2.9017333333333335</v>
      </c>
      <c r="I3471" s="42">
        <v>120000</v>
      </c>
      <c r="J3471" s="42" t="s">
        <v>4169</v>
      </c>
      <c r="K3471" s="42" t="s">
        <v>4169</v>
      </c>
      <c r="L3471" s="42">
        <v>30000</v>
      </c>
      <c r="M3471" s="39" t="s">
        <v>106</v>
      </c>
      <c r="N3471" s="39" t="str">
        <f t="shared" si="54"/>
        <v>sim</v>
      </c>
      <c r="O3471" s="49">
        <v>1330</v>
      </c>
      <c r="P3471" s="49">
        <v>1280</v>
      </c>
      <c r="Q3471" s="39">
        <v>1240</v>
      </c>
      <c r="R3471" s="39">
        <v>96.2</v>
      </c>
      <c r="S3471" s="39">
        <v>93.2</v>
      </c>
    </row>
    <row r="3472" spans="1:19" x14ac:dyDescent="0.25">
      <c r="A3472" s="39" t="s">
        <v>75</v>
      </c>
      <c r="B3472" s="39" t="s">
        <v>40</v>
      </c>
      <c r="C3472" s="39" t="s">
        <v>72</v>
      </c>
      <c r="D3472" s="39" t="s">
        <v>3568</v>
      </c>
      <c r="E3472" s="39" t="s">
        <v>127</v>
      </c>
      <c r="F3472" s="48">
        <v>1</v>
      </c>
      <c r="G3472" s="41">
        <v>388</v>
      </c>
      <c r="H3472" s="42">
        <v>2.1555555555555554</v>
      </c>
      <c r="I3472" s="42">
        <v>180</v>
      </c>
      <c r="J3472" s="42" t="s">
        <v>4170</v>
      </c>
      <c r="K3472" s="42" t="s">
        <v>4170</v>
      </c>
      <c r="L3472" s="42">
        <v>0</v>
      </c>
      <c r="M3472" s="39" t="s">
        <v>102</v>
      </c>
      <c r="N3472" s="39" t="str">
        <f t="shared" si="54"/>
        <v>sim</v>
      </c>
      <c r="O3472" s="49">
        <v>2.5</v>
      </c>
      <c r="P3472" s="49">
        <v>2.5</v>
      </c>
      <c r="Q3472" s="39">
        <v>2.5</v>
      </c>
      <c r="R3472" s="39">
        <v>100</v>
      </c>
      <c r="S3472" s="39">
        <v>100</v>
      </c>
    </row>
    <row r="3473" spans="1:19" x14ac:dyDescent="0.25">
      <c r="A3473" s="39" t="s">
        <v>75</v>
      </c>
      <c r="B3473" s="39" t="s">
        <v>40</v>
      </c>
      <c r="C3473" s="39" t="s">
        <v>72</v>
      </c>
      <c r="D3473" s="39" t="s">
        <v>3569</v>
      </c>
      <c r="E3473" s="39" t="s">
        <v>127</v>
      </c>
      <c r="F3473" s="48">
        <v>1</v>
      </c>
      <c r="G3473" s="41">
        <v>467</v>
      </c>
      <c r="H3473" s="42">
        <v>2.335</v>
      </c>
      <c r="I3473" s="42">
        <v>200</v>
      </c>
      <c r="J3473" s="42" t="s">
        <v>4170</v>
      </c>
      <c r="K3473" s="42" t="s">
        <v>4170</v>
      </c>
      <c r="L3473" s="42">
        <v>0</v>
      </c>
      <c r="M3473" s="39" t="s">
        <v>103</v>
      </c>
      <c r="N3473" s="39" t="str">
        <f t="shared" si="54"/>
        <v>sim</v>
      </c>
      <c r="O3473" s="49">
        <v>6.3</v>
      </c>
      <c r="P3473" s="49">
        <v>3.9</v>
      </c>
      <c r="Q3473" s="39">
        <v>2.2999999999999998</v>
      </c>
      <c r="R3473" s="39">
        <v>61.9</v>
      </c>
      <c r="S3473" s="39">
        <v>36.5</v>
      </c>
    </row>
    <row r="3474" spans="1:19" x14ac:dyDescent="0.25">
      <c r="A3474" s="39" t="s">
        <v>75</v>
      </c>
      <c r="B3474" s="39" t="s">
        <v>40</v>
      </c>
      <c r="C3474" s="39" t="s">
        <v>72</v>
      </c>
      <c r="D3474" s="39" t="s">
        <v>3570</v>
      </c>
      <c r="E3474" s="39" t="s">
        <v>196</v>
      </c>
      <c r="F3474" s="48">
        <v>2</v>
      </c>
      <c r="G3474" s="41">
        <v>53726</v>
      </c>
      <c r="H3474" s="42">
        <v>2.0663846153846155</v>
      </c>
      <c r="I3474" s="42">
        <v>26000</v>
      </c>
      <c r="J3474" s="42" t="s">
        <v>4170</v>
      </c>
      <c r="K3474" s="42" t="s">
        <v>4170</v>
      </c>
      <c r="L3474" s="42">
        <v>5000</v>
      </c>
      <c r="M3474" s="39" t="s">
        <v>105</v>
      </c>
      <c r="N3474" s="39" t="str">
        <f t="shared" si="54"/>
        <v>sim</v>
      </c>
      <c r="O3474" s="49">
        <v>400</v>
      </c>
      <c r="P3474" s="49">
        <v>380</v>
      </c>
      <c r="Q3474" s="39">
        <v>10</v>
      </c>
      <c r="R3474" s="39">
        <v>95</v>
      </c>
      <c r="S3474" s="39">
        <v>2.5</v>
      </c>
    </row>
    <row r="3475" spans="1:19" x14ac:dyDescent="0.25">
      <c r="A3475" s="39" t="s">
        <v>75</v>
      </c>
      <c r="B3475" s="39" t="s">
        <v>40</v>
      </c>
      <c r="C3475" s="39" t="s">
        <v>72</v>
      </c>
      <c r="D3475" s="39" t="s">
        <v>3571</v>
      </c>
      <c r="E3475" s="39" t="s">
        <v>195</v>
      </c>
      <c r="F3475" s="48">
        <v>1</v>
      </c>
      <c r="G3475" s="41">
        <v>23405</v>
      </c>
      <c r="H3475" s="42">
        <v>3.682347388294525</v>
      </c>
      <c r="I3475" s="42">
        <v>6356</v>
      </c>
      <c r="J3475" s="42" t="s">
        <v>4170</v>
      </c>
      <c r="K3475" s="42" t="s">
        <v>4170</v>
      </c>
      <c r="L3475" s="42">
        <v>1500</v>
      </c>
      <c r="M3475" s="39" t="s">
        <v>102</v>
      </c>
      <c r="N3475" s="39" t="str">
        <f t="shared" si="54"/>
        <v>sim</v>
      </c>
      <c r="O3475" s="49">
        <v>100.5</v>
      </c>
      <c r="P3475" s="49">
        <v>14</v>
      </c>
      <c r="Q3475" s="39">
        <v>5</v>
      </c>
      <c r="R3475" s="39">
        <v>13.9</v>
      </c>
      <c r="S3475" s="39">
        <v>5</v>
      </c>
    </row>
    <row r="3476" spans="1:19" x14ac:dyDescent="0.25">
      <c r="A3476" s="39" t="s">
        <v>75</v>
      </c>
      <c r="B3476" s="39" t="s">
        <v>40</v>
      </c>
      <c r="C3476" s="39" t="s">
        <v>72</v>
      </c>
      <c r="D3476" s="39" t="s">
        <v>3572</v>
      </c>
      <c r="E3476" s="39" t="s">
        <v>194</v>
      </c>
      <c r="F3476" s="48">
        <v>1</v>
      </c>
      <c r="G3476" s="41">
        <v>7184</v>
      </c>
      <c r="H3476" s="42">
        <v>2.5638829407566024</v>
      </c>
      <c r="I3476" s="42">
        <v>2802</v>
      </c>
      <c r="J3476" s="42" t="s">
        <v>4170</v>
      </c>
      <c r="K3476" s="42" t="s">
        <v>4170</v>
      </c>
      <c r="L3476" s="42">
        <v>21</v>
      </c>
      <c r="M3476" s="39" t="s">
        <v>106</v>
      </c>
      <c r="N3476" s="39" t="str">
        <f t="shared" si="54"/>
        <v>sim</v>
      </c>
      <c r="O3476" s="49">
        <v>52.36</v>
      </c>
      <c r="P3476" s="49">
        <v>25.03</v>
      </c>
      <c r="Q3476" s="39">
        <v>30.31</v>
      </c>
      <c r="R3476" s="39">
        <v>47.8</v>
      </c>
      <c r="S3476" s="39">
        <v>57.9</v>
      </c>
    </row>
    <row r="3477" spans="1:19" x14ac:dyDescent="0.25">
      <c r="A3477" s="39" t="s">
        <v>75</v>
      </c>
      <c r="B3477" s="39" t="s">
        <v>40</v>
      </c>
      <c r="C3477" s="39" t="s">
        <v>72</v>
      </c>
      <c r="D3477" s="39" t="s">
        <v>3573</v>
      </c>
      <c r="E3477" s="39" t="s">
        <v>127</v>
      </c>
      <c r="F3477" s="48">
        <v>1</v>
      </c>
      <c r="G3477" s="41">
        <v>1202</v>
      </c>
      <c r="H3477" s="42">
        <v>2.1274336283185842</v>
      </c>
      <c r="I3477" s="42">
        <v>565</v>
      </c>
      <c r="J3477" s="42" t="s">
        <v>4170</v>
      </c>
      <c r="K3477" s="42" t="s">
        <v>4170</v>
      </c>
      <c r="L3477" s="42">
        <v>0</v>
      </c>
      <c r="M3477" s="39" t="s">
        <v>106</v>
      </c>
      <c r="N3477" s="39" t="str">
        <f t="shared" si="54"/>
        <v>sim</v>
      </c>
      <c r="O3477" s="49">
        <v>18.7</v>
      </c>
      <c r="P3477" s="49">
        <v>11.7</v>
      </c>
      <c r="Q3477" s="39">
        <v>7.5</v>
      </c>
      <c r="R3477" s="39">
        <v>62.6</v>
      </c>
      <c r="S3477" s="39">
        <v>40.1</v>
      </c>
    </row>
    <row r="3478" spans="1:19" x14ac:dyDescent="0.25">
      <c r="A3478" s="39" t="s">
        <v>75</v>
      </c>
      <c r="B3478" s="39" t="s">
        <v>40</v>
      </c>
      <c r="C3478" s="39" t="s">
        <v>72</v>
      </c>
      <c r="D3478" s="39" t="s">
        <v>3574</v>
      </c>
      <c r="E3478" s="39" t="s">
        <v>196</v>
      </c>
      <c r="F3478" s="48">
        <v>1</v>
      </c>
      <c r="G3478" s="41">
        <v>1208</v>
      </c>
      <c r="H3478" s="42">
        <v>2.0066445182724251</v>
      </c>
      <c r="I3478" s="42">
        <v>602</v>
      </c>
      <c r="J3478" s="42" t="s">
        <v>4169</v>
      </c>
      <c r="K3478" s="42" t="s">
        <v>4170</v>
      </c>
      <c r="L3478" s="42">
        <v>45</v>
      </c>
      <c r="M3478" s="39" t="s">
        <v>102</v>
      </c>
      <c r="N3478" s="39" t="str">
        <f t="shared" si="54"/>
        <v>sim</v>
      </c>
      <c r="O3478" s="49">
        <v>40.32</v>
      </c>
      <c r="P3478" s="49">
        <v>8.32</v>
      </c>
      <c r="Q3478" s="39">
        <v>4.9400000000000004</v>
      </c>
      <c r="R3478" s="39">
        <v>20.6</v>
      </c>
      <c r="S3478" s="39">
        <v>12.3</v>
      </c>
    </row>
    <row r="3479" spans="1:19" x14ac:dyDescent="0.25">
      <c r="A3479" s="39" t="s">
        <v>75</v>
      </c>
      <c r="B3479" s="39" t="s">
        <v>40</v>
      </c>
      <c r="C3479" s="39" t="s">
        <v>72</v>
      </c>
      <c r="D3479" s="39" t="s">
        <v>3575</v>
      </c>
      <c r="E3479" s="39" t="s">
        <v>127</v>
      </c>
      <c r="F3479" s="48">
        <v>2</v>
      </c>
      <c r="G3479" s="41">
        <v>61148</v>
      </c>
      <c r="H3479" s="42">
        <v>2.9398076923076921</v>
      </c>
      <c r="I3479" s="42">
        <v>20800</v>
      </c>
      <c r="J3479" s="42" t="s">
        <v>4169</v>
      </c>
      <c r="K3479" s="42" t="s">
        <v>4169</v>
      </c>
      <c r="L3479" s="42">
        <v>190</v>
      </c>
      <c r="M3479" s="39" t="s">
        <v>106</v>
      </c>
      <c r="N3479" s="39" t="str">
        <f t="shared" si="54"/>
        <v>sim</v>
      </c>
      <c r="O3479" s="49">
        <v>270</v>
      </c>
      <c r="P3479" s="49">
        <v>250</v>
      </c>
      <c r="Q3479" s="39">
        <v>2</v>
      </c>
      <c r="R3479" s="39">
        <v>92.6</v>
      </c>
      <c r="S3479" s="39">
        <v>0.7</v>
      </c>
    </row>
    <row r="3480" spans="1:19" x14ac:dyDescent="0.25">
      <c r="A3480" s="39" t="s">
        <v>75</v>
      </c>
      <c r="B3480" s="39" t="s">
        <v>40</v>
      </c>
      <c r="C3480" s="39" t="s">
        <v>72</v>
      </c>
      <c r="D3480" s="39" t="s">
        <v>3576</v>
      </c>
      <c r="E3480" s="39" t="s">
        <v>193</v>
      </c>
      <c r="F3480" s="48">
        <v>2</v>
      </c>
      <c r="G3480" s="41">
        <v>23999</v>
      </c>
      <c r="H3480" s="42">
        <v>2.5631741963046033</v>
      </c>
      <c r="I3480" s="42">
        <v>9363</v>
      </c>
      <c r="J3480" s="42" t="s">
        <v>4170</v>
      </c>
      <c r="K3480" s="42" t="s">
        <v>4170</v>
      </c>
      <c r="L3480" s="42">
        <v>0</v>
      </c>
      <c r="M3480" s="39" t="s">
        <v>106</v>
      </c>
      <c r="N3480" s="39" t="str">
        <f t="shared" si="54"/>
        <v>sim</v>
      </c>
      <c r="O3480" s="49">
        <v>154.80000000000001</v>
      </c>
      <c r="P3480" s="49">
        <v>147.19999999999999</v>
      </c>
      <c r="Q3480" s="39">
        <v>147</v>
      </c>
      <c r="R3480" s="39">
        <v>95.1</v>
      </c>
      <c r="S3480" s="39">
        <v>95</v>
      </c>
    </row>
    <row r="3481" spans="1:19" x14ac:dyDescent="0.25">
      <c r="A3481" s="39" t="s">
        <v>75</v>
      </c>
      <c r="B3481" s="39" t="s">
        <v>40</v>
      </c>
      <c r="C3481" s="39" t="s">
        <v>72</v>
      </c>
      <c r="D3481" s="39" t="s">
        <v>3577</v>
      </c>
      <c r="E3481" s="39" t="s">
        <v>127</v>
      </c>
      <c r="F3481" s="48">
        <v>1</v>
      </c>
      <c r="G3481" s="41">
        <v>318</v>
      </c>
      <c r="H3481" s="42">
        <v>2.65</v>
      </c>
      <c r="I3481" s="42">
        <v>120</v>
      </c>
      <c r="J3481" s="42" t="s">
        <v>4170</v>
      </c>
      <c r="K3481" s="42" t="s">
        <v>4170</v>
      </c>
      <c r="L3481" s="42">
        <v>20</v>
      </c>
      <c r="M3481" s="39" t="s">
        <v>102</v>
      </c>
      <c r="N3481" s="39" t="str">
        <f t="shared" si="54"/>
        <v>sim</v>
      </c>
      <c r="O3481" s="49">
        <v>6.47</v>
      </c>
      <c r="P3481" s="49">
        <v>4.67</v>
      </c>
      <c r="Q3481" s="39">
        <v>4.0999999999999996</v>
      </c>
      <c r="R3481" s="39">
        <v>72.2</v>
      </c>
      <c r="S3481" s="39">
        <v>63.4</v>
      </c>
    </row>
    <row r="3482" spans="1:19" x14ac:dyDescent="0.25">
      <c r="A3482" s="39" t="s">
        <v>75</v>
      </c>
      <c r="B3482" s="39" t="s">
        <v>40</v>
      </c>
      <c r="C3482" s="39" t="s">
        <v>72</v>
      </c>
      <c r="D3482" s="39" t="s">
        <v>3578</v>
      </c>
      <c r="E3482" s="39" t="s">
        <v>127</v>
      </c>
      <c r="F3482" s="48">
        <v>1</v>
      </c>
      <c r="G3482" s="41">
        <v>5325</v>
      </c>
      <c r="H3482" s="42">
        <v>2.2756410256410255</v>
      </c>
      <c r="I3482" s="42">
        <v>2340</v>
      </c>
      <c r="J3482" s="42" t="s">
        <v>4169</v>
      </c>
      <c r="K3482" s="42" t="s">
        <v>4170</v>
      </c>
      <c r="L3482" s="42">
        <v>75</v>
      </c>
      <c r="M3482" s="39" t="s">
        <v>103</v>
      </c>
      <c r="N3482" s="39" t="str">
        <f t="shared" si="54"/>
        <v>sim</v>
      </c>
      <c r="O3482" s="49">
        <v>35</v>
      </c>
      <c r="P3482" s="49">
        <v>25</v>
      </c>
      <c r="Q3482" s="39">
        <v>18</v>
      </c>
      <c r="R3482" s="39">
        <v>71.400000000000006</v>
      </c>
      <c r="S3482" s="39">
        <v>51.4</v>
      </c>
    </row>
    <row r="3483" spans="1:19" x14ac:dyDescent="0.25">
      <c r="A3483" s="39" t="s">
        <v>75</v>
      </c>
      <c r="B3483" s="39" t="s">
        <v>40</v>
      </c>
      <c r="C3483" s="39" t="s">
        <v>72</v>
      </c>
      <c r="D3483" s="39" t="s">
        <v>3579</v>
      </c>
      <c r="E3483" s="39" t="s">
        <v>127</v>
      </c>
      <c r="F3483" s="48">
        <v>1</v>
      </c>
      <c r="G3483" s="41">
        <v>1591</v>
      </c>
      <c r="H3483" s="42">
        <v>2.4290076335877862</v>
      </c>
      <c r="I3483" s="42">
        <v>655</v>
      </c>
      <c r="J3483" s="42" t="s">
        <v>4170</v>
      </c>
      <c r="K3483" s="42" t="s">
        <v>4170</v>
      </c>
      <c r="L3483" s="42">
        <v>0</v>
      </c>
      <c r="M3483" s="39" t="s">
        <v>102</v>
      </c>
      <c r="N3483" s="39" t="str">
        <f t="shared" si="54"/>
        <v>sim</v>
      </c>
      <c r="O3483" s="49">
        <v>12.97</v>
      </c>
      <c r="P3483" s="49">
        <v>9.4600000000000009</v>
      </c>
      <c r="Q3483" s="39">
        <v>8.3800000000000008</v>
      </c>
      <c r="R3483" s="39">
        <v>72.900000000000006</v>
      </c>
      <c r="S3483" s="39">
        <v>64.599999999999994</v>
      </c>
    </row>
    <row r="3484" spans="1:19" x14ac:dyDescent="0.25">
      <c r="A3484" s="39" t="s">
        <v>75</v>
      </c>
      <c r="B3484" s="39" t="s">
        <v>40</v>
      </c>
      <c r="C3484" s="39" t="s">
        <v>72</v>
      </c>
      <c r="D3484" s="39" t="s">
        <v>3580</v>
      </c>
      <c r="E3484" s="39" t="s">
        <v>127</v>
      </c>
      <c r="F3484" s="48">
        <v>1</v>
      </c>
      <c r="G3484" s="41">
        <v>5598</v>
      </c>
      <c r="H3484" s="42">
        <v>2.014393666786614</v>
      </c>
      <c r="I3484" s="42">
        <v>2779</v>
      </c>
      <c r="J3484" s="42" t="s">
        <v>4169</v>
      </c>
      <c r="K3484" s="42" t="s">
        <v>4170</v>
      </c>
      <c r="L3484" s="42">
        <v>15</v>
      </c>
      <c r="M3484" s="39" t="s">
        <v>102</v>
      </c>
      <c r="N3484" s="39" t="str">
        <f t="shared" si="54"/>
        <v>sim</v>
      </c>
      <c r="O3484" s="49">
        <v>43.85</v>
      </c>
      <c r="P3484" s="49">
        <v>42.45</v>
      </c>
      <c r="Q3484" s="39">
        <v>4.25</v>
      </c>
      <c r="R3484" s="39">
        <v>96.8</v>
      </c>
      <c r="S3484" s="39">
        <v>9.6999999999999993</v>
      </c>
    </row>
    <row r="3485" spans="1:19" x14ac:dyDescent="0.25">
      <c r="A3485" s="39" t="s">
        <v>75</v>
      </c>
      <c r="B3485" s="39" t="s">
        <v>40</v>
      </c>
      <c r="C3485" s="39" t="s">
        <v>72</v>
      </c>
      <c r="D3485" s="39" t="s">
        <v>3581</v>
      </c>
      <c r="E3485" s="39" t="s">
        <v>193</v>
      </c>
      <c r="F3485" s="48">
        <v>4</v>
      </c>
      <c r="G3485" s="41">
        <v>498255</v>
      </c>
      <c r="H3485" s="42">
        <v>4.9577611940298505</v>
      </c>
      <c r="I3485" s="42">
        <v>100500</v>
      </c>
      <c r="J3485" s="42" t="s">
        <v>4169</v>
      </c>
      <c r="K3485" s="42" t="s">
        <v>4170</v>
      </c>
      <c r="L3485" s="42">
        <v>350</v>
      </c>
      <c r="M3485" s="39" t="s">
        <v>103</v>
      </c>
      <c r="N3485" s="39" t="str">
        <f t="shared" si="54"/>
        <v>sim</v>
      </c>
      <c r="O3485" s="49">
        <v>1900</v>
      </c>
      <c r="P3485" s="49">
        <v>1690</v>
      </c>
      <c r="Q3485" s="39">
        <v>1500</v>
      </c>
      <c r="R3485" s="39">
        <v>88.9</v>
      </c>
      <c r="S3485" s="39">
        <v>78.900000000000006</v>
      </c>
    </row>
    <row r="3486" spans="1:19" x14ac:dyDescent="0.25">
      <c r="A3486" s="39" t="s">
        <v>75</v>
      </c>
      <c r="B3486" s="39" t="s">
        <v>40</v>
      </c>
      <c r="C3486" s="39" t="s">
        <v>72</v>
      </c>
      <c r="D3486" s="39" t="s">
        <v>1751</v>
      </c>
      <c r="E3486" s="39" t="s">
        <v>127</v>
      </c>
      <c r="F3486" s="48">
        <v>1</v>
      </c>
      <c r="G3486" s="41">
        <v>921</v>
      </c>
      <c r="H3486" s="42">
        <v>2.0021739130434781</v>
      </c>
      <c r="I3486" s="42">
        <v>460</v>
      </c>
      <c r="J3486" s="42" t="s">
        <v>4170</v>
      </c>
      <c r="K3486" s="42" t="s">
        <v>4170</v>
      </c>
      <c r="L3486" s="42">
        <v>0</v>
      </c>
      <c r="M3486" s="39" t="s">
        <v>102</v>
      </c>
      <c r="N3486" s="39" t="str">
        <f t="shared" si="54"/>
        <v>sim</v>
      </c>
      <c r="O3486" s="49">
        <v>10</v>
      </c>
      <c r="P3486" s="49">
        <v>9</v>
      </c>
      <c r="Q3486" s="39">
        <v>8</v>
      </c>
      <c r="R3486" s="39">
        <v>90</v>
      </c>
      <c r="S3486" s="39">
        <v>80</v>
      </c>
    </row>
    <row r="3487" spans="1:19" x14ac:dyDescent="0.25">
      <c r="A3487" s="39" t="s">
        <v>75</v>
      </c>
      <c r="B3487" s="39" t="s">
        <v>40</v>
      </c>
      <c r="C3487" s="39" t="s">
        <v>72</v>
      </c>
      <c r="D3487" s="39" t="s">
        <v>3582</v>
      </c>
      <c r="E3487" s="39" t="s">
        <v>127</v>
      </c>
      <c r="F3487" s="48">
        <v>1</v>
      </c>
      <c r="G3487" s="41">
        <v>1346</v>
      </c>
      <c r="H3487" s="42">
        <v>2.2284768211920531</v>
      </c>
      <c r="I3487" s="42">
        <v>604</v>
      </c>
      <c r="J3487" s="42" t="s">
        <v>4170</v>
      </c>
      <c r="K3487" s="42" t="s">
        <v>4170</v>
      </c>
      <c r="L3487" s="42">
        <v>20</v>
      </c>
      <c r="M3487" s="39" t="s">
        <v>102</v>
      </c>
      <c r="N3487" s="39" t="str">
        <f t="shared" si="54"/>
        <v>sim</v>
      </c>
      <c r="O3487" s="49">
        <v>10.31</v>
      </c>
      <c r="P3487" s="49">
        <v>6.16</v>
      </c>
      <c r="Q3487" s="39">
        <v>3</v>
      </c>
      <c r="R3487" s="39">
        <v>59.7</v>
      </c>
      <c r="S3487" s="39">
        <v>29.1</v>
      </c>
    </row>
    <row r="3488" spans="1:19" x14ac:dyDescent="0.25">
      <c r="A3488" s="39" t="s">
        <v>75</v>
      </c>
      <c r="B3488" s="39" t="s">
        <v>40</v>
      </c>
      <c r="C3488" s="39" t="s">
        <v>72</v>
      </c>
      <c r="D3488" s="39" t="s">
        <v>3583</v>
      </c>
      <c r="E3488" s="39" t="s">
        <v>127</v>
      </c>
      <c r="F3488" s="48">
        <v>1</v>
      </c>
      <c r="G3488" s="41">
        <v>788</v>
      </c>
      <c r="H3488" s="42">
        <v>2.025706940874036</v>
      </c>
      <c r="I3488" s="42">
        <v>389</v>
      </c>
      <c r="J3488" s="42" t="s">
        <v>4170</v>
      </c>
      <c r="K3488" s="42" t="s">
        <v>4170</v>
      </c>
      <c r="L3488" s="42">
        <v>11</v>
      </c>
      <c r="M3488" s="39" t="s">
        <v>102</v>
      </c>
      <c r="N3488" s="39" t="str">
        <f t="shared" si="54"/>
        <v>sim</v>
      </c>
      <c r="O3488" s="49">
        <v>10.81</v>
      </c>
      <c r="P3488" s="49">
        <v>6.43</v>
      </c>
      <c r="Q3488" s="39">
        <v>3.92</v>
      </c>
      <c r="R3488" s="39">
        <v>59.5</v>
      </c>
      <c r="S3488" s="39">
        <v>36.299999999999997</v>
      </c>
    </row>
    <row r="3489" spans="1:19" x14ac:dyDescent="0.25">
      <c r="A3489" s="39" t="s">
        <v>75</v>
      </c>
      <c r="B3489" s="39" t="s">
        <v>40</v>
      </c>
      <c r="C3489" s="39" t="s">
        <v>72</v>
      </c>
      <c r="D3489" s="39" t="s">
        <v>3584</v>
      </c>
      <c r="E3489" s="39" t="s">
        <v>127</v>
      </c>
      <c r="F3489" s="48">
        <v>1</v>
      </c>
      <c r="G3489" s="41">
        <v>3003</v>
      </c>
      <c r="H3489" s="42">
        <v>4.62</v>
      </c>
      <c r="I3489" s="42">
        <v>650</v>
      </c>
      <c r="J3489" s="42" t="s">
        <v>4169</v>
      </c>
      <c r="K3489" s="42" t="s">
        <v>4170</v>
      </c>
      <c r="L3489" s="42">
        <v>30</v>
      </c>
      <c r="M3489" s="39" t="s">
        <v>103</v>
      </c>
      <c r="N3489" s="39" t="str">
        <f t="shared" si="54"/>
        <v>sim</v>
      </c>
      <c r="O3489" s="49">
        <v>15</v>
      </c>
      <c r="P3489" s="49">
        <v>2</v>
      </c>
      <c r="Q3489" s="39">
        <v>1</v>
      </c>
      <c r="R3489" s="39">
        <v>13.3</v>
      </c>
      <c r="S3489" s="39">
        <v>6.7</v>
      </c>
    </row>
    <row r="3490" spans="1:19" x14ac:dyDescent="0.25">
      <c r="A3490" s="39" t="s">
        <v>75</v>
      </c>
      <c r="B3490" s="39" t="s">
        <v>40</v>
      </c>
      <c r="C3490" s="39" t="s">
        <v>72</v>
      </c>
      <c r="D3490" s="39" t="s">
        <v>3585</v>
      </c>
      <c r="E3490" s="39" t="s">
        <v>127</v>
      </c>
      <c r="F3490" s="48">
        <v>1</v>
      </c>
      <c r="G3490" s="41">
        <v>11287</v>
      </c>
      <c r="H3490" s="42">
        <v>2.0641916605705926</v>
      </c>
      <c r="I3490" s="42">
        <v>5468</v>
      </c>
      <c r="J3490" s="42" t="s">
        <v>4169</v>
      </c>
      <c r="K3490" s="42" t="s">
        <v>4170</v>
      </c>
      <c r="L3490" s="42">
        <v>0</v>
      </c>
      <c r="M3490" s="39" t="s">
        <v>102</v>
      </c>
      <c r="N3490" s="39" t="str">
        <f t="shared" si="54"/>
        <v>sim</v>
      </c>
      <c r="O3490" s="49">
        <v>750</v>
      </c>
      <c r="P3490" s="49">
        <v>432</v>
      </c>
      <c r="Q3490" s="39">
        <v>400</v>
      </c>
      <c r="R3490" s="39">
        <v>57.6</v>
      </c>
      <c r="S3490" s="39">
        <v>53.3</v>
      </c>
    </row>
    <row r="3491" spans="1:19" x14ac:dyDescent="0.25">
      <c r="A3491" s="39" t="s">
        <v>75</v>
      </c>
      <c r="B3491" s="39" t="s">
        <v>40</v>
      </c>
      <c r="C3491" s="39" t="s">
        <v>72</v>
      </c>
      <c r="D3491" s="39" t="s">
        <v>3586</v>
      </c>
      <c r="E3491" s="39" t="s">
        <v>127</v>
      </c>
      <c r="F3491" s="48">
        <v>1</v>
      </c>
      <c r="G3491" s="41">
        <v>5491</v>
      </c>
      <c r="H3491" s="42">
        <v>2.1491193737769079</v>
      </c>
      <c r="I3491" s="42">
        <v>2555</v>
      </c>
      <c r="J3491" s="42" t="s">
        <v>4170</v>
      </c>
      <c r="K3491" s="42" t="s">
        <v>4170</v>
      </c>
      <c r="L3491" s="42">
        <v>0</v>
      </c>
      <c r="M3491" s="39" t="s">
        <v>102</v>
      </c>
      <c r="N3491" s="39" t="str">
        <f t="shared" si="54"/>
        <v>sim</v>
      </c>
      <c r="O3491" s="49">
        <v>37.83</v>
      </c>
      <c r="P3491" s="49">
        <v>35.5</v>
      </c>
      <c r="Q3491" s="39">
        <v>12</v>
      </c>
      <c r="R3491" s="39">
        <v>93.8</v>
      </c>
      <c r="S3491" s="39">
        <v>31.7</v>
      </c>
    </row>
    <row r="3492" spans="1:19" x14ac:dyDescent="0.25">
      <c r="A3492" s="39" t="s">
        <v>75</v>
      </c>
      <c r="B3492" s="39" t="s">
        <v>40</v>
      </c>
      <c r="C3492" s="39" t="s">
        <v>72</v>
      </c>
      <c r="D3492" s="39" t="s">
        <v>3587</v>
      </c>
      <c r="E3492" s="39" t="s">
        <v>194</v>
      </c>
      <c r="F3492" s="48">
        <v>2</v>
      </c>
      <c r="G3492" s="41">
        <v>40288</v>
      </c>
      <c r="H3492" s="42">
        <v>3.1218907400232467</v>
      </c>
      <c r="I3492" s="42">
        <v>12905</v>
      </c>
      <c r="J3492" s="42" t="s">
        <v>4169</v>
      </c>
      <c r="K3492" s="42" t="s">
        <v>4169</v>
      </c>
      <c r="L3492" s="42">
        <v>165</v>
      </c>
      <c r="M3492" s="39" t="s">
        <v>102</v>
      </c>
      <c r="N3492" s="39" t="str">
        <f t="shared" si="54"/>
        <v>sim</v>
      </c>
      <c r="O3492" s="49">
        <v>177.87</v>
      </c>
      <c r="P3492" s="49">
        <v>169.66</v>
      </c>
      <c r="Q3492" s="39">
        <v>166.63</v>
      </c>
      <c r="R3492" s="39">
        <v>95.4</v>
      </c>
      <c r="S3492" s="39">
        <v>93.7</v>
      </c>
    </row>
    <row r="3493" spans="1:19" x14ac:dyDescent="0.25">
      <c r="A3493" s="39" t="s">
        <v>75</v>
      </c>
      <c r="B3493" s="39" t="s">
        <v>40</v>
      </c>
      <c r="C3493" s="39" t="s">
        <v>72</v>
      </c>
      <c r="D3493" s="39" t="s">
        <v>3588</v>
      </c>
      <c r="E3493" s="39" t="s">
        <v>127</v>
      </c>
      <c r="F3493" s="48">
        <v>1</v>
      </c>
      <c r="G3493" s="41">
        <v>547</v>
      </c>
      <c r="H3493" s="42">
        <v>2.018450184501845</v>
      </c>
      <c r="I3493" s="42">
        <v>271</v>
      </c>
      <c r="J3493" s="42" t="s">
        <v>4170</v>
      </c>
      <c r="K3493" s="42" t="s">
        <v>4170</v>
      </c>
      <c r="L3493" s="42">
        <v>0</v>
      </c>
      <c r="M3493" s="39" t="s">
        <v>102</v>
      </c>
      <c r="N3493" s="39" t="str">
        <f t="shared" si="54"/>
        <v>sim</v>
      </c>
      <c r="O3493" s="49">
        <v>6.91</v>
      </c>
      <c r="P3493" s="49">
        <v>6.91</v>
      </c>
      <c r="Q3493" s="39">
        <v>6</v>
      </c>
      <c r="R3493" s="39">
        <v>100</v>
      </c>
      <c r="S3493" s="39">
        <v>86.8</v>
      </c>
    </row>
    <row r="3494" spans="1:19" x14ac:dyDescent="0.25">
      <c r="A3494" s="39" t="s">
        <v>75</v>
      </c>
      <c r="B3494" s="39" t="s">
        <v>40</v>
      </c>
      <c r="C3494" s="39" t="s">
        <v>72</v>
      </c>
      <c r="D3494" s="39" t="s">
        <v>3589</v>
      </c>
      <c r="E3494" s="39" t="s">
        <v>127</v>
      </c>
      <c r="F3494" s="48">
        <v>1</v>
      </c>
      <c r="G3494" s="41">
        <v>6518</v>
      </c>
      <c r="H3494" s="42">
        <v>3.2589999999999999</v>
      </c>
      <c r="I3494" s="42">
        <v>2000</v>
      </c>
      <c r="J3494" s="42" t="s">
        <v>4169</v>
      </c>
      <c r="K3494" s="42" t="s">
        <v>4170</v>
      </c>
      <c r="L3494" s="42">
        <v>30</v>
      </c>
      <c r="M3494" s="39" t="s">
        <v>106</v>
      </c>
      <c r="N3494" s="39" t="str">
        <f t="shared" si="54"/>
        <v>sim</v>
      </c>
      <c r="O3494" s="49">
        <v>30</v>
      </c>
      <c r="P3494" s="49">
        <v>9</v>
      </c>
      <c r="Q3494" s="39">
        <v>8</v>
      </c>
      <c r="R3494" s="39">
        <v>30</v>
      </c>
      <c r="S3494" s="39">
        <v>26.7</v>
      </c>
    </row>
    <row r="3495" spans="1:19" x14ac:dyDescent="0.25">
      <c r="A3495" s="39" t="s">
        <v>75</v>
      </c>
      <c r="B3495" s="39" t="s">
        <v>40</v>
      </c>
      <c r="C3495" s="39" t="s">
        <v>72</v>
      </c>
      <c r="D3495" s="39" t="s">
        <v>3590</v>
      </c>
      <c r="E3495" s="39" t="s">
        <v>127</v>
      </c>
      <c r="F3495" s="48">
        <v>1</v>
      </c>
      <c r="G3495" s="41">
        <v>303</v>
      </c>
      <c r="H3495" s="42">
        <v>2.5249999999999999</v>
      </c>
      <c r="I3495" s="42">
        <v>120</v>
      </c>
      <c r="J3495" s="42" t="s">
        <v>4169</v>
      </c>
      <c r="K3495" s="42" t="s">
        <v>4170</v>
      </c>
      <c r="L3495" s="42">
        <v>0</v>
      </c>
      <c r="M3495" s="39" t="s">
        <v>105</v>
      </c>
      <c r="N3495" s="39" t="str">
        <f t="shared" si="54"/>
        <v>sim</v>
      </c>
      <c r="O3495" s="49">
        <v>7</v>
      </c>
      <c r="P3495" s="49">
        <v>5.5</v>
      </c>
      <c r="Q3495" s="39">
        <v>0</v>
      </c>
      <c r="R3495" s="39">
        <v>78.599999999999994</v>
      </c>
      <c r="S3495" s="39"/>
    </row>
    <row r="3496" spans="1:19" x14ac:dyDescent="0.25">
      <c r="A3496" s="39" t="s">
        <v>75</v>
      </c>
      <c r="B3496" s="39" t="s">
        <v>40</v>
      </c>
      <c r="C3496" s="39" t="s">
        <v>72</v>
      </c>
      <c r="D3496" s="39" t="s">
        <v>3591</v>
      </c>
      <c r="E3496" s="39" t="s">
        <v>196</v>
      </c>
      <c r="F3496" s="48">
        <v>1</v>
      </c>
      <c r="G3496" s="41">
        <v>16049</v>
      </c>
      <c r="H3496" s="42">
        <v>4.4580555555555552</v>
      </c>
      <c r="I3496" s="42">
        <v>3600</v>
      </c>
      <c r="J3496" s="42" t="s">
        <v>4170</v>
      </c>
      <c r="K3496" s="42" t="s">
        <v>4170</v>
      </c>
      <c r="L3496" s="42">
        <v>40</v>
      </c>
      <c r="M3496" s="39" t="s">
        <v>102</v>
      </c>
      <c r="N3496" s="39" t="str">
        <f t="shared" si="54"/>
        <v>sim</v>
      </c>
      <c r="O3496" s="49">
        <v>600</v>
      </c>
      <c r="P3496" s="49">
        <v>600</v>
      </c>
      <c r="Q3496" s="39">
        <v>2</v>
      </c>
      <c r="R3496" s="39">
        <v>100</v>
      </c>
      <c r="S3496" s="39">
        <v>0.3</v>
      </c>
    </row>
    <row r="3497" spans="1:19" x14ac:dyDescent="0.25">
      <c r="A3497" s="39" t="s">
        <v>75</v>
      </c>
      <c r="B3497" s="39" t="s">
        <v>40</v>
      </c>
      <c r="C3497" s="39" t="s">
        <v>72</v>
      </c>
      <c r="D3497" s="39" t="s">
        <v>3592</v>
      </c>
      <c r="E3497" s="39" t="s">
        <v>127</v>
      </c>
      <c r="F3497" s="48">
        <v>1</v>
      </c>
      <c r="G3497" s="41">
        <v>2391</v>
      </c>
      <c r="H3497" s="42">
        <v>2.1935779816513761</v>
      </c>
      <c r="I3497" s="42">
        <v>1090</v>
      </c>
      <c r="J3497" s="42" t="s">
        <v>4170</v>
      </c>
      <c r="K3497" s="42" t="s">
        <v>4170</v>
      </c>
      <c r="L3497" s="42">
        <v>0</v>
      </c>
      <c r="M3497" s="39" t="s">
        <v>103</v>
      </c>
      <c r="N3497" s="39" t="str">
        <f t="shared" si="54"/>
        <v>sim</v>
      </c>
      <c r="O3497" s="49">
        <v>18.22</v>
      </c>
      <c r="P3497" s="49">
        <v>13.26</v>
      </c>
      <c r="Q3497" s="39">
        <v>6.76</v>
      </c>
      <c r="R3497" s="39">
        <v>72.8</v>
      </c>
      <c r="S3497" s="39">
        <v>37.1</v>
      </c>
    </row>
    <row r="3498" spans="1:19" x14ac:dyDescent="0.25">
      <c r="A3498" s="39" t="s">
        <v>75</v>
      </c>
      <c r="B3498" s="39" t="s">
        <v>40</v>
      </c>
      <c r="C3498" s="39" t="s">
        <v>72</v>
      </c>
      <c r="D3498" s="39" t="s">
        <v>3593</v>
      </c>
      <c r="E3498" s="39" t="s">
        <v>127</v>
      </c>
      <c r="F3498" s="48">
        <v>1</v>
      </c>
      <c r="G3498" s="41">
        <v>1127</v>
      </c>
      <c r="H3498" s="42">
        <v>2.1673076923076922</v>
      </c>
      <c r="I3498" s="42">
        <v>520</v>
      </c>
      <c r="J3498" s="42" t="s">
        <v>4169</v>
      </c>
      <c r="K3498" s="42" t="s">
        <v>4169</v>
      </c>
      <c r="L3498" s="42">
        <v>6</v>
      </c>
      <c r="M3498" s="39" t="s">
        <v>102</v>
      </c>
      <c r="N3498" s="39" t="str">
        <f t="shared" si="54"/>
        <v>sim</v>
      </c>
      <c r="O3498" s="49">
        <v>20</v>
      </c>
      <c r="P3498" s="49">
        <v>17</v>
      </c>
      <c r="Q3498" s="39">
        <v>10</v>
      </c>
      <c r="R3498" s="39">
        <v>85</v>
      </c>
      <c r="S3498" s="39">
        <v>50</v>
      </c>
    </row>
    <row r="3499" spans="1:19" x14ac:dyDescent="0.25">
      <c r="A3499" s="39" t="s">
        <v>75</v>
      </c>
      <c r="B3499" s="39" t="s">
        <v>40</v>
      </c>
      <c r="C3499" s="39" t="s">
        <v>72</v>
      </c>
      <c r="D3499" s="39" t="s">
        <v>3250</v>
      </c>
      <c r="E3499" s="39" t="s">
        <v>127</v>
      </c>
      <c r="F3499" s="48">
        <v>1</v>
      </c>
      <c r="G3499" s="41">
        <v>1626</v>
      </c>
      <c r="H3499" s="42">
        <v>2.4377811094452775</v>
      </c>
      <c r="I3499" s="42">
        <v>667</v>
      </c>
      <c r="J3499" s="42" t="s">
        <v>4169</v>
      </c>
      <c r="K3499" s="42" t="s">
        <v>4169</v>
      </c>
      <c r="L3499" s="42">
        <v>7</v>
      </c>
      <c r="M3499" s="39" t="s">
        <v>103</v>
      </c>
      <c r="N3499" s="39" t="str">
        <f t="shared" si="54"/>
        <v>sim</v>
      </c>
      <c r="O3499" s="49">
        <v>38.76</v>
      </c>
      <c r="P3499" s="49">
        <v>8.7200000000000006</v>
      </c>
      <c r="Q3499" s="39">
        <v>8</v>
      </c>
      <c r="R3499" s="39">
        <v>22.5</v>
      </c>
      <c r="S3499" s="39">
        <v>20.6</v>
      </c>
    </row>
    <row r="3500" spans="1:19" x14ac:dyDescent="0.25">
      <c r="A3500" s="39" t="s">
        <v>75</v>
      </c>
      <c r="B3500" s="39" t="s">
        <v>40</v>
      </c>
      <c r="C3500" s="39" t="s">
        <v>72</v>
      </c>
      <c r="D3500" s="39" t="s">
        <v>3594</v>
      </c>
      <c r="E3500" s="39" t="s">
        <v>127</v>
      </c>
      <c r="F3500" s="48">
        <v>1</v>
      </c>
      <c r="G3500" s="41">
        <v>4161</v>
      </c>
      <c r="H3500" s="42">
        <v>2.3722919042189283</v>
      </c>
      <c r="I3500" s="42">
        <v>1754</v>
      </c>
      <c r="J3500" s="42" t="s">
        <v>4170</v>
      </c>
      <c r="K3500" s="42" t="s">
        <v>4170</v>
      </c>
      <c r="L3500" s="42">
        <v>0</v>
      </c>
      <c r="M3500" s="39" t="s">
        <v>102</v>
      </c>
      <c r="N3500" s="39" t="str">
        <f t="shared" si="54"/>
        <v>sim</v>
      </c>
      <c r="O3500" s="49">
        <v>24</v>
      </c>
      <c r="P3500" s="49">
        <v>23</v>
      </c>
      <c r="Q3500" s="39">
        <v>0</v>
      </c>
      <c r="R3500" s="39">
        <v>95.8</v>
      </c>
      <c r="S3500" s="39"/>
    </row>
    <row r="3501" spans="1:19" x14ac:dyDescent="0.25">
      <c r="A3501" s="39" t="s">
        <v>75</v>
      </c>
      <c r="B3501" s="39" t="s">
        <v>40</v>
      </c>
      <c r="C3501" s="39" t="s">
        <v>72</v>
      </c>
      <c r="D3501" s="39" t="s">
        <v>3595</v>
      </c>
      <c r="E3501" s="39" t="s">
        <v>127</v>
      </c>
      <c r="F3501" s="48">
        <v>1</v>
      </c>
      <c r="G3501" s="41">
        <v>6613</v>
      </c>
      <c r="H3501" s="42">
        <v>2.2485549132947975</v>
      </c>
      <c r="I3501" s="42">
        <v>2941</v>
      </c>
      <c r="J3501" s="42" t="s">
        <v>4170</v>
      </c>
      <c r="K3501" s="42" t="s">
        <v>4170</v>
      </c>
      <c r="L3501" s="42">
        <v>200</v>
      </c>
      <c r="M3501" s="39" t="s">
        <v>102</v>
      </c>
      <c r="N3501" s="39" t="str">
        <f t="shared" si="54"/>
        <v>sim</v>
      </c>
      <c r="O3501" s="49">
        <v>50</v>
      </c>
      <c r="P3501" s="49">
        <v>50</v>
      </c>
      <c r="Q3501" s="39">
        <v>20</v>
      </c>
      <c r="R3501" s="39">
        <v>100</v>
      </c>
      <c r="S3501" s="39">
        <v>40</v>
      </c>
    </row>
    <row r="3502" spans="1:19" x14ac:dyDescent="0.25">
      <c r="A3502" s="39" t="s">
        <v>75</v>
      </c>
      <c r="B3502" s="39" t="s">
        <v>40</v>
      </c>
      <c r="C3502" s="39" t="s">
        <v>72</v>
      </c>
      <c r="D3502" s="39" t="s">
        <v>3596</v>
      </c>
      <c r="E3502" s="39" t="s">
        <v>127</v>
      </c>
      <c r="F3502" s="48">
        <v>1</v>
      </c>
      <c r="G3502" s="41">
        <v>276</v>
      </c>
      <c r="H3502" s="42">
        <v>2.4</v>
      </c>
      <c r="I3502" s="42">
        <v>115</v>
      </c>
      <c r="J3502" s="42" t="s">
        <v>4169</v>
      </c>
      <c r="K3502" s="42" t="s">
        <v>4170</v>
      </c>
      <c r="L3502" s="42">
        <v>5</v>
      </c>
      <c r="M3502" s="39" t="s">
        <v>103</v>
      </c>
      <c r="N3502" s="39" t="str">
        <f t="shared" si="54"/>
        <v>sim</v>
      </c>
      <c r="O3502" s="49">
        <v>5.5</v>
      </c>
      <c r="P3502" s="49">
        <v>4</v>
      </c>
      <c r="Q3502" s="39">
        <v>3</v>
      </c>
      <c r="R3502" s="39">
        <v>72.7</v>
      </c>
      <c r="S3502" s="39">
        <v>54.5</v>
      </c>
    </row>
    <row r="3503" spans="1:19" x14ac:dyDescent="0.25">
      <c r="A3503" s="39" t="s">
        <v>75</v>
      </c>
      <c r="B3503" s="39" t="s">
        <v>40</v>
      </c>
      <c r="C3503" s="39" t="s">
        <v>72</v>
      </c>
      <c r="D3503" s="39" t="s">
        <v>3597</v>
      </c>
      <c r="E3503" s="39" t="s">
        <v>127</v>
      </c>
      <c r="F3503" s="48">
        <v>1</v>
      </c>
      <c r="G3503" s="41">
        <v>841</v>
      </c>
      <c r="H3503" s="42">
        <v>2.0119617224880382</v>
      </c>
      <c r="I3503" s="42">
        <v>418</v>
      </c>
      <c r="J3503" s="42" t="s">
        <v>4170</v>
      </c>
      <c r="K3503" s="42" t="s">
        <v>4170</v>
      </c>
      <c r="L3503" s="42">
        <v>0</v>
      </c>
      <c r="M3503" s="39" t="s">
        <v>105</v>
      </c>
      <c r="N3503" s="39" t="str">
        <f t="shared" si="54"/>
        <v>sim</v>
      </c>
      <c r="O3503" s="49">
        <v>17</v>
      </c>
      <c r="P3503" s="49">
        <v>11.2</v>
      </c>
      <c r="Q3503" s="39">
        <v>8.4</v>
      </c>
      <c r="R3503" s="39">
        <v>65.900000000000006</v>
      </c>
      <c r="S3503" s="39">
        <v>49.4</v>
      </c>
    </row>
    <row r="3504" spans="1:19" x14ac:dyDescent="0.25">
      <c r="A3504" s="39" t="s">
        <v>75</v>
      </c>
      <c r="B3504" s="39" t="s">
        <v>40</v>
      </c>
      <c r="C3504" s="39" t="s">
        <v>72</v>
      </c>
      <c r="D3504" s="39" t="s">
        <v>3598</v>
      </c>
      <c r="E3504" s="39" t="s">
        <v>127</v>
      </c>
      <c r="F3504" s="48">
        <v>1</v>
      </c>
      <c r="G3504" s="41">
        <v>1120</v>
      </c>
      <c r="H3504" s="42">
        <v>2.0289855072463769</v>
      </c>
      <c r="I3504" s="42">
        <v>552</v>
      </c>
      <c r="J3504" s="42" t="s">
        <v>4170</v>
      </c>
      <c r="K3504" s="42" t="s">
        <v>4170</v>
      </c>
      <c r="L3504" s="42">
        <v>0</v>
      </c>
      <c r="M3504" s="39" t="s">
        <v>102</v>
      </c>
      <c r="N3504" s="39" t="str">
        <f t="shared" si="54"/>
        <v>sim</v>
      </c>
      <c r="O3504" s="49">
        <v>22.04</v>
      </c>
      <c r="P3504" s="49">
        <v>17.440000000000001</v>
      </c>
      <c r="Q3504" s="39">
        <v>13.53</v>
      </c>
      <c r="R3504" s="39">
        <v>79.099999999999994</v>
      </c>
      <c r="S3504" s="39">
        <v>61.4</v>
      </c>
    </row>
    <row r="3505" spans="1:19" x14ac:dyDescent="0.25">
      <c r="A3505" s="39" t="s">
        <v>75</v>
      </c>
      <c r="B3505" s="39" t="s">
        <v>40</v>
      </c>
      <c r="C3505" s="39" t="s">
        <v>72</v>
      </c>
      <c r="D3505" s="39" t="s">
        <v>3599</v>
      </c>
      <c r="E3505" s="39" t="s">
        <v>127</v>
      </c>
      <c r="F3505" s="48">
        <v>1</v>
      </c>
      <c r="G3505" s="41">
        <v>163</v>
      </c>
      <c r="H3505" s="42">
        <v>1.1560283687943262</v>
      </c>
      <c r="I3505" s="42">
        <v>141</v>
      </c>
      <c r="J3505" s="42" t="s">
        <v>4170</v>
      </c>
      <c r="K3505" s="42" t="s">
        <v>4170</v>
      </c>
      <c r="L3505" s="42">
        <v>0</v>
      </c>
      <c r="M3505" s="39" t="s">
        <v>106</v>
      </c>
      <c r="N3505" s="39" t="str">
        <f t="shared" si="54"/>
        <v>sim</v>
      </c>
      <c r="O3505" s="49">
        <v>3</v>
      </c>
      <c r="P3505" s="49">
        <v>2</v>
      </c>
      <c r="Q3505" s="39">
        <v>1.9</v>
      </c>
      <c r="R3505" s="39">
        <v>66.7</v>
      </c>
      <c r="S3505" s="39">
        <v>63.3</v>
      </c>
    </row>
    <row r="3506" spans="1:19" x14ac:dyDescent="0.25">
      <c r="A3506" s="39" t="s">
        <v>75</v>
      </c>
      <c r="B3506" s="39" t="s">
        <v>40</v>
      </c>
      <c r="C3506" s="39" t="s">
        <v>72</v>
      </c>
      <c r="D3506" s="39" t="s">
        <v>3600</v>
      </c>
      <c r="E3506" s="39" t="s">
        <v>127</v>
      </c>
      <c r="F3506" s="48">
        <v>1</v>
      </c>
      <c r="G3506" s="41">
        <v>2007</v>
      </c>
      <c r="H3506" s="42">
        <v>2.0009970089730809</v>
      </c>
      <c r="I3506" s="42">
        <v>1003</v>
      </c>
      <c r="J3506" s="42" t="s">
        <v>4170</v>
      </c>
      <c r="K3506" s="42" t="s">
        <v>4170</v>
      </c>
      <c r="L3506" s="42">
        <v>0</v>
      </c>
      <c r="M3506" s="39" t="s">
        <v>103</v>
      </c>
      <c r="N3506" s="39" t="str">
        <f t="shared" si="54"/>
        <v>sim</v>
      </c>
      <c r="O3506" s="49">
        <v>28.1</v>
      </c>
      <c r="P3506" s="49">
        <v>23.7</v>
      </c>
      <c r="Q3506" s="39">
        <v>22.9</v>
      </c>
      <c r="R3506" s="39">
        <v>84.3</v>
      </c>
      <c r="S3506" s="39">
        <v>81.5</v>
      </c>
    </row>
    <row r="3507" spans="1:19" x14ac:dyDescent="0.25">
      <c r="A3507" s="39" t="s">
        <v>75</v>
      </c>
      <c r="B3507" s="39" t="s">
        <v>40</v>
      </c>
      <c r="C3507" s="39" t="s">
        <v>72</v>
      </c>
      <c r="D3507" s="39" t="s">
        <v>3601</v>
      </c>
      <c r="E3507" s="39" t="s">
        <v>127</v>
      </c>
      <c r="F3507" s="48">
        <v>1</v>
      </c>
      <c r="G3507" s="41">
        <v>1688</v>
      </c>
      <c r="H3507" s="42">
        <v>2.6793650793650792</v>
      </c>
      <c r="I3507" s="42">
        <v>630</v>
      </c>
      <c r="J3507" s="42" t="s">
        <v>4170</v>
      </c>
      <c r="K3507" s="42" t="s">
        <v>4170</v>
      </c>
      <c r="L3507" s="42">
        <v>0</v>
      </c>
      <c r="M3507" s="39" t="s">
        <v>102</v>
      </c>
      <c r="N3507" s="39" t="str">
        <f t="shared" si="54"/>
        <v>sim</v>
      </c>
      <c r="O3507" s="49">
        <v>10.94</v>
      </c>
      <c r="P3507" s="49">
        <v>7.33</v>
      </c>
      <c r="Q3507" s="39">
        <v>7</v>
      </c>
      <c r="R3507" s="39">
        <v>67</v>
      </c>
      <c r="S3507" s="39">
        <v>64</v>
      </c>
    </row>
    <row r="3508" spans="1:19" x14ac:dyDescent="0.25">
      <c r="A3508" s="39" t="s">
        <v>75</v>
      </c>
      <c r="B3508" s="39" t="s">
        <v>40</v>
      </c>
      <c r="C3508" s="39" t="s">
        <v>72</v>
      </c>
      <c r="D3508" s="39" t="s">
        <v>3602</v>
      </c>
      <c r="E3508" s="39" t="s">
        <v>127</v>
      </c>
      <c r="F3508" s="48">
        <v>1</v>
      </c>
      <c r="G3508" s="41">
        <v>5808</v>
      </c>
      <c r="H3508" s="42">
        <v>2.0486772486772487</v>
      </c>
      <c r="I3508" s="42">
        <v>2835</v>
      </c>
      <c r="J3508" s="42" t="s">
        <v>4170</v>
      </c>
      <c r="K3508" s="42" t="s">
        <v>4170</v>
      </c>
      <c r="L3508" s="42">
        <v>100</v>
      </c>
      <c r="M3508" s="39" t="s">
        <v>106</v>
      </c>
      <c r="N3508" s="39" t="str">
        <f t="shared" si="54"/>
        <v>sim</v>
      </c>
      <c r="O3508" s="49">
        <v>100</v>
      </c>
      <c r="P3508" s="49">
        <v>95</v>
      </c>
      <c r="Q3508" s="39">
        <v>20</v>
      </c>
      <c r="R3508" s="39">
        <v>95</v>
      </c>
      <c r="S3508" s="39">
        <v>20</v>
      </c>
    </row>
    <row r="3509" spans="1:19" x14ac:dyDescent="0.25">
      <c r="A3509" s="39" t="s">
        <v>75</v>
      </c>
      <c r="B3509" s="39" t="s">
        <v>40</v>
      </c>
      <c r="C3509" s="39" t="s">
        <v>72</v>
      </c>
      <c r="D3509" s="39" t="s">
        <v>3603</v>
      </c>
      <c r="E3509" s="39" t="s">
        <v>127</v>
      </c>
      <c r="F3509" s="48">
        <v>1</v>
      </c>
      <c r="G3509" s="41">
        <v>411</v>
      </c>
      <c r="H3509" s="42">
        <v>2.0048780487804878</v>
      </c>
      <c r="I3509" s="42">
        <v>205</v>
      </c>
      <c r="J3509" s="42" t="s">
        <v>4170</v>
      </c>
      <c r="K3509" s="42" t="s">
        <v>4170</v>
      </c>
      <c r="L3509" s="42">
        <v>40</v>
      </c>
      <c r="M3509" s="39" t="s">
        <v>106</v>
      </c>
      <c r="N3509" s="39" t="str">
        <f t="shared" si="54"/>
        <v>sim</v>
      </c>
      <c r="O3509" s="49">
        <v>5.5</v>
      </c>
      <c r="P3509" s="49">
        <v>4.5</v>
      </c>
      <c r="Q3509" s="39">
        <v>3</v>
      </c>
      <c r="R3509" s="39">
        <v>81.8</v>
      </c>
      <c r="S3509" s="39">
        <v>54.5</v>
      </c>
    </row>
    <row r="3510" spans="1:19" x14ac:dyDescent="0.25">
      <c r="A3510" s="39" t="s">
        <v>75</v>
      </c>
      <c r="B3510" s="39" t="s">
        <v>40</v>
      </c>
      <c r="C3510" s="39" t="s">
        <v>72</v>
      </c>
      <c r="D3510" s="39" t="s">
        <v>1558</v>
      </c>
      <c r="E3510" s="39" t="s">
        <v>127</v>
      </c>
      <c r="F3510" s="48">
        <v>1</v>
      </c>
      <c r="G3510" s="41">
        <v>7526</v>
      </c>
      <c r="H3510" s="42">
        <v>2.0905555555555555</v>
      </c>
      <c r="I3510" s="42">
        <v>3600</v>
      </c>
      <c r="J3510" s="42" t="s">
        <v>4170</v>
      </c>
      <c r="K3510" s="42" t="s">
        <v>4170</v>
      </c>
      <c r="L3510" s="42">
        <v>120</v>
      </c>
      <c r="M3510" s="39" t="s">
        <v>102</v>
      </c>
      <c r="N3510" s="39" t="str">
        <f t="shared" si="54"/>
        <v>sim</v>
      </c>
      <c r="O3510" s="49">
        <v>65</v>
      </c>
      <c r="P3510" s="49">
        <v>42</v>
      </c>
      <c r="Q3510" s="39">
        <v>38</v>
      </c>
      <c r="R3510" s="39">
        <v>64.599999999999994</v>
      </c>
      <c r="S3510" s="39">
        <v>58.5</v>
      </c>
    </row>
    <row r="3511" spans="1:19" x14ac:dyDescent="0.25">
      <c r="A3511" s="39" t="s">
        <v>75</v>
      </c>
      <c r="B3511" s="39" t="s">
        <v>40</v>
      </c>
      <c r="C3511" s="39" t="s">
        <v>72</v>
      </c>
      <c r="D3511" s="39" t="s">
        <v>3604</v>
      </c>
      <c r="E3511" s="39" t="s">
        <v>127</v>
      </c>
      <c r="F3511" s="48">
        <v>1</v>
      </c>
      <c r="G3511" s="41">
        <v>780</v>
      </c>
      <c r="H3511" s="42">
        <v>2</v>
      </c>
      <c r="I3511" s="42">
        <v>390</v>
      </c>
      <c r="J3511" s="42" t="s">
        <v>4170</v>
      </c>
      <c r="K3511" s="42" t="s">
        <v>4170</v>
      </c>
      <c r="L3511" s="42">
        <v>0</v>
      </c>
      <c r="M3511" s="39" t="s">
        <v>102</v>
      </c>
      <c r="N3511" s="39" t="str">
        <f t="shared" si="54"/>
        <v>sim</v>
      </c>
      <c r="O3511" s="49">
        <v>10.5</v>
      </c>
      <c r="P3511" s="49">
        <v>10</v>
      </c>
      <c r="Q3511" s="39">
        <v>6</v>
      </c>
      <c r="R3511" s="39">
        <v>95.2</v>
      </c>
      <c r="S3511" s="39">
        <v>57.1</v>
      </c>
    </row>
    <row r="3512" spans="1:19" x14ac:dyDescent="0.25">
      <c r="A3512" s="39" t="s">
        <v>75</v>
      </c>
      <c r="B3512" s="39" t="s">
        <v>40</v>
      </c>
      <c r="C3512" s="39" t="s">
        <v>72</v>
      </c>
      <c r="D3512" s="39" t="s">
        <v>3605</v>
      </c>
      <c r="E3512" s="39" t="s">
        <v>127</v>
      </c>
      <c r="F3512" s="48">
        <v>1</v>
      </c>
      <c r="G3512" s="41">
        <v>553</v>
      </c>
      <c r="H3512" s="42">
        <v>2.2031872509960158</v>
      </c>
      <c r="I3512" s="42">
        <v>251</v>
      </c>
      <c r="J3512" s="42" t="s">
        <v>4170</v>
      </c>
      <c r="K3512" s="42" t="s">
        <v>4170</v>
      </c>
      <c r="L3512" s="42">
        <v>0</v>
      </c>
      <c r="M3512" s="39" t="s">
        <v>102</v>
      </c>
      <c r="N3512" s="39" t="str">
        <f t="shared" si="54"/>
        <v>sim</v>
      </c>
      <c r="O3512" s="49">
        <v>9.59</v>
      </c>
      <c r="P3512" s="49">
        <v>5.6</v>
      </c>
      <c r="Q3512" s="39">
        <v>0.22</v>
      </c>
      <c r="R3512" s="39">
        <v>58.4</v>
      </c>
      <c r="S3512" s="39">
        <v>2.2999999999999998</v>
      </c>
    </row>
    <row r="3513" spans="1:19" x14ac:dyDescent="0.25">
      <c r="A3513" s="39" t="s">
        <v>75</v>
      </c>
      <c r="B3513" s="39" t="s">
        <v>40</v>
      </c>
      <c r="C3513" s="39" t="s">
        <v>72</v>
      </c>
      <c r="D3513" s="39" t="s">
        <v>3606</v>
      </c>
      <c r="E3513" s="39" t="s">
        <v>127</v>
      </c>
      <c r="F3513" s="48">
        <v>1</v>
      </c>
      <c r="G3513" s="41">
        <v>971</v>
      </c>
      <c r="H3513" s="42">
        <v>2.8391812865497075</v>
      </c>
      <c r="I3513" s="42">
        <v>342</v>
      </c>
      <c r="J3513" s="42" t="s">
        <v>4170</v>
      </c>
      <c r="K3513" s="42" t="s">
        <v>4170</v>
      </c>
      <c r="L3513" s="42">
        <v>10</v>
      </c>
      <c r="M3513" s="39" t="s">
        <v>102</v>
      </c>
      <c r="N3513" s="39" t="str">
        <f t="shared" si="54"/>
        <v>sim</v>
      </c>
      <c r="O3513" s="49">
        <v>11.7</v>
      </c>
      <c r="P3513" s="49">
        <v>8.6</v>
      </c>
      <c r="Q3513" s="39">
        <v>7.5</v>
      </c>
      <c r="R3513" s="39">
        <v>73.5</v>
      </c>
      <c r="S3513" s="39">
        <v>64.099999999999994</v>
      </c>
    </row>
    <row r="3514" spans="1:19" x14ac:dyDescent="0.25">
      <c r="A3514" s="39" t="s">
        <v>75</v>
      </c>
      <c r="B3514" s="39" t="s">
        <v>40</v>
      </c>
      <c r="C3514" s="39" t="s">
        <v>72</v>
      </c>
      <c r="D3514" s="39" t="s">
        <v>3607</v>
      </c>
      <c r="E3514" s="39" t="s">
        <v>194</v>
      </c>
      <c r="F3514" s="48">
        <v>2</v>
      </c>
      <c r="G3514" s="41">
        <v>32763</v>
      </c>
      <c r="H3514" s="42">
        <v>2.8209919063199589</v>
      </c>
      <c r="I3514" s="42">
        <v>11614</v>
      </c>
      <c r="J3514" s="42" t="s">
        <v>4170</v>
      </c>
      <c r="K3514" s="42" t="s">
        <v>4170</v>
      </c>
      <c r="L3514" s="42">
        <v>0</v>
      </c>
      <c r="M3514" s="39" t="s">
        <v>103</v>
      </c>
      <c r="N3514" s="39" t="str">
        <f t="shared" si="54"/>
        <v>sim</v>
      </c>
      <c r="O3514" s="49">
        <v>159.16999999999999</v>
      </c>
      <c r="P3514" s="49">
        <v>107.53</v>
      </c>
      <c r="Q3514" s="39">
        <v>71.03</v>
      </c>
      <c r="R3514" s="39">
        <v>67.599999999999994</v>
      </c>
      <c r="S3514" s="39">
        <v>44.6</v>
      </c>
    </row>
    <row r="3515" spans="1:19" x14ac:dyDescent="0.25">
      <c r="A3515" s="39" t="s">
        <v>75</v>
      </c>
      <c r="B3515" s="39" t="s">
        <v>40</v>
      </c>
      <c r="C3515" s="39" t="s">
        <v>72</v>
      </c>
      <c r="D3515" s="39" t="s">
        <v>3608</v>
      </c>
      <c r="E3515" s="39" t="s">
        <v>127</v>
      </c>
      <c r="F3515" s="48">
        <v>1</v>
      </c>
      <c r="G3515" s="41">
        <v>1018</v>
      </c>
      <c r="H3515" s="42">
        <v>3.885496183206107</v>
      </c>
      <c r="I3515" s="42">
        <v>262</v>
      </c>
      <c r="J3515" s="42" t="s">
        <v>4169</v>
      </c>
      <c r="K3515" s="42" t="s">
        <v>4169</v>
      </c>
      <c r="L3515" s="42">
        <v>10</v>
      </c>
      <c r="M3515" s="39" t="s">
        <v>102</v>
      </c>
      <c r="N3515" s="39" t="str">
        <f t="shared" si="54"/>
        <v>sim</v>
      </c>
      <c r="O3515" s="49">
        <v>12</v>
      </c>
      <c r="P3515" s="49">
        <v>6</v>
      </c>
      <c r="Q3515" s="39">
        <v>6</v>
      </c>
      <c r="R3515" s="39">
        <v>50</v>
      </c>
      <c r="S3515" s="39">
        <v>50</v>
      </c>
    </row>
    <row r="3516" spans="1:19" x14ac:dyDescent="0.25">
      <c r="A3516" s="39" t="s">
        <v>75</v>
      </c>
      <c r="B3516" s="39" t="s">
        <v>40</v>
      </c>
      <c r="C3516" s="39" t="s">
        <v>72</v>
      </c>
      <c r="D3516" s="39" t="s">
        <v>3609</v>
      </c>
      <c r="E3516" s="39" t="s">
        <v>127</v>
      </c>
      <c r="F3516" s="48">
        <v>1</v>
      </c>
      <c r="G3516" s="41">
        <v>1625</v>
      </c>
      <c r="H3516" s="42">
        <v>2.03125</v>
      </c>
      <c r="I3516" s="42">
        <v>800</v>
      </c>
      <c r="J3516" s="42" t="s">
        <v>4170</v>
      </c>
      <c r="K3516" s="42" t="s">
        <v>4170</v>
      </c>
      <c r="L3516" s="42">
        <v>0</v>
      </c>
      <c r="M3516" s="39" t="s">
        <v>106</v>
      </c>
      <c r="N3516" s="39" t="str">
        <f t="shared" si="54"/>
        <v>sim</v>
      </c>
      <c r="O3516" s="49">
        <v>12.9</v>
      </c>
      <c r="P3516" s="49">
        <v>0.04</v>
      </c>
      <c r="Q3516" s="39">
        <v>0.03</v>
      </c>
      <c r="R3516" s="39">
        <v>0.3</v>
      </c>
      <c r="S3516" s="39">
        <v>0.2</v>
      </c>
    </row>
    <row r="3517" spans="1:19" x14ac:dyDescent="0.25">
      <c r="A3517" s="39" t="s">
        <v>75</v>
      </c>
      <c r="B3517" s="39" t="s">
        <v>40</v>
      </c>
      <c r="C3517" s="39" t="s">
        <v>72</v>
      </c>
      <c r="D3517" s="39" t="s">
        <v>3610</v>
      </c>
      <c r="E3517" s="39" t="s">
        <v>127</v>
      </c>
      <c r="F3517" s="48">
        <v>1</v>
      </c>
      <c r="G3517" s="41">
        <v>3591</v>
      </c>
      <c r="H3517" s="42">
        <v>2.1763636363636363</v>
      </c>
      <c r="I3517" s="42">
        <v>1650</v>
      </c>
      <c r="J3517" s="42" t="s">
        <v>4169</v>
      </c>
      <c r="K3517" s="42" t="s">
        <v>4169</v>
      </c>
      <c r="L3517" s="42">
        <v>50</v>
      </c>
      <c r="M3517" s="39" t="s">
        <v>103</v>
      </c>
      <c r="N3517" s="39" t="str">
        <f t="shared" si="54"/>
        <v>sim</v>
      </c>
      <c r="O3517" s="49">
        <v>30</v>
      </c>
      <c r="P3517" s="49">
        <v>30</v>
      </c>
      <c r="Q3517" s="39">
        <v>25</v>
      </c>
      <c r="R3517" s="39">
        <v>100</v>
      </c>
      <c r="S3517" s="39">
        <v>83.3</v>
      </c>
    </row>
    <row r="3518" spans="1:19" x14ac:dyDescent="0.25">
      <c r="A3518" s="39" t="s">
        <v>75</v>
      </c>
      <c r="B3518" s="39" t="s">
        <v>40</v>
      </c>
      <c r="C3518" s="39" t="s">
        <v>72</v>
      </c>
      <c r="D3518" s="39" t="s">
        <v>3611</v>
      </c>
      <c r="E3518" s="39" t="s">
        <v>196</v>
      </c>
      <c r="F3518" s="48">
        <v>1</v>
      </c>
      <c r="G3518" s="41">
        <v>734</v>
      </c>
      <c r="H3518" s="42">
        <v>3.7641025641025641</v>
      </c>
      <c r="I3518" s="42">
        <v>195</v>
      </c>
      <c r="J3518" s="42" t="s">
        <v>4170</v>
      </c>
      <c r="K3518" s="42" t="s">
        <v>4170</v>
      </c>
      <c r="L3518" s="42">
        <v>8</v>
      </c>
      <c r="M3518" s="39" t="s">
        <v>102</v>
      </c>
      <c r="N3518" s="39" t="str">
        <f t="shared" si="54"/>
        <v>sim</v>
      </c>
      <c r="O3518" s="49">
        <v>12</v>
      </c>
      <c r="P3518" s="49">
        <v>8</v>
      </c>
      <c r="Q3518" s="39">
        <v>6</v>
      </c>
      <c r="R3518" s="39">
        <v>66.7</v>
      </c>
      <c r="S3518" s="39">
        <v>50</v>
      </c>
    </row>
    <row r="3519" spans="1:19" x14ac:dyDescent="0.25">
      <c r="A3519" s="39" t="s">
        <v>75</v>
      </c>
      <c r="B3519" s="39" t="s">
        <v>40</v>
      </c>
      <c r="C3519" s="39" t="s">
        <v>72</v>
      </c>
      <c r="D3519" s="39" t="s">
        <v>3612</v>
      </c>
      <c r="E3519" s="39" t="s">
        <v>127</v>
      </c>
      <c r="F3519" s="48">
        <v>1</v>
      </c>
      <c r="G3519" s="41">
        <v>1892</v>
      </c>
      <c r="H3519" s="42">
        <v>2.3591022443890273</v>
      </c>
      <c r="I3519" s="42">
        <v>802</v>
      </c>
      <c r="J3519" s="42" t="s">
        <v>4170</v>
      </c>
      <c r="K3519" s="42" t="s">
        <v>4170</v>
      </c>
      <c r="L3519" s="42">
        <v>30</v>
      </c>
      <c r="M3519" s="39" t="s">
        <v>106</v>
      </c>
      <c r="N3519" s="39" t="str">
        <f t="shared" si="54"/>
        <v>sim</v>
      </c>
      <c r="O3519" s="49">
        <v>16.41</v>
      </c>
      <c r="P3519" s="49">
        <v>14.09</v>
      </c>
      <c r="Q3519" s="39">
        <v>11.48</v>
      </c>
      <c r="R3519" s="39">
        <v>85.9</v>
      </c>
      <c r="S3519" s="39">
        <v>70</v>
      </c>
    </row>
    <row r="3520" spans="1:19" x14ac:dyDescent="0.25">
      <c r="A3520" s="39" t="s">
        <v>75</v>
      </c>
      <c r="B3520" s="39" t="s">
        <v>40</v>
      </c>
      <c r="C3520" s="39" t="s">
        <v>72</v>
      </c>
      <c r="D3520" s="39" t="s">
        <v>3613</v>
      </c>
      <c r="E3520" s="39" t="s">
        <v>127</v>
      </c>
      <c r="F3520" s="48">
        <v>1</v>
      </c>
      <c r="G3520" s="41">
        <v>2200</v>
      </c>
      <c r="H3520" s="42">
        <v>2</v>
      </c>
      <c r="I3520" s="42">
        <v>1100</v>
      </c>
      <c r="J3520" s="42" t="s">
        <v>4169</v>
      </c>
      <c r="K3520" s="42" t="s">
        <v>4170</v>
      </c>
      <c r="L3520" s="42">
        <v>0</v>
      </c>
      <c r="M3520" s="39" t="s">
        <v>102</v>
      </c>
      <c r="N3520" s="39" t="str">
        <f t="shared" si="54"/>
        <v>sim</v>
      </c>
      <c r="O3520" s="49">
        <v>46</v>
      </c>
      <c r="P3520" s="49">
        <v>30</v>
      </c>
      <c r="Q3520" s="39">
        <v>30</v>
      </c>
      <c r="R3520" s="39">
        <v>65.2</v>
      </c>
      <c r="S3520" s="39">
        <v>65.2</v>
      </c>
    </row>
    <row r="3521" spans="1:19" x14ac:dyDescent="0.25">
      <c r="A3521" s="39" t="s">
        <v>75</v>
      </c>
      <c r="B3521" s="39" t="s">
        <v>40</v>
      </c>
      <c r="C3521" s="39" t="s">
        <v>72</v>
      </c>
      <c r="D3521" s="39" t="s">
        <v>3614</v>
      </c>
      <c r="E3521" s="39" t="s">
        <v>127</v>
      </c>
      <c r="F3521" s="48">
        <v>1</v>
      </c>
      <c r="G3521" s="41">
        <v>674</v>
      </c>
      <c r="H3521" s="42">
        <v>2.0059523809523809</v>
      </c>
      <c r="I3521" s="42">
        <v>336</v>
      </c>
      <c r="J3521" s="42" t="s">
        <v>4169</v>
      </c>
      <c r="K3521" s="42" t="s">
        <v>4170</v>
      </c>
      <c r="L3521" s="42">
        <v>0</v>
      </c>
      <c r="M3521" s="39" t="s">
        <v>103</v>
      </c>
      <c r="N3521" s="39" t="str">
        <f t="shared" si="54"/>
        <v>sim</v>
      </c>
      <c r="O3521" s="49">
        <v>11.5</v>
      </c>
      <c r="P3521" s="49">
        <v>6.5</v>
      </c>
      <c r="Q3521" s="39">
        <v>6</v>
      </c>
      <c r="R3521" s="39">
        <v>56.5</v>
      </c>
      <c r="S3521" s="39">
        <v>52.2</v>
      </c>
    </row>
    <row r="3522" spans="1:19" x14ac:dyDescent="0.25">
      <c r="A3522" s="39" t="s">
        <v>75</v>
      </c>
      <c r="B3522" s="39" t="s">
        <v>40</v>
      </c>
      <c r="C3522" s="39" t="s">
        <v>72</v>
      </c>
      <c r="D3522" s="39" t="s">
        <v>3615</v>
      </c>
      <c r="E3522" s="39" t="s">
        <v>194</v>
      </c>
      <c r="F3522" s="48">
        <v>2</v>
      </c>
      <c r="G3522" s="41">
        <v>37579</v>
      </c>
      <c r="H3522" s="42">
        <v>2.1798828238296886</v>
      </c>
      <c r="I3522" s="42">
        <v>17239</v>
      </c>
      <c r="J3522" s="42" t="s">
        <v>4170</v>
      </c>
      <c r="K3522" s="42" t="s">
        <v>4170</v>
      </c>
      <c r="L3522" s="42">
        <v>7000</v>
      </c>
      <c r="M3522" s="39" t="s">
        <v>106</v>
      </c>
      <c r="N3522" s="39" t="str">
        <f t="shared" si="54"/>
        <v>sim</v>
      </c>
      <c r="O3522" s="49">
        <v>243</v>
      </c>
      <c r="P3522" s="49">
        <v>96.64</v>
      </c>
      <c r="Q3522" s="39">
        <v>8</v>
      </c>
      <c r="R3522" s="39">
        <v>39.799999999999997</v>
      </c>
      <c r="S3522" s="39">
        <v>3.3</v>
      </c>
    </row>
    <row r="3523" spans="1:19" x14ac:dyDescent="0.25">
      <c r="A3523" s="39" t="s">
        <v>75</v>
      </c>
      <c r="B3523" s="39" t="s">
        <v>40</v>
      </c>
      <c r="C3523" s="39" t="s">
        <v>72</v>
      </c>
      <c r="D3523" s="39" t="s">
        <v>3616</v>
      </c>
      <c r="E3523" s="39" t="s">
        <v>127</v>
      </c>
      <c r="F3523" s="48">
        <v>1</v>
      </c>
      <c r="G3523" s="41">
        <v>19945</v>
      </c>
      <c r="H3523" s="42">
        <v>2.9330882352941177</v>
      </c>
      <c r="I3523" s="42">
        <v>6800</v>
      </c>
      <c r="J3523" s="42" t="s">
        <v>4170</v>
      </c>
      <c r="K3523" s="42" t="s">
        <v>4170</v>
      </c>
      <c r="L3523" s="42">
        <v>700</v>
      </c>
      <c r="M3523" s="39" t="s">
        <v>103</v>
      </c>
      <c r="N3523" s="39" t="str">
        <f t="shared" ref="N3523:N3586" si="55">IF(M3523&lt;&gt;"Não existe", "sim")</f>
        <v>sim</v>
      </c>
      <c r="O3523" s="49">
        <v>115.2</v>
      </c>
      <c r="P3523" s="49">
        <v>110.15</v>
      </c>
      <c r="Q3523" s="39">
        <v>2</v>
      </c>
      <c r="R3523" s="39">
        <v>95.6</v>
      </c>
      <c r="S3523" s="39">
        <v>1.7</v>
      </c>
    </row>
    <row r="3524" spans="1:19" x14ac:dyDescent="0.25">
      <c r="A3524" s="39" t="s">
        <v>75</v>
      </c>
      <c r="B3524" s="39" t="s">
        <v>40</v>
      </c>
      <c r="C3524" s="39" t="s">
        <v>72</v>
      </c>
      <c r="D3524" s="39" t="s">
        <v>3617</v>
      </c>
      <c r="E3524" s="39" t="s">
        <v>127</v>
      </c>
      <c r="F3524" s="48">
        <v>1</v>
      </c>
      <c r="G3524" s="41">
        <v>18114</v>
      </c>
      <c r="H3524" s="42">
        <v>2.5877142857142856</v>
      </c>
      <c r="I3524" s="42">
        <v>7000</v>
      </c>
      <c r="J3524" s="42" t="s">
        <v>4170</v>
      </c>
      <c r="K3524" s="42" t="s">
        <v>4170</v>
      </c>
      <c r="L3524" s="42">
        <v>36</v>
      </c>
      <c r="M3524" s="39" t="s">
        <v>106</v>
      </c>
      <c r="N3524" s="39" t="str">
        <f t="shared" si="55"/>
        <v>sim</v>
      </c>
      <c r="O3524" s="49">
        <v>100</v>
      </c>
      <c r="P3524" s="49">
        <v>40</v>
      </c>
      <c r="Q3524" s="39">
        <v>30</v>
      </c>
      <c r="R3524" s="39">
        <v>40</v>
      </c>
      <c r="S3524" s="39">
        <v>30</v>
      </c>
    </row>
    <row r="3525" spans="1:19" x14ac:dyDescent="0.25">
      <c r="A3525" s="39" t="s">
        <v>75</v>
      </c>
      <c r="B3525" s="39" t="s">
        <v>40</v>
      </c>
      <c r="C3525" s="39" t="s">
        <v>72</v>
      </c>
      <c r="D3525" s="39" t="s">
        <v>3618</v>
      </c>
      <c r="E3525" s="39" t="s">
        <v>127</v>
      </c>
      <c r="F3525" s="48">
        <v>1</v>
      </c>
      <c r="G3525" s="41">
        <v>385</v>
      </c>
      <c r="H3525" s="42">
        <v>2.1388888888888888</v>
      </c>
      <c r="I3525" s="42">
        <v>180</v>
      </c>
      <c r="J3525" s="42" t="s">
        <v>4170</v>
      </c>
      <c r="K3525" s="42" t="s">
        <v>4170</v>
      </c>
      <c r="L3525" s="42">
        <v>5</v>
      </c>
      <c r="M3525" s="39" t="s">
        <v>102</v>
      </c>
      <c r="N3525" s="39" t="str">
        <f t="shared" si="55"/>
        <v>sim</v>
      </c>
      <c r="O3525" s="49">
        <v>6.9</v>
      </c>
      <c r="P3525" s="49">
        <v>6</v>
      </c>
      <c r="Q3525" s="39">
        <v>5.0999999999999996</v>
      </c>
      <c r="R3525" s="39">
        <v>87</v>
      </c>
      <c r="S3525" s="39">
        <v>73.900000000000006</v>
      </c>
    </row>
    <row r="3526" spans="1:19" x14ac:dyDescent="0.25">
      <c r="A3526" s="39" t="s">
        <v>75</v>
      </c>
      <c r="B3526" s="39" t="s">
        <v>40</v>
      </c>
      <c r="C3526" s="39" t="s">
        <v>72</v>
      </c>
      <c r="D3526" s="39" t="s">
        <v>3619</v>
      </c>
      <c r="E3526" s="39" t="s">
        <v>127</v>
      </c>
      <c r="F3526" s="48">
        <v>1</v>
      </c>
      <c r="G3526" s="41">
        <v>1907</v>
      </c>
      <c r="H3526" s="42">
        <v>2.046137339055794</v>
      </c>
      <c r="I3526" s="42">
        <v>932</v>
      </c>
      <c r="J3526" s="42" t="s">
        <v>4170</v>
      </c>
      <c r="K3526" s="42" t="s">
        <v>4170</v>
      </c>
      <c r="L3526" s="42">
        <v>0</v>
      </c>
      <c r="M3526" s="39" t="s">
        <v>106</v>
      </c>
      <c r="N3526" s="39" t="str">
        <f t="shared" si="55"/>
        <v>sim</v>
      </c>
      <c r="O3526" s="49">
        <v>29.91</v>
      </c>
      <c r="P3526" s="49">
        <v>29.91</v>
      </c>
      <c r="Q3526" s="39">
        <v>7.09</v>
      </c>
      <c r="R3526" s="39">
        <v>100</v>
      </c>
      <c r="S3526" s="39">
        <v>23.7</v>
      </c>
    </row>
    <row r="3527" spans="1:19" x14ac:dyDescent="0.25">
      <c r="A3527" s="39" t="s">
        <v>75</v>
      </c>
      <c r="B3527" s="39" t="s">
        <v>40</v>
      </c>
      <c r="C3527" s="39" t="s">
        <v>72</v>
      </c>
      <c r="D3527" s="39" t="s">
        <v>3620</v>
      </c>
      <c r="E3527" s="39" t="s">
        <v>127</v>
      </c>
      <c r="F3527" s="48">
        <v>1</v>
      </c>
      <c r="G3527" s="41">
        <v>4605</v>
      </c>
      <c r="H3527" s="42">
        <v>2.0539696699375556</v>
      </c>
      <c r="I3527" s="42">
        <v>2242</v>
      </c>
      <c r="J3527" s="42" t="s">
        <v>4170</v>
      </c>
      <c r="K3527" s="42" t="s">
        <v>4170</v>
      </c>
      <c r="L3527" s="42">
        <v>10</v>
      </c>
      <c r="M3527" s="39" t="s">
        <v>106</v>
      </c>
      <c r="N3527" s="39" t="str">
        <f t="shared" si="55"/>
        <v>sim</v>
      </c>
      <c r="O3527" s="49">
        <v>47.27</v>
      </c>
      <c r="P3527" s="49">
        <v>40</v>
      </c>
      <c r="Q3527" s="39">
        <v>2.6</v>
      </c>
      <c r="R3527" s="39">
        <v>84.6</v>
      </c>
      <c r="S3527" s="39">
        <v>5.5</v>
      </c>
    </row>
    <row r="3528" spans="1:19" x14ac:dyDescent="0.25">
      <c r="A3528" s="39" t="s">
        <v>75</v>
      </c>
      <c r="B3528" s="39" t="s">
        <v>40</v>
      </c>
      <c r="C3528" s="39" t="s">
        <v>72</v>
      </c>
      <c r="D3528" s="39" t="s">
        <v>3621</v>
      </c>
      <c r="E3528" s="39" t="s">
        <v>127</v>
      </c>
      <c r="F3528" s="48">
        <v>1</v>
      </c>
      <c r="G3528" s="41">
        <v>1966</v>
      </c>
      <c r="H3528" s="42">
        <v>2.6675712347354139</v>
      </c>
      <c r="I3528" s="42">
        <v>737</v>
      </c>
      <c r="J3528" s="42" t="s">
        <v>4170</v>
      </c>
      <c r="K3528" s="42" t="s">
        <v>4170</v>
      </c>
      <c r="L3528" s="42">
        <v>0</v>
      </c>
      <c r="M3528" s="39" t="s">
        <v>102</v>
      </c>
      <c r="N3528" s="39" t="str">
        <f t="shared" si="55"/>
        <v>sim</v>
      </c>
      <c r="O3528" s="49">
        <v>16</v>
      </c>
      <c r="P3528" s="49">
        <v>12</v>
      </c>
      <c r="Q3528" s="39">
        <v>11</v>
      </c>
      <c r="R3528" s="39">
        <v>75</v>
      </c>
      <c r="S3528" s="39">
        <v>68.8</v>
      </c>
    </row>
    <row r="3529" spans="1:19" x14ac:dyDescent="0.25">
      <c r="A3529" s="39" t="s">
        <v>75</v>
      </c>
      <c r="B3529" s="39" t="s">
        <v>40</v>
      </c>
      <c r="C3529" s="39" t="s">
        <v>72</v>
      </c>
      <c r="D3529" s="39" t="s">
        <v>3622</v>
      </c>
      <c r="E3529" s="39" t="s">
        <v>127</v>
      </c>
      <c r="F3529" s="48">
        <v>3</v>
      </c>
      <c r="G3529" s="41">
        <v>100491</v>
      </c>
      <c r="H3529" s="42">
        <v>2.1800846078750409</v>
      </c>
      <c r="I3529" s="42">
        <v>46095</v>
      </c>
      <c r="J3529" s="42" t="s">
        <v>4169</v>
      </c>
      <c r="K3529" s="42" t="s">
        <v>4170</v>
      </c>
      <c r="L3529" s="42">
        <v>0</v>
      </c>
      <c r="M3529" s="39" t="s">
        <v>102</v>
      </c>
      <c r="N3529" s="39" t="str">
        <f t="shared" si="55"/>
        <v>sim</v>
      </c>
      <c r="O3529" s="49">
        <v>392.2</v>
      </c>
      <c r="P3529" s="49">
        <v>388.5</v>
      </c>
      <c r="Q3529" s="39">
        <v>2.5</v>
      </c>
      <c r="R3529" s="39">
        <v>99.1</v>
      </c>
      <c r="S3529" s="39">
        <v>0.6</v>
      </c>
    </row>
    <row r="3530" spans="1:19" x14ac:dyDescent="0.25">
      <c r="A3530" s="39" t="s">
        <v>75</v>
      </c>
      <c r="B3530" s="39" t="s">
        <v>40</v>
      </c>
      <c r="C3530" s="39" t="s">
        <v>72</v>
      </c>
      <c r="D3530" s="39" t="s">
        <v>3623</v>
      </c>
      <c r="E3530" s="39" t="s">
        <v>127</v>
      </c>
      <c r="F3530" s="48">
        <v>1</v>
      </c>
      <c r="G3530" s="41">
        <v>1715</v>
      </c>
      <c r="H3530" s="42">
        <v>1.7150000000000001</v>
      </c>
      <c r="I3530" s="42">
        <v>1000</v>
      </c>
      <c r="J3530" s="42" t="s">
        <v>4169</v>
      </c>
      <c r="K3530" s="42" t="s">
        <v>4170</v>
      </c>
      <c r="L3530" s="42">
        <v>0</v>
      </c>
      <c r="M3530" s="39" t="s">
        <v>102</v>
      </c>
      <c r="N3530" s="39" t="str">
        <f t="shared" si="55"/>
        <v>sim</v>
      </c>
      <c r="O3530" s="49">
        <v>8</v>
      </c>
      <c r="P3530" s="49">
        <v>6</v>
      </c>
      <c r="Q3530" s="39">
        <v>6</v>
      </c>
      <c r="R3530" s="39">
        <v>75</v>
      </c>
      <c r="S3530" s="39">
        <v>75</v>
      </c>
    </row>
    <row r="3531" spans="1:19" x14ac:dyDescent="0.25">
      <c r="A3531" s="39" t="s">
        <v>75</v>
      </c>
      <c r="B3531" s="39" t="s">
        <v>40</v>
      </c>
      <c r="C3531" s="39" t="s">
        <v>72</v>
      </c>
      <c r="D3531" s="39" t="s">
        <v>3624</v>
      </c>
      <c r="E3531" s="39" t="s">
        <v>127</v>
      </c>
      <c r="F3531" s="48">
        <v>1</v>
      </c>
      <c r="G3531" s="41">
        <v>2511</v>
      </c>
      <c r="H3531" s="42">
        <v>2.1834782608695651</v>
      </c>
      <c r="I3531" s="42">
        <v>1150</v>
      </c>
      <c r="J3531" s="42" t="s">
        <v>4170</v>
      </c>
      <c r="K3531" s="42" t="s">
        <v>4170</v>
      </c>
      <c r="L3531" s="42">
        <v>100</v>
      </c>
      <c r="M3531" s="39" t="s">
        <v>103</v>
      </c>
      <c r="N3531" s="39" t="str">
        <f t="shared" si="55"/>
        <v>sim</v>
      </c>
      <c r="O3531" s="49">
        <v>40</v>
      </c>
      <c r="P3531" s="49">
        <v>40</v>
      </c>
      <c r="Q3531" s="39">
        <v>25</v>
      </c>
      <c r="R3531" s="39">
        <v>100</v>
      </c>
      <c r="S3531" s="39">
        <v>62.5</v>
      </c>
    </row>
    <row r="3532" spans="1:19" x14ac:dyDescent="0.25">
      <c r="A3532" s="39" t="s">
        <v>75</v>
      </c>
      <c r="B3532" s="39" t="s">
        <v>40</v>
      </c>
      <c r="C3532" s="39" t="s">
        <v>72</v>
      </c>
      <c r="D3532" s="39" t="s">
        <v>3625</v>
      </c>
      <c r="E3532" s="39" t="s">
        <v>127</v>
      </c>
      <c r="F3532" s="48">
        <v>1</v>
      </c>
      <c r="G3532" s="41">
        <v>2968</v>
      </c>
      <c r="H3532" s="42">
        <v>2.1823529411764704</v>
      </c>
      <c r="I3532" s="42">
        <v>1360</v>
      </c>
      <c r="J3532" s="42" t="s">
        <v>4170</v>
      </c>
      <c r="K3532" s="42" t="s">
        <v>4170</v>
      </c>
      <c r="L3532" s="42">
        <v>0</v>
      </c>
      <c r="M3532" s="39" t="s">
        <v>106</v>
      </c>
      <c r="N3532" s="39" t="str">
        <f t="shared" si="55"/>
        <v>sim</v>
      </c>
      <c r="O3532" s="49">
        <v>22.22</v>
      </c>
      <c r="P3532" s="49">
        <v>22.22</v>
      </c>
      <c r="Q3532" s="39">
        <v>18.100000000000001</v>
      </c>
      <c r="R3532" s="39">
        <v>100</v>
      </c>
      <c r="S3532" s="39">
        <v>81.5</v>
      </c>
    </row>
    <row r="3533" spans="1:19" x14ac:dyDescent="0.25">
      <c r="A3533" s="39" t="s">
        <v>75</v>
      </c>
      <c r="B3533" s="39" t="s">
        <v>40</v>
      </c>
      <c r="C3533" s="39" t="s">
        <v>72</v>
      </c>
      <c r="D3533" s="39" t="s">
        <v>3626</v>
      </c>
      <c r="E3533" s="39" t="s">
        <v>127</v>
      </c>
      <c r="F3533" s="48">
        <v>1</v>
      </c>
      <c r="G3533" s="41">
        <v>2208</v>
      </c>
      <c r="H3533" s="42">
        <v>2.3048016701461376</v>
      </c>
      <c r="I3533" s="42">
        <v>958</v>
      </c>
      <c r="J3533" s="42" t="s">
        <v>4170</v>
      </c>
      <c r="K3533" s="42" t="s">
        <v>4170</v>
      </c>
      <c r="L3533" s="42">
        <v>0</v>
      </c>
      <c r="M3533" s="39" t="s">
        <v>102</v>
      </c>
      <c r="N3533" s="39" t="str">
        <f t="shared" si="55"/>
        <v>sim</v>
      </c>
      <c r="O3533" s="49">
        <v>15</v>
      </c>
      <c r="P3533" s="49">
        <v>12</v>
      </c>
      <c r="Q3533" s="39">
        <v>10</v>
      </c>
      <c r="R3533" s="39">
        <v>80</v>
      </c>
      <c r="S3533" s="39">
        <v>66.7</v>
      </c>
    </row>
    <row r="3534" spans="1:19" x14ac:dyDescent="0.25">
      <c r="A3534" s="39" t="s">
        <v>75</v>
      </c>
      <c r="B3534" s="39" t="s">
        <v>40</v>
      </c>
      <c r="C3534" s="39" t="s">
        <v>72</v>
      </c>
      <c r="D3534" s="39" t="s">
        <v>3627</v>
      </c>
      <c r="E3534" s="39" t="s">
        <v>127</v>
      </c>
      <c r="F3534" s="48">
        <v>1</v>
      </c>
      <c r="G3534" s="41">
        <v>744</v>
      </c>
      <c r="H3534" s="42">
        <v>2.0108108108108107</v>
      </c>
      <c r="I3534" s="42">
        <v>370</v>
      </c>
      <c r="J3534" s="42" t="s">
        <v>4170</v>
      </c>
      <c r="K3534" s="42" t="s">
        <v>4170</v>
      </c>
      <c r="L3534" s="42">
        <v>0</v>
      </c>
      <c r="M3534" s="39" t="s">
        <v>102</v>
      </c>
      <c r="N3534" s="39" t="str">
        <f t="shared" si="55"/>
        <v>sim</v>
      </c>
      <c r="O3534" s="49">
        <v>11.25</v>
      </c>
      <c r="P3534" s="49">
        <v>8.6</v>
      </c>
      <c r="Q3534" s="39">
        <v>5.42</v>
      </c>
      <c r="R3534" s="39">
        <v>76.400000000000006</v>
      </c>
      <c r="S3534" s="39">
        <v>48.2</v>
      </c>
    </row>
    <row r="3535" spans="1:19" x14ac:dyDescent="0.25">
      <c r="A3535" s="39" t="s">
        <v>75</v>
      </c>
      <c r="B3535" s="39" t="s">
        <v>40</v>
      </c>
      <c r="C3535" s="39" t="s">
        <v>72</v>
      </c>
      <c r="D3535" s="39" t="s">
        <v>3628</v>
      </c>
      <c r="E3535" s="39" t="s">
        <v>127</v>
      </c>
      <c r="F3535" s="48">
        <v>1</v>
      </c>
      <c r="G3535" s="41">
        <v>11387</v>
      </c>
      <c r="H3535" s="42">
        <v>2.3842127303182581</v>
      </c>
      <c r="I3535" s="42">
        <v>4776</v>
      </c>
      <c r="J3535" s="42" t="s">
        <v>4170</v>
      </c>
      <c r="K3535" s="42" t="s">
        <v>4170</v>
      </c>
      <c r="L3535" s="42">
        <v>47</v>
      </c>
      <c r="M3535" s="39" t="s">
        <v>103</v>
      </c>
      <c r="N3535" s="39" t="str">
        <f t="shared" si="55"/>
        <v>sim</v>
      </c>
      <c r="O3535" s="49">
        <v>198</v>
      </c>
      <c r="P3535" s="49">
        <v>198</v>
      </c>
      <c r="Q3535" s="39">
        <v>21</v>
      </c>
      <c r="R3535" s="39">
        <v>100</v>
      </c>
      <c r="S3535" s="39">
        <v>10.6</v>
      </c>
    </row>
    <row r="3536" spans="1:19" x14ac:dyDescent="0.25">
      <c r="A3536" s="39" t="s">
        <v>75</v>
      </c>
      <c r="B3536" s="39" t="s">
        <v>40</v>
      </c>
      <c r="C3536" s="39" t="s">
        <v>72</v>
      </c>
      <c r="D3536" s="39" t="s">
        <v>3629</v>
      </c>
      <c r="E3536" s="39" t="s">
        <v>127</v>
      </c>
      <c r="F3536" s="48">
        <v>1</v>
      </c>
      <c r="G3536" s="41">
        <v>5059</v>
      </c>
      <c r="H3536" s="42">
        <v>2.464198733560643</v>
      </c>
      <c r="I3536" s="42">
        <v>2053</v>
      </c>
      <c r="J3536" s="42" t="s">
        <v>4170</v>
      </c>
      <c r="K3536" s="42" t="s">
        <v>4170</v>
      </c>
      <c r="L3536" s="42">
        <v>0</v>
      </c>
      <c r="M3536" s="39" t="s">
        <v>106</v>
      </c>
      <c r="N3536" s="39" t="str">
        <f t="shared" si="55"/>
        <v>sim</v>
      </c>
      <c r="O3536" s="49">
        <v>12</v>
      </c>
      <c r="P3536" s="49">
        <v>9.77</v>
      </c>
      <c r="Q3536" s="39">
        <v>7.77</v>
      </c>
      <c r="R3536" s="39">
        <v>81.400000000000006</v>
      </c>
      <c r="S3536" s="39">
        <v>64.8</v>
      </c>
    </row>
    <row r="3537" spans="1:19" x14ac:dyDescent="0.25">
      <c r="A3537" s="39" t="s">
        <v>75</v>
      </c>
      <c r="B3537" s="39" t="s">
        <v>40</v>
      </c>
      <c r="C3537" s="39" t="s">
        <v>72</v>
      </c>
      <c r="D3537" s="39" t="s">
        <v>3630</v>
      </c>
      <c r="E3537" s="39" t="s">
        <v>194</v>
      </c>
      <c r="F3537" s="48">
        <v>2</v>
      </c>
      <c r="G3537" s="41">
        <v>49375</v>
      </c>
      <c r="H3537" s="42">
        <v>4.4886363636363633</v>
      </c>
      <c r="I3537" s="42">
        <v>11000</v>
      </c>
      <c r="J3537" s="42" t="s">
        <v>4169</v>
      </c>
      <c r="K3537" s="42" t="s">
        <v>4169</v>
      </c>
      <c r="L3537" s="42">
        <v>100</v>
      </c>
      <c r="M3537" s="39" t="s">
        <v>103</v>
      </c>
      <c r="N3537" s="39" t="str">
        <f t="shared" si="55"/>
        <v>sim</v>
      </c>
      <c r="O3537" s="49">
        <v>210</v>
      </c>
      <c r="P3537" s="49">
        <v>105</v>
      </c>
      <c r="Q3537" s="39">
        <v>100</v>
      </c>
      <c r="R3537" s="39">
        <v>50</v>
      </c>
      <c r="S3537" s="39">
        <v>47.6</v>
      </c>
    </row>
    <row r="3538" spans="1:19" x14ac:dyDescent="0.25">
      <c r="A3538" s="39" t="s">
        <v>75</v>
      </c>
      <c r="B3538" s="39" t="s">
        <v>40</v>
      </c>
      <c r="C3538" s="39" t="s">
        <v>72</v>
      </c>
      <c r="D3538" s="39" t="s">
        <v>3631</v>
      </c>
      <c r="E3538" s="39" t="s">
        <v>127</v>
      </c>
      <c r="F3538" s="48">
        <v>2</v>
      </c>
      <c r="G3538" s="41">
        <v>29112</v>
      </c>
      <c r="H3538" s="42">
        <v>3.2289263531499555</v>
      </c>
      <c r="I3538" s="42">
        <v>9016</v>
      </c>
      <c r="J3538" s="42" t="s">
        <v>4170</v>
      </c>
      <c r="K3538" s="42" t="s">
        <v>4170</v>
      </c>
      <c r="L3538" s="42">
        <v>1203</v>
      </c>
      <c r="M3538" s="39" t="s">
        <v>103</v>
      </c>
      <c r="N3538" s="39" t="str">
        <f t="shared" si="55"/>
        <v>sim</v>
      </c>
      <c r="O3538" s="49">
        <v>135</v>
      </c>
      <c r="P3538" s="49">
        <v>90</v>
      </c>
      <c r="Q3538" s="39">
        <v>50</v>
      </c>
      <c r="R3538" s="39">
        <v>66.7</v>
      </c>
      <c r="S3538" s="39">
        <v>37</v>
      </c>
    </row>
    <row r="3539" spans="1:19" x14ac:dyDescent="0.25">
      <c r="A3539" s="39" t="s">
        <v>75</v>
      </c>
      <c r="B3539" s="39" t="s">
        <v>40</v>
      </c>
      <c r="C3539" s="39" t="s">
        <v>72</v>
      </c>
      <c r="D3539" s="39" t="s">
        <v>3632</v>
      </c>
      <c r="E3539" s="39" t="s">
        <v>127</v>
      </c>
      <c r="F3539" s="48">
        <v>1</v>
      </c>
      <c r="G3539" s="41">
        <v>1174</v>
      </c>
      <c r="H3539" s="42">
        <v>2.4767932489451479</v>
      </c>
      <c r="I3539" s="42">
        <v>474</v>
      </c>
      <c r="J3539" s="42" t="s">
        <v>4170</v>
      </c>
      <c r="K3539" s="42" t="s">
        <v>4170</v>
      </c>
      <c r="L3539" s="42">
        <v>12</v>
      </c>
      <c r="M3539" s="39" t="s">
        <v>102</v>
      </c>
      <c r="N3539" s="39" t="str">
        <f t="shared" si="55"/>
        <v>sim</v>
      </c>
      <c r="O3539" s="49">
        <v>18.96</v>
      </c>
      <c r="P3539" s="49">
        <v>6.77</v>
      </c>
      <c r="Q3539" s="39">
        <v>6.6</v>
      </c>
      <c r="R3539" s="39">
        <v>35.700000000000003</v>
      </c>
      <c r="S3539" s="39">
        <v>34.799999999999997</v>
      </c>
    </row>
    <row r="3540" spans="1:19" x14ac:dyDescent="0.25">
      <c r="A3540" s="39" t="s">
        <v>75</v>
      </c>
      <c r="B3540" s="39" t="s">
        <v>40</v>
      </c>
      <c r="C3540" s="39" t="s">
        <v>72</v>
      </c>
      <c r="D3540" s="39" t="s">
        <v>3633</v>
      </c>
      <c r="E3540" s="39" t="s">
        <v>127</v>
      </c>
      <c r="F3540" s="48">
        <v>1</v>
      </c>
      <c r="G3540" s="41">
        <v>1374</v>
      </c>
      <c r="H3540" s="42">
        <v>2.1983999999999999</v>
      </c>
      <c r="I3540" s="42">
        <v>625</v>
      </c>
      <c r="J3540" s="42" t="s">
        <v>4170</v>
      </c>
      <c r="K3540" s="42" t="s">
        <v>4170</v>
      </c>
      <c r="L3540" s="42">
        <v>0</v>
      </c>
      <c r="M3540" s="39" t="s">
        <v>106</v>
      </c>
      <c r="N3540" s="39" t="str">
        <f t="shared" si="55"/>
        <v>sim</v>
      </c>
      <c r="O3540" s="49">
        <v>9.4</v>
      </c>
      <c r="P3540" s="49">
        <v>9</v>
      </c>
      <c r="Q3540" s="39">
        <v>7.9</v>
      </c>
      <c r="R3540" s="39">
        <v>95.7</v>
      </c>
      <c r="S3540" s="39">
        <v>84</v>
      </c>
    </row>
    <row r="3541" spans="1:19" x14ac:dyDescent="0.25">
      <c r="A3541" s="39" t="s">
        <v>75</v>
      </c>
      <c r="B3541" s="39" t="s">
        <v>40</v>
      </c>
      <c r="C3541" s="39" t="s">
        <v>72</v>
      </c>
      <c r="D3541" s="39" t="s">
        <v>3634</v>
      </c>
      <c r="E3541" s="39" t="s">
        <v>193</v>
      </c>
      <c r="F3541" s="48">
        <v>2</v>
      </c>
      <c r="G3541" s="41">
        <v>63208</v>
      </c>
      <c r="H3541" s="42">
        <v>2.6321312567668862</v>
      </c>
      <c r="I3541" s="42">
        <v>24014</v>
      </c>
      <c r="J3541" s="42" t="s">
        <v>4170</v>
      </c>
      <c r="K3541" s="42" t="s">
        <v>4170</v>
      </c>
      <c r="L3541" s="42">
        <v>0</v>
      </c>
      <c r="M3541" s="39" t="s">
        <v>102</v>
      </c>
      <c r="N3541" s="39" t="str">
        <f t="shared" si="55"/>
        <v>sim</v>
      </c>
      <c r="O3541" s="49">
        <v>373.42</v>
      </c>
      <c r="P3541" s="49">
        <v>336</v>
      </c>
      <c r="Q3541" s="39">
        <v>354.75</v>
      </c>
      <c r="R3541" s="39">
        <v>90</v>
      </c>
      <c r="S3541" s="39">
        <v>95</v>
      </c>
    </row>
    <row r="3542" spans="1:19" x14ac:dyDescent="0.25">
      <c r="A3542" s="39" t="s">
        <v>75</v>
      </c>
      <c r="B3542" s="39" t="s">
        <v>40</v>
      </c>
      <c r="C3542" s="39" t="s">
        <v>72</v>
      </c>
      <c r="D3542" s="39" t="s">
        <v>3635</v>
      </c>
      <c r="E3542" s="39" t="s">
        <v>127</v>
      </c>
      <c r="F3542" s="48">
        <v>1</v>
      </c>
      <c r="G3542" s="41">
        <v>4169</v>
      </c>
      <c r="H3542" s="42">
        <v>3.206923076923077</v>
      </c>
      <c r="I3542" s="42">
        <v>1300</v>
      </c>
      <c r="J3542" s="42" t="s">
        <v>4170</v>
      </c>
      <c r="K3542" s="42" t="s">
        <v>4170</v>
      </c>
      <c r="L3542" s="42">
        <v>5</v>
      </c>
      <c r="M3542" s="39" t="s">
        <v>106</v>
      </c>
      <c r="N3542" s="39" t="str">
        <f t="shared" si="55"/>
        <v>sim</v>
      </c>
      <c r="O3542" s="49">
        <v>25</v>
      </c>
      <c r="P3542" s="49">
        <v>19.5</v>
      </c>
      <c r="Q3542" s="39">
        <v>20.5</v>
      </c>
      <c r="R3542" s="39">
        <v>78</v>
      </c>
      <c r="S3542" s="39">
        <v>82</v>
      </c>
    </row>
    <row r="3543" spans="1:19" x14ac:dyDescent="0.25">
      <c r="A3543" s="39" t="s">
        <v>75</v>
      </c>
      <c r="B3543" s="39" t="s">
        <v>40</v>
      </c>
      <c r="C3543" s="39" t="s">
        <v>72</v>
      </c>
      <c r="D3543" s="39" t="s">
        <v>3636</v>
      </c>
      <c r="E3543" s="39" t="s">
        <v>127</v>
      </c>
      <c r="F3543" s="48">
        <v>1</v>
      </c>
      <c r="G3543" s="41">
        <v>1133</v>
      </c>
      <c r="H3543" s="42">
        <v>2.4901098901098901</v>
      </c>
      <c r="I3543" s="42">
        <v>455</v>
      </c>
      <c r="J3543" s="42" t="s">
        <v>4169</v>
      </c>
      <c r="K3543" s="42" t="s">
        <v>4169</v>
      </c>
      <c r="L3543" s="42">
        <v>15</v>
      </c>
      <c r="M3543" s="39" t="s">
        <v>103</v>
      </c>
      <c r="N3543" s="39" t="str">
        <f t="shared" si="55"/>
        <v>sim</v>
      </c>
      <c r="O3543" s="49">
        <v>9.6999999999999993</v>
      </c>
      <c r="P3543" s="49">
        <v>5.4</v>
      </c>
      <c r="Q3543" s="39">
        <v>4.5999999999999996</v>
      </c>
      <c r="R3543" s="39">
        <v>55.7</v>
      </c>
      <c r="S3543" s="39">
        <v>47.4</v>
      </c>
    </row>
    <row r="3544" spans="1:19" x14ac:dyDescent="0.25">
      <c r="A3544" s="39" t="s">
        <v>75</v>
      </c>
      <c r="B3544" s="39" t="s">
        <v>40</v>
      </c>
      <c r="C3544" s="39" t="s">
        <v>72</v>
      </c>
      <c r="D3544" s="39" t="s">
        <v>3637</v>
      </c>
      <c r="E3544" s="39" t="s">
        <v>127</v>
      </c>
      <c r="F3544" s="48">
        <v>1</v>
      </c>
      <c r="G3544" s="41">
        <v>2509</v>
      </c>
      <c r="H3544" s="42">
        <v>2.4032567049808429</v>
      </c>
      <c r="I3544" s="42">
        <v>1044</v>
      </c>
      <c r="J3544" s="42" t="s">
        <v>4170</v>
      </c>
      <c r="K3544" s="42" t="s">
        <v>4170</v>
      </c>
      <c r="L3544" s="42">
        <v>0</v>
      </c>
      <c r="M3544" s="39" t="s">
        <v>105</v>
      </c>
      <c r="N3544" s="39" t="str">
        <f t="shared" si="55"/>
        <v>sim</v>
      </c>
      <c r="O3544" s="49">
        <v>26</v>
      </c>
      <c r="P3544" s="49">
        <v>12</v>
      </c>
      <c r="Q3544" s="39">
        <v>11</v>
      </c>
      <c r="R3544" s="39">
        <v>46.2</v>
      </c>
      <c r="S3544" s="39">
        <v>42.3</v>
      </c>
    </row>
    <row r="3545" spans="1:19" x14ac:dyDescent="0.25">
      <c r="A3545" s="39" t="s">
        <v>75</v>
      </c>
      <c r="B3545" s="39" t="s">
        <v>40</v>
      </c>
      <c r="C3545" s="39" t="s">
        <v>72</v>
      </c>
      <c r="D3545" s="39" t="s">
        <v>3638</v>
      </c>
      <c r="E3545" s="39" t="s">
        <v>127</v>
      </c>
      <c r="F3545" s="48">
        <v>1</v>
      </c>
      <c r="G3545" s="41">
        <v>10392</v>
      </c>
      <c r="H3545" s="42">
        <v>2.3421230561189992</v>
      </c>
      <c r="I3545" s="42">
        <v>4437</v>
      </c>
      <c r="J3545" s="42" t="s">
        <v>4170</v>
      </c>
      <c r="K3545" s="42" t="s">
        <v>4170</v>
      </c>
      <c r="L3545" s="42">
        <v>0</v>
      </c>
      <c r="M3545" s="39" t="s">
        <v>106</v>
      </c>
      <c r="N3545" s="39" t="str">
        <f t="shared" si="55"/>
        <v>sim</v>
      </c>
      <c r="O3545" s="49">
        <v>94.65</v>
      </c>
      <c r="P3545" s="49">
        <v>94.65</v>
      </c>
      <c r="Q3545" s="39">
        <v>32</v>
      </c>
      <c r="R3545" s="39">
        <v>100</v>
      </c>
      <c r="S3545" s="39">
        <v>33.799999999999997</v>
      </c>
    </row>
    <row r="3546" spans="1:19" x14ac:dyDescent="0.25">
      <c r="A3546" s="39" t="s">
        <v>75</v>
      </c>
      <c r="B3546" s="39" t="s">
        <v>40</v>
      </c>
      <c r="C3546" s="39" t="s">
        <v>72</v>
      </c>
      <c r="D3546" s="39" t="s">
        <v>3639</v>
      </c>
      <c r="E3546" s="39" t="s">
        <v>193</v>
      </c>
      <c r="F3546" s="48">
        <v>2</v>
      </c>
      <c r="G3546" s="41">
        <v>23882</v>
      </c>
      <c r="H3546" s="42">
        <v>2.4651114781172585</v>
      </c>
      <c r="I3546" s="42">
        <v>9688</v>
      </c>
      <c r="J3546" s="42" t="s">
        <v>4170</v>
      </c>
      <c r="K3546" s="42" t="s">
        <v>4170</v>
      </c>
      <c r="L3546" s="42">
        <v>0</v>
      </c>
      <c r="M3546" s="39" t="s">
        <v>103</v>
      </c>
      <c r="N3546" s="39" t="str">
        <f t="shared" si="55"/>
        <v>sim</v>
      </c>
      <c r="O3546" s="49">
        <v>303.39999999999998</v>
      </c>
      <c r="P3546" s="49">
        <v>261.39999999999998</v>
      </c>
      <c r="Q3546" s="39">
        <v>0</v>
      </c>
      <c r="R3546" s="39">
        <v>86.2</v>
      </c>
      <c r="S3546" s="39"/>
    </row>
    <row r="3547" spans="1:19" x14ac:dyDescent="0.25">
      <c r="A3547" s="39" t="s">
        <v>75</v>
      </c>
      <c r="B3547" s="39" t="s">
        <v>40</v>
      </c>
      <c r="C3547" s="39" t="s">
        <v>72</v>
      </c>
      <c r="D3547" s="39" t="s">
        <v>3640</v>
      </c>
      <c r="E3547" s="39" t="s">
        <v>127</v>
      </c>
      <c r="F3547" s="48">
        <v>1</v>
      </c>
      <c r="G3547" s="41">
        <v>251</v>
      </c>
      <c r="H3547" s="42">
        <v>1.3567567567567567</v>
      </c>
      <c r="I3547" s="42">
        <v>185</v>
      </c>
      <c r="J3547" s="42" t="s">
        <v>4170</v>
      </c>
      <c r="K3547" s="42" t="s">
        <v>4170</v>
      </c>
      <c r="L3547" s="42">
        <v>0</v>
      </c>
      <c r="M3547" s="39" t="s">
        <v>102</v>
      </c>
      <c r="N3547" s="39" t="str">
        <f t="shared" si="55"/>
        <v>sim</v>
      </c>
      <c r="O3547" s="49">
        <v>5.81</v>
      </c>
      <c r="P3547" s="49">
        <v>2.98</v>
      </c>
      <c r="Q3547" s="39">
        <v>2.98</v>
      </c>
      <c r="R3547" s="39">
        <v>51.3</v>
      </c>
      <c r="S3547" s="39">
        <v>51.3</v>
      </c>
    </row>
    <row r="3548" spans="1:19" x14ac:dyDescent="0.25">
      <c r="A3548" s="39" t="s">
        <v>75</v>
      </c>
      <c r="B3548" s="39" t="s">
        <v>40</v>
      </c>
      <c r="C3548" s="39" t="s">
        <v>72</v>
      </c>
      <c r="D3548" s="39" t="s">
        <v>3641</v>
      </c>
      <c r="E3548" s="39" t="s">
        <v>127</v>
      </c>
      <c r="F3548" s="48">
        <v>1</v>
      </c>
      <c r="G3548" s="41">
        <v>3917</v>
      </c>
      <c r="H3548" s="42">
        <v>2.4164096236890806</v>
      </c>
      <c r="I3548" s="42">
        <v>1621</v>
      </c>
      <c r="J3548" s="42" t="s">
        <v>4170</v>
      </c>
      <c r="K3548" s="42" t="s">
        <v>4170</v>
      </c>
      <c r="L3548" s="42">
        <v>0</v>
      </c>
      <c r="M3548" s="39" t="s">
        <v>103</v>
      </c>
      <c r="N3548" s="39" t="str">
        <f t="shared" si="55"/>
        <v>sim</v>
      </c>
      <c r="O3548" s="49">
        <v>4.55</v>
      </c>
      <c r="P3548" s="49">
        <v>3.75</v>
      </c>
      <c r="Q3548" s="39">
        <v>2.78</v>
      </c>
      <c r="R3548" s="39">
        <v>82.4</v>
      </c>
      <c r="S3548" s="39">
        <v>61.1</v>
      </c>
    </row>
    <row r="3549" spans="1:19" x14ac:dyDescent="0.25">
      <c r="A3549" s="39" t="s">
        <v>75</v>
      </c>
      <c r="B3549" s="39" t="s">
        <v>40</v>
      </c>
      <c r="C3549" s="39" t="s">
        <v>72</v>
      </c>
      <c r="D3549" s="39" t="s">
        <v>3642</v>
      </c>
      <c r="E3549" s="39" t="s">
        <v>127</v>
      </c>
      <c r="F3549" s="48">
        <v>1</v>
      </c>
      <c r="G3549" s="41">
        <v>453</v>
      </c>
      <c r="H3549" s="42">
        <v>2.0044247787610621</v>
      </c>
      <c r="I3549" s="42">
        <v>226</v>
      </c>
      <c r="J3549" s="42" t="s">
        <v>4169</v>
      </c>
      <c r="K3549" s="42" t="s">
        <v>4170</v>
      </c>
      <c r="L3549" s="42">
        <v>0</v>
      </c>
      <c r="M3549" s="39" t="s">
        <v>102</v>
      </c>
      <c r="N3549" s="39" t="str">
        <f t="shared" si="55"/>
        <v>sim</v>
      </c>
      <c r="O3549" s="49">
        <v>16</v>
      </c>
      <c r="P3549" s="49">
        <v>11</v>
      </c>
      <c r="Q3549" s="39">
        <v>3.5</v>
      </c>
      <c r="R3549" s="39">
        <v>68.8</v>
      </c>
      <c r="S3549" s="39">
        <v>21.9</v>
      </c>
    </row>
    <row r="3550" spans="1:19" x14ac:dyDescent="0.25">
      <c r="A3550" s="39" t="s">
        <v>75</v>
      </c>
      <c r="B3550" s="39" t="s">
        <v>40</v>
      </c>
      <c r="C3550" s="39" t="s">
        <v>72</v>
      </c>
      <c r="D3550" s="39" t="s">
        <v>3643</v>
      </c>
      <c r="E3550" s="39" t="s">
        <v>127</v>
      </c>
      <c r="F3550" s="48">
        <v>1</v>
      </c>
      <c r="G3550" s="41">
        <v>2803</v>
      </c>
      <c r="H3550" s="42">
        <v>2.9046632124352332</v>
      </c>
      <c r="I3550" s="42">
        <v>965</v>
      </c>
      <c r="J3550" s="42" t="s">
        <v>4169</v>
      </c>
      <c r="K3550" s="42" t="s">
        <v>4170</v>
      </c>
      <c r="L3550" s="42">
        <v>60</v>
      </c>
      <c r="M3550" s="39" t="s">
        <v>102</v>
      </c>
      <c r="N3550" s="39" t="str">
        <f t="shared" si="55"/>
        <v>sim</v>
      </c>
      <c r="O3550" s="49">
        <v>29.3</v>
      </c>
      <c r="P3550" s="49">
        <v>29.3</v>
      </c>
      <c r="Q3550" s="39">
        <v>27.3</v>
      </c>
      <c r="R3550" s="39">
        <v>100</v>
      </c>
      <c r="S3550" s="39">
        <v>93.2</v>
      </c>
    </row>
    <row r="3551" spans="1:19" x14ac:dyDescent="0.25">
      <c r="A3551" s="39" t="s">
        <v>75</v>
      </c>
      <c r="B3551" s="39" t="s">
        <v>40</v>
      </c>
      <c r="C3551" s="39" t="s">
        <v>72</v>
      </c>
      <c r="D3551" s="39" t="s">
        <v>3644</v>
      </c>
      <c r="E3551" s="39" t="s">
        <v>127</v>
      </c>
      <c r="F3551" s="48">
        <v>2</v>
      </c>
      <c r="G3551" s="41">
        <v>25481</v>
      </c>
      <c r="H3551" s="42">
        <v>2.0797420829252369</v>
      </c>
      <c r="I3551" s="42">
        <v>12252</v>
      </c>
      <c r="J3551" s="42" t="s">
        <v>4169</v>
      </c>
      <c r="K3551" s="42" t="s">
        <v>4170</v>
      </c>
      <c r="L3551" s="42">
        <v>100</v>
      </c>
      <c r="M3551" s="39" t="s">
        <v>103</v>
      </c>
      <c r="N3551" s="39" t="str">
        <f t="shared" si="55"/>
        <v>sim</v>
      </c>
      <c r="O3551" s="49">
        <v>500</v>
      </c>
      <c r="P3551" s="49">
        <v>430</v>
      </c>
      <c r="Q3551" s="39">
        <v>350</v>
      </c>
      <c r="R3551" s="39">
        <v>86</v>
      </c>
      <c r="S3551" s="39">
        <v>70</v>
      </c>
    </row>
    <row r="3552" spans="1:19" x14ac:dyDescent="0.25">
      <c r="A3552" s="39" t="s">
        <v>75</v>
      </c>
      <c r="B3552" s="39" t="s">
        <v>40</v>
      </c>
      <c r="C3552" s="39" t="s">
        <v>72</v>
      </c>
      <c r="D3552" s="39" t="s">
        <v>3645</v>
      </c>
      <c r="E3552" s="39" t="s">
        <v>193</v>
      </c>
      <c r="F3552" s="48">
        <v>2</v>
      </c>
      <c r="G3552" s="41">
        <v>31424</v>
      </c>
      <c r="H3552" s="42">
        <v>3.4730327144120245</v>
      </c>
      <c r="I3552" s="42">
        <v>9048</v>
      </c>
      <c r="J3552" s="42" t="s">
        <v>4170</v>
      </c>
      <c r="K3552" s="42" t="s">
        <v>4170</v>
      </c>
      <c r="L3552" s="42">
        <v>0</v>
      </c>
      <c r="M3552" s="39" t="s">
        <v>103</v>
      </c>
      <c r="N3552" s="39" t="str">
        <f t="shared" si="55"/>
        <v>sim</v>
      </c>
      <c r="O3552" s="49">
        <v>326.16000000000003</v>
      </c>
      <c r="P3552" s="49">
        <v>299.32</v>
      </c>
      <c r="Q3552" s="39">
        <v>55</v>
      </c>
      <c r="R3552" s="39">
        <v>91.8</v>
      </c>
      <c r="S3552" s="39">
        <v>16.899999999999999</v>
      </c>
    </row>
    <row r="3553" spans="1:19" x14ac:dyDescent="0.25">
      <c r="A3553" s="39" t="s">
        <v>75</v>
      </c>
      <c r="B3553" s="39" t="s">
        <v>40</v>
      </c>
      <c r="C3553" s="39" t="s">
        <v>72</v>
      </c>
      <c r="D3553" s="39" t="s">
        <v>3646</v>
      </c>
      <c r="E3553" s="39" t="s">
        <v>127</v>
      </c>
      <c r="F3553" s="48">
        <v>1</v>
      </c>
      <c r="G3553" s="41">
        <v>943</v>
      </c>
      <c r="H3553" s="42">
        <v>2.1981351981351982</v>
      </c>
      <c r="I3553" s="42">
        <v>429</v>
      </c>
      <c r="J3553" s="42" t="s">
        <v>4170</v>
      </c>
      <c r="K3553" s="42" t="s">
        <v>4170</v>
      </c>
      <c r="L3553" s="42">
        <v>15</v>
      </c>
      <c r="M3553" s="39" t="s">
        <v>102</v>
      </c>
      <c r="N3553" s="39" t="str">
        <f t="shared" si="55"/>
        <v>sim</v>
      </c>
      <c r="O3553" s="49">
        <v>6.5</v>
      </c>
      <c r="P3553" s="49">
        <v>3.5</v>
      </c>
      <c r="Q3553" s="39">
        <v>0.5</v>
      </c>
      <c r="R3553" s="39">
        <v>53.8</v>
      </c>
      <c r="S3553" s="39">
        <v>7.7</v>
      </c>
    </row>
    <row r="3554" spans="1:19" x14ac:dyDescent="0.25">
      <c r="A3554" s="39" t="s">
        <v>75</v>
      </c>
      <c r="B3554" s="39" t="s">
        <v>40</v>
      </c>
      <c r="C3554" s="39" t="s">
        <v>72</v>
      </c>
      <c r="D3554" s="39" t="s">
        <v>3647</v>
      </c>
      <c r="E3554" s="39" t="s">
        <v>127</v>
      </c>
      <c r="F3554" s="48">
        <v>1</v>
      </c>
      <c r="G3554" s="41">
        <v>4915</v>
      </c>
      <c r="H3554" s="42">
        <v>2.4575</v>
      </c>
      <c r="I3554" s="42">
        <v>2000</v>
      </c>
      <c r="J3554" s="42" t="s">
        <v>4170</v>
      </c>
      <c r="K3554" s="42" t="s">
        <v>4170</v>
      </c>
      <c r="L3554" s="42">
        <v>250</v>
      </c>
      <c r="M3554" s="39" t="s">
        <v>104</v>
      </c>
      <c r="N3554" s="39" t="b">
        <f t="shared" si="55"/>
        <v>0</v>
      </c>
      <c r="O3554" s="49">
        <v>13</v>
      </c>
      <c r="P3554" s="49">
        <v>8.07</v>
      </c>
      <c r="Q3554" s="39">
        <v>10</v>
      </c>
      <c r="R3554" s="39">
        <v>62.1</v>
      </c>
      <c r="S3554" s="39">
        <v>76.900000000000006</v>
      </c>
    </row>
    <row r="3555" spans="1:19" x14ac:dyDescent="0.25">
      <c r="A3555" s="39" t="s">
        <v>75</v>
      </c>
      <c r="B3555" s="39" t="s">
        <v>40</v>
      </c>
      <c r="C3555" s="39" t="s">
        <v>72</v>
      </c>
      <c r="D3555" s="39" t="s">
        <v>3648</v>
      </c>
      <c r="E3555" s="39" t="s">
        <v>127</v>
      </c>
      <c r="F3555" s="48">
        <v>1</v>
      </c>
      <c r="G3555" s="41">
        <v>701</v>
      </c>
      <c r="H3555" s="42">
        <v>2.0863095238095237</v>
      </c>
      <c r="I3555" s="42">
        <v>336</v>
      </c>
      <c r="J3555" s="42" t="s">
        <v>4170</v>
      </c>
      <c r="K3555" s="42" t="s">
        <v>4170</v>
      </c>
      <c r="L3555" s="42">
        <v>0</v>
      </c>
      <c r="M3555" s="39" t="s">
        <v>102</v>
      </c>
      <c r="N3555" s="39" t="str">
        <f t="shared" si="55"/>
        <v>sim</v>
      </c>
      <c r="O3555" s="49">
        <v>11.2</v>
      </c>
      <c r="P3555" s="49">
        <v>8</v>
      </c>
      <c r="Q3555" s="39">
        <v>0</v>
      </c>
      <c r="R3555" s="39">
        <v>71.400000000000006</v>
      </c>
      <c r="S3555" s="39"/>
    </row>
    <row r="3556" spans="1:19" x14ac:dyDescent="0.25">
      <c r="A3556" s="39" t="s">
        <v>75</v>
      </c>
      <c r="B3556" s="39" t="s">
        <v>40</v>
      </c>
      <c r="C3556" s="39" t="s">
        <v>72</v>
      </c>
      <c r="D3556" s="39" t="s">
        <v>3649</v>
      </c>
      <c r="E3556" s="39" t="s">
        <v>127</v>
      </c>
      <c r="F3556" s="48">
        <v>1</v>
      </c>
      <c r="G3556" s="41">
        <v>13888</v>
      </c>
      <c r="H3556" s="42">
        <v>2</v>
      </c>
      <c r="I3556" s="42">
        <v>6944</v>
      </c>
      <c r="J3556" s="42" t="s">
        <v>4170</v>
      </c>
      <c r="K3556" s="42" t="s">
        <v>4170</v>
      </c>
      <c r="L3556" s="42">
        <v>410</v>
      </c>
      <c r="M3556" s="39" t="s">
        <v>106</v>
      </c>
      <c r="N3556" s="39" t="str">
        <f t="shared" si="55"/>
        <v>sim</v>
      </c>
      <c r="O3556" s="49">
        <v>108.7</v>
      </c>
      <c r="P3556" s="49">
        <v>79.06</v>
      </c>
      <c r="Q3556" s="39">
        <v>57.58</v>
      </c>
      <c r="R3556" s="39">
        <v>72.7</v>
      </c>
      <c r="S3556" s="39">
        <v>53</v>
      </c>
    </row>
    <row r="3557" spans="1:19" x14ac:dyDescent="0.25">
      <c r="A3557" s="39" t="s">
        <v>75</v>
      </c>
      <c r="B3557" s="39" t="s">
        <v>40</v>
      </c>
      <c r="C3557" s="39" t="s">
        <v>72</v>
      </c>
      <c r="D3557" s="39" t="s">
        <v>3650</v>
      </c>
      <c r="E3557" s="39" t="s">
        <v>127</v>
      </c>
      <c r="F3557" s="48">
        <v>1</v>
      </c>
      <c r="G3557" s="41">
        <v>11991</v>
      </c>
      <c r="H3557" s="42">
        <v>2.0220910623946038</v>
      </c>
      <c r="I3557" s="42">
        <v>5930</v>
      </c>
      <c r="J3557" s="42" t="s">
        <v>4170</v>
      </c>
      <c r="K3557" s="42" t="s">
        <v>4170</v>
      </c>
      <c r="L3557" s="42">
        <v>0</v>
      </c>
      <c r="M3557" s="39" t="s">
        <v>105</v>
      </c>
      <c r="N3557" s="39" t="str">
        <f t="shared" si="55"/>
        <v>sim</v>
      </c>
      <c r="O3557" s="49">
        <v>108.69</v>
      </c>
      <c r="P3557" s="49">
        <v>99.99</v>
      </c>
      <c r="Q3557" s="39">
        <v>0</v>
      </c>
      <c r="R3557" s="39">
        <v>92</v>
      </c>
      <c r="S3557" s="39"/>
    </row>
    <row r="3558" spans="1:19" x14ac:dyDescent="0.25">
      <c r="A3558" s="39" t="s">
        <v>75</v>
      </c>
      <c r="B3558" s="39" t="s">
        <v>40</v>
      </c>
      <c r="C3558" s="39" t="s">
        <v>72</v>
      </c>
      <c r="D3558" s="39" t="s">
        <v>3651</v>
      </c>
      <c r="E3558" s="39" t="s">
        <v>127</v>
      </c>
      <c r="F3558" s="48">
        <v>2</v>
      </c>
      <c r="G3558" s="41">
        <v>32862</v>
      </c>
      <c r="H3558" s="42">
        <v>2</v>
      </c>
      <c r="I3558" s="42">
        <v>16431</v>
      </c>
      <c r="J3558" s="42" t="s">
        <v>4170</v>
      </c>
      <c r="K3558" s="42" t="s">
        <v>4170</v>
      </c>
      <c r="L3558" s="42">
        <v>0</v>
      </c>
      <c r="M3558" s="39" t="s">
        <v>102</v>
      </c>
      <c r="N3558" s="39" t="str">
        <f t="shared" si="55"/>
        <v>sim</v>
      </c>
      <c r="O3558" s="49">
        <v>256.66000000000003</v>
      </c>
      <c r="P3558" s="49">
        <v>164.46</v>
      </c>
      <c r="Q3558" s="39">
        <v>1</v>
      </c>
      <c r="R3558" s="39">
        <v>64.099999999999994</v>
      </c>
      <c r="S3558" s="39">
        <v>0.4</v>
      </c>
    </row>
    <row r="3559" spans="1:19" x14ac:dyDescent="0.25">
      <c r="A3559" s="39" t="s">
        <v>75</v>
      </c>
      <c r="B3559" s="39" t="s">
        <v>40</v>
      </c>
      <c r="C3559" s="39" t="s">
        <v>72</v>
      </c>
      <c r="D3559" s="39" t="s">
        <v>3652</v>
      </c>
      <c r="E3559" s="39" t="s">
        <v>127</v>
      </c>
      <c r="F3559" s="48">
        <v>1</v>
      </c>
      <c r="G3559" s="41">
        <v>477</v>
      </c>
      <c r="H3559" s="42">
        <v>4.7699999999999996</v>
      </c>
      <c r="I3559" s="42">
        <v>100</v>
      </c>
      <c r="J3559" s="42" t="s">
        <v>4169</v>
      </c>
      <c r="K3559" s="42" t="s">
        <v>4169</v>
      </c>
      <c r="L3559" s="42">
        <v>28</v>
      </c>
      <c r="M3559" s="39" t="s">
        <v>103</v>
      </c>
      <c r="N3559" s="39" t="str">
        <f t="shared" si="55"/>
        <v>sim</v>
      </c>
      <c r="O3559" s="49">
        <v>18</v>
      </c>
      <c r="P3559" s="49">
        <v>5</v>
      </c>
      <c r="Q3559" s="39">
        <v>5</v>
      </c>
      <c r="R3559" s="39">
        <v>27.8</v>
      </c>
      <c r="S3559" s="39">
        <v>27.8</v>
      </c>
    </row>
    <row r="3560" spans="1:19" x14ac:dyDescent="0.25">
      <c r="A3560" s="39" t="s">
        <v>75</v>
      </c>
      <c r="B3560" s="39" t="s">
        <v>40</v>
      </c>
      <c r="C3560" s="39" t="s">
        <v>72</v>
      </c>
      <c r="D3560" s="39" t="s">
        <v>3653</v>
      </c>
      <c r="E3560" s="39" t="s">
        <v>127</v>
      </c>
      <c r="F3560" s="48">
        <v>1</v>
      </c>
      <c r="G3560" s="41">
        <v>580</v>
      </c>
      <c r="H3560" s="42">
        <v>2.3199999999999998</v>
      </c>
      <c r="I3560" s="42">
        <v>250</v>
      </c>
      <c r="J3560" s="42" t="s">
        <v>4170</v>
      </c>
      <c r="K3560" s="42" t="s">
        <v>4170</v>
      </c>
      <c r="L3560" s="42">
        <v>20</v>
      </c>
      <c r="M3560" s="39" t="s">
        <v>106</v>
      </c>
      <c r="N3560" s="39" t="str">
        <f t="shared" si="55"/>
        <v>sim</v>
      </c>
      <c r="O3560" s="49">
        <v>4.5</v>
      </c>
      <c r="P3560" s="49">
        <v>4</v>
      </c>
      <c r="Q3560" s="39">
        <v>3.5</v>
      </c>
      <c r="R3560" s="39">
        <v>88.9</v>
      </c>
      <c r="S3560" s="39">
        <v>77.8</v>
      </c>
    </row>
    <row r="3561" spans="1:19" x14ac:dyDescent="0.25">
      <c r="A3561" s="39" t="s">
        <v>75</v>
      </c>
      <c r="B3561" s="39" t="s">
        <v>40</v>
      </c>
      <c r="C3561" s="39" t="s">
        <v>72</v>
      </c>
      <c r="D3561" s="39" t="s">
        <v>3654</v>
      </c>
      <c r="E3561" s="39" t="s">
        <v>194</v>
      </c>
      <c r="F3561" s="48">
        <v>4</v>
      </c>
      <c r="G3561" s="41">
        <v>270127</v>
      </c>
      <c r="H3561" s="42">
        <v>4.823696428571429</v>
      </c>
      <c r="I3561" s="42">
        <v>56000</v>
      </c>
      <c r="J3561" s="42" t="s">
        <v>4170</v>
      </c>
      <c r="K3561" s="42" t="s">
        <v>4170</v>
      </c>
      <c r="L3561" s="42">
        <v>5000</v>
      </c>
      <c r="M3561" s="39" t="s">
        <v>103</v>
      </c>
      <c r="N3561" s="39" t="str">
        <f t="shared" si="55"/>
        <v>sim</v>
      </c>
      <c r="O3561" s="49">
        <v>638</v>
      </c>
      <c r="P3561" s="49">
        <v>436</v>
      </c>
      <c r="Q3561" s="39">
        <v>132</v>
      </c>
      <c r="R3561" s="39">
        <v>68.3</v>
      </c>
      <c r="S3561" s="39">
        <v>20.7</v>
      </c>
    </row>
    <row r="3562" spans="1:19" x14ac:dyDescent="0.25">
      <c r="A3562" s="39" t="s">
        <v>75</v>
      </c>
      <c r="B3562" s="39" t="s">
        <v>40</v>
      </c>
      <c r="C3562" s="39" t="s">
        <v>72</v>
      </c>
      <c r="D3562" s="39" t="s">
        <v>3655</v>
      </c>
      <c r="E3562" s="39" t="s">
        <v>127</v>
      </c>
      <c r="F3562" s="48">
        <v>1</v>
      </c>
      <c r="G3562" s="41">
        <v>688</v>
      </c>
      <c r="H3562" s="42">
        <v>2.5109489051094891</v>
      </c>
      <c r="I3562" s="42">
        <v>274</v>
      </c>
      <c r="J3562" s="42" t="s">
        <v>4170</v>
      </c>
      <c r="K3562" s="42" t="s">
        <v>4170</v>
      </c>
      <c r="L3562" s="42">
        <v>5</v>
      </c>
      <c r="M3562" s="39" t="s">
        <v>102</v>
      </c>
      <c r="N3562" s="39" t="str">
        <f t="shared" si="55"/>
        <v>sim</v>
      </c>
      <c r="O3562" s="49">
        <v>10.69</v>
      </c>
      <c r="P3562" s="49">
        <v>7.58</v>
      </c>
      <c r="Q3562" s="39">
        <v>7</v>
      </c>
      <c r="R3562" s="39">
        <v>70.900000000000006</v>
      </c>
      <c r="S3562" s="39">
        <v>65.5</v>
      </c>
    </row>
    <row r="3563" spans="1:19" x14ac:dyDescent="0.25">
      <c r="A3563" s="39" t="s">
        <v>75</v>
      </c>
      <c r="B3563" s="39" t="s">
        <v>40</v>
      </c>
      <c r="C3563" s="39" t="s">
        <v>72</v>
      </c>
      <c r="D3563" s="39" t="s">
        <v>3656</v>
      </c>
      <c r="E3563" s="39" t="s">
        <v>194</v>
      </c>
      <c r="F3563" s="48">
        <v>2</v>
      </c>
      <c r="G3563" s="41">
        <v>96031</v>
      </c>
      <c r="H3563" s="42">
        <v>2.4322729345017984</v>
      </c>
      <c r="I3563" s="42">
        <v>39482</v>
      </c>
      <c r="J3563" s="42" t="s">
        <v>4169</v>
      </c>
      <c r="K3563" s="42" t="s">
        <v>4170</v>
      </c>
      <c r="L3563" s="42">
        <v>1048</v>
      </c>
      <c r="M3563" s="39" t="s">
        <v>103</v>
      </c>
      <c r="N3563" s="39" t="str">
        <f t="shared" si="55"/>
        <v>sim</v>
      </c>
      <c r="O3563" s="49">
        <v>364</v>
      </c>
      <c r="P3563" s="49">
        <v>251</v>
      </c>
      <c r="Q3563" s="39">
        <v>190</v>
      </c>
      <c r="R3563" s="39">
        <v>69</v>
      </c>
      <c r="S3563" s="39">
        <v>52.2</v>
      </c>
    </row>
    <row r="3564" spans="1:19" x14ac:dyDescent="0.25">
      <c r="A3564" s="39" t="s">
        <v>75</v>
      </c>
      <c r="B3564" s="39" t="s">
        <v>40</v>
      </c>
      <c r="C3564" s="39" t="s">
        <v>72</v>
      </c>
      <c r="D3564" s="39" t="s">
        <v>3657</v>
      </c>
      <c r="E3564" s="39" t="s">
        <v>127</v>
      </c>
      <c r="F3564" s="48">
        <v>1</v>
      </c>
      <c r="G3564" s="41">
        <v>23698</v>
      </c>
      <c r="H3564" s="42">
        <v>2.2734075211051419</v>
      </c>
      <c r="I3564" s="42">
        <v>10424</v>
      </c>
      <c r="J3564" s="42" t="s">
        <v>4169</v>
      </c>
      <c r="K3564" s="42" t="s">
        <v>4170</v>
      </c>
      <c r="L3564" s="42">
        <v>411</v>
      </c>
      <c r="M3564" s="39" t="s">
        <v>106</v>
      </c>
      <c r="N3564" s="39" t="str">
        <f t="shared" si="55"/>
        <v>sim</v>
      </c>
      <c r="O3564" s="49">
        <v>144.16999999999999</v>
      </c>
      <c r="P3564" s="49">
        <v>111.79</v>
      </c>
      <c r="Q3564" s="39">
        <v>75.42</v>
      </c>
      <c r="R3564" s="39">
        <v>77.5</v>
      </c>
      <c r="S3564" s="39">
        <v>52.3</v>
      </c>
    </row>
    <row r="3565" spans="1:19" x14ac:dyDescent="0.25">
      <c r="A3565" s="39" t="s">
        <v>75</v>
      </c>
      <c r="B3565" s="39" t="s">
        <v>40</v>
      </c>
      <c r="C3565" s="39" t="s">
        <v>72</v>
      </c>
      <c r="D3565" s="39" t="s">
        <v>3658</v>
      </c>
      <c r="E3565" s="39" t="s">
        <v>127</v>
      </c>
      <c r="F3565" s="48">
        <v>1</v>
      </c>
      <c r="G3565" s="41">
        <v>4626</v>
      </c>
      <c r="H3565" s="42">
        <v>2.011304347826087</v>
      </c>
      <c r="I3565" s="42">
        <v>2300</v>
      </c>
      <c r="J3565" s="42" t="s">
        <v>4169</v>
      </c>
      <c r="K3565" s="42" t="s">
        <v>4170</v>
      </c>
      <c r="L3565" s="42">
        <v>0</v>
      </c>
      <c r="M3565" s="39" t="s">
        <v>102</v>
      </c>
      <c r="N3565" s="39" t="str">
        <f t="shared" si="55"/>
        <v>sim</v>
      </c>
      <c r="O3565" s="49">
        <v>32</v>
      </c>
      <c r="P3565" s="49">
        <v>30.04</v>
      </c>
      <c r="Q3565" s="39">
        <v>5</v>
      </c>
      <c r="R3565" s="39">
        <v>93.9</v>
      </c>
      <c r="S3565" s="39">
        <v>15.6</v>
      </c>
    </row>
    <row r="3566" spans="1:19" x14ac:dyDescent="0.25">
      <c r="A3566" s="39" t="s">
        <v>75</v>
      </c>
      <c r="B3566" s="39" t="s">
        <v>40</v>
      </c>
      <c r="C3566" s="39" t="s">
        <v>72</v>
      </c>
      <c r="D3566" s="39" t="s">
        <v>3659</v>
      </c>
      <c r="E3566" s="39" t="s">
        <v>127</v>
      </c>
      <c r="F3566" s="48">
        <v>1</v>
      </c>
      <c r="G3566" s="41">
        <v>2839</v>
      </c>
      <c r="H3566" s="42">
        <v>2.027857142857143</v>
      </c>
      <c r="I3566" s="42">
        <v>1400</v>
      </c>
      <c r="J3566" s="42" t="s">
        <v>4169</v>
      </c>
      <c r="K3566" s="42" t="s">
        <v>4170</v>
      </c>
      <c r="L3566" s="42">
        <v>100</v>
      </c>
      <c r="M3566" s="39" t="s">
        <v>102</v>
      </c>
      <c r="N3566" s="39" t="str">
        <f t="shared" si="55"/>
        <v>sim</v>
      </c>
      <c r="O3566" s="49">
        <v>24</v>
      </c>
      <c r="P3566" s="49">
        <v>16</v>
      </c>
      <c r="Q3566" s="39">
        <v>10</v>
      </c>
      <c r="R3566" s="39">
        <v>66.7</v>
      </c>
      <c r="S3566" s="39">
        <v>41.7</v>
      </c>
    </row>
    <row r="3567" spans="1:19" x14ac:dyDescent="0.25">
      <c r="A3567" s="39" t="s">
        <v>75</v>
      </c>
      <c r="B3567" s="39" t="s">
        <v>40</v>
      </c>
      <c r="C3567" s="39" t="s">
        <v>72</v>
      </c>
      <c r="D3567" s="39" t="s">
        <v>3660</v>
      </c>
      <c r="E3567" s="39" t="s">
        <v>127</v>
      </c>
      <c r="F3567" s="48">
        <v>1</v>
      </c>
      <c r="G3567" s="41">
        <v>4560</v>
      </c>
      <c r="H3567" s="42">
        <v>3.134020618556701</v>
      </c>
      <c r="I3567" s="42">
        <v>1455</v>
      </c>
      <c r="J3567" s="42" t="s">
        <v>4170</v>
      </c>
      <c r="K3567" s="42" t="s">
        <v>4170</v>
      </c>
      <c r="L3567" s="42">
        <v>0</v>
      </c>
      <c r="M3567" s="39" t="s">
        <v>103</v>
      </c>
      <c r="N3567" s="39" t="str">
        <f t="shared" si="55"/>
        <v>sim</v>
      </c>
      <c r="O3567" s="49">
        <v>26</v>
      </c>
      <c r="P3567" s="49">
        <v>11</v>
      </c>
      <c r="Q3567" s="39">
        <v>14</v>
      </c>
      <c r="R3567" s="39">
        <v>42.3</v>
      </c>
      <c r="S3567" s="39">
        <v>53.8</v>
      </c>
    </row>
    <row r="3568" spans="1:19" x14ac:dyDescent="0.25">
      <c r="A3568" s="39" t="s">
        <v>75</v>
      </c>
      <c r="B3568" s="39" t="s">
        <v>40</v>
      </c>
      <c r="C3568" s="39" t="s">
        <v>72</v>
      </c>
      <c r="D3568" s="39" t="s">
        <v>3661</v>
      </c>
      <c r="E3568" s="39" t="s">
        <v>127</v>
      </c>
      <c r="F3568" s="48">
        <v>1</v>
      </c>
      <c r="G3568" s="41">
        <v>392</v>
      </c>
      <c r="H3568" s="42">
        <v>2</v>
      </c>
      <c r="I3568" s="42">
        <v>196</v>
      </c>
      <c r="J3568" s="42" t="s">
        <v>4170</v>
      </c>
      <c r="K3568" s="42" t="s">
        <v>4170</v>
      </c>
      <c r="L3568" s="42">
        <v>7</v>
      </c>
      <c r="M3568" s="39" t="s">
        <v>106</v>
      </c>
      <c r="N3568" s="39" t="str">
        <f t="shared" si="55"/>
        <v>sim</v>
      </c>
      <c r="O3568" s="49">
        <v>5</v>
      </c>
      <c r="P3568" s="49">
        <v>1.2</v>
      </c>
      <c r="Q3568" s="39">
        <v>2</v>
      </c>
      <c r="R3568" s="39">
        <v>24</v>
      </c>
      <c r="S3568" s="39">
        <v>40</v>
      </c>
    </row>
    <row r="3569" spans="1:19" x14ac:dyDescent="0.25">
      <c r="A3569" s="39" t="s">
        <v>75</v>
      </c>
      <c r="B3569" s="39" t="s">
        <v>40</v>
      </c>
      <c r="C3569" s="39" t="s">
        <v>72</v>
      </c>
      <c r="D3569" s="39" t="s">
        <v>1582</v>
      </c>
      <c r="E3569" s="39" t="s">
        <v>127</v>
      </c>
      <c r="F3569" s="48">
        <v>1</v>
      </c>
      <c r="G3569" s="41">
        <v>2803</v>
      </c>
      <c r="H3569" s="42">
        <v>2.8114343029087263</v>
      </c>
      <c r="I3569" s="42">
        <v>997</v>
      </c>
      <c r="J3569" s="42" t="s">
        <v>4170</v>
      </c>
      <c r="K3569" s="42" t="s">
        <v>4170</v>
      </c>
      <c r="L3569" s="42">
        <v>0</v>
      </c>
      <c r="M3569" s="39" t="s">
        <v>102</v>
      </c>
      <c r="N3569" s="39" t="str">
        <f t="shared" si="55"/>
        <v>sim</v>
      </c>
      <c r="O3569" s="49">
        <v>16.3</v>
      </c>
      <c r="P3569" s="49">
        <v>16.3</v>
      </c>
      <c r="Q3569" s="39">
        <v>0.5</v>
      </c>
      <c r="R3569" s="39">
        <v>100</v>
      </c>
      <c r="S3569" s="39">
        <v>3.1</v>
      </c>
    </row>
    <row r="3570" spans="1:19" x14ac:dyDescent="0.25">
      <c r="A3570" s="39" t="s">
        <v>75</v>
      </c>
      <c r="B3570" s="39" t="s">
        <v>40</v>
      </c>
      <c r="C3570" s="39" t="s">
        <v>72</v>
      </c>
      <c r="D3570" s="39" t="s">
        <v>3662</v>
      </c>
      <c r="E3570" s="39" t="s">
        <v>127</v>
      </c>
      <c r="F3570" s="48">
        <v>1</v>
      </c>
      <c r="G3570" s="41">
        <v>1060</v>
      </c>
      <c r="H3570" s="42">
        <v>2.888283378746594</v>
      </c>
      <c r="I3570" s="42">
        <v>367</v>
      </c>
      <c r="J3570" s="42" t="s">
        <v>4170</v>
      </c>
      <c r="K3570" s="42" t="s">
        <v>4170</v>
      </c>
      <c r="L3570" s="42">
        <v>8</v>
      </c>
      <c r="M3570" s="39" t="s">
        <v>104</v>
      </c>
      <c r="N3570" s="39" t="b">
        <f t="shared" si="55"/>
        <v>0</v>
      </c>
      <c r="O3570" s="49">
        <v>100</v>
      </c>
      <c r="P3570" s="49">
        <v>100</v>
      </c>
      <c r="Q3570" s="39">
        <v>0</v>
      </c>
      <c r="R3570" s="39">
        <v>100</v>
      </c>
      <c r="S3570" s="39"/>
    </row>
    <row r="3571" spans="1:19" x14ac:dyDescent="0.25">
      <c r="A3571" s="39" t="s">
        <v>75</v>
      </c>
      <c r="B3571" s="39" t="s">
        <v>40</v>
      </c>
      <c r="C3571" s="39" t="s">
        <v>72</v>
      </c>
      <c r="D3571" s="39" t="s">
        <v>3663</v>
      </c>
      <c r="E3571" s="39" t="s">
        <v>127</v>
      </c>
      <c r="F3571" s="48">
        <v>1</v>
      </c>
      <c r="G3571" s="41">
        <v>2842</v>
      </c>
      <c r="H3571" s="42">
        <v>2.2736000000000001</v>
      </c>
      <c r="I3571" s="42">
        <v>1250</v>
      </c>
      <c r="J3571" s="42" t="s">
        <v>4169</v>
      </c>
      <c r="K3571" s="42" t="s">
        <v>4170</v>
      </c>
      <c r="L3571" s="42">
        <v>200</v>
      </c>
      <c r="M3571" s="39" t="s">
        <v>103</v>
      </c>
      <c r="N3571" s="39" t="str">
        <f t="shared" si="55"/>
        <v>sim</v>
      </c>
      <c r="O3571" s="49">
        <v>15.8</v>
      </c>
      <c r="P3571" s="49">
        <v>12.5</v>
      </c>
      <c r="Q3571" s="39">
        <v>10</v>
      </c>
      <c r="R3571" s="39">
        <v>79.099999999999994</v>
      </c>
      <c r="S3571" s="39">
        <v>63.3</v>
      </c>
    </row>
    <row r="3572" spans="1:19" x14ac:dyDescent="0.25">
      <c r="A3572" s="39" t="s">
        <v>75</v>
      </c>
      <c r="B3572" s="39" t="s">
        <v>40</v>
      </c>
      <c r="C3572" s="39" t="s">
        <v>72</v>
      </c>
      <c r="D3572" s="39" t="s">
        <v>3664</v>
      </c>
      <c r="E3572" s="39" t="s">
        <v>127</v>
      </c>
      <c r="F3572" s="48">
        <v>1</v>
      </c>
      <c r="G3572" s="41">
        <v>3867</v>
      </c>
      <c r="H3572" s="42">
        <v>2.0352631578947369</v>
      </c>
      <c r="I3572" s="42">
        <v>1900</v>
      </c>
      <c r="J3572" s="42" t="s">
        <v>4170</v>
      </c>
      <c r="K3572" s="42" t="s">
        <v>4170</v>
      </c>
      <c r="L3572" s="42">
        <v>25</v>
      </c>
      <c r="M3572" s="39" t="s">
        <v>102</v>
      </c>
      <c r="N3572" s="39" t="str">
        <f t="shared" si="55"/>
        <v>sim</v>
      </c>
      <c r="O3572" s="49">
        <v>25.5</v>
      </c>
      <c r="P3572" s="49">
        <v>14.5</v>
      </c>
      <c r="Q3572" s="39">
        <v>10</v>
      </c>
      <c r="R3572" s="39">
        <v>56.9</v>
      </c>
      <c r="S3572" s="39">
        <v>39.200000000000003</v>
      </c>
    </row>
    <row r="3573" spans="1:19" x14ac:dyDescent="0.25">
      <c r="A3573" s="39" t="s">
        <v>75</v>
      </c>
      <c r="B3573" s="39" t="s">
        <v>40</v>
      </c>
      <c r="C3573" s="39" t="s">
        <v>72</v>
      </c>
      <c r="D3573" s="39" t="s">
        <v>3665</v>
      </c>
      <c r="E3573" s="39" t="s">
        <v>127</v>
      </c>
      <c r="F3573" s="48">
        <v>1</v>
      </c>
      <c r="G3573" s="41">
        <v>2355</v>
      </c>
      <c r="H3573" s="42">
        <v>2.2975609756097559</v>
      </c>
      <c r="I3573" s="42">
        <v>1025</v>
      </c>
      <c r="J3573" s="42" t="s">
        <v>4170</v>
      </c>
      <c r="K3573" s="42" t="s">
        <v>4170</v>
      </c>
      <c r="L3573" s="42">
        <v>5</v>
      </c>
      <c r="M3573" s="39" t="s">
        <v>105</v>
      </c>
      <c r="N3573" s="39" t="str">
        <f t="shared" si="55"/>
        <v>sim</v>
      </c>
      <c r="O3573" s="49">
        <v>20.5</v>
      </c>
      <c r="P3573" s="49">
        <v>5.4</v>
      </c>
      <c r="Q3573" s="39">
        <v>3.9</v>
      </c>
      <c r="R3573" s="39">
        <v>26.3</v>
      </c>
      <c r="S3573" s="39">
        <v>19</v>
      </c>
    </row>
    <row r="3574" spans="1:19" x14ac:dyDescent="0.25">
      <c r="A3574" s="39" t="s">
        <v>75</v>
      </c>
      <c r="B3574" s="39" t="s">
        <v>40</v>
      </c>
      <c r="C3574" s="39" t="s">
        <v>72</v>
      </c>
      <c r="D3574" s="39" t="s">
        <v>3666</v>
      </c>
      <c r="E3574" s="39" t="s">
        <v>127</v>
      </c>
      <c r="F3574" s="48">
        <v>1</v>
      </c>
      <c r="G3574" s="41">
        <v>16218</v>
      </c>
      <c r="H3574" s="42">
        <v>2.4177101967799643</v>
      </c>
      <c r="I3574" s="42">
        <v>6708</v>
      </c>
      <c r="J3574" s="42" t="s">
        <v>4169</v>
      </c>
      <c r="K3574" s="42" t="s">
        <v>4170</v>
      </c>
      <c r="L3574" s="42">
        <v>240</v>
      </c>
      <c r="M3574" s="39" t="s">
        <v>106</v>
      </c>
      <c r="N3574" s="39" t="str">
        <f t="shared" si="55"/>
        <v>sim</v>
      </c>
      <c r="O3574" s="49">
        <v>89.87</v>
      </c>
      <c r="P3574" s="49">
        <v>87.33</v>
      </c>
      <c r="Q3574" s="39">
        <v>16.5</v>
      </c>
      <c r="R3574" s="39">
        <v>97.2</v>
      </c>
      <c r="S3574" s="39">
        <v>18.399999999999999</v>
      </c>
    </row>
    <row r="3575" spans="1:19" x14ac:dyDescent="0.25">
      <c r="A3575" s="39" t="s">
        <v>75</v>
      </c>
      <c r="B3575" s="39" t="s">
        <v>40</v>
      </c>
      <c r="C3575" s="39" t="s">
        <v>72</v>
      </c>
      <c r="D3575" s="39" t="s">
        <v>3667</v>
      </c>
      <c r="E3575" s="39" t="s">
        <v>194</v>
      </c>
      <c r="F3575" s="48">
        <v>2</v>
      </c>
      <c r="G3575" s="41">
        <v>35606</v>
      </c>
      <c r="H3575" s="42">
        <v>3.3236255017268741</v>
      </c>
      <c r="I3575" s="42">
        <v>10713</v>
      </c>
      <c r="J3575" s="42" t="s">
        <v>4170</v>
      </c>
      <c r="K3575" s="42" t="s">
        <v>4170</v>
      </c>
      <c r="L3575" s="42">
        <v>2729</v>
      </c>
      <c r="M3575" s="39" t="s">
        <v>102</v>
      </c>
      <c r="N3575" s="39" t="str">
        <f t="shared" si="55"/>
        <v>sim</v>
      </c>
      <c r="O3575" s="49">
        <v>223</v>
      </c>
      <c r="P3575" s="49">
        <v>188</v>
      </c>
      <c r="Q3575" s="39">
        <v>188</v>
      </c>
      <c r="R3575" s="39">
        <v>84.3</v>
      </c>
      <c r="S3575" s="39">
        <v>84.3</v>
      </c>
    </row>
    <row r="3576" spans="1:19" x14ac:dyDescent="0.25">
      <c r="A3576" s="39" t="s">
        <v>75</v>
      </c>
      <c r="B3576" s="39" t="s">
        <v>40</v>
      </c>
      <c r="C3576" s="39" t="s">
        <v>72</v>
      </c>
      <c r="D3576" s="39" t="s">
        <v>3668</v>
      </c>
      <c r="E3576" s="39" t="s">
        <v>127</v>
      </c>
      <c r="F3576" s="48">
        <v>2</v>
      </c>
      <c r="G3576" s="41">
        <v>75946</v>
      </c>
      <c r="H3576" s="42">
        <v>2.1522373678691871</v>
      </c>
      <c r="I3576" s="42">
        <v>35287</v>
      </c>
      <c r="J3576" s="42" t="s">
        <v>4170</v>
      </c>
      <c r="K3576" s="42" t="s">
        <v>4170</v>
      </c>
      <c r="L3576" s="42">
        <v>0</v>
      </c>
      <c r="M3576" s="39" t="s">
        <v>102</v>
      </c>
      <c r="N3576" s="39" t="str">
        <f t="shared" si="55"/>
        <v>sim</v>
      </c>
      <c r="O3576" s="49">
        <v>323.95</v>
      </c>
      <c r="P3576" s="49">
        <v>118.74</v>
      </c>
      <c r="Q3576" s="39">
        <v>0</v>
      </c>
      <c r="R3576" s="39">
        <v>36.700000000000003</v>
      </c>
      <c r="S3576" s="39"/>
    </row>
    <row r="3577" spans="1:19" x14ac:dyDescent="0.25">
      <c r="A3577" s="39" t="s">
        <v>75</v>
      </c>
      <c r="B3577" s="39" t="s">
        <v>40</v>
      </c>
      <c r="C3577" s="39" t="s">
        <v>72</v>
      </c>
      <c r="D3577" s="39" t="s">
        <v>3669</v>
      </c>
      <c r="E3577" s="39" t="s">
        <v>127</v>
      </c>
      <c r="F3577" s="48">
        <v>1</v>
      </c>
      <c r="G3577" s="41">
        <v>2188</v>
      </c>
      <c r="H3577" s="42">
        <v>2.2791666666666668</v>
      </c>
      <c r="I3577" s="42">
        <v>960</v>
      </c>
      <c r="J3577" s="42" t="s">
        <v>4169</v>
      </c>
      <c r="K3577" s="42" t="s">
        <v>4169</v>
      </c>
      <c r="L3577" s="42">
        <v>50</v>
      </c>
      <c r="M3577" s="39" t="s">
        <v>103</v>
      </c>
      <c r="N3577" s="39" t="str">
        <f t="shared" si="55"/>
        <v>sim</v>
      </c>
      <c r="O3577" s="49">
        <v>18</v>
      </c>
      <c r="P3577" s="49">
        <v>15</v>
      </c>
      <c r="Q3577" s="39">
        <v>2</v>
      </c>
      <c r="R3577" s="39">
        <v>83.3</v>
      </c>
      <c r="S3577" s="39">
        <v>11.1</v>
      </c>
    </row>
    <row r="3578" spans="1:19" x14ac:dyDescent="0.25">
      <c r="A3578" s="39" t="s">
        <v>75</v>
      </c>
      <c r="B3578" s="39" t="s">
        <v>40</v>
      </c>
      <c r="C3578" s="39" t="s">
        <v>72</v>
      </c>
      <c r="D3578" s="39" t="s">
        <v>3670</v>
      </c>
      <c r="E3578" s="39" t="s">
        <v>196</v>
      </c>
      <c r="F3578" s="48">
        <v>1</v>
      </c>
      <c r="G3578" s="41">
        <v>23259</v>
      </c>
      <c r="H3578" s="42">
        <v>3.8765000000000001</v>
      </c>
      <c r="I3578" s="42">
        <v>6000</v>
      </c>
      <c r="J3578" s="42" t="s">
        <v>4170</v>
      </c>
      <c r="K3578" s="42" t="s">
        <v>4170</v>
      </c>
      <c r="L3578" s="42">
        <v>0</v>
      </c>
      <c r="M3578" s="39" t="s">
        <v>102</v>
      </c>
      <c r="N3578" s="39" t="str">
        <f t="shared" si="55"/>
        <v>sim</v>
      </c>
      <c r="O3578" s="49">
        <v>200</v>
      </c>
      <c r="P3578" s="49">
        <v>180</v>
      </c>
      <c r="Q3578" s="39">
        <v>50</v>
      </c>
      <c r="R3578" s="39">
        <v>90</v>
      </c>
      <c r="S3578" s="39">
        <v>25</v>
      </c>
    </row>
    <row r="3579" spans="1:19" x14ac:dyDescent="0.25">
      <c r="A3579" s="39" t="s">
        <v>75</v>
      </c>
      <c r="B3579" s="39" t="s">
        <v>40</v>
      </c>
      <c r="C3579" s="39" t="s">
        <v>72</v>
      </c>
      <c r="D3579" s="39" t="s">
        <v>3671</v>
      </c>
      <c r="E3579" s="39" t="s">
        <v>127</v>
      </c>
      <c r="F3579" s="48">
        <v>1</v>
      </c>
      <c r="G3579" s="41">
        <v>1537</v>
      </c>
      <c r="H3579" s="42">
        <v>2.0091503267973856</v>
      </c>
      <c r="I3579" s="42">
        <v>765</v>
      </c>
      <c r="J3579" s="42" t="s">
        <v>4170</v>
      </c>
      <c r="K3579" s="42" t="s">
        <v>4170</v>
      </c>
      <c r="L3579" s="42">
        <v>20</v>
      </c>
      <c r="M3579" s="39" t="s">
        <v>102</v>
      </c>
      <c r="N3579" s="39" t="str">
        <f t="shared" si="55"/>
        <v>sim</v>
      </c>
      <c r="O3579" s="49">
        <v>16.37</v>
      </c>
      <c r="P3579" s="49">
        <v>16.37</v>
      </c>
      <c r="Q3579" s="39">
        <v>9</v>
      </c>
      <c r="R3579" s="39">
        <v>100</v>
      </c>
      <c r="S3579" s="39">
        <v>55</v>
      </c>
    </row>
    <row r="3580" spans="1:19" x14ac:dyDescent="0.25">
      <c r="A3580" s="39" t="s">
        <v>75</v>
      </c>
      <c r="B3580" s="39" t="s">
        <v>40</v>
      </c>
      <c r="C3580" s="39" t="s">
        <v>72</v>
      </c>
      <c r="D3580" s="39" t="s">
        <v>930</v>
      </c>
      <c r="E3580" s="39" t="s">
        <v>127</v>
      </c>
      <c r="F3580" s="48">
        <v>1</v>
      </c>
      <c r="G3580" s="41">
        <v>3837</v>
      </c>
      <c r="H3580" s="42">
        <v>2.1316666666666668</v>
      </c>
      <c r="I3580" s="42">
        <v>1800</v>
      </c>
      <c r="J3580" s="42" t="s">
        <v>4170</v>
      </c>
      <c r="K3580" s="42" t="s">
        <v>4170</v>
      </c>
      <c r="L3580" s="42">
        <v>0</v>
      </c>
      <c r="M3580" s="39" t="s">
        <v>102</v>
      </c>
      <c r="N3580" s="39" t="str">
        <f t="shared" si="55"/>
        <v>sim</v>
      </c>
      <c r="O3580" s="49">
        <v>48</v>
      </c>
      <c r="P3580" s="49">
        <v>32</v>
      </c>
      <c r="Q3580" s="39">
        <v>21</v>
      </c>
      <c r="R3580" s="39">
        <v>66.7</v>
      </c>
      <c r="S3580" s="39">
        <v>43.8</v>
      </c>
    </row>
    <row r="3581" spans="1:19" x14ac:dyDescent="0.25">
      <c r="A3581" s="39" t="s">
        <v>75</v>
      </c>
      <c r="B3581" s="39" t="s">
        <v>40</v>
      </c>
      <c r="C3581" s="39" t="s">
        <v>72</v>
      </c>
      <c r="D3581" s="39" t="s">
        <v>3672</v>
      </c>
      <c r="E3581" s="39" t="s">
        <v>193</v>
      </c>
      <c r="F3581" s="48">
        <v>1</v>
      </c>
      <c r="G3581" s="41">
        <v>3239</v>
      </c>
      <c r="H3581" s="42">
        <v>2.0130515848353014</v>
      </c>
      <c r="I3581" s="42">
        <v>1609</v>
      </c>
      <c r="J3581" s="42" t="s">
        <v>4170</v>
      </c>
      <c r="K3581" s="42" t="s">
        <v>4170</v>
      </c>
      <c r="L3581" s="42">
        <v>0</v>
      </c>
      <c r="M3581" s="39" t="s">
        <v>106</v>
      </c>
      <c r="N3581" s="39" t="str">
        <f t="shared" si="55"/>
        <v>sim</v>
      </c>
      <c r="O3581" s="49">
        <v>28</v>
      </c>
      <c r="P3581" s="49">
        <v>27</v>
      </c>
      <c r="Q3581" s="39">
        <v>7</v>
      </c>
      <c r="R3581" s="39">
        <v>96.4</v>
      </c>
      <c r="S3581" s="39">
        <v>25</v>
      </c>
    </row>
    <row r="3582" spans="1:19" x14ac:dyDescent="0.25">
      <c r="A3582" s="39" t="s">
        <v>75</v>
      </c>
      <c r="B3582" s="39" t="s">
        <v>40</v>
      </c>
      <c r="C3582" s="39" t="s">
        <v>72</v>
      </c>
      <c r="D3582" s="39" t="s">
        <v>3673</v>
      </c>
      <c r="E3582" s="39" t="s">
        <v>127</v>
      </c>
      <c r="F3582" s="48">
        <v>1</v>
      </c>
      <c r="G3582" s="41">
        <v>3940</v>
      </c>
      <c r="H3582" s="42">
        <v>2.4624999999999999</v>
      </c>
      <c r="I3582" s="42">
        <v>1600</v>
      </c>
      <c r="J3582" s="42" t="s">
        <v>4170</v>
      </c>
      <c r="K3582" s="42" t="s">
        <v>4170</v>
      </c>
      <c r="L3582" s="42">
        <v>100</v>
      </c>
      <c r="M3582" s="39" t="s">
        <v>102</v>
      </c>
      <c r="N3582" s="39" t="str">
        <f t="shared" si="55"/>
        <v>sim</v>
      </c>
      <c r="O3582" s="49">
        <v>30.17</v>
      </c>
      <c r="P3582" s="49">
        <v>28.74</v>
      </c>
      <c r="Q3582" s="39">
        <v>4.8</v>
      </c>
      <c r="R3582" s="39">
        <v>95.3</v>
      </c>
      <c r="S3582" s="39">
        <v>15.9</v>
      </c>
    </row>
    <row r="3583" spans="1:19" x14ac:dyDescent="0.25">
      <c r="A3583" s="39" t="s">
        <v>75</v>
      </c>
      <c r="B3583" s="39" t="s">
        <v>40</v>
      </c>
      <c r="C3583" s="39" t="s">
        <v>72</v>
      </c>
      <c r="D3583" s="39" t="s">
        <v>3674</v>
      </c>
      <c r="E3583" s="39" t="s">
        <v>127</v>
      </c>
      <c r="F3583" s="48">
        <v>1</v>
      </c>
      <c r="G3583" s="41">
        <v>4385</v>
      </c>
      <c r="H3583" s="42">
        <v>3.6541666666666668</v>
      </c>
      <c r="I3583" s="42">
        <v>1200</v>
      </c>
      <c r="J3583" s="42" t="s">
        <v>4170</v>
      </c>
      <c r="K3583" s="42" t="s">
        <v>4170</v>
      </c>
      <c r="L3583" s="42">
        <v>0</v>
      </c>
      <c r="M3583" s="39" t="s">
        <v>104</v>
      </c>
      <c r="N3583" s="39" t="b">
        <f t="shared" si="55"/>
        <v>0</v>
      </c>
      <c r="O3583" s="49">
        <v>89.2</v>
      </c>
      <c r="P3583" s="49">
        <v>35.700000000000003</v>
      </c>
      <c r="Q3583" s="39">
        <v>0</v>
      </c>
      <c r="R3583" s="39">
        <v>40</v>
      </c>
      <c r="S3583" s="39"/>
    </row>
    <row r="3584" spans="1:19" x14ac:dyDescent="0.25">
      <c r="A3584" s="39" t="s">
        <v>75</v>
      </c>
      <c r="B3584" s="39" t="s">
        <v>40</v>
      </c>
      <c r="C3584" s="39" t="s">
        <v>72</v>
      </c>
      <c r="D3584" s="39" t="s">
        <v>3675</v>
      </c>
      <c r="E3584" s="39" t="s">
        <v>127</v>
      </c>
      <c r="F3584" s="48">
        <v>1</v>
      </c>
      <c r="G3584" s="41">
        <v>492</v>
      </c>
      <c r="H3584" s="42">
        <v>2.2363636363636363</v>
      </c>
      <c r="I3584" s="42">
        <v>220</v>
      </c>
      <c r="J3584" s="42" t="s">
        <v>4169</v>
      </c>
      <c r="K3584" s="42" t="s">
        <v>4170</v>
      </c>
      <c r="L3584" s="42">
        <v>0</v>
      </c>
      <c r="M3584" s="39" t="s">
        <v>103</v>
      </c>
      <c r="N3584" s="39" t="str">
        <f t="shared" si="55"/>
        <v>sim</v>
      </c>
      <c r="O3584" s="49">
        <v>5.0999999999999996</v>
      </c>
      <c r="P3584" s="49">
        <v>5.0999999999999996</v>
      </c>
      <c r="Q3584" s="39">
        <v>0.27</v>
      </c>
      <c r="R3584" s="39">
        <v>100</v>
      </c>
      <c r="S3584" s="39">
        <v>5.3</v>
      </c>
    </row>
    <row r="3585" spans="1:19" x14ac:dyDescent="0.25">
      <c r="A3585" s="39" t="s">
        <v>75</v>
      </c>
      <c r="B3585" s="39" t="s">
        <v>40</v>
      </c>
      <c r="C3585" s="39" t="s">
        <v>72</v>
      </c>
      <c r="D3585" s="39" t="s">
        <v>3676</v>
      </c>
      <c r="E3585" s="39" t="s">
        <v>127</v>
      </c>
      <c r="F3585" s="48">
        <v>2</v>
      </c>
      <c r="G3585" s="41">
        <v>32726</v>
      </c>
      <c r="H3585" s="42">
        <v>2.0652530607093271</v>
      </c>
      <c r="I3585" s="42">
        <v>15846</v>
      </c>
      <c r="J3585" s="42" t="s">
        <v>4169</v>
      </c>
      <c r="K3585" s="42" t="s">
        <v>4169</v>
      </c>
      <c r="L3585" s="42">
        <v>4000</v>
      </c>
      <c r="M3585" s="39" t="s">
        <v>106</v>
      </c>
      <c r="N3585" s="39" t="str">
        <f t="shared" si="55"/>
        <v>sim</v>
      </c>
      <c r="O3585" s="49">
        <v>87.4</v>
      </c>
      <c r="P3585" s="49">
        <v>34.51</v>
      </c>
      <c r="Q3585" s="39">
        <v>6.4</v>
      </c>
      <c r="R3585" s="39">
        <v>39.5</v>
      </c>
      <c r="S3585" s="39">
        <v>7.3</v>
      </c>
    </row>
    <row r="3586" spans="1:19" x14ac:dyDescent="0.25">
      <c r="A3586" s="39" t="s">
        <v>75</v>
      </c>
      <c r="B3586" s="39" t="s">
        <v>40</v>
      </c>
      <c r="C3586" s="39" t="s">
        <v>72</v>
      </c>
      <c r="D3586" s="39" t="s">
        <v>3677</v>
      </c>
      <c r="E3586" s="39" t="s">
        <v>196</v>
      </c>
      <c r="F3586" s="48">
        <v>1</v>
      </c>
      <c r="G3586" s="41">
        <v>197</v>
      </c>
      <c r="H3586" s="42">
        <v>2.5256410256410255</v>
      </c>
      <c r="I3586" s="42">
        <v>78</v>
      </c>
      <c r="J3586" s="42" t="s">
        <v>4169</v>
      </c>
      <c r="K3586" s="42" t="s">
        <v>4169</v>
      </c>
      <c r="L3586" s="42">
        <v>35</v>
      </c>
      <c r="M3586" s="39" t="s">
        <v>104</v>
      </c>
      <c r="N3586" s="39" t="b">
        <f t="shared" si="55"/>
        <v>0</v>
      </c>
      <c r="O3586" s="49">
        <v>2.2999999999999998</v>
      </c>
      <c r="P3586" s="49">
        <v>0.6</v>
      </c>
      <c r="Q3586" s="39">
        <v>0.5</v>
      </c>
      <c r="R3586" s="39">
        <v>26.1</v>
      </c>
      <c r="S3586" s="39">
        <v>21.7</v>
      </c>
    </row>
    <row r="3587" spans="1:19" x14ac:dyDescent="0.25">
      <c r="A3587" s="39" t="s">
        <v>75</v>
      </c>
      <c r="B3587" s="39" t="s">
        <v>40</v>
      </c>
      <c r="C3587" s="39" t="s">
        <v>72</v>
      </c>
      <c r="D3587" s="39" t="s">
        <v>3678</v>
      </c>
      <c r="E3587" s="39" t="s">
        <v>194</v>
      </c>
      <c r="F3587" s="48">
        <v>1</v>
      </c>
      <c r="G3587" s="41">
        <v>22439</v>
      </c>
      <c r="H3587" s="42">
        <v>2.9156704781704783</v>
      </c>
      <c r="I3587" s="42">
        <v>7696</v>
      </c>
      <c r="J3587" s="42" t="s">
        <v>4169</v>
      </c>
      <c r="K3587" s="42" t="s">
        <v>4170</v>
      </c>
      <c r="L3587" s="42">
        <v>40</v>
      </c>
      <c r="M3587" s="39" t="s">
        <v>106</v>
      </c>
      <c r="N3587" s="39" t="str">
        <f t="shared" ref="N3587:N3650" si="56">IF(M3587&lt;&gt;"Não existe", "sim")</f>
        <v>sim</v>
      </c>
      <c r="O3587" s="49">
        <v>304</v>
      </c>
      <c r="P3587" s="49">
        <v>304</v>
      </c>
      <c r="Q3587" s="39">
        <v>186.25</v>
      </c>
      <c r="R3587" s="39">
        <v>100</v>
      </c>
      <c r="S3587" s="39">
        <v>61.3</v>
      </c>
    </row>
    <row r="3588" spans="1:19" x14ac:dyDescent="0.25">
      <c r="A3588" s="39" t="s">
        <v>75</v>
      </c>
      <c r="B3588" s="39" t="s">
        <v>40</v>
      </c>
      <c r="C3588" s="39" t="s">
        <v>72</v>
      </c>
      <c r="D3588" s="39" t="s">
        <v>3679</v>
      </c>
      <c r="E3588" s="39" t="s">
        <v>127</v>
      </c>
      <c r="F3588" s="48">
        <v>1</v>
      </c>
      <c r="G3588" s="41">
        <v>1369</v>
      </c>
      <c r="H3588" s="42">
        <v>2.1491365777080063</v>
      </c>
      <c r="I3588" s="42">
        <v>637</v>
      </c>
      <c r="J3588" s="42" t="s">
        <v>4170</v>
      </c>
      <c r="K3588" s="42" t="s">
        <v>4169</v>
      </c>
      <c r="L3588" s="42">
        <v>0</v>
      </c>
      <c r="M3588" s="39" t="s">
        <v>102</v>
      </c>
      <c r="N3588" s="39" t="str">
        <f t="shared" si="56"/>
        <v>sim</v>
      </c>
      <c r="O3588" s="49">
        <v>17.399999999999999</v>
      </c>
      <c r="P3588" s="49">
        <v>14.3</v>
      </c>
      <c r="Q3588" s="39">
        <v>6.4</v>
      </c>
      <c r="R3588" s="39">
        <v>82.2</v>
      </c>
      <c r="S3588" s="39">
        <v>36.799999999999997</v>
      </c>
    </row>
    <row r="3589" spans="1:19" x14ac:dyDescent="0.25">
      <c r="A3589" s="39" t="s">
        <v>75</v>
      </c>
      <c r="B3589" s="39" t="s">
        <v>40</v>
      </c>
      <c r="C3589" s="39" t="s">
        <v>72</v>
      </c>
      <c r="D3589" s="39" t="s">
        <v>3680</v>
      </c>
      <c r="E3589" s="39" t="s">
        <v>127</v>
      </c>
      <c r="F3589" s="48">
        <v>1</v>
      </c>
      <c r="G3589" s="41">
        <v>607</v>
      </c>
      <c r="H3589" s="42">
        <v>6.07</v>
      </c>
      <c r="I3589" s="42">
        <v>100</v>
      </c>
      <c r="J3589" s="42" t="s">
        <v>4170</v>
      </c>
      <c r="K3589" s="42" t="s">
        <v>4169</v>
      </c>
      <c r="L3589" s="42">
        <v>0</v>
      </c>
      <c r="M3589" s="39" t="s">
        <v>104</v>
      </c>
      <c r="N3589" s="39" t="b">
        <f t="shared" si="56"/>
        <v>0</v>
      </c>
      <c r="O3589" s="49">
        <v>16</v>
      </c>
      <c r="P3589" s="49">
        <v>4</v>
      </c>
      <c r="Q3589" s="39">
        <v>0</v>
      </c>
      <c r="R3589" s="39">
        <v>25</v>
      </c>
      <c r="S3589" s="39"/>
    </row>
    <row r="3590" spans="1:19" x14ac:dyDescent="0.25">
      <c r="A3590" s="39" t="s">
        <v>75</v>
      </c>
      <c r="B3590" s="39" t="s">
        <v>40</v>
      </c>
      <c r="C3590" s="39" t="s">
        <v>72</v>
      </c>
      <c r="D3590" s="39" t="s">
        <v>2205</v>
      </c>
      <c r="E3590" s="39" t="s">
        <v>127</v>
      </c>
      <c r="F3590" s="48">
        <v>1</v>
      </c>
      <c r="G3590" s="41">
        <v>2511</v>
      </c>
      <c r="H3590" s="42">
        <v>2.1834782608695651</v>
      </c>
      <c r="I3590" s="42">
        <v>1150</v>
      </c>
      <c r="J3590" s="42" t="s">
        <v>4170</v>
      </c>
      <c r="K3590" s="42" t="s">
        <v>4170</v>
      </c>
      <c r="L3590" s="42">
        <v>0</v>
      </c>
      <c r="M3590" s="39" t="s">
        <v>106</v>
      </c>
      <c r="N3590" s="39" t="str">
        <f t="shared" si="56"/>
        <v>sim</v>
      </c>
      <c r="O3590" s="49">
        <v>15.16</v>
      </c>
      <c r="P3590" s="49">
        <v>12.91</v>
      </c>
      <c r="Q3590" s="39">
        <v>10</v>
      </c>
      <c r="R3590" s="39">
        <v>85.2</v>
      </c>
      <c r="S3590" s="39">
        <v>66</v>
      </c>
    </row>
    <row r="3591" spans="1:19" x14ac:dyDescent="0.25">
      <c r="A3591" s="39" t="s">
        <v>75</v>
      </c>
      <c r="B3591" s="39" t="s">
        <v>40</v>
      </c>
      <c r="C3591" s="39" t="s">
        <v>72</v>
      </c>
      <c r="D3591" s="39" t="s">
        <v>3681</v>
      </c>
      <c r="E3591" s="39" t="s">
        <v>127</v>
      </c>
      <c r="F3591" s="48">
        <v>1</v>
      </c>
      <c r="G3591" s="41">
        <v>24768</v>
      </c>
      <c r="H3591" s="42">
        <v>2.5940511101801422</v>
      </c>
      <c r="I3591" s="42">
        <v>9548</v>
      </c>
      <c r="J3591" s="42" t="s">
        <v>4169</v>
      </c>
      <c r="K3591" s="42" t="s">
        <v>4170</v>
      </c>
      <c r="L3591" s="42">
        <v>300</v>
      </c>
      <c r="M3591" s="39" t="s">
        <v>106</v>
      </c>
      <c r="N3591" s="39" t="str">
        <f t="shared" si="56"/>
        <v>sim</v>
      </c>
      <c r="O3591" s="49">
        <v>210</v>
      </c>
      <c r="P3591" s="49">
        <v>4.4000000000000004</v>
      </c>
      <c r="Q3591" s="39">
        <v>0.15</v>
      </c>
      <c r="R3591" s="39">
        <v>2.1</v>
      </c>
      <c r="S3591" s="39">
        <v>0.1</v>
      </c>
    </row>
    <row r="3592" spans="1:19" x14ac:dyDescent="0.25">
      <c r="A3592" s="39" t="s">
        <v>75</v>
      </c>
      <c r="B3592" s="39" t="s">
        <v>40</v>
      </c>
      <c r="C3592" s="39" t="s">
        <v>72</v>
      </c>
      <c r="D3592" s="39" t="s">
        <v>3682</v>
      </c>
      <c r="E3592" s="39" t="s">
        <v>127</v>
      </c>
      <c r="F3592" s="48">
        <v>1</v>
      </c>
      <c r="G3592" s="41">
        <v>6128</v>
      </c>
      <c r="H3592" s="42">
        <v>2.1226186352615173</v>
      </c>
      <c r="I3592" s="42">
        <v>2887</v>
      </c>
      <c r="J3592" s="42" t="s">
        <v>4169</v>
      </c>
      <c r="K3592" s="42" t="s">
        <v>4170</v>
      </c>
      <c r="L3592" s="42">
        <v>401</v>
      </c>
      <c r="M3592" s="39" t="s">
        <v>102</v>
      </c>
      <c r="N3592" s="39" t="str">
        <f t="shared" si="56"/>
        <v>sim</v>
      </c>
      <c r="O3592" s="49">
        <v>40.75</v>
      </c>
      <c r="P3592" s="49">
        <v>38.270000000000003</v>
      </c>
      <c r="Q3592" s="39">
        <v>14.45</v>
      </c>
      <c r="R3592" s="39">
        <v>93.9</v>
      </c>
      <c r="S3592" s="39">
        <v>35.5</v>
      </c>
    </row>
    <row r="3593" spans="1:19" x14ac:dyDescent="0.25">
      <c r="A3593" s="39" t="s">
        <v>75</v>
      </c>
      <c r="B3593" s="39" t="s">
        <v>40</v>
      </c>
      <c r="C3593" s="39" t="s">
        <v>72</v>
      </c>
      <c r="D3593" s="39" t="s">
        <v>3683</v>
      </c>
      <c r="E3593" s="39" t="s">
        <v>127</v>
      </c>
      <c r="F3593" s="48">
        <v>1</v>
      </c>
      <c r="G3593" s="41">
        <v>2130</v>
      </c>
      <c r="H3593" s="42">
        <v>2.13</v>
      </c>
      <c r="I3593" s="42">
        <v>1000</v>
      </c>
      <c r="J3593" s="42" t="s">
        <v>4169</v>
      </c>
      <c r="K3593" s="42" t="s">
        <v>4170</v>
      </c>
      <c r="L3593" s="42">
        <v>50</v>
      </c>
      <c r="M3593" s="39" t="s">
        <v>103</v>
      </c>
      <c r="N3593" s="39" t="str">
        <f t="shared" si="56"/>
        <v>sim</v>
      </c>
      <c r="O3593" s="49">
        <v>12.92</v>
      </c>
      <c r="P3593" s="49">
        <v>9.3000000000000007</v>
      </c>
      <c r="Q3593" s="39">
        <v>9</v>
      </c>
      <c r="R3593" s="39">
        <v>72</v>
      </c>
      <c r="S3593" s="39">
        <v>69.7</v>
      </c>
    </row>
    <row r="3594" spans="1:19" x14ac:dyDescent="0.25">
      <c r="A3594" s="39" t="s">
        <v>75</v>
      </c>
      <c r="B3594" s="39" t="s">
        <v>40</v>
      </c>
      <c r="C3594" s="39" t="s">
        <v>72</v>
      </c>
      <c r="D3594" s="39" t="s">
        <v>3684</v>
      </c>
      <c r="E3594" s="39" t="s">
        <v>127</v>
      </c>
      <c r="F3594" s="48">
        <v>1</v>
      </c>
      <c r="G3594" s="41">
        <v>598</v>
      </c>
      <c r="H3594" s="42">
        <v>2.3919999999999999</v>
      </c>
      <c r="I3594" s="42">
        <v>250</v>
      </c>
      <c r="J3594" s="42" t="s">
        <v>4169</v>
      </c>
      <c r="K3594" s="42" t="s">
        <v>4170</v>
      </c>
      <c r="L3594" s="42">
        <v>10</v>
      </c>
      <c r="M3594" s="39" t="s">
        <v>102</v>
      </c>
      <c r="N3594" s="39" t="str">
        <f t="shared" si="56"/>
        <v>sim</v>
      </c>
      <c r="O3594" s="49">
        <v>9.3000000000000007</v>
      </c>
      <c r="P3594" s="49">
        <v>4.8</v>
      </c>
      <c r="Q3594" s="39">
        <v>1.4</v>
      </c>
      <c r="R3594" s="39">
        <v>51.6</v>
      </c>
      <c r="S3594" s="39">
        <v>15.1</v>
      </c>
    </row>
    <row r="3595" spans="1:19" x14ac:dyDescent="0.25">
      <c r="A3595" s="39" t="s">
        <v>75</v>
      </c>
      <c r="B3595" s="39" t="s">
        <v>40</v>
      </c>
      <c r="C3595" s="39" t="s">
        <v>72</v>
      </c>
      <c r="D3595" s="39" t="s">
        <v>3685</v>
      </c>
      <c r="E3595" s="39" t="s">
        <v>127</v>
      </c>
      <c r="F3595" s="48">
        <v>1</v>
      </c>
      <c r="G3595" s="41">
        <v>2148</v>
      </c>
      <c r="H3595" s="42">
        <v>2.5420118343195268</v>
      </c>
      <c r="I3595" s="42">
        <v>845</v>
      </c>
      <c r="J3595" s="42" t="s">
        <v>4170</v>
      </c>
      <c r="K3595" s="42" t="s">
        <v>4170</v>
      </c>
      <c r="L3595" s="42">
        <v>8</v>
      </c>
      <c r="M3595" s="39" t="s">
        <v>102</v>
      </c>
      <c r="N3595" s="39" t="str">
        <f t="shared" si="56"/>
        <v>sim</v>
      </c>
      <c r="O3595" s="49">
        <v>15.5</v>
      </c>
      <c r="P3595" s="49">
        <v>11.22</v>
      </c>
      <c r="Q3595" s="39">
        <v>3.5</v>
      </c>
      <c r="R3595" s="39">
        <v>72.400000000000006</v>
      </c>
      <c r="S3595" s="39">
        <v>22.6</v>
      </c>
    </row>
    <row r="3596" spans="1:19" x14ac:dyDescent="0.25">
      <c r="A3596" s="39" t="s">
        <v>75</v>
      </c>
      <c r="B3596" s="39" t="s">
        <v>40</v>
      </c>
      <c r="C3596" s="39" t="s">
        <v>72</v>
      </c>
      <c r="D3596" s="39" t="s">
        <v>3686</v>
      </c>
      <c r="E3596" s="39" t="s">
        <v>127</v>
      </c>
      <c r="F3596" s="48">
        <v>1</v>
      </c>
      <c r="G3596" s="41">
        <v>15814</v>
      </c>
      <c r="H3596" s="42">
        <v>2.464775561097257</v>
      </c>
      <c r="I3596" s="42">
        <v>6416</v>
      </c>
      <c r="J3596" s="42" t="s">
        <v>4170</v>
      </c>
      <c r="K3596" s="42" t="s">
        <v>4170</v>
      </c>
      <c r="L3596" s="42">
        <v>0</v>
      </c>
      <c r="M3596" s="39" t="s">
        <v>106</v>
      </c>
      <c r="N3596" s="39" t="str">
        <f t="shared" si="56"/>
        <v>sim</v>
      </c>
      <c r="O3596" s="49">
        <v>258</v>
      </c>
      <c r="P3596" s="49">
        <v>232.2</v>
      </c>
      <c r="Q3596" s="39">
        <v>129</v>
      </c>
      <c r="R3596" s="39">
        <v>90</v>
      </c>
      <c r="S3596" s="39">
        <v>50</v>
      </c>
    </row>
    <row r="3597" spans="1:19" x14ac:dyDescent="0.25">
      <c r="A3597" s="39" t="s">
        <v>75</v>
      </c>
      <c r="B3597" s="39" t="s">
        <v>40</v>
      </c>
      <c r="C3597" s="39" t="s">
        <v>72</v>
      </c>
      <c r="D3597" s="39" t="s">
        <v>3687</v>
      </c>
      <c r="E3597" s="39" t="s">
        <v>127</v>
      </c>
      <c r="F3597" s="48">
        <v>1</v>
      </c>
      <c r="G3597" s="41">
        <v>421</v>
      </c>
      <c r="H3597" s="42">
        <v>2.0338164251207731</v>
      </c>
      <c r="I3597" s="42">
        <v>207</v>
      </c>
      <c r="J3597" s="42" t="s">
        <v>4170</v>
      </c>
      <c r="K3597" s="42" t="s">
        <v>4170</v>
      </c>
      <c r="L3597" s="42">
        <v>0</v>
      </c>
      <c r="M3597" s="39" t="s">
        <v>102</v>
      </c>
      <c r="N3597" s="39" t="str">
        <f t="shared" si="56"/>
        <v>sim</v>
      </c>
      <c r="O3597" s="49">
        <v>7</v>
      </c>
      <c r="P3597" s="49">
        <v>2.5</v>
      </c>
      <c r="Q3597" s="39">
        <v>2</v>
      </c>
      <c r="R3597" s="39">
        <v>35.700000000000003</v>
      </c>
      <c r="S3597" s="39">
        <v>28.6</v>
      </c>
    </row>
    <row r="3598" spans="1:19" x14ac:dyDescent="0.25">
      <c r="A3598" s="39" t="s">
        <v>75</v>
      </c>
      <c r="B3598" s="39" t="s">
        <v>40</v>
      </c>
      <c r="C3598" s="39" t="s">
        <v>72</v>
      </c>
      <c r="D3598" s="39" t="s">
        <v>3688</v>
      </c>
      <c r="E3598" s="39" t="s">
        <v>127</v>
      </c>
      <c r="F3598" s="48">
        <v>1</v>
      </c>
      <c r="G3598" s="41">
        <v>812</v>
      </c>
      <c r="H3598" s="42">
        <v>2.0661577608142494</v>
      </c>
      <c r="I3598" s="42">
        <v>393</v>
      </c>
      <c r="J3598" s="42" t="s">
        <v>4169</v>
      </c>
      <c r="K3598" s="42" t="s">
        <v>4170</v>
      </c>
      <c r="L3598" s="42">
        <v>0</v>
      </c>
      <c r="M3598" s="39" t="s">
        <v>102</v>
      </c>
      <c r="N3598" s="39" t="str">
        <f t="shared" si="56"/>
        <v>sim</v>
      </c>
      <c r="O3598" s="49">
        <v>11.5</v>
      </c>
      <c r="P3598" s="49">
        <v>8.5</v>
      </c>
      <c r="Q3598" s="39">
        <v>7</v>
      </c>
      <c r="R3598" s="39">
        <v>73.900000000000006</v>
      </c>
      <c r="S3598" s="39">
        <v>60.9</v>
      </c>
    </row>
    <row r="3599" spans="1:19" x14ac:dyDescent="0.25">
      <c r="A3599" s="39" t="s">
        <v>75</v>
      </c>
      <c r="B3599" s="39" t="s">
        <v>40</v>
      </c>
      <c r="C3599" s="39" t="s">
        <v>72</v>
      </c>
      <c r="D3599" s="39" t="s">
        <v>3689</v>
      </c>
      <c r="E3599" s="39" t="s">
        <v>127</v>
      </c>
      <c r="F3599" s="48">
        <v>1</v>
      </c>
      <c r="G3599" s="41">
        <v>24358</v>
      </c>
      <c r="H3599" s="42">
        <v>2.1963931469792608</v>
      </c>
      <c r="I3599" s="42">
        <v>11090</v>
      </c>
      <c r="J3599" s="42" t="s">
        <v>4169</v>
      </c>
      <c r="K3599" s="42" t="s">
        <v>4169</v>
      </c>
      <c r="L3599" s="42">
        <v>0</v>
      </c>
      <c r="M3599" s="39" t="s">
        <v>106</v>
      </c>
      <c r="N3599" s="39" t="str">
        <f t="shared" si="56"/>
        <v>sim</v>
      </c>
      <c r="O3599" s="49">
        <v>111.75</v>
      </c>
      <c r="P3599" s="49">
        <v>98.46</v>
      </c>
      <c r="Q3599" s="39">
        <v>30.73</v>
      </c>
      <c r="R3599" s="39">
        <v>88.1</v>
      </c>
      <c r="S3599" s="39">
        <v>27.5</v>
      </c>
    </row>
    <row r="3600" spans="1:19" x14ac:dyDescent="0.25">
      <c r="A3600" s="39" t="s">
        <v>75</v>
      </c>
      <c r="B3600" s="39" t="s">
        <v>40</v>
      </c>
      <c r="C3600" s="39" t="s">
        <v>72</v>
      </c>
      <c r="D3600" s="39" t="s">
        <v>1772</v>
      </c>
      <c r="E3600" s="39" t="s">
        <v>127</v>
      </c>
      <c r="F3600" s="48">
        <v>2</v>
      </c>
      <c r="G3600" s="41">
        <v>84718</v>
      </c>
      <c r="H3600" s="42">
        <v>2.0146967895362664</v>
      </c>
      <c r="I3600" s="42">
        <v>42050</v>
      </c>
      <c r="J3600" s="42" t="s">
        <v>4170</v>
      </c>
      <c r="K3600" s="42" t="s">
        <v>4170</v>
      </c>
      <c r="L3600" s="42">
        <v>152</v>
      </c>
      <c r="M3600" s="39" t="s">
        <v>102</v>
      </c>
      <c r="N3600" s="39" t="str">
        <f t="shared" si="56"/>
        <v>sim</v>
      </c>
      <c r="O3600" s="49">
        <v>535.53</v>
      </c>
      <c r="P3600" s="49">
        <v>356.34</v>
      </c>
      <c r="Q3600" s="39">
        <v>128.5</v>
      </c>
      <c r="R3600" s="39">
        <v>66.5</v>
      </c>
      <c r="S3600" s="39">
        <v>24</v>
      </c>
    </row>
    <row r="3601" spans="1:19" x14ac:dyDescent="0.25">
      <c r="A3601" s="39" t="s">
        <v>75</v>
      </c>
      <c r="B3601" s="39" t="s">
        <v>40</v>
      </c>
      <c r="C3601" s="39" t="s">
        <v>72</v>
      </c>
      <c r="D3601" s="39" t="s">
        <v>3690</v>
      </c>
      <c r="E3601" s="39" t="s">
        <v>127</v>
      </c>
      <c r="F3601" s="48">
        <v>1</v>
      </c>
      <c r="G3601" s="41">
        <v>728</v>
      </c>
      <c r="H3601" s="42">
        <v>2</v>
      </c>
      <c r="I3601" s="42">
        <v>364</v>
      </c>
      <c r="J3601" s="42" t="s">
        <v>4170</v>
      </c>
      <c r="K3601" s="42" t="s">
        <v>4169</v>
      </c>
      <c r="L3601" s="42">
        <v>20</v>
      </c>
      <c r="M3601" s="39" t="s">
        <v>106</v>
      </c>
      <c r="N3601" s="39" t="str">
        <f t="shared" si="56"/>
        <v>sim</v>
      </c>
      <c r="O3601" s="49">
        <v>2.5</v>
      </c>
      <c r="P3601" s="49">
        <v>2.5</v>
      </c>
      <c r="Q3601" s="39">
        <v>0.4</v>
      </c>
      <c r="R3601" s="39">
        <v>100</v>
      </c>
      <c r="S3601" s="39">
        <v>16</v>
      </c>
    </row>
    <row r="3602" spans="1:19" x14ac:dyDescent="0.25">
      <c r="A3602" s="39" t="s">
        <v>75</v>
      </c>
      <c r="B3602" s="39" t="s">
        <v>40</v>
      </c>
      <c r="C3602" s="39" t="s">
        <v>72</v>
      </c>
      <c r="D3602" s="39" t="s">
        <v>3691</v>
      </c>
      <c r="E3602" s="39" t="s">
        <v>127</v>
      </c>
      <c r="F3602" s="48">
        <v>1</v>
      </c>
      <c r="G3602" s="41">
        <v>4612</v>
      </c>
      <c r="H3602" s="42">
        <v>2.0008676789587851</v>
      </c>
      <c r="I3602" s="42">
        <v>2305</v>
      </c>
      <c r="J3602" s="42" t="s">
        <v>4170</v>
      </c>
      <c r="K3602" s="42" t="s">
        <v>4170</v>
      </c>
      <c r="L3602" s="42">
        <v>50</v>
      </c>
      <c r="M3602" s="39" t="s">
        <v>103</v>
      </c>
      <c r="N3602" s="39" t="str">
        <f t="shared" si="56"/>
        <v>sim</v>
      </c>
      <c r="O3602" s="49">
        <v>30</v>
      </c>
      <c r="P3602" s="49">
        <v>25</v>
      </c>
      <c r="Q3602" s="39">
        <v>0</v>
      </c>
      <c r="R3602" s="39">
        <v>83.3</v>
      </c>
      <c r="S3602" s="39"/>
    </row>
    <row r="3603" spans="1:19" x14ac:dyDescent="0.25">
      <c r="A3603" s="39" t="s">
        <v>75</v>
      </c>
      <c r="B3603" s="39" t="s">
        <v>40</v>
      </c>
      <c r="C3603" s="39" t="s">
        <v>72</v>
      </c>
      <c r="D3603" s="39" t="s">
        <v>3692</v>
      </c>
      <c r="E3603" s="39" t="s">
        <v>127</v>
      </c>
      <c r="F3603" s="48">
        <v>1</v>
      </c>
      <c r="G3603" s="41">
        <v>1156</v>
      </c>
      <c r="H3603" s="42">
        <v>2.013937282229965</v>
      </c>
      <c r="I3603" s="42">
        <v>574</v>
      </c>
      <c r="J3603" s="42" t="s">
        <v>4170</v>
      </c>
      <c r="K3603" s="42" t="s">
        <v>4170</v>
      </c>
      <c r="L3603" s="42">
        <v>0</v>
      </c>
      <c r="M3603" s="39" t="s">
        <v>103</v>
      </c>
      <c r="N3603" s="39" t="str">
        <f t="shared" si="56"/>
        <v>sim</v>
      </c>
      <c r="O3603" s="49">
        <v>18</v>
      </c>
      <c r="P3603" s="49">
        <v>18</v>
      </c>
      <c r="Q3603" s="39">
        <v>5</v>
      </c>
      <c r="R3603" s="39">
        <v>100</v>
      </c>
      <c r="S3603" s="39">
        <v>27.8</v>
      </c>
    </row>
    <row r="3604" spans="1:19" x14ac:dyDescent="0.25">
      <c r="A3604" s="39" t="s">
        <v>75</v>
      </c>
      <c r="B3604" s="39" t="s">
        <v>40</v>
      </c>
      <c r="C3604" s="39" t="s">
        <v>72</v>
      </c>
      <c r="D3604" s="39" t="s">
        <v>3693</v>
      </c>
      <c r="E3604" s="39" t="s">
        <v>127</v>
      </c>
      <c r="F3604" s="48">
        <v>1</v>
      </c>
      <c r="G3604" s="41">
        <v>5024</v>
      </c>
      <c r="H3604" s="42">
        <v>2.0095999999999998</v>
      </c>
      <c r="I3604" s="42">
        <v>2500</v>
      </c>
      <c r="J3604" s="42" t="s">
        <v>4170</v>
      </c>
      <c r="K3604" s="42" t="s">
        <v>4170</v>
      </c>
      <c r="L3604" s="42">
        <v>50</v>
      </c>
      <c r="M3604" s="39" t="s">
        <v>103</v>
      </c>
      <c r="N3604" s="39" t="str">
        <f t="shared" si="56"/>
        <v>sim</v>
      </c>
      <c r="O3604" s="49">
        <v>32</v>
      </c>
      <c r="P3604" s="49">
        <v>28</v>
      </c>
      <c r="Q3604" s="39">
        <v>3</v>
      </c>
      <c r="R3604" s="39">
        <v>87.5</v>
      </c>
      <c r="S3604" s="39">
        <v>9.4</v>
      </c>
    </row>
    <row r="3605" spans="1:19" x14ac:dyDescent="0.25">
      <c r="A3605" s="39" t="s">
        <v>75</v>
      </c>
      <c r="B3605" s="39" t="s">
        <v>40</v>
      </c>
      <c r="C3605" s="39" t="s">
        <v>72</v>
      </c>
      <c r="D3605" s="39" t="s">
        <v>3694</v>
      </c>
      <c r="E3605" s="39" t="s">
        <v>127</v>
      </c>
      <c r="F3605" s="48">
        <v>1</v>
      </c>
      <c r="G3605" s="41">
        <v>440</v>
      </c>
      <c r="H3605" s="42">
        <v>2.0091324200913241</v>
      </c>
      <c r="I3605" s="42">
        <v>219</v>
      </c>
      <c r="J3605" s="42" t="s">
        <v>4170</v>
      </c>
      <c r="K3605" s="42" t="s">
        <v>4170</v>
      </c>
      <c r="L3605" s="42">
        <v>0</v>
      </c>
      <c r="M3605" s="39" t="s">
        <v>102</v>
      </c>
      <c r="N3605" s="39" t="str">
        <f t="shared" si="56"/>
        <v>sim</v>
      </c>
      <c r="O3605" s="49">
        <v>7.35</v>
      </c>
      <c r="P3605" s="49">
        <v>6.48</v>
      </c>
      <c r="Q3605" s="39">
        <v>6</v>
      </c>
      <c r="R3605" s="39">
        <v>88.2</v>
      </c>
      <c r="S3605" s="39">
        <v>81.599999999999994</v>
      </c>
    </row>
    <row r="3606" spans="1:19" x14ac:dyDescent="0.25">
      <c r="A3606" s="39" t="s">
        <v>75</v>
      </c>
      <c r="B3606" s="39" t="s">
        <v>40</v>
      </c>
      <c r="C3606" s="39" t="s">
        <v>72</v>
      </c>
      <c r="D3606" s="39" t="s">
        <v>3695</v>
      </c>
      <c r="E3606" s="39" t="s">
        <v>127</v>
      </c>
      <c r="F3606" s="48">
        <v>1</v>
      </c>
      <c r="G3606" s="41">
        <v>1261</v>
      </c>
      <c r="H3606" s="42">
        <v>2.2969034608378869</v>
      </c>
      <c r="I3606" s="42">
        <v>549</v>
      </c>
      <c r="J3606" s="42" t="s">
        <v>4170</v>
      </c>
      <c r="K3606" s="42" t="s">
        <v>4170</v>
      </c>
      <c r="L3606" s="42">
        <v>0</v>
      </c>
      <c r="M3606" s="39" t="s">
        <v>102</v>
      </c>
      <c r="N3606" s="39" t="str">
        <f t="shared" si="56"/>
        <v>sim</v>
      </c>
      <c r="O3606" s="49">
        <v>13.78</v>
      </c>
      <c r="P3606" s="49">
        <v>9.65</v>
      </c>
      <c r="Q3606" s="39">
        <v>12.46</v>
      </c>
      <c r="R3606" s="39">
        <v>70</v>
      </c>
      <c r="S3606" s="39">
        <v>90.4</v>
      </c>
    </row>
    <row r="3607" spans="1:19" x14ac:dyDescent="0.25">
      <c r="A3607" s="39" t="s">
        <v>75</v>
      </c>
      <c r="B3607" s="39" t="s">
        <v>40</v>
      </c>
      <c r="C3607" s="39" t="s">
        <v>72</v>
      </c>
      <c r="D3607" s="39" t="s">
        <v>3696</v>
      </c>
      <c r="E3607" s="39" t="s">
        <v>127</v>
      </c>
      <c r="F3607" s="48">
        <v>1</v>
      </c>
      <c r="G3607" s="41">
        <v>3334</v>
      </c>
      <c r="H3607" s="42">
        <v>3.3340000000000001</v>
      </c>
      <c r="I3607" s="42">
        <v>1000</v>
      </c>
      <c r="J3607" s="42" t="s">
        <v>4169</v>
      </c>
      <c r="K3607" s="42" t="s">
        <v>4170</v>
      </c>
      <c r="L3607" s="42">
        <v>0</v>
      </c>
      <c r="M3607" s="39" t="s">
        <v>102</v>
      </c>
      <c r="N3607" s="39" t="str">
        <f t="shared" si="56"/>
        <v>sim</v>
      </c>
      <c r="O3607" s="49">
        <v>20</v>
      </c>
      <c r="P3607" s="49">
        <v>15</v>
      </c>
      <c r="Q3607" s="39">
        <v>10</v>
      </c>
      <c r="R3607" s="39">
        <v>75</v>
      </c>
      <c r="S3607" s="39">
        <v>50</v>
      </c>
    </row>
    <row r="3608" spans="1:19" x14ac:dyDescent="0.25">
      <c r="A3608" s="39" t="s">
        <v>75</v>
      </c>
      <c r="B3608" s="39" t="s">
        <v>40</v>
      </c>
      <c r="C3608" s="39" t="s">
        <v>72</v>
      </c>
      <c r="D3608" s="39" t="s">
        <v>3697</v>
      </c>
      <c r="E3608" s="39" t="s">
        <v>196</v>
      </c>
      <c r="F3608" s="48">
        <v>1</v>
      </c>
      <c r="G3608" s="41">
        <v>562</v>
      </c>
      <c r="H3608" s="42">
        <v>3.1222222222222222</v>
      </c>
      <c r="I3608" s="42">
        <v>180</v>
      </c>
      <c r="J3608" s="42" t="s">
        <v>4170</v>
      </c>
      <c r="K3608" s="42" t="s">
        <v>4170</v>
      </c>
      <c r="L3608" s="42">
        <v>30</v>
      </c>
      <c r="M3608" s="39" t="s">
        <v>102</v>
      </c>
      <c r="N3608" s="39" t="str">
        <f t="shared" si="56"/>
        <v>sim</v>
      </c>
      <c r="O3608" s="49">
        <v>20</v>
      </c>
      <c r="P3608" s="49">
        <v>5</v>
      </c>
      <c r="Q3608" s="39">
        <v>3</v>
      </c>
      <c r="R3608" s="39">
        <v>25</v>
      </c>
      <c r="S3608" s="39">
        <v>15</v>
      </c>
    </row>
    <row r="3609" spans="1:19" x14ac:dyDescent="0.25">
      <c r="A3609" s="39" t="s">
        <v>75</v>
      </c>
      <c r="B3609" s="39" t="s">
        <v>40</v>
      </c>
      <c r="C3609" s="39" t="s">
        <v>72</v>
      </c>
      <c r="D3609" s="39" t="s">
        <v>3698</v>
      </c>
      <c r="E3609" s="39" t="s">
        <v>127</v>
      </c>
      <c r="F3609" s="48">
        <v>1</v>
      </c>
      <c r="G3609" s="41">
        <v>5540</v>
      </c>
      <c r="H3609" s="42">
        <v>2.638095238095238</v>
      </c>
      <c r="I3609" s="42">
        <v>2100</v>
      </c>
      <c r="J3609" s="42" t="s">
        <v>4169</v>
      </c>
      <c r="K3609" s="42" t="s">
        <v>4170</v>
      </c>
      <c r="L3609" s="42">
        <v>43</v>
      </c>
      <c r="M3609" s="39" t="s">
        <v>103</v>
      </c>
      <c r="N3609" s="39" t="str">
        <f t="shared" si="56"/>
        <v>sim</v>
      </c>
      <c r="O3609" s="49">
        <v>7.59</v>
      </c>
      <c r="P3609" s="49">
        <v>7.59</v>
      </c>
      <c r="Q3609" s="39">
        <v>7</v>
      </c>
      <c r="R3609" s="39">
        <v>100</v>
      </c>
      <c r="S3609" s="39">
        <v>92.2</v>
      </c>
    </row>
    <row r="3610" spans="1:19" x14ac:dyDescent="0.25">
      <c r="A3610" s="39" t="s">
        <v>75</v>
      </c>
      <c r="B3610" s="39" t="s">
        <v>40</v>
      </c>
      <c r="C3610" s="39" t="s">
        <v>72</v>
      </c>
      <c r="D3610" s="39" t="s">
        <v>3699</v>
      </c>
      <c r="E3610" s="39" t="s">
        <v>196</v>
      </c>
      <c r="F3610" s="48">
        <v>1</v>
      </c>
      <c r="G3610" s="41">
        <v>1997</v>
      </c>
      <c r="H3610" s="42">
        <v>2.4962499999999999</v>
      </c>
      <c r="I3610" s="42">
        <v>800</v>
      </c>
      <c r="J3610" s="42" t="s">
        <v>4170</v>
      </c>
      <c r="K3610" s="42" t="s">
        <v>4170</v>
      </c>
      <c r="L3610" s="42">
        <v>5</v>
      </c>
      <c r="M3610" s="39" t="s">
        <v>103</v>
      </c>
      <c r="N3610" s="39" t="str">
        <f t="shared" si="56"/>
        <v>sim</v>
      </c>
      <c r="O3610" s="49">
        <v>20</v>
      </c>
      <c r="P3610" s="49">
        <v>10</v>
      </c>
      <c r="Q3610" s="39">
        <v>7</v>
      </c>
      <c r="R3610" s="39">
        <v>50</v>
      </c>
      <c r="S3610" s="39">
        <v>35</v>
      </c>
    </row>
    <row r="3611" spans="1:19" x14ac:dyDescent="0.25">
      <c r="A3611" s="39" t="s">
        <v>75</v>
      </c>
      <c r="B3611" s="39" t="s">
        <v>40</v>
      </c>
      <c r="C3611" s="39" t="s">
        <v>72</v>
      </c>
      <c r="D3611" s="39" t="s">
        <v>3700</v>
      </c>
      <c r="E3611" s="39" t="s">
        <v>127</v>
      </c>
      <c r="F3611" s="48">
        <v>2</v>
      </c>
      <c r="G3611" s="41">
        <v>38929</v>
      </c>
      <c r="H3611" s="42">
        <v>2.6652745447076542</v>
      </c>
      <c r="I3611" s="42">
        <v>14606</v>
      </c>
      <c r="J3611" s="42" t="s">
        <v>4169</v>
      </c>
      <c r="K3611" s="42" t="s">
        <v>4170</v>
      </c>
      <c r="L3611" s="42">
        <v>0</v>
      </c>
      <c r="M3611" s="39" t="s">
        <v>105</v>
      </c>
      <c r="N3611" s="39" t="str">
        <f t="shared" si="56"/>
        <v>sim</v>
      </c>
      <c r="O3611" s="49">
        <v>232.74</v>
      </c>
      <c r="P3611" s="49">
        <v>216.4</v>
      </c>
      <c r="Q3611" s="39">
        <v>65.099999999999994</v>
      </c>
      <c r="R3611" s="39">
        <v>93</v>
      </c>
      <c r="S3611" s="39">
        <v>28</v>
      </c>
    </row>
    <row r="3612" spans="1:19" x14ac:dyDescent="0.25">
      <c r="A3612" s="39" t="s">
        <v>75</v>
      </c>
      <c r="B3612" s="39" t="s">
        <v>40</v>
      </c>
      <c r="C3612" s="39" t="s">
        <v>72</v>
      </c>
      <c r="D3612" s="39" t="s">
        <v>3701</v>
      </c>
      <c r="E3612" s="39" t="s">
        <v>127</v>
      </c>
      <c r="F3612" s="48">
        <v>1</v>
      </c>
      <c r="G3612" s="41">
        <v>2290</v>
      </c>
      <c r="H3612" s="42">
        <v>2.081818181818182</v>
      </c>
      <c r="I3612" s="42">
        <v>1100</v>
      </c>
      <c r="J3612" s="42" t="s">
        <v>4169</v>
      </c>
      <c r="K3612" s="42" t="s">
        <v>4170</v>
      </c>
      <c r="L3612" s="42">
        <v>0</v>
      </c>
      <c r="M3612" s="39" t="s">
        <v>103</v>
      </c>
      <c r="N3612" s="39" t="str">
        <f t="shared" si="56"/>
        <v>sim</v>
      </c>
      <c r="O3612" s="49">
        <v>27.52</v>
      </c>
      <c r="P3612" s="49">
        <v>23.4</v>
      </c>
      <c r="Q3612" s="39">
        <v>0.21</v>
      </c>
      <c r="R3612" s="39">
        <v>85</v>
      </c>
      <c r="S3612" s="39">
        <v>0.8</v>
      </c>
    </row>
    <row r="3613" spans="1:19" x14ac:dyDescent="0.25">
      <c r="A3613" s="39" t="s">
        <v>75</v>
      </c>
      <c r="B3613" s="39" t="s">
        <v>40</v>
      </c>
      <c r="C3613" s="39" t="s">
        <v>72</v>
      </c>
      <c r="D3613" s="39" t="s">
        <v>3702</v>
      </c>
      <c r="E3613" s="39" t="s">
        <v>127</v>
      </c>
      <c r="F3613" s="48">
        <v>1</v>
      </c>
      <c r="G3613" s="41">
        <v>658</v>
      </c>
      <c r="H3613" s="42">
        <v>2.3927272727272726</v>
      </c>
      <c r="I3613" s="42">
        <v>275</v>
      </c>
      <c r="J3613" s="42" t="s">
        <v>4169</v>
      </c>
      <c r="K3613" s="42" t="s">
        <v>4170</v>
      </c>
      <c r="L3613" s="42">
        <v>0</v>
      </c>
      <c r="M3613" s="39" t="s">
        <v>106</v>
      </c>
      <c r="N3613" s="39" t="str">
        <f t="shared" si="56"/>
        <v>sim</v>
      </c>
      <c r="O3613" s="49">
        <v>6.5</v>
      </c>
      <c r="P3613" s="49">
        <v>4</v>
      </c>
      <c r="Q3613" s="39">
        <v>3.5</v>
      </c>
      <c r="R3613" s="39">
        <v>61.5</v>
      </c>
      <c r="S3613" s="39">
        <v>53.8</v>
      </c>
    </row>
    <row r="3614" spans="1:19" x14ac:dyDescent="0.25">
      <c r="A3614" s="39" t="s">
        <v>75</v>
      </c>
      <c r="B3614" s="39" t="s">
        <v>40</v>
      </c>
      <c r="C3614" s="39" t="s">
        <v>72</v>
      </c>
      <c r="D3614" s="39" t="s">
        <v>3703</v>
      </c>
      <c r="E3614" s="39" t="s">
        <v>127</v>
      </c>
      <c r="F3614" s="48">
        <v>1</v>
      </c>
      <c r="G3614" s="41">
        <v>1048</v>
      </c>
      <c r="H3614" s="42">
        <v>2.0038240917782026</v>
      </c>
      <c r="I3614" s="42">
        <v>523</v>
      </c>
      <c r="J3614" s="42" t="s">
        <v>4170</v>
      </c>
      <c r="K3614" s="42" t="s">
        <v>4170</v>
      </c>
      <c r="L3614" s="42">
        <v>0</v>
      </c>
      <c r="M3614" s="39" t="s">
        <v>102</v>
      </c>
      <c r="N3614" s="39" t="str">
        <f t="shared" si="56"/>
        <v>sim</v>
      </c>
      <c r="O3614" s="49">
        <v>175</v>
      </c>
      <c r="P3614" s="49">
        <v>9</v>
      </c>
      <c r="Q3614" s="39">
        <v>175</v>
      </c>
      <c r="R3614" s="39">
        <v>5.0999999999999996</v>
      </c>
      <c r="S3614" s="39">
        <v>100</v>
      </c>
    </row>
    <row r="3615" spans="1:19" x14ac:dyDescent="0.25">
      <c r="A3615" s="39" t="s">
        <v>75</v>
      </c>
      <c r="B3615" s="39" t="s">
        <v>40</v>
      </c>
      <c r="C3615" s="39" t="s">
        <v>72</v>
      </c>
      <c r="D3615" s="39" t="s">
        <v>3704</v>
      </c>
      <c r="E3615" s="39" t="s">
        <v>127</v>
      </c>
      <c r="F3615" s="48">
        <v>1</v>
      </c>
      <c r="G3615" s="41">
        <v>1517</v>
      </c>
      <c r="H3615" s="42">
        <v>4.3342857142857145</v>
      </c>
      <c r="I3615" s="42">
        <v>350</v>
      </c>
      <c r="J3615" s="42" t="s">
        <v>4170</v>
      </c>
      <c r="K3615" s="42" t="s">
        <v>4170</v>
      </c>
      <c r="L3615" s="42">
        <v>150</v>
      </c>
      <c r="M3615" s="39" t="s">
        <v>104</v>
      </c>
      <c r="N3615" s="39" t="b">
        <f t="shared" si="56"/>
        <v>0</v>
      </c>
      <c r="O3615" s="49">
        <v>15</v>
      </c>
      <c r="P3615" s="49">
        <v>9</v>
      </c>
      <c r="Q3615" s="39">
        <v>7</v>
      </c>
      <c r="R3615" s="39">
        <v>60</v>
      </c>
      <c r="S3615" s="39">
        <v>46.7</v>
      </c>
    </row>
    <row r="3616" spans="1:19" x14ac:dyDescent="0.25">
      <c r="A3616" s="39" t="s">
        <v>75</v>
      </c>
      <c r="B3616" s="39" t="s">
        <v>40</v>
      </c>
      <c r="C3616" s="39" t="s">
        <v>72</v>
      </c>
      <c r="D3616" s="39" t="s">
        <v>3705</v>
      </c>
      <c r="E3616" s="39" t="s">
        <v>127</v>
      </c>
      <c r="F3616" s="48">
        <v>1</v>
      </c>
      <c r="G3616" s="41">
        <v>2457</v>
      </c>
      <c r="H3616" s="42">
        <v>2.1365217391304347</v>
      </c>
      <c r="I3616" s="42">
        <v>1150</v>
      </c>
      <c r="J3616" s="42" t="s">
        <v>4170</v>
      </c>
      <c r="K3616" s="42" t="s">
        <v>4170</v>
      </c>
      <c r="L3616" s="42">
        <v>150</v>
      </c>
      <c r="M3616" s="39" t="s">
        <v>106</v>
      </c>
      <c r="N3616" s="39" t="str">
        <f t="shared" si="56"/>
        <v>sim</v>
      </c>
      <c r="O3616" s="49">
        <v>20</v>
      </c>
      <c r="P3616" s="49">
        <v>16</v>
      </c>
      <c r="Q3616" s="39">
        <v>8</v>
      </c>
      <c r="R3616" s="39">
        <v>80</v>
      </c>
      <c r="S3616" s="39">
        <v>40</v>
      </c>
    </row>
    <row r="3617" spans="1:19" x14ac:dyDescent="0.25">
      <c r="A3617" s="39" t="s">
        <v>75</v>
      </c>
      <c r="B3617" s="39" t="s">
        <v>40</v>
      </c>
      <c r="C3617" s="39" t="s">
        <v>72</v>
      </c>
      <c r="D3617" s="39" t="s">
        <v>3706</v>
      </c>
      <c r="E3617" s="39" t="s">
        <v>127</v>
      </c>
      <c r="F3617" s="48">
        <v>1</v>
      </c>
      <c r="G3617" s="41">
        <v>536</v>
      </c>
      <c r="H3617" s="42">
        <v>3.5032679738562091</v>
      </c>
      <c r="I3617" s="42">
        <v>153</v>
      </c>
      <c r="J3617" s="42" t="s">
        <v>4170</v>
      </c>
      <c r="K3617" s="42" t="s">
        <v>4170</v>
      </c>
      <c r="L3617" s="42">
        <v>0</v>
      </c>
      <c r="M3617" s="39" t="s">
        <v>102</v>
      </c>
      <c r="N3617" s="39" t="str">
        <f t="shared" si="56"/>
        <v>sim</v>
      </c>
      <c r="O3617" s="49">
        <v>12</v>
      </c>
      <c r="P3617" s="49">
        <v>7</v>
      </c>
      <c r="Q3617" s="39">
        <v>6.9</v>
      </c>
      <c r="R3617" s="39">
        <v>58.3</v>
      </c>
      <c r="S3617" s="39">
        <v>57.5</v>
      </c>
    </row>
    <row r="3618" spans="1:19" x14ac:dyDescent="0.25">
      <c r="A3618" s="39" t="s">
        <v>75</v>
      </c>
      <c r="B3618" s="39" t="s">
        <v>40</v>
      </c>
      <c r="C3618" s="39" t="s">
        <v>72</v>
      </c>
      <c r="D3618" s="39" t="s">
        <v>3707</v>
      </c>
      <c r="E3618" s="39" t="s">
        <v>127</v>
      </c>
      <c r="F3618" s="48">
        <v>1</v>
      </c>
      <c r="G3618" s="41">
        <v>1918</v>
      </c>
      <c r="H3618" s="42">
        <v>2.0735135135135137</v>
      </c>
      <c r="I3618" s="42">
        <v>925</v>
      </c>
      <c r="J3618" s="42" t="s">
        <v>4169</v>
      </c>
      <c r="K3618" s="42" t="s">
        <v>4170</v>
      </c>
      <c r="L3618" s="42">
        <v>0</v>
      </c>
      <c r="M3618" s="39" t="s">
        <v>102</v>
      </c>
      <c r="N3618" s="39" t="str">
        <f t="shared" si="56"/>
        <v>sim</v>
      </c>
      <c r="O3618" s="49">
        <v>22.47</v>
      </c>
      <c r="P3618" s="49">
        <v>14.32</v>
      </c>
      <c r="Q3618" s="39">
        <v>14.32</v>
      </c>
      <c r="R3618" s="39">
        <v>63.7</v>
      </c>
      <c r="S3618" s="39">
        <v>63.7</v>
      </c>
    </row>
    <row r="3619" spans="1:19" x14ac:dyDescent="0.25">
      <c r="A3619" s="39" t="s">
        <v>75</v>
      </c>
      <c r="B3619" s="39" t="s">
        <v>40</v>
      </c>
      <c r="C3619" s="39" t="s">
        <v>72</v>
      </c>
      <c r="D3619" s="39" t="s">
        <v>3708</v>
      </c>
      <c r="E3619" s="39" t="s">
        <v>127</v>
      </c>
      <c r="F3619" s="48">
        <v>1</v>
      </c>
      <c r="G3619" s="41">
        <v>434</v>
      </c>
      <c r="H3619" s="42">
        <v>2</v>
      </c>
      <c r="I3619" s="42">
        <v>217</v>
      </c>
      <c r="J3619" s="42" t="s">
        <v>4170</v>
      </c>
      <c r="K3619" s="42" t="s">
        <v>4170</v>
      </c>
      <c r="L3619" s="42">
        <v>0</v>
      </c>
      <c r="M3619" s="39" t="s">
        <v>102</v>
      </c>
      <c r="N3619" s="39" t="str">
        <f t="shared" si="56"/>
        <v>sim</v>
      </c>
      <c r="O3619" s="49">
        <v>8.9</v>
      </c>
      <c r="P3619" s="49">
        <v>7.54</v>
      </c>
      <c r="Q3619" s="39">
        <v>2.56</v>
      </c>
      <c r="R3619" s="39">
        <v>84.7</v>
      </c>
      <c r="S3619" s="39">
        <v>28.8</v>
      </c>
    </row>
    <row r="3620" spans="1:19" x14ac:dyDescent="0.25">
      <c r="A3620" s="39" t="s">
        <v>75</v>
      </c>
      <c r="B3620" s="39" t="s">
        <v>40</v>
      </c>
      <c r="C3620" s="39" t="s">
        <v>72</v>
      </c>
      <c r="D3620" s="39" t="s">
        <v>3709</v>
      </c>
      <c r="E3620" s="39" t="s">
        <v>127</v>
      </c>
      <c r="F3620" s="48">
        <v>1</v>
      </c>
      <c r="G3620" s="41">
        <v>2612</v>
      </c>
      <c r="H3620" s="42">
        <v>3.0729411764705881</v>
      </c>
      <c r="I3620" s="42">
        <v>850</v>
      </c>
      <c r="J3620" s="42" t="s">
        <v>4170</v>
      </c>
      <c r="K3620" s="42" t="s">
        <v>4170</v>
      </c>
      <c r="L3620" s="42">
        <v>0</v>
      </c>
      <c r="M3620" s="39" t="s">
        <v>104</v>
      </c>
      <c r="N3620" s="39" t="b">
        <f t="shared" si="56"/>
        <v>0</v>
      </c>
      <c r="O3620" s="49">
        <v>25</v>
      </c>
      <c r="P3620" s="49">
        <v>17</v>
      </c>
      <c r="Q3620" s="39">
        <v>13</v>
      </c>
      <c r="R3620" s="39">
        <v>68</v>
      </c>
      <c r="S3620" s="39">
        <v>52</v>
      </c>
    </row>
    <row r="3621" spans="1:19" x14ac:dyDescent="0.25">
      <c r="A3621" s="39" t="s">
        <v>75</v>
      </c>
      <c r="B3621" s="39" t="s">
        <v>40</v>
      </c>
      <c r="C3621" s="39" t="s">
        <v>72</v>
      </c>
      <c r="D3621" s="39" t="s">
        <v>3710</v>
      </c>
      <c r="E3621" s="39" t="s">
        <v>127</v>
      </c>
      <c r="F3621" s="48">
        <v>1</v>
      </c>
      <c r="G3621" s="41">
        <v>7794</v>
      </c>
      <c r="H3621" s="42">
        <v>2.2268571428571429</v>
      </c>
      <c r="I3621" s="42">
        <v>3500</v>
      </c>
      <c r="J3621" s="42" t="s">
        <v>4169</v>
      </c>
      <c r="K3621" s="42" t="s">
        <v>4170</v>
      </c>
      <c r="L3621" s="42">
        <v>10</v>
      </c>
      <c r="M3621" s="39" t="s">
        <v>106</v>
      </c>
      <c r="N3621" s="39" t="str">
        <f t="shared" si="56"/>
        <v>sim</v>
      </c>
      <c r="O3621" s="49">
        <v>37.630000000000003</v>
      </c>
      <c r="P3621" s="49">
        <v>23.08</v>
      </c>
      <c r="Q3621" s="39">
        <v>24.09</v>
      </c>
      <c r="R3621" s="39">
        <v>61.3</v>
      </c>
      <c r="S3621" s="39">
        <v>64</v>
      </c>
    </row>
    <row r="3622" spans="1:19" x14ac:dyDescent="0.25">
      <c r="A3622" s="39" t="s">
        <v>75</v>
      </c>
      <c r="B3622" s="39" t="s">
        <v>40</v>
      </c>
      <c r="C3622" s="39" t="s">
        <v>72</v>
      </c>
      <c r="D3622" s="39" t="s">
        <v>3711</v>
      </c>
      <c r="E3622" s="39" t="s">
        <v>127</v>
      </c>
      <c r="F3622" s="48">
        <v>1</v>
      </c>
      <c r="G3622" s="41">
        <v>672</v>
      </c>
      <c r="H3622" s="42">
        <v>2.4</v>
      </c>
      <c r="I3622" s="42">
        <v>280</v>
      </c>
      <c r="J3622" s="42" t="s">
        <v>4170</v>
      </c>
      <c r="K3622" s="42" t="s">
        <v>4170</v>
      </c>
      <c r="L3622" s="42">
        <v>0</v>
      </c>
      <c r="M3622" s="39" t="s">
        <v>103</v>
      </c>
      <c r="N3622" s="39" t="str">
        <f t="shared" si="56"/>
        <v>sim</v>
      </c>
      <c r="O3622" s="49">
        <v>12</v>
      </c>
      <c r="P3622" s="49">
        <v>2.5</v>
      </c>
      <c r="Q3622" s="39">
        <v>0</v>
      </c>
      <c r="R3622" s="39">
        <v>20.8</v>
      </c>
      <c r="S3622" s="39"/>
    </row>
    <row r="3623" spans="1:19" x14ac:dyDescent="0.25">
      <c r="A3623" s="39" t="s">
        <v>75</v>
      </c>
      <c r="B3623" s="39" t="s">
        <v>40</v>
      </c>
      <c r="C3623" s="39" t="s">
        <v>72</v>
      </c>
      <c r="D3623" s="39" t="s">
        <v>3712</v>
      </c>
      <c r="E3623" s="39" t="s">
        <v>193</v>
      </c>
      <c r="F3623" s="48">
        <v>1</v>
      </c>
      <c r="G3623" s="41">
        <v>730</v>
      </c>
      <c r="H3623" s="42">
        <v>0.6992337164750958</v>
      </c>
      <c r="I3623" s="42">
        <v>1044</v>
      </c>
      <c r="J3623" s="42" t="s">
        <v>4170</v>
      </c>
      <c r="K3623" s="42" t="s">
        <v>4170</v>
      </c>
      <c r="L3623" s="42">
        <v>0</v>
      </c>
      <c r="M3623" s="39" t="s">
        <v>103</v>
      </c>
      <c r="N3623" s="39" t="str">
        <f t="shared" si="56"/>
        <v>sim</v>
      </c>
      <c r="O3623" s="49">
        <v>7.64</v>
      </c>
      <c r="P3623" s="49">
        <v>6.7</v>
      </c>
      <c r="Q3623" s="39">
        <v>2.5499999999999998</v>
      </c>
      <c r="R3623" s="39">
        <v>87.7</v>
      </c>
      <c r="S3623" s="39">
        <v>33.4</v>
      </c>
    </row>
    <row r="3624" spans="1:19" x14ac:dyDescent="0.25">
      <c r="A3624" s="39" t="s">
        <v>75</v>
      </c>
      <c r="B3624" s="39" t="s">
        <v>40</v>
      </c>
      <c r="C3624" s="39" t="s">
        <v>72</v>
      </c>
      <c r="D3624" s="39" t="s">
        <v>3713</v>
      </c>
      <c r="E3624" s="39" t="s">
        <v>194</v>
      </c>
      <c r="F3624" s="48">
        <v>2</v>
      </c>
      <c r="G3624" s="41">
        <v>59321</v>
      </c>
      <c r="H3624" s="42">
        <v>2.7055094408464835</v>
      </c>
      <c r="I3624" s="42">
        <v>21926</v>
      </c>
      <c r="J3624" s="42" t="s">
        <v>4169</v>
      </c>
      <c r="K3624" s="42" t="s">
        <v>4170</v>
      </c>
      <c r="L3624" s="42">
        <v>8000</v>
      </c>
      <c r="M3624" s="39" t="s">
        <v>106</v>
      </c>
      <c r="N3624" s="39" t="str">
        <f t="shared" si="56"/>
        <v>sim</v>
      </c>
      <c r="O3624" s="49">
        <v>695</v>
      </c>
      <c r="P3624" s="49">
        <v>521</v>
      </c>
      <c r="Q3624" s="39">
        <v>520</v>
      </c>
      <c r="R3624" s="39">
        <v>75</v>
      </c>
      <c r="S3624" s="39">
        <v>74.8</v>
      </c>
    </row>
    <row r="3625" spans="1:19" x14ac:dyDescent="0.25">
      <c r="A3625" s="39" t="s">
        <v>75</v>
      </c>
      <c r="B3625" s="39" t="s">
        <v>40</v>
      </c>
      <c r="C3625" s="39" t="s">
        <v>72</v>
      </c>
      <c r="D3625" s="39" t="s">
        <v>3714</v>
      </c>
      <c r="E3625" s="39" t="s">
        <v>127</v>
      </c>
      <c r="F3625" s="48">
        <v>1</v>
      </c>
      <c r="G3625" s="41">
        <v>679</v>
      </c>
      <c r="H3625" s="42">
        <v>3.1728971962616823</v>
      </c>
      <c r="I3625" s="42">
        <v>214</v>
      </c>
      <c r="J3625" s="42" t="s">
        <v>4170</v>
      </c>
      <c r="K3625" s="42" t="s">
        <v>4170</v>
      </c>
      <c r="L3625" s="42">
        <v>1</v>
      </c>
      <c r="M3625" s="39" t="s">
        <v>103</v>
      </c>
      <c r="N3625" s="39" t="str">
        <f t="shared" si="56"/>
        <v>sim</v>
      </c>
      <c r="O3625" s="49">
        <v>6.14</v>
      </c>
      <c r="P3625" s="49">
        <v>5.8</v>
      </c>
      <c r="Q3625" s="39">
        <v>6.14</v>
      </c>
      <c r="R3625" s="39">
        <v>94.5</v>
      </c>
      <c r="S3625" s="39">
        <v>100</v>
      </c>
    </row>
    <row r="3626" spans="1:19" x14ac:dyDescent="0.25">
      <c r="A3626" s="39" t="s">
        <v>75</v>
      </c>
      <c r="B3626" s="39" t="s">
        <v>40</v>
      </c>
      <c r="C3626" s="39" t="s">
        <v>72</v>
      </c>
      <c r="D3626" s="39" t="s">
        <v>3715</v>
      </c>
      <c r="E3626" s="39" t="s">
        <v>196</v>
      </c>
      <c r="F3626" s="48">
        <v>1</v>
      </c>
      <c r="G3626" s="41">
        <v>1193</v>
      </c>
      <c r="H3626" s="42">
        <v>2.022033898305085</v>
      </c>
      <c r="I3626" s="42">
        <v>590</v>
      </c>
      <c r="J3626" s="42" t="s">
        <v>4169</v>
      </c>
      <c r="K3626" s="42" t="s">
        <v>4169</v>
      </c>
      <c r="L3626" s="42">
        <v>0</v>
      </c>
      <c r="M3626" s="39" t="s">
        <v>102</v>
      </c>
      <c r="N3626" s="39" t="str">
        <f t="shared" si="56"/>
        <v>sim</v>
      </c>
      <c r="O3626" s="49">
        <v>17.05</v>
      </c>
      <c r="P3626" s="49">
        <v>11.05</v>
      </c>
      <c r="Q3626" s="39">
        <v>7.72</v>
      </c>
      <c r="R3626" s="39">
        <v>64.8</v>
      </c>
      <c r="S3626" s="39">
        <v>45.3</v>
      </c>
    </row>
    <row r="3627" spans="1:19" x14ac:dyDescent="0.25">
      <c r="A3627" s="39" t="s">
        <v>75</v>
      </c>
      <c r="B3627" s="39" t="s">
        <v>40</v>
      </c>
      <c r="C3627" s="39" t="s">
        <v>72</v>
      </c>
      <c r="D3627" s="39" t="s">
        <v>3716</v>
      </c>
      <c r="E3627" s="39" t="s">
        <v>127</v>
      </c>
      <c r="F3627" s="48">
        <v>1</v>
      </c>
      <c r="G3627" s="41">
        <v>2802</v>
      </c>
      <c r="H3627" s="42">
        <v>2.0100430416068868</v>
      </c>
      <c r="I3627" s="42">
        <v>1394</v>
      </c>
      <c r="J3627" s="42" t="s">
        <v>4170</v>
      </c>
      <c r="K3627" s="42" t="s">
        <v>4170</v>
      </c>
      <c r="L3627" s="42">
        <v>0</v>
      </c>
      <c r="M3627" s="39" t="s">
        <v>103</v>
      </c>
      <c r="N3627" s="39" t="str">
        <f t="shared" si="56"/>
        <v>sim</v>
      </c>
      <c r="O3627" s="49">
        <v>23.5</v>
      </c>
      <c r="P3627" s="49">
        <v>18</v>
      </c>
      <c r="Q3627" s="39">
        <v>8</v>
      </c>
      <c r="R3627" s="39">
        <v>76.599999999999994</v>
      </c>
      <c r="S3627" s="39">
        <v>34</v>
      </c>
    </row>
    <row r="3628" spans="1:19" x14ac:dyDescent="0.25">
      <c r="A3628" s="39" t="s">
        <v>75</v>
      </c>
      <c r="B3628" s="39" t="s">
        <v>40</v>
      </c>
      <c r="C3628" s="39" t="s">
        <v>72</v>
      </c>
      <c r="D3628" s="39" t="s">
        <v>3717</v>
      </c>
      <c r="E3628" s="39" t="s">
        <v>127</v>
      </c>
      <c r="F3628" s="48">
        <v>1</v>
      </c>
      <c r="G3628" s="41">
        <v>5555</v>
      </c>
      <c r="H3628" s="42">
        <v>3.0861111111111112</v>
      </c>
      <c r="I3628" s="42">
        <v>1800</v>
      </c>
      <c r="J3628" s="42" t="s">
        <v>4169</v>
      </c>
      <c r="K3628" s="42" t="s">
        <v>4169</v>
      </c>
      <c r="L3628" s="42">
        <v>0</v>
      </c>
      <c r="M3628" s="39" t="s">
        <v>106</v>
      </c>
      <c r="N3628" s="39" t="str">
        <f t="shared" si="56"/>
        <v>sim</v>
      </c>
      <c r="O3628" s="49">
        <v>85</v>
      </c>
      <c r="P3628" s="49">
        <v>38</v>
      </c>
      <c r="Q3628" s="39">
        <v>0.3</v>
      </c>
      <c r="R3628" s="39">
        <v>44.7</v>
      </c>
      <c r="S3628" s="39">
        <v>0.4</v>
      </c>
    </row>
    <row r="3629" spans="1:19" x14ac:dyDescent="0.25">
      <c r="A3629" s="39" t="s">
        <v>75</v>
      </c>
      <c r="B3629" s="39" t="s">
        <v>40</v>
      </c>
      <c r="C3629" s="39" t="s">
        <v>72</v>
      </c>
      <c r="D3629" s="39" t="s">
        <v>3718</v>
      </c>
      <c r="E3629" s="39" t="s">
        <v>127</v>
      </c>
      <c r="F3629" s="48">
        <v>1</v>
      </c>
      <c r="G3629" s="41">
        <v>8629</v>
      </c>
      <c r="H3629" s="42">
        <v>2.5069726902963394</v>
      </c>
      <c r="I3629" s="42">
        <v>3442</v>
      </c>
      <c r="J3629" s="42" t="s">
        <v>4169</v>
      </c>
      <c r="K3629" s="42" t="s">
        <v>4170</v>
      </c>
      <c r="L3629" s="42">
        <v>0</v>
      </c>
      <c r="M3629" s="39" t="s">
        <v>103</v>
      </c>
      <c r="N3629" s="39" t="str">
        <f t="shared" si="56"/>
        <v>sim</v>
      </c>
      <c r="O3629" s="49">
        <v>40</v>
      </c>
      <c r="P3629" s="49">
        <v>40</v>
      </c>
      <c r="Q3629" s="39">
        <v>4</v>
      </c>
      <c r="R3629" s="39">
        <v>100</v>
      </c>
      <c r="S3629" s="39">
        <v>10</v>
      </c>
    </row>
    <row r="3630" spans="1:19" x14ac:dyDescent="0.25">
      <c r="A3630" s="39" t="s">
        <v>75</v>
      </c>
      <c r="B3630" s="39" t="s">
        <v>40</v>
      </c>
      <c r="C3630" s="39" t="s">
        <v>72</v>
      </c>
      <c r="D3630" s="39" t="s">
        <v>3719</v>
      </c>
      <c r="E3630" s="39" t="s">
        <v>127</v>
      </c>
      <c r="F3630" s="48">
        <v>1</v>
      </c>
      <c r="G3630" s="41">
        <v>1030</v>
      </c>
      <c r="H3630" s="42">
        <v>2</v>
      </c>
      <c r="I3630" s="42">
        <v>515</v>
      </c>
      <c r="J3630" s="42" t="s">
        <v>4170</v>
      </c>
      <c r="K3630" s="42" t="s">
        <v>4170</v>
      </c>
      <c r="L3630" s="42">
        <v>0</v>
      </c>
      <c r="M3630" s="39" t="s">
        <v>102</v>
      </c>
      <c r="N3630" s="39" t="str">
        <f t="shared" si="56"/>
        <v>sim</v>
      </c>
      <c r="O3630" s="49">
        <v>9.1999999999999993</v>
      </c>
      <c r="P3630" s="49">
        <v>4.7</v>
      </c>
      <c r="Q3630" s="39">
        <v>2.75</v>
      </c>
      <c r="R3630" s="39">
        <v>51.1</v>
      </c>
      <c r="S3630" s="39">
        <v>29.9</v>
      </c>
    </row>
    <row r="3631" spans="1:19" x14ac:dyDescent="0.25">
      <c r="A3631" s="39" t="s">
        <v>75</v>
      </c>
      <c r="B3631" s="39" t="s">
        <v>40</v>
      </c>
      <c r="C3631" s="39" t="s">
        <v>72</v>
      </c>
      <c r="D3631" s="39" t="s">
        <v>3720</v>
      </c>
      <c r="E3631" s="39" t="s">
        <v>127</v>
      </c>
      <c r="F3631" s="48">
        <v>1</v>
      </c>
      <c r="G3631" s="41">
        <v>532</v>
      </c>
      <c r="H3631" s="42">
        <v>2.0075471698113208</v>
      </c>
      <c r="I3631" s="42">
        <v>265</v>
      </c>
      <c r="J3631" s="42" t="s">
        <v>4169</v>
      </c>
      <c r="K3631" s="42" t="s">
        <v>4170</v>
      </c>
      <c r="L3631" s="42">
        <v>5</v>
      </c>
      <c r="M3631" s="39" t="s">
        <v>102</v>
      </c>
      <c r="N3631" s="39" t="str">
        <f t="shared" si="56"/>
        <v>sim</v>
      </c>
      <c r="O3631" s="49">
        <v>6.7</v>
      </c>
      <c r="P3631" s="49">
        <v>5.9</v>
      </c>
      <c r="Q3631" s="39">
        <v>5</v>
      </c>
      <c r="R3631" s="39">
        <v>88.1</v>
      </c>
      <c r="S3631" s="39">
        <v>74.599999999999994</v>
      </c>
    </row>
    <row r="3632" spans="1:19" x14ac:dyDescent="0.25">
      <c r="A3632" s="39" t="s">
        <v>75</v>
      </c>
      <c r="B3632" s="39" t="s">
        <v>40</v>
      </c>
      <c r="C3632" s="39" t="s">
        <v>72</v>
      </c>
      <c r="D3632" s="39" t="s">
        <v>3721</v>
      </c>
      <c r="E3632" s="39" t="s">
        <v>127</v>
      </c>
      <c r="F3632" s="48">
        <v>1</v>
      </c>
      <c r="G3632" s="41">
        <v>15563</v>
      </c>
      <c r="H3632" s="42">
        <v>2.0164550401658459</v>
      </c>
      <c r="I3632" s="42">
        <v>7718</v>
      </c>
      <c r="J3632" s="42" t="s">
        <v>4170</v>
      </c>
      <c r="K3632" s="42" t="s">
        <v>4170</v>
      </c>
      <c r="L3632" s="42">
        <v>12</v>
      </c>
      <c r="M3632" s="39" t="s">
        <v>102</v>
      </c>
      <c r="N3632" s="39" t="str">
        <f t="shared" si="56"/>
        <v>sim</v>
      </c>
      <c r="O3632" s="49">
        <v>90.94</v>
      </c>
      <c r="P3632" s="49">
        <v>63.26</v>
      </c>
      <c r="Q3632" s="39">
        <v>61</v>
      </c>
      <c r="R3632" s="39">
        <v>69.599999999999994</v>
      </c>
      <c r="S3632" s="39">
        <v>67.099999999999994</v>
      </c>
    </row>
    <row r="3633" spans="1:19" x14ac:dyDescent="0.25">
      <c r="A3633" s="39" t="s">
        <v>75</v>
      </c>
      <c r="B3633" s="39" t="s">
        <v>40</v>
      </c>
      <c r="C3633" s="39" t="s">
        <v>72</v>
      </c>
      <c r="D3633" s="39" t="s">
        <v>3722</v>
      </c>
      <c r="E3633" s="39" t="s">
        <v>127</v>
      </c>
      <c r="F3633" s="48">
        <v>1</v>
      </c>
      <c r="G3633" s="41">
        <v>619</v>
      </c>
      <c r="H3633" s="42">
        <v>2.0633333333333335</v>
      </c>
      <c r="I3633" s="42">
        <v>300</v>
      </c>
      <c r="J3633" s="42" t="s">
        <v>4170</v>
      </c>
      <c r="K3633" s="42" t="s">
        <v>4170</v>
      </c>
      <c r="L3633" s="42">
        <v>0</v>
      </c>
      <c r="M3633" s="39" t="s">
        <v>102</v>
      </c>
      <c r="N3633" s="39" t="str">
        <f t="shared" si="56"/>
        <v>sim</v>
      </c>
      <c r="O3633" s="49">
        <v>13</v>
      </c>
      <c r="P3633" s="49">
        <v>6</v>
      </c>
      <c r="Q3633" s="39">
        <v>4</v>
      </c>
      <c r="R3633" s="39">
        <v>46.2</v>
      </c>
      <c r="S3633" s="39">
        <v>30.8</v>
      </c>
    </row>
    <row r="3634" spans="1:19" x14ac:dyDescent="0.25">
      <c r="A3634" s="39" t="s">
        <v>75</v>
      </c>
      <c r="B3634" s="39" t="s">
        <v>40</v>
      </c>
      <c r="C3634" s="39" t="s">
        <v>72</v>
      </c>
      <c r="D3634" s="39" t="s">
        <v>3723</v>
      </c>
      <c r="E3634" s="39" t="s">
        <v>127</v>
      </c>
      <c r="F3634" s="48">
        <v>1</v>
      </c>
      <c r="G3634" s="41">
        <v>8734</v>
      </c>
      <c r="H3634" s="42">
        <v>2.8551814318404709</v>
      </c>
      <c r="I3634" s="42">
        <v>3059</v>
      </c>
      <c r="J3634" s="42" t="s">
        <v>4169</v>
      </c>
      <c r="K3634" s="42" t="s">
        <v>4169</v>
      </c>
      <c r="L3634" s="42">
        <v>111</v>
      </c>
      <c r="M3634" s="39" t="s">
        <v>102</v>
      </c>
      <c r="N3634" s="39" t="str">
        <f t="shared" si="56"/>
        <v>sim</v>
      </c>
      <c r="O3634" s="49">
        <v>68</v>
      </c>
      <c r="P3634" s="49">
        <v>46</v>
      </c>
      <c r="Q3634" s="39">
        <v>17</v>
      </c>
      <c r="R3634" s="39">
        <v>67.599999999999994</v>
      </c>
      <c r="S3634" s="39">
        <v>25</v>
      </c>
    </row>
    <row r="3635" spans="1:19" x14ac:dyDescent="0.25">
      <c r="A3635" s="39" t="s">
        <v>75</v>
      </c>
      <c r="B3635" s="39" t="s">
        <v>40</v>
      </c>
      <c r="C3635" s="39" t="s">
        <v>72</v>
      </c>
      <c r="D3635" s="39" t="s">
        <v>3724</v>
      </c>
      <c r="E3635" s="39" t="s">
        <v>127</v>
      </c>
      <c r="F3635" s="48">
        <v>1</v>
      </c>
      <c r="G3635" s="41">
        <v>1533</v>
      </c>
      <c r="H3635" s="42">
        <v>2.2744807121661723</v>
      </c>
      <c r="I3635" s="42">
        <v>674</v>
      </c>
      <c r="J3635" s="42" t="s">
        <v>4170</v>
      </c>
      <c r="K3635" s="42" t="s">
        <v>4170</v>
      </c>
      <c r="L3635" s="42">
        <v>28</v>
      </c>
      <c r="M3635" s="39" t="s">
        <v>102</v>
      </c>
      <c r="N3635" s="39" t="str">
        <f t="shared" si="56"/>
        <v>sim</v>
      </c>
      <c r="O3635" s="49">
        <v>20.72</v>
      </c>
      <c r="P3635" s="49">
        <v>12.67</v>
      </c>
      <c r="Q3635" s="39">
        <v>12.08</v>
      </c>
      <c r="R3635" s="39">
        <v>61.1</v>
      </c>
      <c r="S3635" s="39">
        <v>58.3</v>
      </c>
    </row>
    <row r="3636" spans="1:19" x14ac:dyDescent="0.25">
      <c r="A3636" s="39" t="s">
        <v>75</v>
      </c>
      <c r="B3636" s="39" t="s">
        <v>40</v>
      </c>
      <c r="C3636" s="39" t="s">
        <v>72</v>
      </c>
      <c r="D3636" s="39" t="s">
        <v>3725</v>
      </c>
      <c r="E3636" s="39" t="s">
        <v>127</v>
      </c>
      <c r="F3636" s="48">
        <v>1</v>
      </c>
      <c r="G3636" s="41">
        <v>3474</v>
      </c>
      <c r="H3636" s="42">
        <v>2.3206412825651301</v>
      </c>
      <c r="I3636" s="42">
        <v>1497</v>
      </c>
      <c r="J3636" s="42" t="s">
        <v>4169</v>
      </c>
      <c r="K3636" s="42" t="s">
        <v>4170</v>
      </c>
      <c r="L3636" s="42">
        <v>0</v>
      </c>
      <c r="M3636" s="39" t="s">
        <v>103</v>
      </c>
      <c r="N3636" s="39" t="str">
        <f t="shared" si="56"/>
        <v>sim</v>
      </c>
      <c r="O3636" s="49">
        <v>73.599999999999994</v>
      </c>
      <c r="P3636" s="49">
        <v>46.5</v>
      </c>
      <c r="Q3636" s="39">
        <v>0.32</v>
      </c>
      <c r="R3636" s="39">
        <v>63.2</v>
      </c>
      <c r="S3636" s="39">
        <v>0.4</v>
      </c>
    </row>
    <row r="3637" spans="1:19" x14ac:dyDescent="0.25">
      <c r="A3637" s="39" t="s">
        <v>75</v>
      </c>
      <c r="B3637" s="39" t="s">
        <v>40</v>
      </c>
      <c r="C3637" s="39" t="s">
        <v>72</v>
      </c>
      <c r="D3637" s="39" t="s">
        <v>3726</v>
      </c>
      <c r="E3637" s="39" t="s">
        <v>127</v>
      </c>
      <c r="F3637" s="48">
        <v>1</v>
      </c>
      <c r="G3637" s="41">
        <v>6241</v>
      </c>
      <c r="H3637" s="42">
        <v>2.6935692706085455</v>
      </c>
      <c r="I3637" s="42">
        <v>2317</v>
      </c>
      <c r="J3637" s="42" t="s">
        <v>4169</v>
      </c>
      <c r="K3637" s="42" t="s">
        <v>4169</v>
      </c>
      <c r="L3637" s="42">
        <v>100</v>
      </c>
      <c r="M3637" s="39" t="s">
        <v>102</v>
      </c>
      <c r="N3637" s="39" t="str">
        <f t="shared" si="56"/>
        <v>sim</v>
      </c>
      <c r="O3637" s="49">
        <v>43.66</v>
      </c>
      <c r="P3637" s="49">
        <v>37.85</v>
      </c>
      <c r="Q3637" s="39">
        <v>35.700000000000003</v>
      </c>
      <c r="R3637" s="39">
        <v>86.7</v>
      </c>
      <c r="S3637" s="39">
        <v>81.8</v>
      </c>
    </row>
    <row r="3638" spans="1:19" x14ac:dyDescent="0.25">
      <c r="A3638" s="39" t="s">
        <v>75</v>
      </c>
      <c r="B3638" s="39" t="s">
        <v>40</v>
      </c>
      <c r="C3638" s="39" t="s">
        <v>72</v>
      </c>
      <c r="D3638" s="39" t="s">
        <v>3727</v>
      </c>
      <c r="E3638" s="39" t="s">
        <v>127</v>
      </c>
      <c r="F3638" s="48">
        <v>1</v>
      </c>
      <c r="G3638" s="41">
        <v>517</v>
      </c>
      <c r="H3638" s="42">
        <v>2.0038759689922481</v>
      </c>
      <c r="I3638" s="42">
        <v>258</v>
      </c>
      <c r="J3638" s="42" t="s">
        <v>4170</v>
      </c>
      <c r="K3638" s="42" t="s">
        <v>4170</v>
      </c>
      <c r="L3638" s="42">
        <v>50</v>
      </c>
      <c r="M3638" s="39" t="s">
        <v>103</v>
      </c>
      <c r="N3638" s="39" t="str">
        <f t="shared" si="56"/>
        <v>sim</v>
      </c>
      <c r="O3638" s="49">
        <v>13</v>
      </c>
      <c r="P3638" s="49">
        <v>11</v>
      </c>
      <c r="Q3638" s="39">
        <v>7.8</v>
      </c>
      <c r="R3638" s="39">
        <v>84.6</v>
      </c>
      <c r="S3638" s="39">
        <v>60</v>
      </c>
    </row>
    <row r="3639" spans="1:19" x14ac:dyDescent="0.25">
      <c r="A3639" s="39" t="s">
        <v>75</v>
      </c>
      <c r="B3639" s="39" t="s">
        <v>40</v>
      </c>
      <c r="C3639" s="39" t="s">
        <v>72</v>
      </c>
      <c r="D3639" s="39" t="s">
        <v>3728</v>
      </c>
      <c r="E3639" s="39" t="s">
        <v>127</v>
      </c>
      <c r="F3639" s="48">
        <v>1</v>
      </c>
      <c r="G3639" s="41">
        <v>1584</v>
      </c>
      <c r="H3639" s="42">
        <v>2.2153846153846155</v>
      </c>
      <c r="I3639" s="42">
        <v>715</v>
      </c>
      <c r="J3639" s="42" t="s">
        <v>4170</v>
      </c>
      <c r="K3639" s="42" t="s">
        <v>4170</v>
      </c>
      <c r="L3639" s="42">
        <v>0</v>
      </c>
      <c r="M3639" s="39" t="s">
        <v>106</v>
      </c>
      <c r="N3639" s="39" t="str">
        <f t="shared" si="56"/>
        <v>sim</v>
      </c>
      <c r="O3639" s="49">
        <v>21</v>
      </c>
      <c r="P3639" s="49">
        <v>20</v>
      </c>
      <c r="Q3639" s="39">
        <v>14</v>
      </c>
      <c r="R3639" s="39">
        <v>95.2</v>
      </c>
      <c r="S3639" s="39">
        <v>66.7</v>
      </c>
    </row>
    <row r="3640" spans="1:19" x14ac:dyDescent="0.25">
      <c r="A3640" s="39" t="s">
        <v>75</v>
      </c>
      <c r="B3640" s="39" t="s">
        <v>40</v>
      </c>
      <c r="C3640" s="39" t="s">
        <v>72</v>
      </c>
      <c r="D3640" s="39" t="s">
        <v>3729</v>
      </c>
      <c r="E3640" s="39" t="s">
        <v>127</v>
      </c>
      <c r="F3640" s="48">
        <v>1</v>
      </c>
      <c r="G3640" s="41">
        <v>693</v>
      </c>
      <c r="H3640" s="42">
        <v>2.0686567164179106</v>
      </c>
      <c r="I3640" s="42">
        <v>335</v>
      </c>
      <c r="J3640" s="42" t="s">
        <v>4169</v>
      </c>
      <c r="K3640" s="42" t="s">
        <v>4170</v>
      </c>
      <c r="L3640" s="42">
        <v>5</v>
      </c>
      <c r="M3640" s="39" t="s">
        <v>102</v>
      </c>
      <c r="N3640" s="39" t="str">
        <f t="shared" si="56"/>
        <v>sim</v>
      </c>
      <c r="O3640" s="49">
        <v>17</v>
      </c>
      <c r="P3640" s="49">
        <v>12</v>
      </c>
      <c r="Q3640" s="39">
        <v>13.1</v>
      </c>
      <c r="R3640" s="39">
        <v>70.599999999999994</v>
      </c>
      <c r="S3640" s="39">
        <v>77.099999999999994</v>
      </c>
    </row>
    <row r="3641" spans="1:19" x14ac:dyDescent="0.25">
      <c r="A3641" s="39" t="s">
        <v>75</v>
      </c>
      <c r="B3641" s="39" t="s">
        <v>40</v>
      </c>
      <c r="C3641" s="39" t="s">
        <v>72</v>
      </c>
      <c r="D3641" s="39" t="s">
        <v>3730</v>
      </c>
      <c r="E3641" s="39" t="s">
        <v>127</v>
      </c>
      <c r="F3641" s="48">
        <v>1</v>
      </c>
      <c r="G3641" s="41">
        <v>4168</v>
      </c>
      <c r="H3641" s="42">
        <v>2.4589970501474925</v>
      </c>
      <c r="I3641" s="42">
        <v>1695</v>
      </c>
      <c r="J3641" s="42" t="s">
        <v>4170</v>
      </c>
      <c r="K3641" s="42" t="s">
        <v>4170</v>
      </c>
      <c r="L3641" s="42">
        <v>0</v>
      </c>
      <c r="M3641" s="39" t="s">
        <v>103</v>
      </c>
      <c r="N3641" s="39" t="str">
        <f t="shared" si="56"/>
        <v>sim</v>
      </c>
      <c r="O3641" s="49">
        <v>21</v>
      </c>
      <c r="P3641" s="49">
        <v>15.5</v>
      </c>
      <c r="Q3641" s="39">
        <v>10</v>
      </c>
      <c r="R3641" s="39">
        <v>73.8</v>
      </c>
      <c r="S3641" s="39">
        <v>47.6</v>
      </c>
    </row>
    <row r="3642" spans="1:19" x14ac:dyDescent="0.25">
      <c r="A3642" s="39" t="s">
        <v>75</v>
      </c>
      <c r="B3642" s="39" t="s">
        <v>40</v>
      </c>
      <c r="C3642" s="39" t="s">
        <v>72</v>
      </c>
      <c r="D3642" s="39" t="s">
        <v>3731</v>
      </c>
      <c r="E3642" s="39" t="s">
        <v>194</v>
      </c>
      <c r="F3642" s="48">
        <v>1</v>
      </c>
      <c r="G3642" s="41">
        <v>18206</v>
      </c>
      <c r="H3642" s="42">
        <v>2.0957752964199376</v>
      </c>
      <c r="I3642" s="42">
        <v>8687</v>
      </c>
      <c r="J3642" s="42" t="s">
        <v>4169</v>
      </c>
      <c r="K3642" s="42" t="s">
        <v>4169</v>
      </c>
      <c r="L3642" s="42">
        <v>250</v>
      </c>
      <c r="M3642" s="39" t="s">
        <v>106</v>
      </c>
      <c r="N3642" s="39" t="str">
        <f t="shared" si="56"/>
        <v>sim</v>
      </c>
      <c r="O3642" s="49">
        <v>28</v>
      </c>
      <c r="P3642" s="49">
        <v>12</v>
      </c>
      <c r="Q3642" s="39">
        <v>8</v>
      </c>
      <c r="R3642" s="39">
        <v>42.9</v>
      </c>
      <c r="S3642" s="39">
        <v>28.6</v>
      </c>
    </row>
    <row r="3643" spans="1:19" x14ac:dyDescent="0.25">
      <c r="A3643" s="39" t="s">
        <v>75</v>
      </c>
      <c r="B3643" s="39" t="s">
        <v>40</v>
      </c>
      <c r="C3643" s="39" t="s">
        <v>72</v>
      </c>
      <c r="D3643" s="39" t="s">
        <v>3732</v>
      </c>
      <c r="E3643" s="39" t="s">
        <v>193</v>
      </c>
      <c r="F3643" s="48">
        <v>1</v>
      </c>
      <c r="G3643" s="41">
        <v>764</v>
      </c>
      <c r="H3643" s="42">
        <v>3.1833333333333331</v>
      </c>
      <c r="I3643" s="42">
        <v>240</v>
      </c>
      <c r="J3643" s="42" t="s">
        <v>4170</v>
      </c>
      <c r="K3643" s="42" t="s">
        <v>4170</v>
      </c>
      <c r="L3643" s="42">
        <v>0</v>
      </c>
      <c r="M3643" s="39" t="s">
        <v>106</v>
      </c>
      <c r="N3643" s="39" t="str">
        <f t="shared" si="56"/>
        <v>sim</v>
      </c>
      <c r="O3643" s="49">
        <v>11</v>
      </c>
      <c r="P3643" s="49">
        <v>10.199999999999999</v>
      </c>
      <c r="Q3643" s="39">
        <v>8</v>
      </c>
      <c r="R3643" s="39">
        <v>92.7</v>
      </c>
      <c r="S3643" s="39">
        <v>72.7</v>
      </c>
    </row>
    <row r="3644" spans="1:19" x14ac:dyDescent="0.25">
      <c r="A3644" s="39" t="s">
        <v>75</v>
      </c>
      <c r="B3644" s="39" t="s">
        <v>40</v>
      </c>
      <c r="C3644" s="39" t="s">
        <v>72</v>
      </c>
      <c r="D3644" s="39" t="s">
        <v>3733</v>
      </c>
      <c r="E3644" s="39" t="s">
        <v>127</v>
      </c>
      <c r="F3644" s="48">
        <v>1</v>
      </c>
      <c r="G3644" s="41">
        <v>3167</v>
      </c>
      <c r="H3644" s="42">
        <v>3.5584269662921346</v>
      </c>
      <c r="I3644" s="42">
        <v>890</v>
      </c>
      <c r="J3644" s="42" t="s">
        <v>4170</v>
      </c>
      <c r="K3644" s="42" t="s">
        <v>4170</v>
      </c>
      <c r="L3644" s="42">
        <v>50</v>
      </c>
      <c r="M3644" s="39" t="s">
        <v>103</v>
      </c>
      <c r="N3644" s="39" t="str">
        <f t="shared" si="56"/>
        <v>sim</v>
      </c>
      <c r="O3644" s="49">
        <v>20</v>
      </c>
      <c r="P3644" s="49">
        <v>20</v>
      </c>
      <c r="Q3644" s="39">
        <v>16</v>
      </c>
      <c r="R3644" s="39">
        <v>100</v>
      </c>
      <c r="S3644" s="39">
        <v>80</v>
      </c>
    </row>
    <row r="3645" spans="1:19" x14ac:dyDescent="0.25">
      <c r="A3645" s="39" t="s">
        <v>75</v>
      </c>
      <c r="B3645" s="39" t="s">
        <v>40</v>
      </c>
      <c r="C3645" s="39" t="s">
        <v>72</v>
      </c>
      <c r="D3645" s="39" t="s">
        <v>3734</v>
      </c>
      <c r="E3645" s="39" t="s">
        <v>127</v>
      </c>
      <c r="F3645" s="48">
        <v>1</v>
      </c>
      <c r="G3645" s="41">
        <v>15983</v>
      </c>
      <c r="H3645" s="42">
        <v>2.1657181571815718</v>
      </c>
      <c r="I3645" s="42">
        <v>7380</v>
      </c>
      <c r="J3645" s="42" t="s">
        <v>4170</v>
      </c>
      <c r="K3645" s="42" t="s">
        <v>4170</v>
      </c>
      <c r="L3645" s="42">
        <v>40</v>
      </c>
      <c r="M3645" s="39" t="s">
        <v>102</v>
      </c>
      <c r="N3645" s="39" t="str">
        <f t="shared" si="56"/>
        <v>sim</v>
      </c>
      <c r="O3645" s="49">
        <v>66.5</v>
      </c>
      <c r="P3645" s="49">
        <v>40</v>
      </c>
      <c r="Q3645" s="39">
        <v>22</v>
      </c>
      <c r="R3645" s="39">
        <v>60.2</v>
      </c>
      <c r="S3645" s="39">
        <v>33.1</v>
      </c>
    </row>
    <row r="3646" spans="1:19" x14ac:dyDescent="0.25">
      <c r="A3646" s="39" t="s">
        <v>75</v>
      </c>
      <c r="B3646" s="39" t="s">
        <v>40</v>
      </c>
      <c r="C3646" s="39" t="s">
        <v>72</v>
      </c>
      <c r="D3646" s="39" t="s">
        <v>3735</v>
      </c>
      <c r="E3646" s="39" t="s">
        <v>127</v>
      </c>
      <c r="F3646" s="48">
        <v>1</v>
      </c>
      <c r="G3646" s="41">
        <v>22597</v>
      </c>
      <c r="H3646" s="42">
        <v>2.4999446841464765</v>
      </c>
      <c r="I3646" s="42">
        <v>9039</v>
      </c>
      <c r="J3646" s="42" t="s">
        <v>4169</v>
      </c>
      <c r="K3646" s="42" t="s">
        <v>4169</v>
      </c>
      <c r="L3646" s="42">
        <v>40</v>
      </c>
      <c r="M3646" s="39" t="s">
        <v>106</v>
      </c>
      <c r="N3646" s="39" t="str">
        <f t="shared" si="56"/>
        <v>sim</v>
      </c>
      <c r="O3646" s="49">
        <v>104</v>
      </c>
      <c r="P3646" s="49">
        <v>101</v>
      </c>
      <c r="Q3646" s="39">
        <v>90</v>
      </c>
      <c r="R3646" s="39">
        <v>97.1</v>
      </c>
      <c r="S3646" s="39">
        <v>86.5</v>
      </c>
    </row>
    <row r="3647" spans="1:19" x14ac:dyDescent="0.25">
      <c r="A3647" s="39" t="s">
        <v>75</v>
      </c>
      <c r="B3647" s="39" t="s">
        <v>40</v>
      </c>
      <c r="C3647" s="39" t="s">
        <v>72</v>
      </c>
      <c r="D3647" s="39" t="s">
        <v>3736</v>
      </c>
      <c r="E3647" s="39" t="s">
        <v>127</v>
      </c>
      <c r="F3647" s="48">
        <v>1</v>
      </c>
      <c r="G3647" s="41">
        <v>610</v>
      </c>
      <c r="H3647" s="42">
        <v>2.9047619047619047</v>
      </c>
      <c r="I3647" s="42">
        <v>210</v>
      </c>
      <c r="J3647" s="42" t="s">
        <v>4170</v>
      </c>
      <c r="K3647" s="42" t="s">
        <v>4170</v>
      </c>
      <c r="L3647" s="42">
        <v>5</v>
      </c>
      <c r="M3647" s="39" t="s">
        <v>102</v>
      </c>
      <c r="N3647" s="39" t="str">
        <f t="shared" si="56"/>
        <v>sim</v>
      </c>
      <c r="O3647" s="49">
        <v>16</v>
      </c>
      <c r="P3647" s="49">
        <v>12.5</v>
      </c>
      <c r="Q3647" s="39">
        <v>8</v>
      </c>
      <c r="R3647" s="39">
        <v>78.099999999999994</v>
      </c>
      <c r="S3647" s="39">
        <v>50</v>
      </c>
    </row>
    <row r="3648" spans="1:19" x14ac:dyDescent="0.25">
      <c r="A3648" s="39" t="s">
        <v>75</v>
      </c>
      <c r="B3648" s="39" t="s">
        <v>40</v>
      </c>
      <c r="C3648" s="39" t="s">
        <v>72</v>
      </c>
      <c r="D3648" s="39" t="s">
        <v>3737</v>
      </c>
      <c r="E3648" s="39" t="s">
        <v>193</v>
      </c>
      <c r="F3648" s="48">
        <v>1</v>
      </c>
      <c r="G3648" s="41">
        <v>1762</v>
      </c>
      <c r="H3648" s="42">
        <v>2</v>
      </c>
      <c r="I3648" s="42">
        <v>881</v>
      </c>
      <c r="J3648" s="42" t="s">
        <v>4170</v>
      </c>
      <c r="K3648" s="42" t="s">
        <v>4170</v>
      </c>
      <c r="L3648" s="42">
        <v>0</v>
      </c>
      <c r="M3648" s="39" t="s">
        <v>106</v>
      </c>
      <c r="N3648" s="39" t="str">
        <f t="shared" si="56"/>
        <v>sim</v>
      </c>
      <c r="O3648" s="49">
        <v>15.45</v>
      </c>
      <c r="P3648" s="49">
        <v>14.15</v>
      </c>
      <c r="Q3648" s="39">
        <v>9.6</v>
      </c>
      <c r="R3648" s="39">
        <v>91.6</v>
      </c>
      <c r="S3648" s="39">
        <v>62.1</v>
      </c>
    </row>
    <row r="3649" spans="1:19" x14ac:dyDescent="0.25">
      <c r="A3649" s="39" t="s">
        <v>75</v>
      </c>
      <c r="B3649" s="39" t="s">
        <v>40</v>
      </c>
      <c r="C3649" s="39" t="s">
        <v>72</v>
      </c>
      <c r="D3649" s="39" t="s">
        <v>3738</v>
      </c>
      <c r="E3649" s="39" t="s">
        <v>194</v>
      </c>
      <c r="F3649" s="48">
        <v>1</v>
      </c>
      <c r="G3649" s="41">
        <v>25638</v>
      </c>
      <c r="H3649" s="42">
        <v>3.4047808764940237</v>
      </c>
      <c r="I3649" s="42">
        <v>7530</v>
      </c>
      <c r="J3649" s="42" t="s">
        <v>4169</v>
      </c>
      <c r="K3649" s="42" t="s">
        <v>4170</v>
      </c>
      <c r="L3649" s="42">
        <v>1000</v>
      </c>
      <c r="M3649" s="39" t="s">
        <v>102</v>
      </c>
      <c r="N3649" s="39" t="str">
        <f t="shared" si="56"/>
        <v>sim</v>
      </c>
      <c r="O3649" s="49">
        <v>200</v>
      </c>
      <c r="P3649" s="49">
        <v>70</v>
      </c>
      <c r="Q3649" s="39">
        <v>15</v>
      </c>
      <c r="R3649" s="39">
        <v>35</v>
      </c>
      <c r="S3649" s="39">
        <v>7.5</v>
      </c>
    </row>
    <row r="3650" spans="1:19" x14ac:dyDescent="0.25">
      <c r="A3650" s="39" t="s">
        <v>75</v>
      </c>
      <c r="B3650" s="39" t="s">
        <v>40</v>
      </c>
      <c r="C3650" s="39" t="s">
        <v>72</v>
      </c>
      <c r="D3650" s="39" t="s">
        <v>3739</v>
      </c>
      <c r="E3650" s="39" t="s">
        <v>127</v>
      </c>
      <c r="F3650" s="48">
        <v>1</v>
      </c>
      <c r="G3650" s="41">
        <v>1371</v>
      </c>
      <c r="H3650" s="42">
        <v>2.0014598540145987</v>
      </c>
      <c r="I3650" s="42">
        <v>685</v>
      </c>
      <c r="J3650" s="42" t="s">
        <v>4170</v>
      </c>
      <c r="K3650" s="42" t="s">
        <v>4170</v>
      </c>
      <c r="L3650" s="42">
        <v>0</v>
      </c>
      <c r="M3650" s="39" t="s">
        <v>102</v>
      </c>
      <c r="N3650" s="39" t="str">
        <f t="shared" si="56"/>
        <v>sim</v>
      </c>
      <c r="O3650" s="49">
        <v>8.4</v>
      </c>
      <c r="P3650" s="49">
        <v>6</v>
      </c>
      <c r="Q3650" s="39">
        <v>5</v>
      </c>
      <c r="R3650" s="39">
        <v>71.400000000000006</v>
      </c>
      <c r="S3650" s="39">
        <v>59.5</v>
      </c>
    </row>
    <row r="3651" spans="1:19" x14ac:dyDescent="0.25">
      <c r="A3651" s="39" t="s">
        <v>75</v>
      </c>
      <c r="B3651" s="39" t="s">
        <v>40</v>
      </c>
      <c r="C3651" s="39" t="s">
        <v>72</v>
      </c>
      <c r="D3651" s="39" t="s">
        <v>3740</v>
      </c>
      <c r="E3651" s="39" t="s">
        <v>127</v>
      </c>
      <c r="F3651" s="48">
        <v>1</v>
      </c>
      <c r="G3651" s="41">
        <v>597</v>
      </c>
      <c r="H3651" s="42">
        <v>2.1321428571428571</v>
      </c>
      <c r="I3651" s="42">
        <v>280</v>
      </c>
      <c r="J3651" s="42" t="s">
        <v>4170</v>
      </c>
      <c r="K3651" s="42" t="s">
        <v>4170</v>
      </c>
      <c r="L3651" s="42">
        <v>20</v>
      </c>
      <c r="M3651" s="39" t="s">
        <v>103</v>
      </c>
      <c r="N3651" s="39" t="str">
        <f t="shared" ref="N3651:N3714" si="57">IF(M3651&lt;&gt;"Não existe", "sim")</f>
        <v>sim</v>
      </c>
      <c r="O3651" s="49">
        <v>7.4</v>
      </c>
      <c r="P3651" s="49">
        <v>3.6</v>
      </c>
      <c r="Q3651" s="39">
        <v>2.79</v>
      </c>
      <c r="R3651" s="39">
        <v>48.6</v>
      </c>
      <c r="S3651" s="39">
        <v>37.700000000000003</v>
      </c>
    </row>
    <row r="3652" spans="1:19" x14ac:dyDescent="0.25">
      <c r="A3652" s="39" t="s">
        <v>75</v>
      </c>
      <c r="B3652" s="39" t="s">
        <v>40</v>
      </c>
      <c r="C3652" s="39" t="s">
        <v>72</v>
      </c>
      <c r="D3652" s="39" t="s">
        <v>3741</v>
      </c>
      <c r="E3652" s="39" t="s">
        <v>194</v>
      </c>
      <c r="F3652" s="48">
        <v>3</v>
      </c>
      <c r="G3652" s="41">
        <v>242750</v>
      </c>
      <c r="H3652" s="42">
        <v>2.0229166666666667</v>
      </c>
      <c r="I3652" s="42">
        <v>120000</v>
      </c>
      <c r="J3652" s="42" t="s">
        <v>4169</v>
      </c>
      <c r="K3652" s="42" t="s">
        <v>4170</v>
      </c>
      <c r="L3652" s="42">
        <v>0</v>
      </c>
      <c r="M3652" s="39" t="s">
        <v>103</v>
      </c>
      <c r="N3652" s="39" t="str">
        <f t="shared" si="57"/>
        <v>sim</v>
      </c>
      <c r="O3652" s="49">
        <v>1280.6300000000001</v>
      </c>
      <c r="P3652" s="49">
        <v>1255</v>
      </c>
      <c r="Q3652" s="39">
        <v>1056.17</v>
      </c>
      <c r="R3652" s="39">
        <v>98</v>
      </c>
      <c r="S3652" s="39">
        <v>82.5</v>
      </c>
    </row>
    <row r="3653" spans="1:19" x14ac:dyDescent="0.25">
      <c r="A3653" s="39" t="s">
        <v>75</v>
      </c>
      <c r="B3653" s="39" t="s">
        <v>40</v>
      </c>
      <c r="C3653" s="39" t="s">
        <v>72</v>
      </c>
      <c r="D3653" s="39" t="s">
        <v>3742</v>
      </c>
      <c r="E3653" s="39" t="s">
        <v>127</v>
      </c>
      <c r="F3653" s="48">
        <v>1</v>
      </c>
      <c r="G3653" s="41">
        <v>1288</v>
      </c>
      <c r="H3653" s="42">
        <v>3.0305882352941178</v>
      </c>
      <c r="I3653" s="42">
        <v>425</v>
      </c>
      <c r="J3653" s="42" t="s">
        <v>4170</v>
      </c>
      <c r="K3653" s="42" t="s">
        <v>4170</v>
      </c>
      <c r="L3653" s="42">
        <v>0</v>
      </c>
      <c r="M3653" s="39" t="s">
        <v>102</v>
      </c>
      <c r="N3653" s="39" t="str">
        <f t="shared" si="57"/>
        <v>sim</v>
      </c>
      <c r="O3653" s="49">
        <v>24</v>
      </c>
      <c r="P3653" s="49">
        <v>12.5</v>
      </c>
      <c r="Q3653" s="39">
        <v>2.8</v>
      </c>
      <c r="R3653" s="39">
        <v>52.1</v>
      </c>
      <c r="S3653" s="39">
        <v>11.7</v>
      </c>
    </row>
    <row r="3654" spans="1:19" x14ac:dyDescent="0.25">
      <c r="A3654" s="39" t="s">
        <v>75</v>
      </c>
      <c r="B3654" s="39" t="s">
        <v>40</v>
      </c>
      <c r="C3654" s="39" t="s">
        <v>72</v>
      </c>
      <c r="D3654" s="39" t="s">
        <v>3743</v>
      </c>
      <c r="E3654" s="39" t="s">
        <v>127</v>
      </c>
      <c r="F3654" s="48">
        <v>1</v>
      </c>
      <c r="G3654" s="41">
        <v>632</v>
      </c>
      <c r="H3654" s="42">
        <v>2.0387096774193547</v>
      </c>
      <c r="I3654" s="42">
        <v>310</v>
      </c>
      <c r="J3654" s="42" t="s">
        <v>4170</v>
      </c>
      <c r="K3654" s="42" t="s">
        <v>4170</v>
      </c>
      <c r="L3654" s="42">
        <v>0</v>
      </c>
      <c r="M3654" s="39" t="s">
        <v>105</v>
      </c>
      <c r="N3654" s="39" t="str">
        <f t="shared" si="57"/>
        <v>sim</v>
      </c>
      <c r="O3654" s="49">
        <v>8</v>
      </c>
      <c r="P3654" s="49">
        <v>7.2</v>
      </c>
      <c r="Q3654" s="39">
        <v>0</v>
      </c>
      <c r="R3654" s="39">
        <v>90</v>
      </c>
      <c r="S3654" s="39"/>
    </row>
    <row r="3655" spans="1:19" x14ac:dyDescent="0.25">
      <c r="A3655" s="39" t="s">
        <v>75</v>
      </c>
      <c r="B3655" s="39" t="s">
        <v>40</v>
      </c>
      <c r="C3655" s="39" t="s">
        <v>72</v>
      </c>
      <c r="D3655" s="39" t="s">
        <v>3744</v>
      </c>
      <c r="E3655" s="39" t="s">
        <v>127</v>
      </c>
      <c r="F3655" s="48">
        <v>1</v>
      </c>
      <c r="G3655" s="41">
        <v>540</v>
      </c>
      <c r="H3655" s="42">
        <v>3.3333333333333335</v>
      </c>
      <c r="I3655" s="42">
        <v>162</v>
      </c>
      <c r="J3655" s="42" t="s">
        <v>4170</v>
      </c>
      <c r="K3655" s="42" t="s">
        <v>4170</v>
      </c>
      <c r="L3655" s="42">
        <v>0</v>
      </c>
      <c r="M3655" s="39" t="s">
        <v>102</v>
      </c>
      <c r="N3655" s="39" t="str">
        <f t="shared" si="57"/>
        <v>sim</v>
      </c>
      <c r="O3655" s="49">
        <v>6.94</v>
      </c>
      <c r="P3655" s="49">
        <v>5.74</v>
      </c>
      <c r="Q3655" s="39">
        <v>5.62</v>
      </c>
      <c r="R3655" s="39">
        <v>82.7</v>
      </c>
      <c r="S3655" s="39">
        <v>81</v>
      </c>
    </row>
    <row r="3656" spans="1:19" x14ac:dyDescent="0.25">
      <c r="A3656" s="39" t="s">
        <v>75</v>
      </c>
      <c r="B3656" s="39" t="s">
        <v>40</v>
      </c>
      <c r="C3656" s="39" t="s">
        <v>72</v>
      </c>
      <c r="D3656" s="39" t="s">
        <v>3745</v>
      </c>
      <c r="E3656" s="39" t="s">
        <v>127</v>
      </c>
      <c r="F3656" s="48">
        <v>1</v>
      </c>
      <c r="G3656" s="41">
        <v>2006</v>
      </c>
      <c r="H3656" s="42">
        <v>2.0059999999999998</v>
      </c>
      <c r="I3656" s="42">
        <v>1000</v>
      </c>
      <c r="J3656" s="42" t="s">
        <v>4170</v>
      </c>
      <c r="K3656" s="42" t="s">
        <v>4170</v>
      </c>
      <c r="L3656" s="42">
        <v>20</v>
      </c>
      <c r="M3656" s="39" t="s">
        <v>103</v>
      </c>
      <c r="N3656" s="39" t="str">
        <f t="shared" si="57"/>
        <v>sim</v>
      </c>
      <c r="O3656" s="49">
        <v>10</v>
      </c>
      <c r="P3656" s="49">
        <v>8</v>
      </c>
      <c r="Q3656" s="39">
        <v>2.5</v>
      </c>
      <c r="R3656" s="39">
        <v>80</v>
      </c>
      <c r="S3656" s="39">
        <v>25</v>
      </c>
    </row>
    <row r="3657" spans="1:19" x14ac:dyDescent="0.25">
      <c r="A3657" s="39" t="s">
        <v>75</v>
      </c>
      <c r="B3657" s="39" t="s">
        <v>40</v>
      </c>
      <c r="C3657" s="39" t="s">
        <v>72</v>
      </c>
      <c r="D3657" s="39" t="s">
        <v>3746</v>
      </c>
      <c r="E3657" s="39" t="s">
        <v>127</v>
      </c>
      <c r="F3657" s="48">
        <v>1</v>
      </c>
      <c r="G3657" s="41">
        <v>10126</v>
      </c>
      <c r="H3657" s="42">
        <v>4.2191666666666663</v>
      </c>
      <c r="I3657" s="42">
        <v>2400</v>
      </c>
      <c r="J3657" s="42" t="s">
        <v>4169</v>
      </c>
      <c r="K3657" s="42" t="s">
        <v>4169</v>
      </c>
      <c r="L3657" s="42">
        <v>200</v>
      </c>
      <c r="M3657" s="39" t="s">
        <v>104</v>
      </c>
      <c r="N3657" s="39" t="b">
        <f t="shared" si="57"/>
        <v>0</v>
      </c>
      <c r="O3657" s="49">
        <v>500</v>
      </c>
      <c r="P3657" s="49">
        <v>350</v>
      </c>
      <c r="Q3657" s="39">
        <v>0</v>
      </c>
      <c r="R3657" s="39">
        <v>70</v>
      </c>
      <c r="S3657" s="39"/>
    </row>
    <row r="3658" spans="1:19" x14ac:dyDescent="0.25">
      <c r="A3658" s="39" t="s">
        <v>75</v>
      </c>
      <c r="B3658" s="39" t="s">
        <v>40</v>
      </c>
      <c r="C3658" s="39" t="s">
        <v>72</v>
      </c>
      <c r="D3658" s="39" t="s">
        <v>3747</v>
      </c>
      <c r="E3658" s="39" t="s">
        <v>127</v>
      </c>
      <c r="F3658" s="48">
        <v>2</v>
      </c>
      <c r="G3658" s="41">
        <v>28791</v>
      </c>
      <c r="H3658" s="42">
        <v>3.309310344827586</v>
      </c>
      <c r="I3658" s="42">
        <v>8700</v>
      </c>
      <c r="J3658" s="42" t="s">
        <v>4170</v>
      </c>
      <c r="K3658" s="42" t="s">
        <v>4169</v>
      </c>
      <c r="L3658" s="42">
        <v>0</v>
      </c>
      <c r="M3658" s="39" t="s">
        <v>102</v>
      </c>
      <c r="N3658" s="39" t="str">
        <f t="shared" si="57"/>
        <v>sim</v>
      </c>
      <c r="O3658" s="49">
        <v>126.88</v>
      </c>
      <c r="P3658" s="49">
        <v>111.21</v>
      </c>
      <c r="Q3658" s="39">
        <v>36.5</v>
      </c>
      <c r="R3658" s="39">
        <v>87.6</v>
      </c>
      <c r="S3658" s="39">
        <v>28.8</v>
      </c>
    </row>
    <row r="3659" spans="1:19" x14ac:dyDescent="0.25">
      <c r="A3659" s="39" t="s">
        <v>75</v>
      </c>
      <c r="B3659" s="39" t="s">
        <v>40</v>
      </c>
      <c r="C3659" s="39" t="s">
        <v>72</v>
      </c>
      <c r="D3659" s="39" t="s">
        <v>3748</v>
      </c>
      <c r="E3659" s="39" t="s">
        <v>127</v>
      </c>
      <c r="F3659" s="48">
        <v>1</v>
      </c>
      <c r="G3659" s="41">
        <v>3460</v>
      </c>
      <c r="H3659" s="42">
        <v>2</v>
      </c>
      <c r="I3659" s="42">
        <v>1730</v>
      </c>
      <c r="J3659" s="42" t="s">
        <v>4170</v>
      </c>
      <c r="K3659" s="42" t="s">
        <v>4170</v>
      </c>
      <c r="L3659" s="42">
        <v>18</v>
      </c>
      <c r="M3659" s="39" t="s">
        <v>102</v>
      </c>
      <c r="N3659" s="39" t="str">
        <f t="shared" si="57"/>
        <v>sim</v>
      </c>
      <c r="O3659" s="49">
        <v>26.95</v>
      </c>
      <c r="P3659" s="49">
        <v>18.84</v>
      </c>
      <c r="Q3659" s="39">
        <v>8.1</v>
      </c>
      <c r="R3659" s="39">
        <v>69.900000000000006</v>
      </c>
      <c r="S3659" s="39">
        <v>30.1</v>
      </c>
    </row>
    <row r="3660" spans="1:19" x14ac:dyDescent="0.25">
      <c r="A3660" s="39" t="s">
        <v>75</v>
      </c>
      <c r="B3660" s="39" t="s">
        <v>40</v>
      </c>
      <c r="C3660" s="39" t="s">
        <v>72</v>
      </c>
      <c r="D3660" s="39" t="s">
        <v>3749</v>
      </c>
      <c r="E3660" s="39" t="s">
        <v>127</v>
      </c>
      <c r="F3660" s="48">
        <v>2</v>
      </c>
      <c r="G3660" s="41">
        <v>40074</v>
      </c>
      <c r="H3660" s="42">
        <v>2.7637241379310344</v>
      </c>
      <c r="I3660" s="42">
        <v>14500</v>
      </c>
      <c r="J3660" s="42" t="s">
        <v>4169</v>
      </c>
      <c r="K3660" s="42" t="s">
        <v>4170</v>
      </c>
      <c r="L3660" s="42">
        <v>300</v>
      </c>
      <c r="M3660" s="39" t="s">
        <v>102</v>
      </c>
      <c r="N3660" s="39" t="str">
        <f t="shared" si="57"/>
        <v>sim</v>
      </c>
      <c r="O3660" s="49">
        <v>416</v>
      </c>
      <c r="P3660" s="49">
        <v>374</v>
      </c>
      <c r="Q3660" s="39">
        <v>334</v>
      </c>
      <c r="R3660" s="39">
        <v>89.9</v>
      </c>
      <c r="S3660" s="39">
        <v>80.3</v>
      </c>
    </row>
    <row r="3661" spans="1:19" x14ac:dyDescent="0.25">
      <c r="A3661" s="39" t="s">
        <v>75</v>
      </c>
      <c r="B3661" s="39" t="s">
        <v>40</v>
      </c>
      <c r="C3661" s="39" t="s">
        <v>72</v>
      </c>
      <c r="D3661" s="39" t="s">
        <v>3750</v>
      </c>
      <c r="E3661" s="39" t="s">
        <v>127</v>
      </c>
      <c r="F3661" s="48">
        <v>1</v>
      </c>
      <c r="G3661" s="41">
        <v>7632</v>
      </c>
      <c r="H3661" s="42">
        <v>2.1805714285714286</v>
      </c>
      <c r="I3661" s="42">
        <v>3500</v>
      </c>
      <c r="J3661" s="42" t="s">
        <v>4169</v>
      </c>
      <c r="K3661" s="42" t="s">
        <v>4169</v>
      </c>
      <c r="L3661" s="42">
        <v>48</v>
      </c>
      <c r="M3661" s="39" t="s">
        <v>103</v>
      </c>
      <c r="N3661" s="39" t="str">
        <f t="shared" si="57"/>
        <v>sim</v>
      </c>
      <c r="O3661" s="49">
        <v>69.02</v>
      </c>
      <c r="P3661" s="49">
        <v>38.75</v>
      </c>
      <c r="Q3661" s="39">
        <v>21.03</v>
      </c>
      <c r="R3661" s="39">
        <v>56.1</v>
      </c>
      <c r="S3661" s="39">
        <v>30.5</v>
      </c>
    </row>
    <row r="3662" spans="1:19" x14ac:dyDescent="0.25">
      <c r="A3662" s="39" t="s">
        <v>75</v>
      </c>
      <c r="B3662" s="39" t="s">
        <v>40</v>
      </c>
      <c r="C3662" s="39" t="s">
        <v>72</v>
      </c>
      <c r="D3662" s="39" t="s">
        <v>3751</v>
      </c>
      <c r="E3662" s="39" t="s">
        <v>127</v>
      </c>
      <c r="F3662" s="48">
        <v>1</v>
      </c>
      <c r="G3662" s="41">
        <v>4329</v>
      </c>
      <c r="H3662" s="42">
        <v>2.1764705882352939</v>
      </c>
      <c r="I3662" s="42">
        <v>1989</v>
      </c>
      <c r="J3662" s="42" t="s">
        <v>4170</v>
      </c>
      <c r="K3662" s="42" t="s">
        <v>4170</v>
      </c>
      <c r="L3662" s="42">
        <v>0</v>
      </c>
      <c r="M3662" s="39" t="s">
        <v>102</v>
      </c>
      <c r="N3662" s="39" t="str">
        <f t="shared" si="57"/>
        <v>sim</v>
      </c>
      <c r="O3662" s="49">
        <v>30.64</v>
      </c>
      <c r="P3662" s="49">
        <v>27.03</v>
      </c>
      <c r="Q3662" s="39">
        <v>3.64</v>
      </c>
      <c r="R3662" s="39">
        <v>88.2</v>
      </c>
      <c r="S3662" s="39">
        <v>11.9</v>
      </c>
    </row>
    <row r="3663" spans="1:19" x14ac:dyDescent="0.25">
      <c r="A3663" s="39" t="s">
        <v>75</v>
      </c>
      <c r="B3663" s="39" t="s">
        <v>40</v>
      </c>
      <c r="C3663" s="39" t="s">
        <v>72</v>
      </c>
      <c r="D3663" s="39" t="s">
        <v>3752</v>
      </c>
      <c r="E3663" s="39" t="s">
        <v>127</v>
      </c>
      <c r="F3663" s="48">
        <v>1</v>
      </c>
      <c r="G3663" s="41">
        <v>2964</v>
      </c>
      <c r="H3663" s="42">
        <v>3.2933333333333334</v>
      </c>
      <c r="I3663" s="42">
        <v>900</v>
      </c>
      <c r="J3663" s="42" t="s">
        <v>4170</v>
      </c>
      <c r="K3663" s="42" t="s">
        <v>4170</v>
      </c>
      <c r="L3663" s="42">
        <v>32</v>
      </c>
      <c r="M3663" s="39" t="s">
        <v>103</v>
      </c>
      <c r="N3663" s="39" t="str">
        <f t="shared" si="57"/>
        <v>sim</v>
      </c>
      <c r="O3663" s="49">
        <v>30.09</v>
      </c>
      <c r="P3663" s="49">
        <v>6.76</v>
      </c>
      <c r="Q3663" s="39">
        <v>5.9</v>
      </c>
      <c r="R3663" s="39">
        <v>22.5</v>
      </c>
      <c r="S3663" s="39">
        <v>19.600000000000001</v>
      </c>
    </row>
    <row r="3664" spans="1:19" x14ac:dyDescent="0.25">
      <c r="A3664" s="39" t="s">
        <v>75</v>
      </c>
      <c r="B3664" s="39" t="s">
        <v>40</v>
      </c>
      <c r="C3664" s="39" t="s">
        <v>72</v>
      </c>
      <c r="D3664" s="39" t="s">
        <v>3753</v>
      </c>
      <c r="E3664" s="39" t="s">
        <v>127</v>
      </c>
      <c r="F3664" s="48">
        <v>1</v>
      </c>
      <c r="G3664" s="41">
        <v>1079</v>
      </c>
      <c r="H3664" s="42">
        <v>2.1494023904382469</v>
      </c>
      <c r="I3664" s="42">
        <v>502</v>
      </c>
      <c r="J3664" s="42" t="s">
        <v>4169</v>
      </c>
      <c r="K3664" s="42" t="s">
        <v>4170</v>
      </c>
      <c r="L3664" s="42">
        <v>112</v>
      </c>
      <c r="M3664" s="39" t="s">
        <v>102</v>
      </c>
      <c r="N3664" s="39" t="str">
        <f t="shared" si="57"/>
        <v>sim</v>
      </c>
      <c r="O3664" s="49">
        <v>23.2</v>
      </c>
      <c r="P3664" s="49">
        <v>23.2</v>
      </c>
      <c r="Q3664" s="39">
        <v>18.5</v>
      </c>
      <c r="R3664" s="39">
        <v>100</v>
      </c>
      <c r="S3664" s="39">
        <v>79.7</v>
      </c>
    </row>
    <row r="3665" spans="1:19" x14ac:dyDescent="0.25">
      <c r="A3665" s="39" t="s">
        <v>75</v>
      </c>
      <c r="B3665" s="39" t="s">
        <v>40</v>
      </c>
      <c r="C3665" s="39" t="s">
        <v>72</v>
      </c>
      <c r="D3665" s="39" t="s">
        <v>3754</v>
      </c>
      <c r="E3665" s="39" t="s">
        <v>194</v>
      </c>
      <c r="F3665" s="48">
        <v>2</v>
      </c>
      <c r="G3665" s="41">
        <v>55579</v>
      </c>
      <c r="H3665" s="42">
        <v>2.7439644532214267</v>
      </c>
      <c r="I3665" s="42">
        <v>20255</v>
      </c>
      <c r="J3665" s="42" t="s">
        <v>4170</v>
      </c>
      <c r="K3665" s="42" t="s">
        <v>4170</v>
      </c>
      <c r="L3665" s="42">
        <v>2500</v>
      </c>
      <c r="M3665" s="39" t="s">
        <v>106</v>
      </c>
      <c r="N3665" s="39" t="str">
        <f t="shared" si="57"/>
        <v>sim</v>
      </c>
      <c r="O3665" s="49">
        <v>103.25</v>
      </c>
      <c r="P3665" s="49">
        <v>74.5</v>
      </c>
      <c r="Q3665" s="39">
        <v>68.5</v>
      </c>
      <c r="R3665" s="39">
        <v>72.2</v>
      </c>
      <c r="S3665" s="39">
        <v>66.3</v>
      </c>
    </row>
    <row r="3666" spans="1:19" x14ac:dyDescent="0.25">
      <c r="A3666" s="39" t="s">
        <v>75</v>
      </c>
      <c r="B3666" s="39" t="s">
        <v>40</v>
      </c>
      <c r="C3666" s="39" t="s">
        <v>72</v>
      </c>
      <c r="D3666" s="39" t="s">
        <v>3755</v>
      </c>
      <c r="E3666" s="39" t="s">
        <v>127</v>
      </c>
      <c r="F3666" s="48">
        <v>1</v>
      </c>
      <c r="G3666" s="41">
        <v>619</v>
      </c>
      <c r="H3666" s="42">
        <v>3.0796019900497513</v>
      </c>
      <c r="I3666" s="42">
        <v>201</v>
      </c>
      <c r="J3666" s="42" t="s">
        <v>4170</v>
      </c>
      <c r="K3666" s="42" t="s">
        <v>4170</v>
      </c>
      <c r="L3666" s="42">
        <v>0</v>
      </c>
      <c r="M3666" s="39" t="s">
        <v>103</v>
      </c>
      <c r="N3666" s="39" t="str">
        <f t="shared" si="57"/>
        <v>sim</v>
      </c>
      <c r="O3666" s="49">
        <v>9.2799999999999994</v>
      </c>
      <c r="P3666" s="49">
        <v>4.32</v>
      </c>
      <c r="Q3666" s="39">
        <v>0</v>
      </c>
      <c r="R3666" s="39">
        <v>46.6</v>
      </c>
      <c r="S3666" s="39"/>
    </row>
    <row r="3667" spans="1:19" x14ac:dyDescent="0.25">
      <c r="A3667" s="39" t="s">
        <v>75</v>
      </c>
      <c r="B3667" s="39" t="s">
        <v>40</v>
      </c>
      <c r="C3667" s="39" t="s">
        <v>72</v>
      </c>
      <c r="D3667" s="39" t="s">
        <v>3756</v>
      </c>
      <c r="E3667" s="39" t="s">
        <v>127</v>
      </c>
      <c r="F3667" s="48">
        <v>1</v>
      </c>
      <c r="G3667" s="41">
        <v>1563</v>
      </c>
      <c r="H3667" s="42">
        <v>3.7303102625298328</v>
      </c>
      <c r="I3667" s="42">
        <v>419</v>
      </c>
      <c r="J3667" s="42" t="s">
        <v>4170</v>
      </c>
      <c r="K3667" s="42" t="s">
        <v>4169</v>
      </c>
      <c r="L3667" s="42">
        <v>30</v>
      </c>
      <c r="M3667" s="39" t="s">
        <v>106</v>
      </c>
      <c r="N3667" s="39" t="str">
        <f t="shared" si="57"/>
        <v>sim</v>
      </c>
      <c r="O3667" s="49">
        <v>15.13</v>
      </c>
      <c r="P3667" s="49">
        <v>10</v>
      </c>
      <c r="Q3667" s="39">
        <v>14.5</v>
      </c>
      <c r="R3667" s="39">
        <v>66.099999999999994</v>
      </c>
      <c r="S3667" s="39">
        <v>95.8</v>
      </c>
    </row>
    <row r="3668" spans="1:19" x14ac:dyDescent="0.25">
      <c r="A3668" s="39" t="s">
        <v>75</v>
      </c>
      <c r="B3668" s="39" t="s">
        <v>40</v>
      </c>
      <c r="C3668" s="39" t="s">
        <v>72</v>
      </c>
      <c r="D3668" s="39" t="s">
        <v>3757</v>
      </c>
      <c r="E3668" s="39" t="s">
        <v>127</v>
      </c>
      <c r="F3668" s="48">
        <v>3</v>
      </c>
      <c r="G3668" s="41">
        <v>199509</v>
      </c>
      <c r="H3668" s="42">
        <v>2.6239790617231993</v>
      </c>
      <c r="I3668" s="42">
        <v>76033</v>
      </c>
      <c r="J3668" s="42" t="s">
        <v>4169</v>
      </c>
      <c r="K3668" s="42" t="s">
        <v>4170</v>
      </c>
      <c r="L3668" s="42">
        <v>1101</v>
      </c>
      <c r="M3668" s="39" t="s">
        <v>102</v>
      </c>
      <c r="N3668" s="39" t="str">
        <f t="shared" si="57"/>
        <v>sim</v>
      </c>
      <c r="O3668" s="49">
        <v>712.59</v>
      </c>
      <c r="P3668" s="49">
        <v>709.33</v>
      </c>
      <c r="Q3668" s="39">
        <v>342.25</v>
      </c>
      <c r="R3668" s="39">
        <v>99.5</v>
      </c>
      <c r="S3668" s="39">
        <v>48</v>
      </c>
    </row>
    <row r="3669" spans="1:19" x14ac:dyDescent="0.25">
      <c r="A3669" s="39" t="s">
        <v>75</v>
      </c>
      <c r="B3669" s="39" t="s">
        <v>40</v>
      </c>
      <c r="C3669" s="39" t="s">
        <v>72</v>
      </c>
      <c r="D3669" s="39" t="s">
        <v>3758</v>
      </c>
      <c r="E3669" s="39" t="s">
        <v>127</v>
      </c>
      <c r="F3669" s="48">
        <v>1</v>
      </c>
      <c r="G3669" s="41">
        <v>4338</v>
      </c>
      <c r="H3669" s="42">
        <v>2.2303341902313623</v>
      </c>
      <c r="I3669" s="42">
        <v>1945</v>
      </c>
      <c r="J3669" s="42" t="s">
        <v>4169</v>
      </c>
      <c r="K3669" s="42" t="s">
        <v>4170</v>
      </c>
      <c r="L3669" s="42">
        <v>15</v>
      </c>
      <c r="M3669" s="39" t="s">
        <v>102</v>
      </c>
      <c r="N3669" s="39" t="str">
        <f t="shared" si="57"/>
        <v>sim</v>
      </c>
      <c r="O3669" s="49">
        <v>38.14</v>
      </c>
      <c r="P3669" s="49">
        <v>19.010000000000002</v>
      </c>
      <c r="Q3669" s="39">
        <v>17.059999999999999</v>
      </c>
      <c r="R3669" s="39">
        <v>49.8</v>
      </c>
      <c r="S3669" s="39">
        <v>44.7</v>
      </c>
    </row>
    <row r="3670" spans="1:19" x14ac:dyDescent="0.25">
      <c r="A3670" s="39" t="s">
        <v>75</v>
      </c>
      <c r="B3670" s="39" t="s">
        <v>40</v>
      </c>
      <c r="C3670" s="39" t="s">
        <v>72</v>
      </c>
      <c r="D3670" s="39" t="s">
        <v>3759</v>
      </c>
      <c r="E3670" s="39" t="s">
        <v>127</v>
      </c>
      <c r="F3670" s="48">
        <v>1</v>
      </c>
      <c r="G3670" s="41">
        <v>678</v>
      </c>
      <c r="H3670" s="42">
        <v>1.5804195804195804</v>
      </c>
      <c r="I3670" s="42">
        <v>429</v>
      </c>
      <c r="J3670" s="42" t="s">
        <v>4170</v>
      </c>
      <c r="K3670" s="42" t="s">
        <v>4170</v>
      </c>
      <c r="L3670" s="42">
        <v>0</v>
      </c>
      <c r="M3670" s="39" t="s">
        <v>102</v>
      </c>
      <c r="N3670" s="39" t="str">
        <f t="shared" si="57"/>
        <v>sim</v>
      </c>
      <c r="O3670" s="49">
        <v>6.81</v>
      </c>
      <c r="P3670" s="49">
        <v>5.0999999999999996</v>
      </c>
      <c r="Q3670" s="39">
        <v>4.9000000000000004</v>
      </c>
      <c r="R3670" s="39">
        <v>74.900000000000006</v>
      </c>
      <c r="S3670" s="39">
        <v>72</v>
      </c>
    </row>
    <row r="3671" spans="1:19" x14ac:dyDescent="0.25">
      <c r="A3671" s="39" t="s">
        <v>75</v>
      </c>
      <c r="B3671" s="39" t="s">
        <v>40</v>
      </c>
      <c r="C3671" s="39" t="s">
        <v>72</v>
      </c>
      <c r="D3671" s="39" t="s">
        <v>3760</v>
      </c>
      <c r="E3671" s="39" t="s">
        <v>127</v>
      </c>
      <c r="F3671" s="48">
        <v>1</v>
      </c>
      <c r="G3671" s="41">
        <v>7203</v>
      </c>
      <c r="H3671" s="42">
        <v>2.7703846153846152</v>
      </c>
      <c r="I3671" s="42">
        <v>2600</v>
      </c>
      <c r="J3671" s="42" t="s">
        <v>4169</v>
      </c>
      <c r="K3671" s="42" t="s">
        <v>4170</v>
      </c>
      <c r="L3671" s="42">
        <v>135</v>
      </c>
      <c r="M3671" s="39" t="s">
        <v>102</v>
      </c>
      <c r="N3671" s="39" t="str">
        <f t="shared" si="57"/>
        <v>sim</v>
      </c>
      <c r="O3671" s="49">
        <v>43.93</v>
      </c>
      <c r="P3671" s="49">
        <v>24.3</v>
      </c>
      <c r="Q3671" s="39">
        <v>10.86</v>
      </c>
      <c r="R3671" s="39">
        <v>55.3</v>
      </c>
      <c r="S3671" s="39">
        <v>24.7</v>
      </c>
    </row>
    <row r="3672" spans="1:19" x14ac:dyDescent="0.25">
      <c r="A3672" s="39" t="s">
        <v>75</v>
      </c>
      <c r="B3672" s="39" t="s">
        <v>40</v>
      </c>
      <c r="C3672" s="39" t="s">
        <v>72</v>
      </c>
      <c r="D3672" s="39" t="s">
        <v>3761</v>
      </c>
      <c r="E3672" s="39" t="s">
        <v>127</v>
      </c>
      <c r="F3672" s="48">
        <v>1</v>
      </c>
      <c r="G3672" s="41">
        <v>2594</v>
      </c>
      <c r="H3672" s="42">
        <v>2.2420051858254104</v>
      </c>
      <c r="I3672" s="42">
        <v>1157</v>
      </c>
      <c r="J3672" s="42" t="s">
        <v>4170</v>
      </c>
      <c r="K3672" s="42" t="s">
        <v>4170</v>
      </c>
      <c r="L3672" s="42">
        <v>10</v>
      </c>
      <c r="M3672" s="39" t="s">
        <v>102</v>
      </c>
      <c r="N3672" s="39" t="str">
        <f t="shared" si="57"/>
        <v>sim</v>
      </c>
      <c r="O3672" s="49">
        <v>24.5</v>
      </c>
      <c r="P3672" s="49">
        <v>19</v>
      </c>
      <c r="Q3672" s="39">
        <v>6</v>
      </c>
      <c r="R3672" s="39">
        <v>77.599999999999994</v>
      </c>
      <c r="S3672" s="39">
        <v>24.5</v>
      </c>
    </row>
    <row r="3673" spans="1:19" x14ac:dyDescent="0.25">
      <c r="A3673" s="39" t="s">
        <v>75</v>
      </c>
      <c r="B3673" s="39" t="s">
        <v>40</v>
      </c>
      <c r="C3673" s="39" t="s">
        <v>72</v>
      </c>
      <c r="D3673" s="39" t="s">
        <v>3762</v>
      </c>
      <c r="E3673" s="39" t="s">
        <v>195</v>
      </c>
      <c r="F3673" s="48">
        <v>4</v>
      </c>
      <c r="G3673" s="41">
        <v>320051</v>
      </c>
      <c r="H3673" s="42">
        <v>2.6760340805525131</v>
      </c>
      <c r="I3673" s="42">
        <v>119599</v>
      </c>
      <c r="J3673" s="42" t="s">
        <v>4170</v>
      </c>
      <c r="K3673" s="42" t="s">
        <v>4169</v>
      </c>
      <c r="L3673" s="42">
        <v>57</v>
      </c>
      <c r="M3673" s="39" t="s">
        <v>102</v>
      </c>
      <c r="N3673" s="39" t="str">
        <f t="shared" si="57"/>
        <v>sim</v>
      </c>
      <c r="O3673" s="49">
        <v>1234</v>
      </c>
      <c r="P3673" s="49">
        <v>600</v>
      </c>
      <c r="Q3673" s="39">
        <v>20</v>
      </c>
      <c r="R3673" s="39">
        <v>48.6</v>
      </c>
      <c r="S3673" s="39">
        <v>1.6</v>
      </c>
    </row>
    <row r="3674" spans="1:19" x14ac:dyDescent="0.25">
      <c r="A3674" s="39" t="s">
        <v>75</v>
      </c>
      <c r="B3674" s="39" t="s">
        <v>40</v>
      </c>
      <c r="C3674" s="39" t="s">
        <v>72</v>
      </c>
      <c r="D3674" s="39" t="s">
        <v>3763</v>
      </c>
      <c r="E3674" s="39" t="s">
        <v>127</v>
      </c>
      <c r="F3674" s="48">
        <v>1</v>
      </c>
      <c r="G3674" s="41">
        <v>5048</v>
      </c>
      <c r="H3674" s="42">
        <v>2.1665236051502146</v>
      </c>
      <c r="I3674" s="42">
        <v>2330</v>
      </c>
      <c r="J3674" s="42" t="s">
        <v>4170</v>
      </c>
      <c r="K3674" s="42" t="s">
        <v>4170</v>
      </c>
      <c r="L3674" s="42">
        <v>5</v>
      </c>
      <c r="M3674" s="39" t="s">
        <v>102</v>
      </c>
      <c r="N3674" s="39" t="str">
        <f t="shared" si="57"/>
        <v>sim</v>
      </c>
      <c r="O3674" s="49">
        <v>77</v>
      </c>
      <c r="P3674" s="49">
        <v>26.3</v>
      </c>
      <c r="Q3674" s="39">
        <v>52.5</v>
      </c>
      <c r="R3674" s="39">
        <v>34.200000000000003</v>
      </c>
      <c r="S3674" s="39">
        <v>68.2</v>
      </c>
    </row>
    <row r="3675" spans="1:19" x14ac:dyDescent="0.25">
      <c r="A3675" s="39" t="s">
        <v>75</v>
      </c>
      <c r="B3675" s="39" t="s">
        <v>40</v>
      </c>
      <c r="C3675" s="39" t="s">
        <v>72</v>
      </c>
      <c r="D3675" s="39" t="s">
        <v>3764</v>
      </c>
      <c r="E3675" s="39" t="s">
        <v>127</v>
      </c>
      <c r="F3675" s="48">
        <v>1</v>
      </c>
      <c r="G3675" s="41">
        <v>1324</v>
      </c>
      <c r="H3675" s="42">
        <v>3.1903614457831324</v>
      </c>
      <c r="I3675" s="42">
        <v>415</v>
      </c>
      <c r="J3675" s="42" t="s">
        <v>4170</v>
      </c>
      <c r="K3675" s="42" t="s">
        <v>4170</v>
      </c>
      <c r="L3675" s="42">
        <v>6</v>
      </c>
      <c r="M3675" s="39" t="s">
        <v>103</v>
      </c>
      <c r="N3675" s="39" t="str">
        <f t="shared" si="57"/>
        <v>sim</v>
      </c>
      <c r="O3675" s="49">
        <v>11.5</v>
      </c>
      <c r="P3675" s="49">
        <v>9.6999999999999993</v>
      </c>
      <c r="Q3675" s="39">
        <v>8.5</v>
      </c>
      <c r="R3675" s="39">
        <v>84.3</v>
      </c>
      <c r="S3675" s="39">
        <v>73.900000000000006</v>
      </c>
    </row>
    <row r="3676" spans="1:19" x14ac:dyDescent="0.25">
      <c r="A3676" s="39" t="s">
        <v>75</v>
      </c>
      <c r="B3676" s="39" t="s">
        <v>40</v>
      </c>
      <c r="C3676" s="39" t="s">
        <v>72</v>
      </c>
      <c r="D3676" s="39" t="s">
        <v>3765</v>
      </c>
      <c r="E3676" s="39" t="s">
        <v>127</v>
      </c>
      <c r="F3676" s="48">
        <v>1</v>
      </c>
      <c r="G3676" s="41">
        <v>430</v>
      </c>
      <c r="H3676" s="42">
        <v>1.2573099415204678</v>
      </c>
      <c r="I3676" s="42">
        <v>342</v>
      </c>
      <c r="J3676" s="42" t="s">
        <v>4169</v>
      </c>
      <c r="K3676" s="42" t="s">
        <v>4170</v>
      </c>
      <c r="L3676" s="42">
        <v>0</v>
      </c>
      <c r="M3676" s="39" t="s">
        <v>102</v>
      </c>
      <c r="N3676" s="39" t="str">
        <f t="shared" si="57"/>
        <v>sim</v>
      </c>
      <c r="O3676" s="49">
        <v>8.69</v>
      </c>
      <c r="P3676" s="49">
        <v>4.43</v>
      </c>
      <c r="Q3676" s="39">
        <v>3.83</v>
      </c>
      <c r="R3676" s="39">
        <v>51</v>
      </c>
      <c r="S3676" s="39">
        <v>44.1</v>
      </c>
    </row>
    <row r="3677" spans="1:19" x14ac:dyDescent="0.25">
      <c r="A3677" s="39" t="s">
        <v>75</v>
      </c>
      <c r="B3677" s="39" t="s">
        <v>40</v>
      </c>
      <c r="C3677" s="39" t="s">
        <v>72</v>
      </c>
      <c r="D3677" s="39" t="s">
        <v>3766</v>
      </c>
      <c r="E3677" s="39" t="s">
        <v>127</v>
      </c>
      <c r="F3677" s="48">
        <v>1</v>
      </c>
      <c r="G3677" s="41">
        <v>1835</v>
      </c>
      <c r="H3677" s="42">
        <v>3.1313993174061432</v>
      </c>
      <c r="I3677" s="42">
        <v>586</v>
      </c>
      <c r="J3677" s="42" t="s">
        <v>4169</v>
      </c>
      <c r="K3677" s="42" t="s">
        <v>4170</v>
      </c>
      <c r="L3677" s="42">
        <v>0</v>
      </c>
      <c r="M3677" s="39" t="s">
        <v>102</v>
      </c>
      <c r="N3677" s="39" t="str">
        <f t="shared" si="57"/>
        <v>sim</v>
      </c>
      <c r="O3677" s="49">
        <v>18</v>
      </c>
      <c r="P3677" s="49">
        <v>15.42</v>
      </c>
      <c r="Q3677" s="39">
        <v>12.5</v>
      </c>
      <c r="R3677" s="39">
        <v>85.7</v>
      </c>
      <c r="S3677" s="39">
        <v>69.400000000000006</v>
      </c>
    </row>
    <row r="3678" spans="1:19" x14ac:dyDescent="0.25">
      <c r="A3678" s="39" t="s">
        <v>75</v>
      </c>
      <c r="B3678" s="39" t="s">
        <v>40</v>
      </c>
      <c r="C3678" s="39" t="s">
        <v>72</v>
      </c>
      <c r="D3678" s="39" t="s">
        <v>3767</v>
      </c>
      <c r="E3678" s="39" t="s">
        <v>127</v>
      </c>
      <c r="F3678" s="48">
        <v>1</v>
      </c>
      <c r="G3678" s="41">
        <v>997</v>
      </c>
      <c r="H3678" s="42">
        <v>2.5050251256281406</v>
      </c>
      <c r="I3678" s="42">
        <v>398</v>
      </c>
      <c r="J3678" s="42" t="s">
        <v>4169</v>
      </c>
      <c r="K3678" s="42" t="s">
        <v>4169</v>
      </c>
      <c r="L3678" s="42">
        <v>30</v>
      </c>
      <c r="M3678" s="39" t="s">
        <v>102</v>
      </c>
      <c r="N3678" s="39" t="str">
        <f t="shared" si="57"/>
        <v>sim</v>
      </c>
      <c r="O3678" s="49">
        <v>15</v>
      </c>
      <c r="P3678" s="49">
        <v>14</v>
      </c>
      <c r="Q3678" s="39">
        <v>12</v>
      </c>
      <c r="R3678" s="39">
        <v>93.3</v>
      </c>
      <c r="S3678" s="39">
        <v>80</v>
      </c>
    </row>
    <row r="3679" spans="1:19" x14ac:dyDescent="0.25">
      <c r="A3679" s="39" t="s">
        <v>75</v>
      </c>
      <c r="B3679" s="39" t="s">
        <v>40</v>
      </c>
      <c r="C3679" s="39" t="s">
        <v>72</v>
      </c>
      <c r="D3679" s="39" t="s">
        <v>3768</v>
      </c>
      <c r="E3679" s="39" t="s">
        <v>127</v>
      </c>
      <c r="F3679" s="48">
        <v>1</v>
      </c>
      <c r="G3679" s="41">
        <v>9336</v>
      </c>
      <c r="H3679" s="42">
        <v>2.6357989836250706</v>
      </c>
      <c r="I3679" s="42">
        <v>3542</v>
      </c>
      <c r="J3679" s="42" t="s">
        <v>4170</v>
      </c>
      <c r="K3679" s="42" t="s">
        <v>4170</v>
      </c>
      <c r="L3679" s="42">
        <v>0</v>
      </c>
      <c r="M3679" s="39" t="s">
        <v>103</v>
      </c>
      <c r="N3679" s="39" t="str">
        <f t="shared" si="57"/>
        <v>sim</v>
      </c>
      <c r="O3679" s="49">
        <v>38.97</v>
      </c>
      <c r="P3679" s="49">
        <v>19.170000000000002</v>
      </c>
      <c r="Q3679" s="39">
        <v>5.78</v>
      </c>
      <c r="R3679" s="39">
        <v>49.2</v>
      </c>
      <c r="S3679" s="39">
        <v>14.8</v>
      </c>
    </row>
    <row r="3680" spans="1:19" x14ac:dyDescent="0.25">
      <c r="A3680" s="39" t="s">
        <v>75</v>
      </c>
      <c r="B3680" s="39" t="s">
        <v>40</v>
      </c>
      <c r="C3680" s="39" t="s">
        <v>72</v>
      </c>
      <c r="D3680" s="39" t="s">
        <v>3769</v>
      </c>
      <c r="E3680" s="39" t="s">
        <v>127</v>
      </c>
      <c r="F3680" s="48">
        <v>1</v>
      </c>
      <c r="G3680" s="41">
        <v>635</v>
      </c>
      <c r="H3680" s="42">
        <v>2.0158730158730158</v>
      </c>
      <c r="I3680" s="42">
        <v>315</v>
      </c>
      <c r="J3680" s="42" t="s">
        <v>4170</v>
      </c>
      <c r="K3680" s="42" t="s">
        <v>4170</v>
      </c>
      <c r="L3680" s="42">
        <v>4</v>
      </c>
      <c r="M3680" s="39" t="s">
        <v>102</v>
      </c>
      <c r="N3680" s="39" t="str">
        <f t="shared" si="57"/>
        <v>sim</v>
      </c>
      <c r="O3680" s="49">
        <v>9.3000000000000007</v>
      </c>
      <c r="P3680" s="49">
        <v>6.74</v>
      </c>
      <c r="Q3680" s="39">
        <v>0.41</v>
      </c>
      <c r="R3680" s="39">
        <v>72.5</v>
      </c>
      <c r="S3680" s="39">
        <v>4.4000000000000004</v>
      </c>
    </row>
    <row r="3681" spans="1:19" x14ac:dyDescent="0.25">
      <c r="A3681" s="39" t="s">
        <v>75</v>
      </c>
      <c r="B3681" s="39" t="s">
        <v>40</v>
      </c>
      <c r="C3681" s="39" t="s">
        <v>72</v>
      </c>
      <c r="D3681" s="39" t="s">
        <v>3770</v>
      </c>
      <c r="E3681" s="39" t="s">
        <v>127</v>
      </c>
      <c r="F3681" s="48">
        <v>1</v>
      </c>
      <c r="G3681" s="41">
        <v>897</v>
      </c>
      <c r="H3681" s="42">
        <v>2.2425000000000002</v>
      </c>
      <c r="I3681" s="42">
        <v>400</v>
      </c>
      <c r="J3681" s="42" t="s">
        <v>4170</v>
      </c>
      <c r="K3681" s="42" t="s">
        <v>4170</v>
      </c>
      <c r="L3681" s="42">
        <v>0</v>
      </c>
      <c r="M3681" s="39" t="s">
        <v>102</v>
      </c>
      <c r="N3681" s="39" t="str">
        <f t="shared" si="57"/>
        <v>sim</v>
      </c>
      <c r="O3681" s="49">
        <v>11.24</v>
      </c>
      <c r="P3681" s="49">
        <v>11.24</v>
      </c>
      <c r="Q3681" s="39">
        <v>11</v>
      </c>
      <c r="R3681" s="39">
        <v>100</v>
      </c>
      <c r="S3681" s="39">
        <v>97.9</v>
      </c>
    </row>
    <row r="3682" spans="1:19" x14ac:dyDescent="0.25">
      <c r="A3682" s="39" t="s">
        <v>75</v>
      </c>
      <c r="B3682" s="39" t="s">
        <v>40</v>
      </c>
      <c r="C3682" s="39" t="s">
        <v>72</v>
      </c>
      <c r="D3682" s="39" t="s">
        <v>3771</v>
      </c>
      <c r="E3682" s="39" t="s">
        <v>127</v>
      </c>
      <c r="F3682" s="48">
        <v>1</v>
      </c>
      <c r="G3682" s="41">
        <v>1577</v>
      </c>
      <c r="H3682" s="42">
        <v>2.2528571428571427</v>
      </c>
      <c r="I3682" s="42">
        <v>700</v>
      </c>
      <c r="J3682" s="42" t="s">
        <v>4169</v>
      </c>
      <c r="K3682" s="42" t="s">
        <v>4170</v>
      </c>
      <c r="L3682" s="42">
        <v>0</v>
      </c>
      <c r="M3682" s="39" t="s">
        <v>103</v>
      </c>
      <c r="N3682" s="39" t="str">
        <f t="shared" si="57"/>
        <v>sim</v>
      </c>
      <c r="O3682" s="49">
        <v>26</v>
      </c>
      <c r="P3682" s="49">
        <v>22</v>
      </c>
      <c r="Q3682" s="39">
        <v>22</v>
      </c>
      <c r="R3682" s="39">
        <v>84.6</v>
      </c>
      <c r="S3682" s="39">
        <v>84.6</v>
      </c>
    </row>
    <row r="3683" spans="1:19" x14ac:dyDescent="0.25">
      <c r="A3683" s="39" t="s">
        <v>75</v>
      </c>
      <c r="B3683" s="39" t="s">
        <v>40</v>
      </c>
      <c r="C3683" s="39" t="s">
        <v>72</v>
      </c>
      <c r="D3683" s="39" t="s">
        <v>3772</v>
      </c>
      <c r="E3683" s="39" t="s">
        <v>127</v>
      </c>
      <c r="F3683" s="48">
        <v>1</v>
      </c>
      <c r="G3683" s="41">
        <v>446</v>
      </c>
      <c r="H3683" s="42">
        <v>2.1970443349753697</v>
      </c>
      <c r="I3683" s="42">
        <v>203</v>
      </c>
      <c r="J3683" s="42" t="s">
        <v>4170</v>
      </c>
      <c r="K3683" s="42" t="s">
        <v>4170</v>
      </c>
      <c r="L3683" s="42">
        <v>50</v>
      </c>
      <c r="M3683" s="39" t="s">
        <v>104</v>
      </c>
      <c r="N3683" s="39" t="b">
        <f t="shared" si="57"/>
        <v>0</v>
      </c>
      <c r="O3683" s="49">
        <v>6</v>
      </c>
      <c r="P3683" s="49">
        <v>6</v>
      </c>
      <c r="Q3683" s="39">
        <v>6</v>
      </c>
      <c r="R3683" s="39">
        <v>100</v>
      </c>
      <c r="S3683" s="39">
        <v>100</v>
      </c>
    </row>
    <row r="3684" spans="1:19" x14ac:dyDescent="0.25">
      <c r="A3684" s="39" t="s">
        <v>75</v>
      </c>
      <c r="B3684" s="39" t="s">
        <v>40</v>
      </c>
      <c r="C3684" s="39" t="s">
        <v>72</v>
      </c>
      <c r="D3684" s="39" t="s">
        <v>3773</v>
      </c>
      <c r="E3684" s="39" t="s">
        <v>194</v>
      </c>
      <c r="F3684" s="48">
        <v>2</v>
      </c>
      <c r="G3684" s="41">
        <v>30705</v>
      </c>
      <c r="H3684" s="42">
        <v>3.6401896858328393</v>
      </c>
      <c r="I3684" s="42">
        <v>8435</v>
      </c>
      <c r="J3684" s="42" t="s">
        <v>4170</v>
      </c>
      <c r="K3684" s="42" t="s">
        <v>4170</v>
      </c>
      <c r="L3684" s="42">
        <v>950</v>
      </c>
      <c r="M3684" s="39" t="s">
        <v>106</v>
      </c>
      <c r="N3684" s="39" t="str">
        <f t="shared" si="57"/>
        <v>sim</v>
      </c>
      <c r="O3684" s="49">
        <v>158.1</v>
      </c>
      <c r="P3684" s="49">
        <v>127.1</v>
      </c>
      <c r="Q3684" s="39">
        <v>0.01</v>
      </c>
      <c r="R3684" s="39">
        <v>80.400000000000006</v>
      </c>
      <c r="S3684" s="39">
        <v>0</v>
      </c>
    </row>
    <row r="3685" spans="1:19" x14ac:dyDescent="0.25">
      <c r="A3685" s="39" t="s">
        <v>75</v>
      </c>
      <c r="B3685" s="39" t="s">
        <v>40</v>
      </c>
      <c r="C3685" s="39" t="s">
        <v>72</v>
      </c>
      <c r="D3685" s="39" t="s">
        <v>3774</v>
      </c>
      <c r="E3685" s="39" t="s">
        <v>194</v>
      </c>
      <c r="F3685" s="48">
        <v>5</v>
      </c>
      <c r="G3685" s="41">
        <v>1488252</v>
      </c>
      <c r="H3685" s="42">
        <v>2.8661293584077185</v>
      </c>
      <c r="I3685" s="42">
        <v>519255</v>
      </c>
      <c r="J3685" s="42" t="s">
        <v>4169</v>
      </c>
      <c r="K3685" s="42" t="s">
        <v>4169</v>
      </c>
      <c r="L3685" s="42">
        <v>3123</v>
      </c>
      <c r="M3685" s="39" t="s">
        <v>103</v>
      </c>
      <c r="N3685" s="39" t="str">
        <f t="shared" si="57"/>
        <v>sim</v>
      </c>
      <c r="O3685" s="49">
        <v>2998.26</v>
      </c>
      <c r="P3685" s="49">
        <v>2129.2600000000002</v>
      </c>
      <c r="Q3685" s="39">
        <v>2129.2600000000002</v>
      </c>
      <c r="R3685" s="39">
        <v>71</v>
      </c>
      <c r="S3685" s="39">
        <v>71</v>
      </c>
    </row>
    <row r="3686" spans="1:19" x14ac:dyDescent="0.25">
      <c r="A3686" s="39" t="s">
        <v>75</v>
      </c>
      <c r="B3686" s="39" t="s">
        <v>40</v>
      </c>
      <c r="C3686" s="39" t="s">
        <v>72</v>
      </c>
      <c r="D3686" s="39" t="s">
        <v>3775</v>
      </c>
      <c r="E3686" s="39" t="s">
        <v>127</v>
      </c>
      <c r="F3686" s="48">
        <v>1</v>
      </c>
      <c r="G3686" s="41">
        <v>1978</v>
      </c>
      <c r="H3686" s="42">
        <v>2</v>
      </c>
      <c r="I3686" s="42">
        <v>989</v>
      </c>
      <c r="J3686" s="42" t="s">
        <v>4170</v>
      </c>
      <c r="K3686" s="42" t="s">
        <v>4170</v>
      </c>
      <c r="L3686" s="42">
        <v>100</v>
      </c>
      <c r="M3686" s="39" t="s">
        <v>102</v>
      </c>
      <c r="N3686" s="39" t="str">
        <f t="shared" si="57"/>
        <v>sim</v>
      </c>
      <c r="O3686" s="49">
        <v>20.18</v>
      </c>
      <c r="P3686" s="49">
        <v>10.78</v>
      </c>
      <c r="Q3686" s="39">
        <v>3</v>
      </c>
      <c r="R3686" s="39">
        <v>53.4</v>
      </c>
      <c r="S3686" s="39">
        <v>14.9</v>
      </c>
    </row>
    <row r="3687" spans="1:19" x14ac:dyDescent="0.25">
      <c r="A3687" s="39" t="s">
        <v>75</v>
      </c>
      <c r="B3687" s="39" t="s">
        <v>40</v>
      </c>
      <c r="C3687" s="39" t="s">
        <v>72</v>
      </c>
      <c r="D3687" s="39" t="s">
        <v>3776</v>
      </c>
      <c r="E3687" s="39" t="s">
        <v>127</v>
      </c>
      <c r="F3687" s="48">
        <v>1</v>
      </c>
      <c r="G3687" s="41">
        <v>883</v>
      </c>
      <c r="H3687" s="42">
        <v>2.2075</v>
      </c>
      <c r="I3687" s="42">
        <v>400</v>
      </c>
      <c r="J3687" s="42" t="s">
        <v>4169</v>
      </c>
      <c r="K3687" s="42" t="s">
        <v>4169</v>
      </c>
      <c r="L3687" s="42">
        <v>30</v>
      </c>
      <c r="M3687" s="39" t="s">
        <v>106</v>
      </c>
      <c r="N3687" s="39" t="str">
        <f t="shared" si="57"/>
        <v>sim</v>
      </c>
      <c r="O3687" s="49">
        <v>13</v>
      </c>
      <c r="P3687" s="49">
        <v>13</v>
      </c>
      <c r="Q3687" s="39">
        <v>10</v>
      </c>
      <c r="R3687" s="39">
        <v>100</v>
      </c>
      <c r="S3687" s="39">
        <v>76.900000000000006</v>
      </c>
    </row>
    <row r="3688" spans="1:19" x14ac:dyDescent="0.25">
      <c r="A3688" s="39" t="s">
        <v>75</v>
      </c>
      <c r="B3688" s="39" t="s">
        <v>40</v>
      </c>
      <c r="C3688" s="39" t="s">
        <v>72</v>
      </c>
      <c r="D3688" s="39" t="s">
        <v>3777</v>
      </c>
      <c r="E3688" s="39" t="s">
        <v>127</v>
      </c>
      <c r="F3688" s="48">
        <v>1</v>
      </c>
      <c r="G3688" s="41">
        <v>311</v>
      </c>
      <c r="H3688" s="42">
        <v>1.1518518518518519</v>
      </c>
      <c r="I3688" s="42">
        <v>270</v>
      </c>
      <c r="J3688" s="42" t="s">
        <v>4170</v>
      </c>
      <c r="K3688" s="42" t="s">
        <v>4170</v>
      </c>
      <c r="L3688" s="42">
        <v>60</v>
      </c>
      <c r="M3688" s="39" t="s">
        <v>102</v>
      </c>
      <c r="N3688" s="39" t="str">
        <f t="shared" si="57"/>
        <v>sim</v>
      </c>
      <c r="O3688" s="49">
        <v>3.5</v>
      </c>
      <c r="P3688" s="49">
        <v>3.3</v>
      </c>
      <c r="Q3688" s="39">
        <v>3.3</v>
      </c>
      <c r="R3688" s="39">
        <v>94.3</v>
      </c>
      <c r="S3688" s="39">
        <v>94.3</v>
      </c>
    </row>
    <row r="3689" spans="1:19" x14ac:dyDescent="0.25">
      <c r="A3689" s="39" t="s">
        <v>75</v>
      </c>
      <c r="B3689" s="39" t="s">
        <v>40</v>
      </c>
      <c r="C3689" s="39" t="s">
        <v>72</v>
      </c>
      <c r="D3689" s="39" t="s">
        <v>3778</v>
      </c>
      <c r="E3689" s="39" t="s">
        <v>127</v>
      </c>
      <c r="F3689" s="48">
        <v>1</v>
      </c>
      <c r="G3689" s="41">
        <v>5030</v>
      </c>
      <c r="H3689" s="42">
        <v>2.4240963855421689</v>
      </c>
      <c r="I3689" s="42">
        <v>2075</v>
      </c>
      <c r="J3689" s="42" t="s">
        <v>4170</v>
      </c>
      <c r="K3689" s="42" t="s">
        <v>4169</v>
      </c>
      <c r="L3689" s="42">
        <v>100</v>
      </c>
      <c r="M3689" s="39" t="s">
        <v>102</v>
      </c>
      <c r="N3689" s="39" t="str">
        <f t="shared" si="57"/>
        <v>sim</v>
      </c>
      <c r="O3689" s="49">
        <v>38</v>
      </c>
      <c r="P3689" s="49">
        <v>31</v>
      </c>
      <c r="Q3689" s="39">
        <v>9</v>
      </c>
      <c r="R3689" s="39">
        <v>81.599999999999994</v>
      </c>
      <c r="S3689" s="39">
        <v>23.7</v>
      </c>
    </row>
    <row r="3690" spans="1:19" x14ac:dyDescent="0.25">
      <c r="A3690" s="39" t="s">
        <v>75</v>
      </c>
      <c r="B3690" s="39" t="s">
        <v>40</v>
      </c>
      <c r="C3690" s="39" t="s">
        <v>72</v>
      </c>
      <c r="D3690" s="39" t="s">
        <v>3779</v>
      </c>
      <c r="E3690" s="39" t="s">
        <v>127</v>
      </c>
      <c r="F3690" s="48">
        <v>1</v>
      </c>
      <c r="G3690" s="41">
        <v>543</v>
      </c>
      <c r="H3690" s="42">
        <v>2.3008474576271185</v>
      </c>
      <c r="I3690" s="42">
        <v>236</v>
      </c>
      <c r="J3690" s="42" t="s">
        <v>4170</v>
      </c>
      <c r="K3690" s="42" t="s">
        <v>4170</v>
      </c>
      <c r="L3690" s="42">
        <v>0</v>
      </c>
      <c r="M3690" s="39" t="s">
        <v>102</v>
      </c>
      <c r="N3690" s="39" t="str">
        <f t="shared" si="57"/>
        <v>sim</v>
      </c>
      <c r="O3690" s="49">
        <v>5.93</v>
      </c>
      <c r="P3690" s="49">
        <v>4.21</v>
      </c>
      <c r="Q3690" s="39">
        <v>2.04</v>
      </c>
      <c r="R3690" s="39">
        <v>71</v>
      </c>
      <c r="S3690" s="39">
        <v>34.4</v>
      </c>
    </row>
    <row r="3691" spans="1:19" x14ac:dyDescent="0.25">
      <c r="A3691" s="39" t="s">
        <v>75</v>
      </c>
      <c r="B3691" s="39" t="s">
        <v>40</v>
      </c>
      <c r="C3691" s="39" t="s">
        <v>72</v>
      </c>
      <c r="D3691" s="39" t="s">
        <v>3780</v>
      </c>
      <c r="E3691" s="39" t="s">
        <v>127</v>
      </c>
      <c r="F3691" s="48">
        <v>1</v>
      </c>
      <c r="G3691" s="41">
        <v>1787</v>
      </c>
      <c r="H3691" s="42">
        <v>2.1980319803198034</v>
      </c>
      <c r="I3691" s="42">
        <v>813</v>
      </c>
      <c r="J3691" s="42" t="s">
        <v>4170</v>
      </c>
      <c r="K3691" s="42" t="s">
        <v>4170</v>
      </c>
      <c r="L3691" s="42">
        <v>0</v>
      </c>
      <c r="M3691" s="39" t="s">
        <v>105</v>
      </c>
      <c r="N3691" s="39" t="str">
        <f t="shared" si="57"/>
        <v>sim</v>
      </c>
      <c r="O3691" s="49">
        <v>20</v>
      </c>
      <c r="P3691" s="49">
        <v>20</v>
      </c>
      <c r="Q3691" s="39">
        <v>18</v>
      </c>
      <c r="R3691" s="39">
        <v>100</v>
      </c>
      <c r="S3691" s="39">
        <v>90</v>
      </c>
    </row>
    <row r="3692" spans="1:19" x14ac:dyDescent="0.25">
      <c r="A3692" s="39" t="s">
        <v>75</v>
      </c>
      <c r="B3692" s="39" t="s">
        <v>40</v>
      </c>
      <c r="C3692" s="39" t="s">
        <v>72</v>
      </c>
      <c r="D3692" s="39" t="s">
        <v>3781</v>
      </c>
      <c r="E3692" s="39" t="s">
        <v>127</v>
      </c>
      <c r="F3692" s="48">
        <v>1</v>
      </c>
      <c r="G3692" s="41">
        <v>1896</v>
      </c>
      <c r="H3692" s="42">
        <v>2.3465346534653464</v>
      </c>
      <c r="I3692" s="42">
        <v>808</v>
      </c>
      <c r="J3692" s="42" t="s">
        <v>4170</v>
      </c>
      <c r="K3692" s="42" t="s">
        <v>4170</v>
      </c>
      <c r="L3692" s="42">
        <v>25</v>
      </c>
      <c r="M3692" s="39" t="s">
        <v>105</v>
      </c>
      <c r="N3692" s="39" t="str">
        <f t="shared" si="57"/>
        <v>sim</v>
      </c>
      <c r="O3692" s="49">
        <v>28</v>
      </c>
      <c r="P3692" s="49">
        <v>24</v>
      </c>
      <c r="Q3692" s="39">
        <v>0</v>
      </c>
      <c r="R3692" s="39">
        <v>85.7</v>
      </c>
      <c r="S3692" s="39"/>
    </row>
    <row r="3693" spans="1:19" x14ac:dyDescent="0.25">
      <c r="A3693" s="39" t="s">
        <v>75</v>
      </c>
      <c r="B3693" s="39" t="s">
        <v>40</v>
      </c>
      <c r="C3693" s="39" t="s">
        <v>72</v>
      </c>
      <c r="D3693" s="39" t="s">
        <v>3782</v>
      </c>
      <c r="E3693" s="39" t="s">
        <v>127</v>
      </c>
      <c r="F3693" s="48">
        <v>1</v>
      </c>
      <c r="G3693" s="41">
        <v>414</v>
      </c>
      <c r="H3693" s="42">
        <v>2.0195121951219512</v>
      </c>
      <c r="I3693" s="42">
        <v>205</v>
      </c>
      <c r="J3693" s="42" t="s">
        <v>4170</v>
      </c>
      <c r="K3693" s="42" t="s">
        <v>4170</v>
      </c>
      <c r="L3693" s="42">
        <v>0</v>
      </c>
      <c r="M3693" s="39" t="s">
        <v>102</v>
      </c>
      <c r="N3693" s="39" t="str">
        <f t="shared" si="57"/>
        <v>sim</v>
      </c>
      <c r="O3693" s="49">
        <v>8</v>
      </c>
      <c r="P3693" s="49">
        <v>7.25</v>
      </c>
      <c r="Q3693" s="39">
        <v>6.5</v>
      </c>
      <c r="R3693" s="39">
        <v>90.6</v>
      </c>
      <c r="S3693" s="39">
        <v>81.3</v>
      </c>
    </row>
    <row r="3694" spans="1:19" x14ac:dyDescent="0.25">
      <c r="A3694" s="39" t="s">
        <v>75</v>
      </c>
      <c r="B3694" s="39" t="s">
        <v>40</v>
      </c>
      <c r="C3694" s="39" t="s">
        <v>72</v>
      </c>
      <c r="D3694" s="39" t="s">
        <v>3783</v>
      </c>
      <c r="E3694" s="39" t="s">
        <v>127</v>
      </c>
      <c r="F3694" s="48">
        <v>1</v>
      </c>
      <c r="G3694" s="41">
        <v>1481</v>
      </c>
      <c r="H3694" s="42">
        <v>2.2784615384615385</v>
      </c>
      <c r="I3694" s="42">
        <v>650</v>
      </c>
      <c r="J3694" s="42" t="s">
        <v>4169</v>
      </c>
      <c r="K3694" s="42" t="s">
        <v>4170</v>
      </c>
      <c r="L3694" s="42">
        <v>10</v>
      </c>
      <c r="M3694" s="39" t="s">
        <v>106</v>
      </c>
      <c r="N3694" s="39" t="str">
        <f t="shared" si="57"/>
        <v>sim</v>
      </c>
      <c r="O3694" s="49">
        <v>10</v>
      </c>
      <c r="P3694" s="49">
        <v>8</v>
      </c>
      <c r="Q3694" s="39">
        <v>6</v>
      </c>
      <c r="R3694" s="39">
        <v>80</v>
      </c>
      <c r="S3694" s="39">
        <v>60</v>
      </c>
    </row>
    <row r="3695" spans="1:19" x14ac:dyDescent="0.25">
      <c r="A3695" s="39" t="s">
        <v>75</v>
      </c>
      <c r="B3695" s="39" t="s">
        <v>40</v>
      </c>
      <c r="C3695" s="39" t="s">
        <v>72</v>
      </c>
      <c r="D3695" s="39" t="s">
        <v>3784</v>
      </c>
      <c r="E3695" s="39" t="s">
        <v>127</v>
      </c>
      <c r="F3695" s="48">
        <v>1</v>
      </c>
      <c r="G3695" s="41">
        <v>20927</v>
      </c>
      <c r="H3695" s="42">
        <v>2.615875</v>
      </c>
      <c r="I3695" s="42">
        <v>8000</v>
      </c>
      <c r="J3695" s="42" t="s">
        <v>4169</v>
      </c>
      <c r="K3695" s="42" t="s">
        <v>4170</v>
      </c>
      <c r="L3695" s="42">
        <v>890</v>
      </c>
      <c r="M3695" s="39" t="s">
        <v>103</v>
      </c>
      <c r="N3695" s="39" t="str">
        <f t="shared" si="57"/>
        <v>sim</v>
      </c>
      <c r="O3695" s="49">
        <v>3300</v>
      </c>
      <c r="P3695" s="49">
        <v>2000</v>
      </c>
      <c r="Q3695" s="39">
        <v>1500</v>
      </c>
      <c r="R3695" s="39">
        <v>60.6</v>
      </c>
      <c r="S3695" s="39">
        <v>45.5</v>
      </c>
    </row>
    <row r="3696" spans="1:19" x14ac:dyDescent="0.25">
      <c r="A3696" s="39" t="s">
        <v>75</v>
      </c>
      <c r="B3696" s="39" t="s">
        <v>40</v>
      </c>
      <c r="C3696" s="39" t="s">
        <v>72</v>
      </c>
      <c r="D3696" s="39" t="s">
        <v>3785</v>
      </c>
      <c r="E3696" s="39" t="s">
        <v>127</v>
      </c>
      <c r="F3696" s="48">
        <v>1</v>
      </c>
      <c r="G3696" s="41">
        <v>958</v>
      </c>
      <c r="H3696" s="42">
        <v>2.5210526315789474</v>
      </c>
      <c r="I3696" s="42">
        <v>380</v>
      </c>
      <c r="J3696" s="42" t="s">
        <v>4169</v>
      </c>
      <c r="K3696" s="42" t="s">
        <v>4170</v>
      </c>
      <c r="L3696" s="42">
        <v>35</v>
      </c>
      <c r="M3696" s="39" t="s">
        <v>106</v>
      </c>
      <c r="N3696" s="39" t="str">
        <f t="shared" si="57"/>
        <v>sim</v>
      </c>
      <c r="O3696" s="49">
        <v>6.5</v>
      </c>
      <c r="P3696" s="49">
        <v>5.3</v>
      </c>
      <c r="Q3696" s="39">
        <v>4.5999999999999996</v>
      </c>
      <c r="R3696" s="39">
        <v>81.5</v>
      </c>
      <c r="S3696" s="39">
        <v>70.8</v>
      </c>
    </row>
    <row r="3697" spans="1:19" x14ac:dyDescent="0.25">
      <c r="A3697" s="39" t="s">
        <v>75</v>
      </c>
      <c r="B3697" s="39" t="s">
        <v>40</v>
      </c>
      <c r="C3697" s="39" t="s">
        <v>72</v>
      </c>
      <c r="D3697" s="39" t="s">
        <v>3786</v>
      </c>
      <c r="E3697" s="39" t="s">
        <v>127</v>
      </c>
      <c r="F3697" s="48">
        <v>1</v>
      </c>
      <c r="G3697" s="41">
        <v>877</v>
      </c>
      <c r="H3697" s="42">
        <v>2.7406250000000001</v>
      </c>
      <c r="I3697" s="42">
        <v>320</v>
      </c>
      <c r="J3697" s="42" t="s">
        <v>4170</v>
      </c>
      <c r="K3697" s="42" t="s">
        <v>4170</v>
      </c>
      <c r="L3697" s="42">
        <v>0</v>
      </c>
      <c r="M3697" s="39" t="s">
        <v>102</v>
      </c>
      <c r="N3697" s="39" t="str">
        <f t="shared" si="57"/>
        <v>sim</v>
      </c>
      <c r="O3697" s="49">
        <v>7</v>
      </c>
      <c r="P3697" s="49">
        <v>4</v>
      </c>
      <c r="Q3697" s="39">
        <v>4</v>
      </c>
      <c r="R3697" s="39">
        <v>57.1</v>
      </c>
      <c r="S3697" s="39">
        <v>57.1</v>
      </c>
    </row>
    <row r="3698" spans="1:19" x14ac:dyDescent="0.25">
      <c r="A3698" s="39" t="s">
        <v>75</v>
      </c>
      <c r="B3698" s="39" t="s">
        <v>40</v>
      </c>
      <c r="C3698" s="39" t="s">
        <v>72</v>
      </c>
      <c r="D3698" s="39" t="s">
        <v>3787</v>
      </c>
      <c r="E3698" s="39" t="s">
        <v>127</v>
      </c>
      <c r="F3698" s="48">
        <v>1</v>
      </c>
      <c r="G3698" s="41">
        <v>2042</v>
      </c>
      <c r="H3698" s="42">
        <v>2.4023529411764706</v>
      </c>
      <c r="I3698" s="42">
        <v>850</v>
      </c>
      <c r="J3698" s="42" t="s">
        <v>4170</v>
      </c>
      <c r="K3698" s="42" t="s">
        <v>4170</v>
      </c>
      <c r="L3698" s="42">
        <v>5</v>
      </c>
      <c r="M3698" s="39" t="s">
        <v>104</v>
      </c>
      <c r="N3698" s="39" t="b">
        <f t="shared" si="57"/>
        <v>0</v>
      </c>
      <c r="O3698" s="49">
        <v>25.11</v>
      </c>
      <c r="P3698" s="49">
        <v>20</v>
      </c>
      <c r="Q3698" s="39">
        <v>4.9400000000000004</v>
      </c>
      <c r="R3698" s="39">
        <v>79.599999999999994</v>
      </c>
      <c r="S3698" s="39">
        <v>19.7</v>
      </c>
    </row>
    <row r="3699" spans="1:19" x14ac:dyDescent="0.25">
      <c r="A3699" s="39" t="s">
        <v>75</v>
      </c>
      <c r="B3699" s="39" t="s">
        <v>40</v>
      </c>
      <c r="C3699" s="39" t="s">
        <v>72</v>
      </c>
      <c r="D3699" s="39" t="s">
        <v>3788</v>
      </c>
      <c r="E3699" s="39" t="s">
        <v>127</v>
      </c>
      <c r="F3699" s="48">
        <v>1</v>
      </c>
      <c r="G3699" s="41">
        <v>708</v>
      </c>
      <c r="H3699" s="42">
        <v>2</v>
      </c>
      <c r="I3699" s="42">
        <v>354</v>
      </c>
      <c r="J3699" s="42" t="s">
        <v>4170</v>
      </c>
      <c r="K3699" s="42" t="s">
        <v>4170</v>
      </c>
      <c r="L3699" s="42">
        <v>0</v>
      </c>
      <c r="M3699" s="39" t="s">
        <v>102</v>
      </c>
      <c r="N3699" s="39" t="str">
        <f t="shared" si="57"/>
        <v>sim</v>
      </c>
      <c r="O3699" s="49">
        <v>16</v>
      </c>
      <c r="P3699" s="49">
        <v>11</v>
      </c>
      <c r="Q3699" s="39">
        <v>10</v>
      </c>
      <c r="R3699" s="39">
        <v>68.8</v>
      </c>
      <c r="S3699" s="39">
        <v>62.5</v>
      </c>
    </row>
    <row r="3700" spans="1:19" x14ac:dyDescent="0.25">
      <c r="A3700" s="39" t="s">
        <v>75</v>
      </c>
      <c r="B3700" s="39" t="s">
        <v>40</v>
      </c>
      <c r="C3700" s="39" t="s">
        <v>72</v>
      </c>
      <c r="D3700" s="39" t="s">
        <v>3789</v>
      </c>
      <c r="E3700" s="39" t="s">
        <v>127</v>
      </c>
      <c r="F3700" s="48">
        <v>1</v>
      </c>
      <c r="G3700" s="41">
        <v>8922</v>
      </c>
      <c r="H3700" s="42">
        <v>2.2254926415564977</v>
      </c>
      <c r="I3700" s="42">
        <v>4009</v>
      </c>
      <c r="J3700" s="42" t="s">
        <v>4170</v>
      </c>
      <c r="K3700" s="42" t="s">
        <v>4169</v>
      </c>
      <c r="L3700" s="42">
        <v>4</v>
      </c>
      <c r="M3700" s="39" t="s">
        <v>106</v>
      </c>
      <c r="N3700" s="39" t="str">
        <f t="shared" si="57"/>
        <v>sim</v>
      </c>
      <c r="O3700" s="49">
        <v>55</v>
      </c>
      <c r="P3700" s="49">
        <v>48</v>
      </c>
      <c r="Q3700" s="39">
        <v>48</v>
      </c>
      <c r="R3700" s="39">
        <v>87.3</v>
      </c>
      <c r="S3700" s="39">
        <v>87.3</v>
      </c>
    </row>
    <row r="3701" spans="1:19" x14ac:dyDescent="0.25">
      <c r="A3701" s="39" t="s">
        <v>75</v>
      </c>
      <c r="B3701" s="39" t="s">
        <v>40</v>
      </c>
      <c r="C3701" s="39" t="s">
        <v>72</v>
      </c>
      <c r="D3701" s="39" t="s">
        <v>3790</v>
      </c>
      <c r="E3701" s="39" t="s">
        <v>127</v>
      </c>
      <c r="F3701" s="48">
        <v>1</v>
      </c>
      <c r="G3701" s="41">
        <v>555</v>
      </c>
      <c r="H3701" s="42">
        <v>2.2289156626506026</v>
      </c>
      <c r="I3701" s="42">
        <v>249</v>
      </c>
      <c r="J3701" s="42" t="s">
        <v>4170</v>
      </c>
      <c r="K3701" s="42" t="s">
        <v>4170</v>
      </c>
      <c r="L3701" s="42">
        <v>0</v>
      </c>
      <c r="M3701" s="39" t="s">
        <v>102</v>
      </c>
      <c r="N3701" s="39" t="str">
        <f t="shared" si="57"/>
        <v>sim</v>
      </c>
      <c r="O3701" s="49">
        <v>6.4</v>
      </c>
      <c r="P3701" s="49">
        <v>4.37</v>
      </c>
      <c r="Q3701" s="39">
        <v>3.47</v>
      </c>
      <c r="R3701" s="39">
        <v>68.3</v>
      </c>
      <c r="S3701" s="39">
        <v>54.2</v>
      </c>
    </row>
    <row r="3702" spans="1:19" x14ac:dyDescent="0.25">
      <c r="A3702" s="39" t="s">
        <v>75</v>
      </c>
      <c r="B3702" s="39" t="s">
        <v>40</v>
      </c>
      <c r="C3702" s="39" t="s">
        <v>72</v>
      </c>
      <c r="D3702" s="39" t="s">
        <v>3791</v>
      </c>
      <c r="E3702" s="39" t="s">
        <v>195</v>
      </c>
      <c r="F3702" s="48">
        <v>3</v>
      </c>
      <c r="G3702" s="41">
        <v>203583</v>
      </c>
      <c r="H3702" s="42">
        <v>2.5979811643398585</v>
      </c>
      <c r="I3702" s="42">
        <v>78362</v>
      </c>
      <c r="J3702" s="42" t="s">
        <v>4170</v>
      </c>
      <c r="K3702" s="42" t="s">
        <v>4170</v>
      </c>
      <c r="L3702" s="42">
        <v>3200</v>
      </c>
      <c r="M3702" s="39" t="s">
        <v>102</v>
      </c>
      <c r="N3702" s="39" t="str">
        <f t="shared" si="57"/>
        <v>sim</v>
      </c>
      <c r="O3702" s="49">
        <v>709.88</v>
      </c>
      <c r="P3702" s="49">
        <v>288.02</v>
      </c>
      <c r="Q3702" s="39">
        <v>254.01</v>
      </c>
      <c r="R3702" s="39">
        <v>40.6</v>
      </c>
      <c r="S3702" s="39">
        <v>35.799999999999997</v>
      </c>
    </row>
    <row r="3703" spans="1:19" x14ac:dyDescent="0.25">
      <c r="A3703" s="39" t="s">
        <v>75</v>
      </c>
      <c r="B3703" s="39" t="s">
        <v>40</v>
      </c>
      <c r="C3703" s="39" t="s">
        <v>72</v>
      </c>
      <c r="D3703" s="39" t="s">
        <v>3792</v>
      </c>
      <c r="E3703" s="39" t="s">
        <v>127</v>
      </c>
      <c r="F3703" s="48">
        <v>2</v>
      </c>
      <c r="G3703" s="41">
        <v>26073</v>
      </c>
      <c r="H3703" s="42">
        <v>2.1727500000000002</v>
      </c>
      <c r="I3703" s="42">
        <v>12000</v>
      </c>
      <c r="J3703" s="42" t="s">
        <v>4170</v>
      </c>
      <c r="K3703" s="42" t="s">
        <v>4170</v>
      </c>
      <c r="L3703" s="42">
        <v>11</v>
      </c>
      <c r="M3703" s="39" t="s">
        <v>106</v>
      </c>
      <c r="N3703" s="39" t="str">
        <f t="shared" si="57"/>
        <v>sim</v>
      </c>
      <c r="O3703" s="49">
        <v>88</v>
      </c>
      <c r="P3703" s="49">
        <v>68</v>
      </c>
      <c r="Q3703" s="39">
        <v>0</v>
      </c>
      <c r="R3703" s="39">
        <v>77.3</v>
      </c>
      <c r="S3703" s="39"/>
    </row>
    <row r="3704" spans="1:19" x14ac:dyDescent="0.25">
      <c r="A3704" s="39" t="s">
        <v>75</v>
      </c>
      <c r="B3704" s="39" t="s">
        <v>40</v>
      </c>
      <c r="C3704" s="39" t="s">
        <v>72</v>
      </c>
      <c r="D3704" s="39" t="s">
        <v>3793</v>
      </c>
      <c r="E3704" s="39" t="s">
        <v>127</v>
      </c>
      <c r="F3704" s="48">
        <v>1</v>
      </c>
      <c r="G3704" s="41">
        <v>2968</v>
      </c>
      <c r="H3704" s="42">
        <v>3.2977777777777777</v>
      </c>
      <c r="I3704" s="42">
        <v>900</v>
      </c>
      <c r="J3704" s="42" t="s">
        <v>4169</v>
      </c>
      <c r="K3704" s="42" t="s">
        <v>4170</v>
      </c>
      <c r="L3704" s="42">
        <v>0</v>
      </c>
      <c r="M3704" s="39" t="s">
        <v>106</v>
      </c>
      <c r="N3704" s="39" t="str">
        <f t="shared" si="57"/>
        <v>sim</v>
      </c>
      <c r="O3704" s="49">
        <v>27.5</v>
      </c>
      <c r="P3704" s="49">
        <v>15</v>
      </c>
      <c r="Q3704" s="39">
        <v>14</v>
      </c>
      <c r="R3704" s="39">
        <v>54.5</v>
      </c>
      <c r="S3704" s="39">
        <v>50.9</v>
      </c>
    </row>
    <row r="3705" spans="1:19" x14ac:dyDescent="0.25">
      <c r="A3705" s="39" t="s">
        <v>75</v>
      </c>
      <c r="B3705" s="39" t="s">
        <v>40</v>
      </c>
      <c r="C3705" s="39" t="s">
        <v>72</v>
      </c>
      <c r="D3705" s="39" t="s">
        <v>3794</v>
      </c>
      <c r="E3705" s="39" t="s">
        <v>127</v>
      </c>
      <c r="F3705" s="48">
        <v>1</v>
      </c>
      <c r="G3705" s="41">
        <v>7362</v>
      </c>
      <c r="H3705" s="42">
        <v>2.4297029702970296</v>
      </c>
      <c r="I3705" s="42">
        <v>3030</v>
      </c>
      <c r="J3705" s="42" t="s">
        <v>4169</v>
      </c>
      <c r="K3705" s="42" t="s">
        <v>4170</v>
      </c>
      <c r="L3705" s="42">
        <v>800</v>
      </c>
      <c r="M3705" s="39" t="s">
        <v>106</v>
      </c>
      <c r="N3705" s="39" t="str">
        <f t="shared" si="57"/>
        <v>sim</v>
      </c>
      <c r="O3705" s="49">
        <v>44.2</v>
      </c>
      <c r="P3705" s="49">
        <v>34.200000000000003</v>
      </c>
      <c r="Q3705" s="39">
        <v>26.4</v>
      </c>
      <c r="R3705" s="39">
        <v>77.400000000000006</v>
      </c>
      <c r="S3705" s="39">
        <v>59.7</v>
      </c>
    </row>
    <row r="3706" spans="1:19" x14ac:dyDescent="0.25">
      <c r="A3706" s="39" t="s">
        <v>75</v>
      </c>
      <c r="B3706" s="39" t="s">
        <v>40</v>
      </c>
      <c r="C3706" s="39" t="s">
        <v>72</v>
      </c>
      <c r="D3706" s="39" t="s">
        <v>3795</v>
      </c>
      <c r="E3706" s="39" t="s">
        <v>127</v>
      </c>
      <c r="F3706" s="48">
        <v>1</v>
      </c>
      <c r="G3706" s="41">
        <v>4404</v>
      </c>
      <c r="H3706" s="42">
        <v>2.790874524714829</v>
      </c>
      <c r="I3706" s="42">
        <v>1578</v>
      </c>
      <c r="J3706" s="42" t="s">
        <v>4170</v>
      </c>
      <c r="K3706" s="42" t="s">
        <v>4169</v>
      </c>
      <c r="L3706" s="42">
        <v>30</v>
      </c>
      <c r="M3706" s="39" t="s">
        <v>102</v>
      </c>
      <c r="N3706" s="39" t="str">
        <f t="shared" si="57"/>
        <v>sim</v>
      </c>
      <c r="O3706" s="49">
        <v>41</v>
      </c>
      <c r="P3706" s="49">
        <v>33.5</v>
      </c>
      <c r="Q3706" s="39">
        <v>11</v>
      </c>
      <c r="R3706" s="39">
        <v>81.7</v>
      </c>
      <c r="S3706" s="39">
        <v>26.8</v>
      </c>
    </row>
    <row r="3707" spans="1:19" x14ac:dyDescent="0.25">
      <c r="A3707" s="39" t="s">
        <v>75</v>
      </c>
      <c r="B3707" s="39" t="s">
        <v>40</v>
      </c>
      <c r="C3707" s="39" t="s">
        <v>72</v>
      </c>
      <c r="D3707" s="39" t="s">
        <v>3796</v>
      </c>
      <c r="E3707" s="39" t="s">
        <v>127</v>
      </c>
      <c r="F3707" s="48">
        <v>1</v>
      </c>
      <c r="G3707" s="41">
        <v>548</v>
      </c>
      <c r="H3707" s="42">
        <v>2.74</v>
      </c>
      <c r="I3707" s="42">
        <v>200</v>
      </c>
      <c r="J3707" s="42" t="s">
        <v>4170</v>
      </c>
      <c r="K3707" s="42" t="s">
        <v>4170</v>
      </c>
      <c r="L3707" s="42">
        <v>3</v>
      </c>
      <c r="M3707" s="39" t="s">
        <v>102</v>
      </c>
      <c r="N3707" s="39" t="str">
        <f t="shared" si="57"/>
        <v>sim</v>
      </c>
      <c r="O3707" s="49">
        <v>16</v>
      </c>
      <c r="P3707" s="49">
        <v>12</v>
      </c>
      <c r="Q3707" s="39">
        <v>10</v>
      </c>
      <c r="R3707" s="39">
        <v>75</v>
      </c>
      <c r="S3707" s="39">
        <v>62.5</v>
      </c>
    </row>
    <row r="3708" spans="1:19" x14ac:dyDescent="0.25">
      <c r="A3708" s="39" t="s">
        <v>75</v>
      </c>
      <c r="B3708" s="39" t="s">
        <v>40</v>
      </c>
      <c r="C3708" s="39" t="s">
        <v>72</v>
      </c>
      <c r="D3708" s="39" t="s">
        <v>3797</v>
      </c>
      <c r="E3708" s="39" t="s">
        <v>194</v>
      </c>
      <c r="F3708" s="48">
        <v>1</v>
      </c>
      <c r="G3708" s="41">
        <v>16856</v>
      </c>
      <c r="H3708" s="42">
        <v>2.8569491525423727</v>
      </c>
      <c r="I3708" s="42">
        <v>5900</v>
      </c>
      <c r="J3708" s="42" t="s">
        <v>4169</v>
      </c>
      <c r="K3708" s="42" t="s">
        <v>4170</v>
      </c>
      <c r="L3708" s="42">
        <v>800</v>
      </c>
      <c r="M3708" s="39" t="s">
        <v>106</v>
      </c>
      <c r="N3708" s="39" t="str">
        <f t="shared" si="57"/>
        <v>sim</v>
      </c>
      <c r="O3708" s="49">
        <v>66.849999999999994</v>
      </c>
      <c r="P3708" s="49">
        <v>40.020000000000003</v>
      </c>
      <c r="Q3708" s="39">
        <v>27.25</v>
      </c>
      <c r="R3708" s="39">
        <v>59.9</v>
      </c>
      <c r="S3708" s="39">
        <v>40.799999999999997</v>
      </c>
    </row>
    <row r="3709" spans="1:19" x14ac:dyDescent="0.25">
      <c r="A3709" s="39" t="s">
        <v>75</v>
      </c>
      <c r="B3709" s="39" t="s">
        <v>40</v>
      </c>
      <c r="C3709" s="39" t="s">
        <v>72</v>
      </c>
      <c r="D3709" s="39" t="s">
        <v>3798</v>
      </c>
      <c r="E3709" s="39" t="s">
        <v>127</v>
      </c>
      <c r="F3709" s="48">
        <v>1</v>
      </c>
      <c r="G3709" s="41">
        <v>7133</v>
      </c>
      <c r="H3709" s="42">
        <v>2.0379999999999998</v>
      </c>
      <c r="I3709" s="42">
        <v>3500</v>
      </c>
      <c r="J3709" s="42" t="s">
        <v>4170</v>
      </c>
      <c r="K3709" s="42" t="s">
        <v>4170</v>
      </c>
      <c r="L3709" s="42">
        <v>30</v>
      </c>
      <c r="M3709" s="39" t="s">
        <v>103</v>
      </c>
      <c r="N3709" s="39" t="str">
        <f t="shared" si="57"/>
        <v>sim</v>
      </c>
      <c r="O3709" s="49">
        <v>70</v>
      </c>
      <c r="P3709" s="49">
        <v>55</v>
      </c>
      <c r="Q3709" s="39">
        <v>60</v>
      </c>
      <c r="R3709" s="39">
        <v>78.599999999999994</v>
      </c>
      <c r="S3709" s="39">
        <v>85.7</v>
      </c>
    </row>
    <row r="3710" spans="1:19" x14ac:dyDescent="0.25">
      <c r="A3710" s="39" t="s">
        <v>75</v>
      </c>
      <c r="B3710" s="39" t="s">
        <v>40</v>
      </c>
      <c r="C3710" s="39" t="s">
        <v>72</v>
      </c>
      <c r="D3710" s="39" t="s">
        <v>3799</v>
      </c>
      <c r="E3710" s="39" t="s">
        <v>127</v>
      </c>
      <c r="F3710" s="48">
        <v>1</v>
      </c>
      <c r="G3710" s="41">
        <v>2133</v>
      </c>
      <c r="H3710" s="42">
        <v>2.3311475409836064</v>
      </c>
      <c r="I3710" s="42">
        <v>915</v>
      </c>
      <c r="J3710" s="42" t="s">
        <v>4169</v>
      </c>
      <c r="K3710" s="42" t="s">
        <v>4170</v>
      </c>
      <c r="L3710" s="42">
        <v>20</v>
      </c>
      <c r="M3710" s="39" t="s">
        <v>103</v>
      </c>
      <c r="N3710" s="39" t="str">
        <f t="shared" si="57"/>
        <v>sim</v>
      </c>
      <c r="O3710" s="49">
        <v>25</v>
      </c>
      <c r="P3710" s="49">
        <v>25</v>
      </c>
      <c r="Q3710" s="39">
        <v>22</v>
      </c>
      <c r="R3710" s="39">
        <v>100</v>
      </c>
      <c r="S3710" s="39">
        <v>88</v>
      </c>
    </row>
    <row r="3711" spans="1:19" x14ac:dyDescent="0.25">
      <c r="A3711" s="39" t="s">
        <v>75</v>
      </c>
      <c r="B3711" s="39" t="s">
        <v>40</v>
      </c>
      <c r="C3711" s="39" t="s">
        <v>72</v>
      </c>
      <c r="D3711" s="39" t="s">
        <v>3800</v>
      </c>
      <c r="E3711" s="39" t="s">
        <v>127</v>
      </c>
      <c r="F3711" s="48">
        <v>1</v>
      </c>
      <c r="G3711" s="41">
        <v>2913</v>
      </c>
      <c r="H3711" s="42">
        <v>2.7533081285444236</v>
      </c>
      <c r="I3711" s="42">
        <v>1058</v>
      </c>
      <c r="J3711" s="42" t="s">
        <v>4170</v>
      </c>
      <c r="K3711" s="42" t="s">
        <v>4170</v>
      </c>
      <c r="L3711" s="42">
        <v>15</v>
      </c>
      <c r="M3711" s="39" t="s">
        <v>102</v>
      </c>
      <c r="N3711" s="39" t="str">
        <f t="shared" si="57"/>
        <v>sim</v>
      </c>
      <c r="O3711" s="49">
        <v>25</v>
      </c>
      <c r="P3711" s="49">
        <v>25</v>
      </c>
      <c r="Q3711" s="39">
        <v>4</v>
      </c>
      <c r="R3711" s="39">
        <v>100</v>
      </c>
      <c r="S3711" s="39">
        <v>16</v>
      </c>
    </row>
    <row r="3712" spans="1:19" x14ac:dyDescent="0.25">
      <c r="A3712" s="39" t="s">
        <v>75</v>
      </c>
      <c r="B3712" s="39" t="s">
        <v>40</v>
      </c>
      <c r="C3712" s="39" t="s">
        <v>72</v>
      </c>
      <c r="D3712" s="39" t="s">
        <v>3801</v>
      </c>
      <c r="E3712" s="39" t="s">
        <v>127</v>
      </c>
      <c r="F3712" s="48">
        <v>2</v>
      </c>
      <c r="G3712" s="41">
        <v>34585</v>
      </c>
      <c r="H3712" s="42">
        <v>2.5809701492537314</v>
      </c>
      <c r="I3712" s="42">
        <v>13400</v>
      </c>
      <c r="J3712" s="42" t="s">
        <v>4170</v>
      </c>
      <c r="K3712" s="42" t="s">
        <v>4170</v>
      </c>
      <c r="L3712" s="42">
        <v>30</v>
      </c>
      <c r="M3712" s="39" t="s">
        <v>102</v>
      </c>
      <c r="N3712" s="39" t="str">
        <f t="shared" si="57"/>
        <v>sim</v>
      </c>
      <c r="O3712" s="49">
        <v>212</v>
      </c>
      <c r="P3712" s="49">
        <v>159</v>
      </c>
      <c r="Q3712" s="39">
        <v>150</v>
      </c>
      <c r="R3712" s="39">
        <v>75</v>
      </c>
      <c r="S3712" s="39">
        <v>70.8</v>
      </c>
    </row>
    <row r="3713" spans="1:19" x14ac:dyDescent="0.25">
      <c r="A3713" s="39" t="s">
        <v>75</v>
      </c>
      <c r="B3713" s="39" t="s">
        <v>40</v>
      </c>
      <c r="C3713" s="39" t="s">
        <v>72</v>
      </c>
      <c r="D3713" s="39" t="s">
        <v>3802</v>
      </c>
      <c r="E3713" s="39" t="s">
        <v>127</v>
      </c>
      <c r="F3713" s="48">
        <v>1</v>
      </c>
      <c r="G3713" s="41">
        <v>788</v>
      </c>
      <c r="H3713" s="42">
        <v>2.4472049689440993</v>
      </c>
      <c r="I3713" s="42">
        <v>322</v>
      </c>
      <c r="J3713" s="42" t="s">
        <v>4170</v>
      </c>
      <c r="K3713" s="42" t="s">
        <v>4170</v>
      </c>
      <c r="L3713" s="42">
        <v>0</v>
      </c>
      <c r="M3713" s="39" t="s">
        <v>105</v>
      </c>
      <c r="N3713" s="39" t="str">
        <f t="shared" si="57"/>
        <v>sim</v>
      </c>
      <c r="O3713" s="49">
        <v>14.5</v>
      </c>
      <c r="P3713" s="49">
        <v>10.5</v>
      </c>
      <c r="Q3713" s="39">
        <v>5.8</v>
      </c>
      <c r="R3713" s="39">
        <v>72.400000000000006</v>
      </c>
      <c r="S3713" s="39">
        <v>40</v>
      </c>
    </row>
    <row r="3714" spans="1:19" x14ac:dyDescent="0.25">
      <c r="A3714" s="39" t="s">
        <v>75</v>
      </c>
      <c r="B3714" s="39" t="s">
        <v>40</v>
      </c>
      <c r="C3714" s="39" t="s">
        <v>72</v>
      </c>
      <c r="D3714" s="39" t="s">
        <v>3803</v>
      </c>
      <c r="E3714" s="39" t="s">
        <v>127</v>
      </c>
      <c r="F3714" s="48">
        <v>1</v>
      </c>
      <c r="G3714" s="41">
        <v>1761</v>
      </c>
      <c r="H3714" s="42">
        <v>2.4424410540915393</v>
      </c>
      <c r="I3714" s="42">
        <v>721</v>
      </c>
      <c r="J3714" s="42" t="s">
        <v>4170</v>
      </c>
      <c r="K3714" s="42" t="s">
        <v>4170</v>
      </c>
      <c r="L3714" s="42">
        <v>0</v>
      </c>
      <c r="M3714" s="39" t="s">
        <v>102</v>
      </c>
      <c r="N3714" s="39" t="str">
        <f t="shared" si="57"/>
        <v>sim</v>
      </c>
      <c r="O3714" s="49">
        <v>1.55</v>
      </c>
      <c r="P3714" s="49">
        <v>1.22</v>
      </c>
      <c r="Q3714" s="39">
        <v>0.55000000000000004</v>
      </c>
      <c r="R3714" s="39">
        <v>78.7</v>
      </c>
      <c r="S3714" s="39">
        <v>35.5</v>
      </c>
    </row>
    <row r="3715" spans="1:19" x14ac:dyDescent="0.25">
      <c r="A3715" s="39" t="s">
        <v>75</v>
      </c>
      <c r="B3715" s="39" t="s">
        <v>40</v>
      </c>
      <c r="C3715" s="39" t="s">
        <v>72</v>
      </c>
      <c r="D3715" s="39" t="s">
        <v>3804</v>
      </c>
      <c r="E3715" s="39" t="s">
        <v>127</v>
      </c>
      <c r="F3715" s="48">
        <v>1</v>
      </c>
      <c r="G3715" s="41">
        <v>10724</v>
      </c>
      <c r="H3715" s="42">
        <v>2.3673289183222956</v>
      </c>
      <c r="I3715" s="42">
        <v>4530</v>
      </c>
      <c r="J3715" s="42" t="s">
        <v>4170</v>
      </c>
      <c r="K3715" s="42" t="s">
        <v>4170</v>
      </c>
      <c r="L3715" s="42">
        <v>0</v>
      </c>
      <c r="M3715" s="39" t="s">
        <v>102</v>
      </c>
      <c r="N3715" s="39" t="str">
        <f t="shared" ref="N3715:N3778" si="58">IF(M3715&lt;&gt;"Não existe", "sim")</f>
        <v>sim</v>
      </c>
      <c r="O3715" s="49">
        <v>63</v>
      </c>
      <c r="P3715" s="49">
        <v>26</v>
      </c>
      <c r="Q3715" s="39">
        <v>26</v>
      </c>
      <c r="R3715" s="39">
        <v>41.3</v>
      </c>
      <c r="S3715" s="39">
        <v>41.3</v>
      </c>
    </row>
    <row r="3716" spans="1:19" x14ac:dyDescent="0.25">
      <c r="A3716" s="39" t="s">
        <v>75</v>
      </c>
      <c r="B3716" s="39" t="s">
        <v>40</v>
      </c>
      <c r="C3716" s="39" t="s">
        <v>72</v>
      </c>
      <c r="D3716" s="39" t="s">
        <v>3805</v>
      </c>
      <c r="E3716" s="39" t="s">
        <v>127</v>
      </c>
      <c r="F3716" s="48">
        <v>1</v>
      </c>
      <c r="G3716" s="41">
        <v>1120</v>
      </c>
      <c r="H3716" s="42">
        <v>2.281059063136456</v>
      </c>
      <c r="I3716" s="42">
        <v>491</v>
      </c>
      <c r="J3716" s="42" t="s">
        <v>4169</v>
      </c>
      <c r="K3716" s="42" t="s">
        <v>4169</v>
      </c>
      <c r="L3716" s="42">
        <v>0</v>
      </c>
      <c r="M3716" s="39" t="s">
        <v>102</v>
      </c>
      <c r="N3716" s="39" t="str">
        <f t="shared" si="58"/>
        <v>sim</v>
      </c>
      <c r="O3716" s="49">
        <v>220</v>
      </c>
      <c r="P3716" s="49">
        <v>15</v>
      </c>
      <c r="Q3716" s="39">
        <v>7</v>
      </c>
      <c r="R3716" s="39">
        <v>6.8</v>
      </c>
      <c r="S3716" s="39">
        <v>3.2</v>
      </c>
    </row>
    <row r="3717" spans="1:19" x14ac:dyDescent="0.25">
      <c r="A3717" s="39" t="s">
        <v>75</v>
      </c>
      <c r="B3717" s="39" t="s">
        <v>40</v>
      </c>
      <c r="C3717" s="39" t="s">
        <v>72</v>
      </c>
      <c r="D3717" s="39" t="s">
        <v>3806</v>
      </c>
      <c r="E3717" s="39" t="s">
        <v>127</v>
      </c>
      <c r="F3717" s="48">
        <v>1</v>
      </c>
      <c r="G3717" s="41">
        <v>4688</v>
      </c>
      <c r="H3717" s="42">
        <v>2.1309090909090909</v>
      </c>
      <c r="I3717" s="42">
        <v>2200</v>
      </c>
      <c r="J3717" s="42" t="s">
        <v>4169</v>
      </c>
      <c r="K3717" s="42" t="s">
        <v>4169</v>
      </c>
      <c r="L3717" s="42">
        <v>0</v>
      </c>
      <c r="M3717" s="39" t="s">
        <v>106</v>
      </c>
      <c r="N3717" s="39" t="str">
        <f t="shared" si="58"/>
        <v>sim</v>
      </c>
      <c r="O3717" s="49">
        <v>36.380000000000003</v>
      </c>
      <c r="P3717" s="49">
        <v>27.1</v>
      </c>
      <c r="Q3717" s="39">
        <v>17.420000000000002</v>
      </c>
      <c r="R3717" s="39">
        <v>74.5</v>
      </c>
      <c r="S3717" s="39">
        <v>47.9</v>
      </c>
    </row>
    <row r="3718" spans="1:19" x14ac:dyDescent="0.25">
      <c r="A3718" s="39" t="s">
        <v>75</v>
      </c>
      <c r="B3718" s="39" t="s">
        <v>40</v>
      </c>
      <c r="C3718" s="39" t="s">
        <v>72</v>
      </c>
      <c r="D3718" s="39" t="s">
        <v>3807</v>
      </c>
      <c r="E3718" s="39" t="s">
        <v>127</v>
      </c>
      <c r="F3718" s="48">
        <v>1</v>
      </c>
      <c r="G3718" s="41">
        <v>11362</v>
      </c>
      <c r="H3718" s="42">
        <v>2.2174082747853241</v>
      </c>
      <c r="I3718" s="42">
        <v>5124</v>
      </c>
      <c r="J3718" s="42" t="s">
        <v>4169</v>
      </c>
      <c r="K3718" s="42" t="s">
        <v>4170</v>
      </c>
      <c r="L3718" s="42">
        <v>100</v>
      </c>
      <c r="M3718" s="39" t="s">
        <v>106</v>
      </c>
      <c r="N3718" s="39" t="str">
        <f t="shared" si="58"/>
        <v>sim</v>
      </c>
      <c r="O3718" s="49">
        <v>164</v>
      </c>
      <c r="P3718" s="49">
        <v>120</v>
      </c>
      <c r="Q3718" s="39">
        <v>74</v>
      </c>
      <c r="R3718" s="39">
        <v>73.2</v>
      </c>
      <c r="S3718" s="39">
        <v>45.1</v>
      </c>
    </row>
    <row r="3719" spans="1:19" x14ac:dyDescent="0.25">
      <c r="A3719" s="39" t="s">
        <v>75</v>
      </c>
      <c r="B3719" s="39" t="s">
        <v>40</v>
      </c>
      <c r="C3719" s="39" t="s">
        <v>72</v>
      </c>
      <c r="D3719" s="39" t="s">
        <v>3808</v>
      </c>
      <c r="E3719" s="39" t="s">
        <v>127</v>
      </c>
      <c r="F3719" s="48">
        <v>1</v>
      </c>
      <c r="G3719" s="41">
        <v>6257</v>
      </c>
      <c r="H3719" s="42">
        <v>2.000319693094629</v>
      </c>
      <c r="I3719" s="42">
        <v>3128</v>
      </c>
      <c r="J3719" s="42" t="s">
        <v>4169</v>
      </c>
      <c r="K3719" s="42" t="s">
        <v>4170</v>
      </c>
      <c r="L3719" s="42">
        <v>10</v>
      </c>
      <c r="M3719" s="39" t="s">
        <v>102</v>
      </c>
      <c r="N3719" s="39" t="str">
        <f t="shared" si="58"/>
        <v>sim</v>
      </c>
      <c r="O3719" s="49">
        <v>49.72</v>
      </c>
      <c r="P3719" s="49">
        <v>42.49</v>
      </c>
      <c r="Q3719" s="39">
        <v>14.6</v>
      </c>
      <c r="R3719" s="39">
        <v>85.5</v>
      </c>
      <c r="S3719" s="39">
        <v>29.4</v>
      </c>
    </row>
    <row r="3720" spans="1:19" x14ac:dyDescent="0.25">
      <c r="A3720" s="39" t="s">
        <v>75</v>
      </c>
      <c r="B3720" s="39" t="s">
        <v>40</v>
      </c>
      <c r="C3720" s="39" t="s">
        <v>72</v>
      </c>
      <c r="D3720" s="39" t="s">
        <v>3809</v>
      </c>
      <c r="E3720" s="39" t="s">
        <v>127</v>
      </c>
      <c r="F3720" s="48">
        <v>1</v>
      </c>
      <c r="G3720" s="41">
        <v>474</v>
      </c>
      <c r="H3720" s="42">
        <v>2.2571428571428571</v>
      </c>
      <c r="I3720" s="42">
        <v>210</v>
      </c>
      <c r="J3720" s="42" t="s">
        <v>4170</v>
      </c>
      <c r="K3720" s="42" t="s">
        <v>4170</v>
      </c>
      <c r="L3720" s="42">
        <v>0</v>
      </c>
      <c r="M3720" s="39" t="s">
        <v>102</v>
      </c>
      <c r="N3720" s="39" t="str">
        <f t="shared" si="58"/>
        <v>sim</v>
      </c>
      <c r="O3720" s="49">
        <v>7</v>
      </c>
      <c r="P3720" s="49">
        <v>3.55</v>
      </c>
      <c r="Q3720" s="39">
        <v>2</v>
      </c>
      <c r="R3720" s="39">
        <v>50.7</v>
      </c>
      <c r="S3720" s="39">
        <v>28.6</v>
      </c>
    </row>
    <row r="3721" spans="1:19" x14ac:dyDescent="0.25">
      <c r="A3721" s="39" t="s">
        <v>75</v>
      </c>
      <c r="B3721" s="39" t="s">
        <v>40</v>
      </c>
      <c r="C3721" s="39" t="s">
        <v>72</v>
      </c>
      <c r="D3721" s="39" t="s">
        <v>3810</v>
      </c>
      <c r="E3721" s="39" t="s">
        <v>127</v>
      </c>
      <c r="F3721" s="48">
        <v>1</v>
      </c>
      <c r="G3721" s="41">
        <v>3348</v>
      </c>
      <c r="H3721" s="42">
        <v>3.0353581142339077</v>
      </c>
      <c r="I3721" s="42">
        <v>1103</v>
      </c>
      <c r="J3721" s="42" t="s">
        <v>4169</v>
      </c>
      <c r="K3721" s="42" t="s">
        <v>4170</v>
      </c>
      <c r="L3721" s="42">
        <v>0</v>
      </c>
      <c r="M3721" s="39" t="s">
        <v>106</v>
      </c>
      <c r="N3721" s="39" t="str">
        <f t="shared" si="58"/>
        <v>sim</v>
      </c>
      <c r="O3721" s="49">
        <v>30.79</v>
      </c>
      <c r="P3721" s="49">
        <v>20.59</v>
      </c>
      <c r="Q3721" s="39">
        <v>1.34</v>
      </c>
      <c r="R3721" s="39">
        <v>66.900000000000006</v>
      </c>
      <c r="S3721" s="39">
        <v>4.4000000000000004</v>
      </c>
    </row>
    <row r="3722" spans="1:19" x14ac:dyDescent="0.25">
      <c r="A3722" s="39" t="s">
        <v>75</v>
      </c>
      <c r="B3722" s="39" t="s">
        <v>40</v>
      </c>
      <c r="C3722" s="39" t="s">
        <v>72</v>
      </c>
      <c r="D3722" s="39" t="s">
        <v>3811</v>
      </c>
      <c r="E3722" s="39" t="s">
        <v>127</v>
      </c>
      <c r="F3722" s="48">
        <v>3</v>
      </c>
      <c r="G3722" s="41">
        <v>116734</v>
      </c>
      <c r="H3722" s="42">
        <v>2</v>
      </c>
      <c r="I3722" s="42">
        <v>58367</v>
      </c>
      <c r="J3722" s="42" t="s">
        <v>4169</v>
      </c>
      <c r="K3722" s="42" t="s">
        <v>4170</v>
      </c>
      <c r="L3722" s="42">
        <v>450</v>
      </c>
      <c r="M3722" s="39" t="s">
        <v>103</v>
      </c>
      <c r="N3722" s="39" t="str">
        <f t="shared" si="58"/>
        <v>sim</v>
      </c>
      <c r="O3722" s="49">
        <v>712.65</v>
      </c>
      <c r="P3722" s="49">
        <v>660.63</v>
      </c>
      <c r="Q3722" s="39">
        <v>712.65</v>
      </c>
      <c r="R3722" s="39">
        <v>92.7</v>
      </c>
      <c r="S3722" s="39">
        <v>100</v>
      </c>
    </row>
    <row r="3723" spans="1:19" x14ac:dyDescent="0.25">
      <c r="A3723" s="39" t="s">
        <v>75</v>
      </c>
      <c r="B3723" s="39" t="s">
        <v>40</v>
      </c>
      <c r="C3723" s="39" t="s">
        <v>72</v>
      </c>
      <c r="D3723" s="39" t="s">
        <v>3812</v>
      </c>
      <c r="E3723" s="39" t="s">
        <v>127</v>
      </c>
      <c r="F3723" s="48">
        <v>1</v>
      </c>
      <c r="G3723" s="41">
        <v>605</v>
      </c>
      <c r="H3723" s="42">
        <v>2.0166666666666666</v>
      </c>
      <c r="I3723" s="42">
        <v>300</v>
      </c>
      <c r="J3723" s="42" t="s">
        <v>4169</v>
      </c>
      <c r="K3723" s="42" t="s">
        <v>4170</v>
      </c>
      <c r="L3723" s="42">
        <v>0</v>
      </c>
      <c r="M3723" s="39" t="s">
        <v>102</v>
      </c>
      <c r="N3723" s="39" t="str">
        <f t="shared" si="58"/>
        <v>sim</v>
      </c>
      <c r="O3723" s="49">
        <v>9.7799999999999994</v>
      </c>
      <c r="P3723" s="49">
        <v>6.81</v>
      </c>
      <c r="Q3723" s="39">
        <v>6.81</v>
      </c>
      <c r="R3723" s="39">
        <v>69.599999999999994</v>
      </c>
      <c r="S3723" s="39">
        <v>69.599999999999994</v>
      </c>
    </row>
    <row r="3724" spans="1:19" x14ac:dyDescent="0.25">
      <c r="A3724" s="39" t="s">
        <v>75</v>
      </c>
      <c r="B3724" s="39" t="s">
        <v>40</v>
      </c>
      <c r="C3724" s="39" t="s">
        <v>72</v>
      </c>
      <c r="D3724" s="39" t="s">
        <v>1485</v>
      </c>
      <c r="E3724" s="39" t="s">
        <v>127</v>
      </c>
      <c r="F3724" s="48">
        <v>4</v>
      </c>
      <c r="G3724" s="41">
        <v>269893</v>
      </c>
      <c r="H3724" s="42">
        <v>2.4535727272727272</v>
      </c>
      <c r="I3724" s="42">
        <v>110000</v>
      </c>
      <c r="J3724" s="42" t="s">
        <v>4169</v>
      </c>
      <c r="K3724" s="42" t="s">
        <v>4170</v>
      </c>
      <c r="L3724" s="42">
        <v>5166</v>
      </c>
      <c r="M3724" s="39" t="s">
        <v>102</v>
      </c>
      <c r="N3724" s="39" t="str">
        <f t="shared" si="58"/>
        <v>sim</v>
      </c>
      <c r="O3724" s="49">
        <v>960.7</v>
      </c>
      <c r="P3724" s="49">
        <v>602.94000000000005</v>
      </c>
      <c r="Q3724" s="39">
        <v>320</v>
      </c>
      <c r="R3724" s="39">
        <v>62.8</v>
      </c>
      <c r="S3724" s="39">
        <v>33.299999999999997</v>
      </c>
    </row>
    <row r="3725" spans="1:19" x14ac:dyDescent="0.25">
      <c r="A3725" s="39" t="s">
        <v>75</v>
      </c>
      <c r="B3725" s="39" t="s">
        <v>40</v>
      </c>
      <c r="C3725" s="39" t="s">
        <v>72</v>
      </c>
      <c r="D3725" s="39" t="s">
        <v>3813</v>
      </c>
      <c r="E3725" s="39" t="s">
        <v>127</v>
      </c>
      <c r="F3725" s="48">
        <v>1</v>
      </c>
      <c r="G3725" s="41">
        <v>4586</v>
      </c>
      <c r="H3725" s="42">
        <v>2.5477777777777777</v>
      </c>
      <c r="I3725" s="42">
        <v>1800</v>
      </c>
      <c r="J3725" s="42" t="s">
        <v>4169</v>
      </c>
      <c r="K3725" s="42" t="s">
        <v>4170</v>
      </c>
      <c r="L3725" s="42">
        <v>15</v>
      </c>
      <c r="M3725" s="39" t="s">
        <v>102</v>
      </c>
      <c r="N3725" s="39" t="str">
        <f t="shared" si="58"/>
        <v>sim</v>
      </c>
      <c r="O3725" s="49">
        <v>250</v>
      </c>
      <c r="P3725" s="49">
        <v>79</v>
      </c>
      <c r="Q3725" s="39">
        <v>70</v>
      </c>
      <c r="R3725" s="39">
        <v>31.6</v>
      </c>
      <c r="S3725" s="39">
        <v>28</v>
      </c>
    </row>
    <row r="3726" spans="1:19" x14ac:dyDescent="0.25">
      <c r="A3726" s="39" t="s">
        <v>75</v>
      </c>
      <c r="B3726" s="39" t="s">
        <v>40</v>
      </c>
      <c r="C3726" s="39" t="s">
        <v>72</v>
      </c>
      <c r="D3726" s="39" t="s">
        <v>3814</v>
      </c>
      <c r="E3726" s="39" t="s">
        <v>127</v>
      </c>
      <c r="F3726" s="48">
        <v>2</v>
      </c>
      <c r="G3726" s="41">
        <v>64756</v>
      </c>
      <c r="H3726" s="42">
        <v>2.1520771020272518</v>
      </c>
      <c r="I3726" s="42">
        <v>30090</v>
      </c>
      <c r="J3726" s="42" t="s">
        <v>4169</v>
      </c>
      <c r="K3726" s="42" t="s">
        <v>4170</v>
      </c>
      <c r="L3726" s="42">
        <v>1000</v>
      </c>
      <c r="M3726" s="39" t="s">
        <v>102</v>
      </c>
      <c r="N3726" s="39" t="str">
        <f t="shared" si="58"/>
        <v>sim</v>
      </c>
      <c r="O3726" s="49">
        <v>250</v>
      </c>
      <c r="P3726" s="49">
        <v>70</v>
      </c>
      <c r="Q3726" s="39">
        <v>25</v>
      </c>
      <c r="R3726" s="39">
        <v>28</v>
      </c>
      <c r="S3726" s="39">
        <v>10</v>
      </c>
    </row>
    <row r="3727" spans="1:19" x14ac:dyDescent="0.25">
      <c r="A3727" s="39" t="s">
        <v>75</v>
      </c>
      <c r="B3727" s="39" t="s">
        <v>40</v>
      </c>
      <c r="C3727" s="39" t="s">
        <v>72</v>
      </c>
      <c r="D3727" s="39" t="s">
        <v>3815</v>
      </c>
      <c r="E3727" s="39" t="s">
        <v>193</v>
      </c>
      <c r="F3727" s="48">
        <v>1</v>
      </c>
      <c r="G3727" s="41">
        <v>629</v>
      </c>
      <c r="H3727" s="42">
        <v>2.0827814569536423</v>
      </c>
      <c r="I3727" s="42">
        <v>302</v>
      </c>
      <c r="J3727" s="42" t="s">
        <v>4170</v>
      </c>
      <c r="K3727" s="42" t="s">
        <v>4170</v>
      </c>
      <c r="L3727" s="42">
        <v>57</v>
      </c>
      <c r="M3727" s="39" t="s">
        <v>102</v>
      </c>
      <c r="N3727" s="39" t="str">
        <f t="shared" si="58"/>
        <v>sim</v>
      </c>
      <c r="O3727" s="49">
        <v>13.11</v>
      </c>
      <c r="P3727" s="49">
        <v>11.26</v>
      </c>
      <c r="Q3727" s="39">
        <v>9</v>
      </c>
      <c r="R3727" s="39">
        <v>85.9</v>
      </c>
      <c r="S3727" s="39">
        <v>68.599999999999994</v>
      </c>
    </row>
    <row r="3728" spans="1:19" x14ac:dyDescent="0.25">
      <c r="A3728" s="39" t="s">
        <v>75</v>
      </c>
      <c r="B3728" s="39" t="s">
        <v>40</v>
      </c>
      <c r="C3728" s="39" t="s">
        <v>72</v>
      </c>
      <c r="D3728" s="39" t="s">
        <v>3816</v>
      </c>
      <c r="E3728" s="39" t="s">
        <v>127</v>
      </c>
      <c r="F3728" s="48">
        <v>1</v>
      </c>
      <c r="G3728" s="41">
        <v>25582</v>
      </c>
      <c r="H3728" s="42">
        <v>2.0245330800886356</v>
      </c>
      <c r="I3728" s="42">
        <v>12636</v>
      </c>
      <c r="J3728" s="42" t="s">
        <v>4170</v>
      </c>
      <c r="K3728" s="42" t="s">
        <v>4170</v>
      </c>
      <c r="L3728" s="42">
        <v>0</v>
      </c>
      <c r="M3728" s="39" t="s">
        <v>102</v>
      </c>
      <c r="N3728" s="39" t="str">
        <f t="shared" si="58"/>
        <v>sim</v>
      </c>
      <c r="O3728" s="49">
        <v>164</v>
      </c>
      <c r="P3728" s="49">
        <v>87.5</v>
      </c>
      <c r="Q3728" s="39">
        <v>8.75</v>
      </c>
      <c r="R3728" s="39">
        <v>53.4</v>
      </c>
      <c r="S3728" s="39">
        <v>5.3</v>
      </c>
    </row>
    <row r="3729" spans="1:19" x14ac:dyDescent="0.25">
      <c r="A3729" s="39" t="s">
        <v>75</v>
      </c>
      <c r="B3729" s="39" t="s">
        <v>40</v>
      </c>
      <c r="C3729" s="39" t="s">
        <v>72</v>
      </c>
      <c r="D3729" s="39" t="s">
        <v>3817</v>
      </c>
      <c r="E3729" s="39" t="s">
        <v>127</v>
      </c>
      <c r="F3729" s="48">
        <v>1</v>
      </c>
      <c r="G3729" s="41">
        <v>3644</v>
      </c>
      <c r="H3729" s="42">
        <v>3.0829103214890017</v>
      </c>
      <c r="I3729" s="42">
        <v>1182</v>
      </c>
      <c r="J3729" s="42" t="s">
        <v>4170</v>
      </c>
      <c r="K3729" s="42" t="s">
        <v>4170</v>
      </c>
      <c r="L3729" s="42">
        <v>0</v>
      </c>
      <c r="M3729" s="39" t="s">
        <v>102</v>
      </c>
      <c r="N3729" s="39" t="str">
        <f t="shared" si="58"/>
        <v>sim</v>
      </c>
      <c r="O3729" s="49">
        <v>20</v>
      </c>
      <c r="P3729" s="49">
        <v>9.5</v>
      </c>
      <c r="Q3729" s="39">
        <v>5</v>
      </c>
      <c r="R3729" s="39">
        <v>47.5</v>
      </c>
      <c r="S3729" s="39">
        <v>25</v>
      </c>
    </row>
    <row r="3730" spans="1:19" x14ac:dyDescent="0.25">
      <c r="A3730" s="39" t="s">
        <v>75</v>
      </c>
      <c r="B3730" s="39" t="s">
        <v>40</v>
      </c>
      <c r="C3730" s="39" t="s">
        <v>72</v>
      </c>
      <c r="D3730" s="39" t="s">
        <v>3818</v>
      </c>
      <c r="E3730" s="39" t="s">
        <v>127</v>
      </c>
      <c r="F3730" s="48">
        <v>2</v>
      </c>
      <c r="G3730" s="41">
        <v>68867</v>
      </c>
      <c r="H3730" s="42">
        <v>2.0267518172989201</v>
      </c>
      <c r="I3730" s="42">
        <v>33979</v>
      </c>
      <c r="J3730" s="42" t="s">
        <v>4170</v>
      </c>
      <c r="K3730" s="42" t="s">
        <v>4170</v>
      </c>
      <c r="L3730" s="42">
        <v>200</v>
      </c>
      <c r="M3730" s="39" t="s">
        <v>102</v>
      </c>
      <c r="N3730" s="39" t="str">
        <f t="shared" si="58"/>
        <v>sim</v>
      </c>
      <c r="O3730" s="49">
        <v>338.59</v>
      </c>
      <c r="P3730" s="49">
        <v>184.49</v>
      </c>
      <c r="Q3730" s="39">
        <v>150</v>
      </c>
      <c r="R3730" s="39">
        <v>54.5</v>
      </c>
      <c r="S3730" s="39">
        <v>44.3</v>
      </c>
    </row>
    <row r="3731" spans="1:19" x14ac:dyDescent="0.25">
      <c r="A3731" s="39" t="s">
        <v>75</v>
      </c>
      <c r="B3731" s="39" t="s">
        <v>40</v>
      </c>
      <c r="C3731" s="39" t="s">
        <v>72</v>
      </c>
      <c r="D3731" s="39" t="s">
        <v>3819</v>
      </c>
      <c r="E3731" s="39" t="s">
        <v>127</v>
      </c>
      <c r="F3731" s="48">
        <v>2</v>
      </c>
      <c r="G3731" s="41">
        <v>44998</v>
      </c>
      <c r="H3731" s="42">
        <v>2.5235825248163311</v>
      </c>
      <c r="I3731" s="42">
        <v>17831</v>
      </c>
      <c r="J3731" s="42" t="s">
        <v>4170</v>
      </c>
      <c r="K3731" s="42" t="s">
        <v>4170</v>
      </c>
      <c r="L3731" s="42">
        <v>10</v>
      </c>
      <c r="M3731" s="39" t="s">
        <v>103</v>
      </c>
      <c r="N3731" s="39" t="str">
        <f t="shared" si="58"/>
        <v>sim</v>
      </c>
      <c r="O3731" s="49">
        <v>190</v>
      </c>
      <c r="P3731" s="49">
        <v>180</v>
      </c>
      <c r="Q3731" s="39">
        <v>170</v>
      </c>
      <c r="R3731" s="39">
        <v>94.7</v>
      </c>
      <c r="S3731" s="39">
        <v>89.5</v>
      </c>
    </row>
    <row r="3732" spans="1:19" x14ac:dyDescent="0.25">
      <c r="A3732" s="39" t="s">
        <v>75</v>
      </c>
      <c r="B3732" s="39" t="s">
        <v>40</v>
      </c>
      <c r="C3732" s="39" t="s">
        <v>72</v>
      </c>
      <c r="D3732" s="39" t="s">
        <v>3820</v>
      </c>
      <c r="E3732" s="39" t="s">
        <v>127</v>
      </c>
      <c r="F3732" s="48">
        <v>2</v>
      </c>
      <c r="G3732" s="41">
        <v>73021</v>
      </c>
      <c r="H3732" s="42">
        <v>2.4467564669615331</v>
      </c>
      <c r="I3732" s="42">
        <v>29844</v>
      </c>
      <c r="J3732" s="42" t="s">
        <v>4170</v>
      </c>
      <c r="K3732" s="42" t="s">
        <v>4170</v>
      </c>
      <c r="L3732" s="42">
        <v>150</v>
      </c>
      <c r="M3732" s="39" t="s">
        <v>102</v>
      </c>
      <c r="N3732" s="39" t="str">
        <f t="shared" si="58"/>
        <v>sim</v>
      </c>
      <c r="O3732" s="49">
        <v>1150</v>
      </c>
      <c r="P3732" s="49">
        <v>1000</v>
      </c>
      <c r="Q3732" s="39">
        <v>0.1</v>
      </c>
      <c r="R3732" s="39">
        <v>87</v>
      </c>
      <c r="S3732" s="39">
        <v>0</v>
      </c>
    </row>
    <row r="3733" spans="1:19" x14ac:dyDescent="0.25">
      <c r="A3733" s="39" t="s">
        <v>75</v>
      </c>
      <c r="B3733" s="39" t="s">
        <v>40</v>
      </c>
      <c r="C3733" s="39" t="s">
        <v>72</v>
      </c>
      <c r="D3733" s="39" t="s">
        <v>3821</v>
      </c>
      <c r="E3733" s="39" t="s">
        <v>194</v>
      </c>
      <c r="F3733" s="48">
        <v>2</v>
      </c>
      <c r="G3733" s="41">
        <v>30584</v>
      </c>
      <c r="H3733" s="42">
        <v>2.583108108108108</v>
      </c>
      <c r="I3733" s="42">
        <v>11840</v>
      </c>
      <c r="J3733" s="42" t="s">
        <v>4170</v>
      </c>
      <c r="K3733" s="42" t="s">
        <v>4170</v>
      </c>
      <c r="L3733" s="42">
        <v>0</v>
      </c>
      <c r="M3733" s="39" t="s">
        <v>102</v>
      </c>
      <c r="N3733" s="39" t="str">
        <f t="shared" si="58"/>
        <v>sim</v>
      </c>
      <c r="O3733" s="49">
        <v>302.5</v>
      </c>
      <c r="P3733" s="49">
        <v>232.5</v>
      </c>
      <c r="Q3733" s="39">
        <v>230</v>
      </c>
      <c r="R3733" s="39">
        <v>76.900000000000006</v>
      </c>
      <c r="S3733" s="39">
        <v>76</v>
      </c>
    </row>
    <row r="3734" spans="1:19" x14ac:dyDescent="0.25">
      <c r="A3734" s="39" t="s">
        <v>75</v>
      </c>
      <c r="B3734" s="39" t="s">
        <v>40</v>
      </c>
      <c r="C3734" s="39" t="s">
        <v>72</v>
      </c>
      <c r="D3734" s="39" t="s">
        <v>3822</v>
      </c>
      <c r="E3734" s="39" t="s">
        <v>127</v>
      </c>
      <c r="F3734" s="48">
        <v>1</v>
      </c>
      <c r="G3734" s="41">
        <v>6086</v>
      </c>
      <c r="H3734" s="42">
        <v>2.0052718286655682</v>
      </c>
      <c r="I3734" s="42">
        <v>3035</v>
      </c>
      <c r="J3734" s="42" t="s">
        <v>4169</v>
      </c>
      <c r="K3734" s="42" t="s">
        <v>4169</v>
      </c>
      <c r="L3734" s="42">
        <v>4</v>
      </c>
      <c r="M3734" s="39" t="s">
        <v>102</v>
      </c>
      <c r="N3734" s="39" t="str">
        <f t="shared" si="58"/>
        <v>sim</v>
      </c>
      <c r="O3734" s="49">
        <v>54.02</v>
      </c>
      <c r="P3734" s="49">
        <v>37</v>
      </c>
      <c r="Q3734" s="39">
        <v>3</v>
      </c>
      <c r="R3734" s="39">
        <v>68.5</v>
      </c>
      <c r="S3734" s="39">
        <v>5.6</v>
      </c>
    </row>
    <row r="3735" spans="1:19" x14ac:dyDescent="0.25">
      <c r="A3735" s="39" t="s">
        <v>75</v>
      </c>
      <c r="B3735" s="39" t="s">
        <v>40</v>
      </c>
      <c r="C3735" s="39" t="s">
        <v>72</v>
      </c>
      <c r="D3735" s="39" t="s">
        <v>3823</v>
      </c>
      <c r="E3735" s="39" t="s">
        <v>127</v>
      </c>
      <c r="F3735" s="48">
        <v>1</v>
      </c>
      <c r="G3735" s="41">
        <v>676</v>
      </c>
      <c r="H3735" s="42">
        <v>2.4142857142857141</v>
      </c>
      <c r="I3735" s="42">
        <v>280</v>
      </c>
      <c r="J3735" s="42" t="s">
        <v>4170</v>
      </c>
      <c r="K3735" s="42" t="s">
        <v>4170</v>
      </c>
      <c r="L3735" s="42">
        <v>20</v>
      </c>
      <c r="M3735" s="39" t="s">
        <v>103</v>
      </c>
      <c r="N3735" s="39" t="str">
        <f t="shared" si="58"/>
        <v>sim</v>
      </c>
      <c r="O3735" s="49">
        <v>7</v>
      </c>
      <c r="P3735" s="49">
        <v>5</v>
      </c>
      <c r="Q3735" s="39">
        <v>0</v>
      </c>
      <c r="R3735" s="39">
        <v>71.400000000000006</v>
      </c>
      <c r="S3735" s="39"/>
    </row>
    <row r="3736" spans="1:19" x14ac:dyDescent="0.25">
      <c r="A3736" s="39" t="s">
        <v>75</v>
      </c>
      <c r="B3736" s="39" t="s">
        <v>40</v>
      </c>
      <c r="C3736" s="39" t="s">
        <v>72</v>
      </c>
      <c r="D3736" s="39" t="s">
        <v>3824</v>
      </c>
      <c r="E3736" s="39" t="s">
        <v>127</v>
      </c>
      <c r="F3736" s="48">
        <v>1</v>
      </c>
      <c r="G3736" s="41">
        <v>1253</v>
      </c>
      <c r="H3736" s="42">
        <v>2.2295373665480427</v>
      </c>
      <c r="I3736" s="42">
        <v>562</v>
      </c>
      <c r="J3736" s="42" t="s">
        <v>4169</v>
      </c>
      <c r="K3736" s="42" t="s">
        <v>4169</v>
      </c>
      <c r="L3736" s="42">
        <v>0</v>
      </c>
      <c r="M3736" s="39" t="s">
        <v>102</v>
      </c>
      <c r="N3736" s="39" t="str">
        <f t="shared" si="58"/>
        <v>sim</v>
      </c>
      <c r="O3736" s="49">
        <v>22</v>
      </c>
      <c r="P3736" s="49">
        <v>10.02</v>
      </c>
      <c r="Q3736" s="39">
        <v>10</v>
      </c>
      <c r="R3736" s="39">
        <v>45.5</v>
      </c>
      <c r="S3736" s="39">
        <v>45.5</v>
      </c>
    </row>
    <row r="3737" spans="1:19" x14ac:dyDescent="0.25">
      <c r="A3737" s="39" t="s">
        <v>75</v>
      </c>
      <c r="B3737" s="39" t="s">
        <v>40</v>
      </c>
      <c r="C3737" s="39" t="s">
        <v>72</v>
      </c>
      <c r="D3737" s="39" t="s">
        <v>3825</v>
      </c>
      <c r="E3737" s="39" t="s">
        <v>127</v>
      </c>
      <c r="F3737" s="48">
        <v>1</v>
      </c>
      <c r="G3737" s="41">
        <v>11282</v>
      </c>
      <c r="H3737" s="42">
        <v>2.2564000000000002</v>
      </c>
      <c r="I3737" s="42">
        <v>5000</v>
      </c>
      <c r="J3737" s="42" t="s">
        <v>4170</v>
      </c>
      <c r="K3737" s="42" t="s">
        <v>4170</v>
      </c>
      <c r="L3737" s="42">
        <v>0</v>
      </c>
      <c r="M3737" s="39" t="s">
        <v>102</v>
      </c>
      <c r="N3737" s="39" t="str">
        <f t="shared" si="58"/>
        <v>sim</v>
      </c>
      <c r="O3737" s="49">
        <v>50</v>
      </c>
      <c r="P3737" s="49">
        <v>42</v>
      </c>
      <c r="Q3737" s="39">
        <v>0</v>
      </c>
      <c r="R3737" s="39">
        <v>84</v>
      </c>
      <c r="S3737" s="39"/>
    </row>
    <row r="3738" spans="1:19" x14ac:dyDescent="0.25">
      <c r="A3738" s="39" t="s">
        <v>75</v>
      </c>
      <c r="B3738" s="39" t="s">
        <v>40</v>
      </c>
      <c r="C3738" s="39" t="s">
        <v>72</v>
      </c>
      <c r="D3738" s="39" t="s">
        <v>3826</v>
      </c>
      <c r="E3738" s="39" t="s">
        <v>127</v>
      </c>
      <c r="F3738" s="48">
        <v>1</v>
      </c>
      <c r="G3738" s="41">
        <v>7693</v>
      </c>
      <c r="H3738" s="42">
        <v>2.0086161879895563</v>
      </c>
      <c r="I3738" s="42">
        <v>3830</v>
      </c>
      <c r="J3738" s="42" t="s">
        <v>4170</v>
      </c>
      <c r="K3738" s="42" t="s">
        <v>4170</v>
      </c>
      <c r="L3738" s="42">
        <v>0</v>
      </c>
      <c r="M3738" s="39" t="s">
        <v>102</v>
      </c>
      <c r="N3738" s="39" t="str">
        <f t="shared" si="58"/>
        <v>sim</v>
      </c>
      <c r="O3738" s="49">
        <v>100</v>
      </c>
      <c r="P3738" s="49">
        <v>10</v>
      </c>
      <c r="Q3738" s="39">
        <v>1</v>
      </c>
      <c r="R3738" s="39">
        <v>10</v>
      </c>
      <c r="S3738" s="39">
        <v>1</v>
      </c>
    </row>
    <row r="3739" spans="1:19" x14ac:dyDescent="0.25">
      <c r="A3739" s="39" t="s">
        <v>75</v>
      </c>
      <c r="B3739" s="39" t="s">
        <v>40</v>
      </c>
      <c r="C3739" s="39" t="s">
        <v>72</v>
      </c>
      <c r="D3739" s="39" t="s">
        <v>3827</v>
      </c>
      <c r="E3739" s="39" t="s">
        <v>127</v>
      </c>
      <c r="F3739" s="48">
        <v>1</v>
      </c>
      <c r="G3739" s="41">
        <v>817</v>
      </c>
      <c r="H3739" s="42">
        <v>2.610223642172524</v>
      </c>
      <c r="I3739" s="42">
        <v>313</v>
      </c>
      <c r="J3739" s="42" t="s">
        <v>4169</v>
      </c>
      <c r="K3739" s="42" t="s">
        <v>4170</v>
      </c>
      <c r="L3739" s="42">
        <v>0</v>
      </c>
      <c r="M3739" s="39" t="s">
        <v>103</v>
      </c>
      <c r="N3739" s="39" t="str">
        <f t="shared" si="58"/>
        <v>sim</v>
      </c>
      <c r="O3739" s="49">
        <v>11.62</v>
      </c>
      <c r="P3739" s="49">
        <v>9.23</v>
      </c>
      <c r="Q3739" s="39">
        <v>0</v>
      </c>
      <c r="R3739" s="39">
        <v>79.400000000000006</v>
      </c>
      <c r="S3739" s="39"/>
    </row>
    <row r="3740" spans="1:19" x14ac:dyDescent="0.25">
      <c r="A3740" s="39" t="s">
        <v>75</v>
      </c>
      <c r="B3740" s="39" t="s">
        <v>40</v>
      </c>
      <c r="C3740" s="39" t="s">
        <v>72</v>
      </c>
      <c r="D3740" s="39" t="s">
        <v>3828</v>
      </c>
      <c r="E3740" s="39" t="s">
        <v>127</v>
      </c>
      <c r="F3740" s="48">
        <v>2</v>
      </c>
      <c r="G3740" s="41">
        <v>53661</v>
      </c>
      <c r="H3740" s="42">
        <v>3.4473210844147499</v>
      </c>
      <c r="I3740" s="42">
        <v>15566</v>
      </c>
      <c r="J3740" s="42" t="s">
        <v>4169</v>
      </c>
      <c r="K3740" s="42" t="s">
        <v>4170</v>
      </c>
      <c r="L3740" s="42">
        <v>300</v>
      </c>
      <c r="M3740" s="39" t="s">
        <v>103</v>
      </c>
      <c r="N3740" s="39" t="str">
        <f t="shared" si="58"/>
        <v>sim</v>
      </c>
      <c r="O3740" s="49">
        <v>230.4</v>
      </c>
      <c r="P3740" s="49">
        <v>133.63999999999999</v>
      </c>
      <c r="Q3740" s="39">
        <v>4.74</v>
      </c>
      <c r="R3740" s="39">
        <v>58</v>
      </c>
      <c r="S3740" s="39">
        <v>2.1</v>
      </c>
    </row>
    <row r="3741" spans="1:19" x14ac:dyDescent="0.25">
      <c r="A3741" s="39" t="s">
        <v>75</v>
      </c>
      <c r="B3741" s="39" t="s">
        <v>40</v>
      </c>
      <c r="C3741" s="39" t="s">
        <v>72</v>
      </c>
      <c r="D3741" s="39" t="s">
        <v>3829</v>
      </c>
      <c r="E3741" s="39" t="s">
        <v>127</v>
      </c>
      <c r="F3741" s="48">
        <v>1</v>
      </c>
      <c r="G3741" s="41">
        <v>1842</v>
      </c>
      <c r="H3741" s="42">
        <v>2.6314285714285712</v>
      </c>
      <c r="I3741" s="42">
        <v>700</v>
      </c>
      <c r="J3741" s="42" t="s">
        <v>4170</v>
      </c>
      <c r="K3741" s="42" t="s">
        <v>4170</v>
      </c>
      <c r="L3741" s="42">
        <v>0</v>
      </c>
      <c r="M3741" s="39" t="s">
        <v>103</v>
      </c>
      <c r="N3741" s="39" t="str">
        <f t="shared" si="58"/>
        <v>sim</v>
      </c>
      <c r="O3741" s="49">
        <v>20</v>
      </c>
      <c r="P3741" s="49">
        <v>15</v>
      </c>
      <c r="Q3741" s="39">
        <v>14</v>
      </c>
      <c r="R3741" s="39">
        <v>75</v>
      </c>
      <c r="S3741" s="39">
        <v>70</v>
      </c>
    </row>
    <row r="3742" spans="1:19" x14ac:dyDescent="0.25">
      <c r="A3742" s="39" t="s">
        <v>75</v>
      </c>
      <c r="B3742" s="39" t="s">
        <v>40</v>
      </c>
      <c r="C3742" s="39" t="s">
        <v>72</v>
      </c>
      <c r="D3742" s="39" t="s">
        <v>3830</v>
      </c>
      <c r="E3742" s="39" t="s">
        <v>127</v>
      </c>
      <c r="F3742" s="48">
        <v>1</v>
      </c>
      <c r="G3742" s="41">
        <v>12760</v>
      </c>
      <c r="H3742" s="42">
        <v>2.9333333333333331</v>
      </c>
      <c r="I3742" s="42">
        <v>4350</v>
      </c>
      <c r="J3742" s="42" t="s">
        <v>4170</v>
      </c>
      <c r="K3742" s="42" t="s">
        <v>4170</v>
      </c>
      <c r="L3742" s="42">
        <v>20</v>
      </c>
      <c r="M3742" s="39" t="s">
        <v>102</v>
      </c>
      <c r="N3742" s="39" t="str">
        <f t="shared" si="58"/>
        <v>sim</v>
      </c>
      <c r="O3742" s="49">
        <v>18</v>
      </c>
      <c r="P3742" s="49">
        <v>10</v>
      </c>
      <c r="Q3742" s="39">
        <v>1</v>
      </c>
      <c r="R3742" s="39">
        <v>55.6</v>
      </c>
      <c r="S3742" s="39">
        <v>5.6</v>
      </c>
    </row>
    <row r="3743" spans="1:19" x14ac:dyDescent="0.25">
      <c r="A3743" s="39" t="s">
        <v>75</v>
      </c>
      <c r="B3743" s="39" t="s">
        <v>40</v>
      </c>
      <c r="C3743" s="39" t="s">
        <v>72</v>
      </c>
      <c r="D3743" s="39" t="s">
        <v>2445</v>
      </c>
      <c r="E3743" s="39" t="s">
        <v>127</v>
      </c>
      <c r="F3743" s="48">
        <v>1</v>
      </c>
      <c r="G3743" s="41">
        <v>13804</v>
      </c>
      <c r="H3743" s="42">
        <v>2.3033539128983813</v>
      </c>
      <c r="I3743" s="42">
        <v>5993</v>
      </c>
      <c r="J3743" s="42" t="s">
        <v>4169</v>
      </c>
      <c r="K3743" s="42" t="s">
        <v>4169</v>
      </c>
      <c r="L3743" s="42">
        <v>0</v>
      </c>
      <c r="M3743" s="39" t="s">
        <v>102</v>
      </c>
      <c r="N3743" s="39" t="str">
        <f t="shared" si="58"/>
        <v>sim</v>
      </c>
      <c r="O3743" s="49">
        <v>190</v>
      </c>
      <c r="P3743" s="49">
        <v>170.52</v>
      </c>
      <c r="Q3743" s="39">
        <v>160</v>
      </c>
      <c r="R3743" s="39">
        <v>89.7</v>
      </c>
      <c r="S3743" s="39">
        <v>84.2</v>
      </c>
    </row>
    <row r="3744" spans="1:19" x14ac:dyDescent="0.25">
      <c r="A3744" s="39" t="s">
        <v>75</v>
      </c>
      <c r="B3744" s="39" t="s">
        <v>40</v>
      </c>
      <c r="C3744" s="39" t="s">
        <v>72</v>
      </c>
      <c r="D3744" s="39" t="s">
        <v>3831</v>
      </c>
      <c r="E3744" s="39" t="s">
        <v>127</v>
      </c>
      <c r="F3744" s="48">
        <v>2</v>
      </c>
      <c r="G3744" s="41">
        <v>55307</v>
      </c>
      <c r="H3744" s="42">
        <v>2.938891545778203</v>
      </c>
      <c r="I3744" s="42">
        <v>18819</v>
      </c>
      <c r="J3744" s="42" t="s">
        <v>4169</v>
      </c>
      <c r="K3744" s="42" t="s">
        <v>4170</v>
      </c>
      <c r="L3744" s="42">
        <v>280</v>
      </c>
      <c r="M3744" s="39" t="s">
        <v>103</v>
      </c>
      <c r="N3744" s="39" t="str">
        <f t="shared" si="58"/>
        <v>sim</v>
      </c>
      <c r="O3744" s="49">
        <v>504.25</v>
      </c>
      <c r="P3744" s="49">
        <v>438.47</v>
      </c>
      <c r="Q3744" s="39">
        <v>316.01</v>
      </c>
      <c r="R3744" s="39">
        <v>87</v>
      </c>
      <c r="S3744" s="39">
        <v>62.7</v>
      </c>
    </row>
    <row r="3745" spans="1:19" x14ac:dyDescent="0.25">
      <c r="A3745" s="39" t="s">
        <v>75</v>
      </c>
      <c r="B3745" s="39" t="s">
        <v>40</v>
      </c>
      <c r="C3745" s="39" t="s">
        <v>72</v>
      </c>
      <c r="D3745" s="39" t="s">
        <v>3832</v>
      </c>
      <c r="E3745" s="39" t="s">
        <v>127</v>
      </c>
      <c r="F3745" s="48">
        <v>1</v>
      </c>
      <c r="G3745" s="41">
        <v>2250</v>
      </c>
      <c r="H3745" s="42">
        <v>2</v>
      </c>
      <c r="I3745" s="42">
        <v>1125</v>
      </c>
      <c r="J3745" s="42" t="s">
        <v>4170</v>
      </c>
      <c r="K3745" s="42" t="s">
        <v>4170</v>
      </c>
      <c r="L3745" s="42">
        <v>0</v>
      </c>
      <c r="M3745" s="39" t="s">
        <v>102</v>
      </c>
      <c r="N3745" s="39" t="str">
        <f t="shared" si="58"/>
        <v>sim</v>
      </c>
      <c r="O3745" s="49">
        <v>90</v>
      </c>
      <c r="P3745" s="49">
        <v>50</v>
      </c>
      <c r="Q3745" s="39">
        <v>1</v>
      </c>
      <c r="R3745" s="39">
        <v>55.6</v>
      </c>
      <c r="S3745" s="39">
        <v>1.1000000000000001</v>
      </c>
    </row>
    <row r="3746" spans="1:19" x14ac:dyDescent="0.25">
      <c r="A3746" s="39" t="s">
        <v>75</v>
      </c>
      <c r="B3746" s="39" t="s">
        <v>40</v>
      </c>
      <c r="C3746" s="39" t="s">
        <v>72</v>
      </c>
      <c r="D3746" s="39" t="s">
        <v>3833</v>
      </c>
      <c r="E3746" s="39" t="s">
        <v>127</v>
      </c>
      <c r="F3746" s="48">
        <v>1</v>
      </c>
      <c r="G3746" s="41">
        <v>1307</v>
      </c>
      <c r="H3746" s="42">
        <v>2.0263565891472868</v>
      </c>
      <c r="I3746" s="42">
        <v>645</v>
      </c>
      <c r="J3746" s="42" t="s">
        <v>4170</v>
      </c>
      <c r="K3746" s="42" t="s">
        <v>4170</v>
      </c>
      <c r="L3746" s="42">
        <v>30</v>
      </c>
      <c r="M3746" s="39" t="s">
        <v>106</v>
      </c>
      <c r="N3746" s="39" t="str">
        <f t="shared" si="58"/>
        <v>sim</v>
      </c>
      <c r="O3746" s="49">
        <v>19</v>
      </c>
      <c r="P3746" s="49">
        <v>11</v>
      </c>
      <c r="Q3746" s="39">
        <v>10</v>
      </c>
      <c r="R3746" s="39">
        <v>57.9</v>
      </c>
      <c r="S3746" s="39">
        <v>52.6</v>
      </c>
    </row>
    <row r="3747" spans="1:19" x14ac:dyDescent="0.25">
      <c r="A3747" s="39" t="s">
        <v>75</v>
      </c>
      <c r="B3747" s="39" t="s">
        <v>40</v>
      </c>
      <c r="C3747" s="39" t="s">
        <v>72</v>
      </c>
      <c r="D3747" s="39" t="s">
        <v>3834</v>
      </c>
      <c r="E3747" s="39" t="s">
        <v>127</v>
      </c>
      <c r="F3747" s="48">
        <v>1</v>
      </c>
      <c r="G3747" s="41">
        <v>1473</v>
      </c>
      <c r="H3747" s="42">
        <v>2.1042857142857141</v>
      </c>
      <c r="I3747" s="42">
        <v>700</v>
      </c>
      <c r="J3747" s="42" t="s">
        <v>4170</v>
      </c>
      <c r="K3747" s="42" t="s">
        <v>4170</v>
      </c>
      <c r="L3747" s="42">
        <v>0</v>
      </c>
      <c r="M3747" s="39" t="s">
        <v>105</v>
      </c>
      <c r="N3747" s="39" t="str">
        <f t="shared" si="58"/>
        <v>sim</v>
      </c>
      <c r="O3747" s="49">
        <v>12</v>
      </c>
      <c r="P3747" s="49">
        <v>10</v>
      </c>
      <c r="Q3747" s="39">
        <v>8.5</v>
      </c>
      <c r="R3747" s="39">
        <v>83.3</v>
      </c>
      <c r="S3747" s="39">
        <v>70.8</v>
      </c>
    </row>
    <row r="3748" spans="1:19" x14ac:dyDescent="0.25">
      <c r="A3748" s="39" t="s">
        <v>75</v>
      </c>
      <c r="B3748" s="39" t="s">
        <v>40</v>
      </c>
      <c r="C3748" s="39" t="s">
        <v>72</v>
      </c>
      <c r="D3748" s="39" t="s">
        <v>3835</v>
      </c>
      <c r="E3748" s="39" t="s">
        <v>127</v>
      </c>
      <c r="F3748" s="48">
        <v>1</v>
      </c>
      <c r="G3748" s="41">
        <v>765</v>
      </c>
      <c r="H3748" s="42">
        <v>2.0026178010471205</v>
      </c>
      <c r="I3748" s="42">
        <v>382</v>
      </c>
      <c r="J3748" s="42" t="s">
        <v>4170</v>
      </c>
      <c r="K3748" s="42" t="s">
        <v>4170</v>
      </c>
      <c r="L3748" s="42">
        <v>0</v>
      </c>
      <c r="M3748" s="39" t="s">
        <v>102</v>
      </c>
      <c r="N3748" s="39" t="str">
        <f t="shared" si="58"/>
        <v>sim</v>
      </c>
      <c r="O3748" s="49">
        <v>6</v>
      </c>
      <c r="P3748" s="49">
        <v>5.9</v>
      </c>
      <c r="Q3748" s="39">
        <v>2</v>
      </c>
      <c r="R3748" s="39">
        <v>98.3</v>
      </c>
      <c r="S3748" s="39">
        <v>33.299999999999997</v>
      </c>
    </row>
    <row r="3749" spans="1:19" x14ac:dyDescent="0.25">
      <c r="A3749" s="39" t="s">
        <v>75</v>
      </c>
      <c r="B3749" s="39" t="s">
        <v>40</v>
      </c>
      <c r="C3749" s="39" t="s">
        <v>72</v>
      </c>
      <c r="D3749" s="39" t="s">
        <v>3836</v>
      </c>
      <c r="E3749" s="39" t="s">
        <v>127</v>
      </c>
      <c r="F3749" s="48">
        <v>1</v>
      </c>
      <c r="G3749" s="41">
        <v>764</v>
      </c>
      <c r="H3749" s="42">
        <v>2.1521126760563378</v>
      </c>
      <c r="I3749" s="42">
        <v>355</v>
      </c>
      <c r="J3749" s="42" t="s">
        <v>4169</v>
      </c>
      <c r="K3749" s="42" t="s">
        <v>4169</v>
      </c>
      <c r="L3749" s="42">
        <v>0</v>
      </c>
      <c r="M3749" s="39" t="s">
        <v>102</v>
      </c>
      <c r="N3749" s="39" t="str">
        <f t="shared" si="58"/>
        <v>sim</v>
      </c>
      <c r="O3749" s="49">
        <v>6.3</v>
      </c>
      <c r="P3749" s="49">
        <v>5.0999999999999996</v>
      </c>
      <c r="Q3749" s="39">
        <v>0.3</v>
      </c>
      <c r="R3749" s="39">
        <v>81</v>
      </c>
      <c r="S3749" s="39">
        <v>4.8</v>
      </c>
    </row>
    <row r="3750" spans="1:19" x14ac:dyDescent="0.25">
      <c r="A3750" s="39" t="s">
        <v>75</v>
      </c>
      <c r="B3750" s="39" t="s">
        <v>40</v>
      </c>
      <c r="C3750" s="39" t="s">
        <v>72</v>
      </c>
      <c r="D3750" s="39" t="s">
        <v>3837</v>
      </c>
      <c r="E3750" s="39" t="s">
        <v>127</v>
      </c>
      <c r="F3750" s="48">
        <v>1</v>
      </c>
      <c r="G3750" s="41">
        <v>3143</v>
      </c>
      <c r="H3750" s="42">
        <v>2.0953333333333335</v>
      </c>
      <c r="I3750" s="42">
        <v>1500</v>
      </c>
      <c r="J3750" s="42" t="s">
        <v>4170</v>
      </c>
      <c r="K3750" s="42" t="s">
        <v>4170</v>
      </c>
      <c r="L3750" s="42">
        <v>0</v>
      </c>
      <c r="M3750" s="39" t="s">
        <v>102</v>
      </c>
      <c r="N3750" s="39" t="str">
        <f t="shared" si="58"/>
        <v>sim</v>
      </c>
      <c r="O3750" s="49">
        <v>15</v>
      </c>
      <c r="P3750" s="49">
        <v>9</v>
      </c>
      <c r="Q3750" s="39">
        <v>8</v>
      </c>
      <c r="R3750" s="39">
        <v>60</v>
      </c>
      <c r="S3750" s="39">
        <v>53.3</v>
      </c>
    </row>
    <row r="3751" spans="1:19" x14ac:dyDescent="0.25">
      <c r="A3751" s="39" t="s">
        <v>75</v>
      </c>
      <c r="B3751" s="39" t="s">
        <v>40</v>
      </c>
      <c r="C3751" s="39" t="s">
        <v>72</v>
      </c>
      <c r="D3751" s="39" t="s">
        <v>3838</v>
      </c>
      <c r="E3751" s="39" t="s">
        <v>127</v>
      </c>
      <c r="F3751" s="48">
        <v>1</v>
      </c>
      <c r="G3751" s="41">
        <v>778</v>
      </c>
      <c r="H3751" s="42">
        <v>2.5933333333333333</v>
      </c>
      <c r="I3751" s="42">
        <v>300</v>
      </c>
      <c r="J3751" s="42" t="s">
        <v>4169</v>
      </c>
      <c r="K3751" s="42" t="s">
        <v>4169</v>
      </c>
      <c r="L3751" s="42">
        <v>0</v>
      </c>
      <c r="M3751" s="39" t="s">
        <v>102</v>
      </c>
      <c r="N3751" s="39" t="str">
        <f t="shared" si="58"/>
        <v>sim</v>
      </c>
      <c r="O3751" s="49">
        <v>27.3</v>
      </c>
      <c r="P3751" s="49">
        <v>21</v>
      </c>
      <c r="Q3751" s="39">
        <v>4.9000000000000004</v>
      </c>
      <c r="R3751" s="39">
        <v>76.900000000000006</v>
      </c>
      <c r="S3751" s="39">
        <v>17.899999999999999</v>
      </c>
    </row>
    <row r="3752" spans="1:19" x14ac:dyDescent="0.25">
      <c r="A3752" s="39" t="s">
        <v>75</v>
      </c>
      <c r="B3752" s="39" t="s">
        <v>40</v>
      </c>
      <c r="C3752" s="39" t="s">
        <v>72</v>
      </c>
      <c r="D3752" s="39" t="s">
        <v>3839</v>
      </c>
      <c r="E3752" s="39" t="s">
        <v>195</v>
      </c>
      <c r="F3752" s="48">
        <v>1</v>
      </c>
      <c r="G3752" s="41">
        <v>18895</v>
      </c>
      <c r="H3752" s="42">
        <v>2.7705278592375366</v>
      </c>
      <c r="I3752" s="42">
        <v>6820</v>
      </c>
      <c r="J3752" s="42" t="s">
        <v>4170</v>
      </c>
      <c r="K3752" s="42" t="s">
        <v>4170</v>
      </c>
      <c r="L3752" s="42">
        <v>100</v>
      </c>
      <c r="M3752" s="39" t="s">
        <v>102</v>
      </c>
      <c r="N3752" s="39" t="str">
        <f t="shared" si="58"/>
        <v>sim</v>
      </c>
      <c r="O3752" s="49">
        <v>70</v>
      </c>
      <c r="P3752" s="49">
        <v>15</v>
      </c>
      <c r="Q3752" s="39">
        <v>12</v>
      </c>
      <c r="R3752" s="39">
        <v>21.4</v>
      </c>
      <c r="S3752" s="39">
        <v>17.100000000000001</v>
      </c>
    </row>
    <row r="3753" spans="1:19" x14ac:dyDescent="0.25">
      <c r="A3753" s="39" t="s">
        <v>75</v>
      </c>
      <c r="B3753" s="39" t="s">
        <v>40</v>
      </c>
      <c r="C3753" s="39" t="s">
        <v>72</v>
      </c>
      <c r="D3753" s="39" t="s">
        <v>3840</v>
      </c>
      <c r="E3753" s="39" t="s">
        <v>127</v>
      </c>
      <c r="F3753" s="48">
        <v>1</v>
      </c>
      <c r="G3753" s="41">
        <v>4435</v>
      </c>
      <c r="H3753" s="42">
        <v>2.1487403100775193</v>
      </c>
      <c r="I3753" s="42">
        <v>2064</v>
      </c>
      <c r="J3753" s="42" t="s">
        <v>4170</v>
      </c>
      <c r="K3753" s="42" t="s">
        <v>4170</v>
      </c>
      <c r="L3753" s="42">
        <v>10</v>
      </c>
      <c r="M3753" s="39" t="s">
        <v>102</v>
      </c>
      <c r="N3753" s="39" t="str">
        <f t="shared" si="58"/>
        <v>sim</v>
      </c>
      <c r="O3753" s="49">
        <v>30</v>
      </c>
      <c r="P3753" s="49">
        <v>27.3</v>
      </c>
      <c r="Q3753" s="39">
        <v>25</v>
      </c>
      <c r="R3753" s="39">
        <v>91</v>
      </c>
      <c r="S3753" s="39">
        <v>83.3</v>
      </c>
    </row>
    <row r="3754" spans="1:19" x14ac:dyDescent="0.25">
      <c r="A3754" s="39" t="s">
        <v>75</v>
      </c>
      <c r="B3754" s="39" t="s">
        <v>40</v>
      </c>
      <c r="C3754" s="39" t="s">
        <v>72</v>
      </c>
      <c r="D3754" s="39" t="s">
        <v>3841</v>
      </c>
      <c r="E3754" s="39" t="s">
        <v>127</v>
      </c>
      <c r="F3754" s="48">
        <v>1</v>
      </c>
      <c r="G3754" s="41">
        <v>843</v>
      </c>
      <c r="H3754" s="42">
        <v>2.4085714285714284</v>
      </c>
      <c r="I3754" s="42">
        <v>350</v>
      </c>
      <c r="J3754" s="42" t="s">
        <v>4170</v>
      </c>
      <c r="K3754" s="42" t="s">
        <v>4170</v>
      </c>
      <c r="L3754" s="42">
        <v>2</v>
      </c>
      <c r="M3754" s="39" t="s">
        <v>106</v>
      </c>
      <c r="N3754" s="39" t="str">
        <f t="shared" si="58"/>
        <v>sim</v>
      </c>
      <c r="O3754" s="49">
        <v>23</v>
      </c>
      <c r="P3754" s="49">
        <v>8.1</v>
      </c>
      <c r="Q3754" s="39">
        <v>3.7</v>
      </c>
      <c r="R3754" s="39">
        <v>35.200000000000003</v>
      </c>
      <c r="S3754" s="39">
        <v>16.100000000000001</v>
      </c>
    </row>
    <row r="3755" spans="1:19" x14ac:dyDescent="0.25">
      <c r="A3755" s="39" t="s">
        <v>75</v>
      </c>
      <c r="B3755" s="39" t="s">
        <v>40</v>
      </c>
      <c r="C3755" s="39" t="s">
        <v>72</v>
      </c>
      <c r="D3755" s="39" t="s">
        <v>3842</v>
      </c>
      <c r="E3755" s="39" t="s">
        <v>127</v>
      </c>
      <c r="F3755" s="48">
        <v>1</v>
      </c>
      <c r="G3755" s="41">
        <v>2221</v>
      </c>
      <c r="H3755" s="42">
        <v>2.214356929212363</v>
      </c>
      <c r="I3755" s="42">
        <v>1003</v>
      </c>
      <c r="J3755" s="42" t="s">
        <v>4169</v>
      </c>
      <c r="K3755" s="42" t="s">
        <v>4170</v>
      </c>
      <c r="L3755" s="42">
        <v>20</v>
      </c>
      <c r="M3755" s="39" t="s">
        <v>103</v>
      </c>
      <c r="N3755" s="39" t="str">
        <f t="shared" si="58"/>
        <v>sim</v>
      </c>
      <c r="O3755" s="49">
        <v>40</v>
      </c>
      <c r="P3755" s="49">
        <v>25</v>
      </c>
      <c r="Q3755" s="39">
        <v>20</v>
      </c>
      <c r="R3755" s="39">
        <v>62.5</v>
      </c>
      <c r="S3755" s="39">
        <v>50</v>
      </c>
    </row>
    <row r="3756" spans="1:19" x14ac:dyDescent="0.25">
      <c r="A3756" s="39" t="s">
        <v>75</v>
      </c>
      <c r="B3756" s="39" t="s">
        <v>40</v>
      </c>
      <c r="C3756" s="39" t="s">
        <v>72</v>
      </c>
      <c r="D3756" s="39" t="s">
        <v>3843</v>
      </c>
      <c r="E3756" s="39" t="s">
        <v>194</v>
      </c>
      <c r="F3756" s="48">
        <v>3</v>
      </c>
      <c r="G3756" s="41">
        <v>237702</v>
      </c>
      <c r="H3756" s="42">
        <v>2.7961651570403481</v>
      </c>
      <c r="I3756" s="42">
        <v>85010</v>
      </c>
      <c r="J3756" s="42" t="s">
        <v>4170</v>
      </c>
      <c r="K3756" s="42" t="s">
        <v>4170</v>
      </c>
      <c r="L3756" s="42">
        <v>1085</v>
      </c>
      <c r="M3756" s="39" t="s">
        <v>103</v>
      </c>
      <c r="N3756" s="39" t="str">
        <f t="shared" si="58"/>
        <v>sim</v>
      </c>
      <c r="O3756" s="49">
        <v>609</v>
      </c>
      <c r="P3756" s="49">
        <v>578.21</v>
      </c>
      <c r="Q3756" s="39">
        <v>578.21</v>
      </c>
      <c r="R3756" s="39">
        <v>94.9</v>
      </c>
      <c r="S3756" s="39">
        <v>94.9</v>
      </c>
    </row>
    <row r="3757" spans="1:19" x14ac:dyDescent="0.25">
      <c r="A3757" s="39" t="s">
        <v>75</v>
      </c>
      <c r="B3757" s="39" t="s">
        <v>40</v>
      </c>
      <c r="C3757" s="39" t="s">
        <v>72</v>
      </c>
      <c r="D3757" s="39" t="s">
        <v>3844</v>
      </c>
      <c r="E3757" s="39" t="s">
        <v>127</v>
      </c>
      <c r="F3757" s="48">
        <v>2</v>
      </c>
      <c r="G3757" s="41">
        <v>24478</v>
      </c>
      <c r="H3757" s="42">
        <v>2.340152963671128</v>
      </c>
      <c r="I3757" s="42">
        <v>10460</v>
      </c>
      <c r="J3757" s="42" t="s">
        <v>4169</v>
      </c>
      <c r="K3757" s="42" t="s">
        <v>4170</v>
      </c>
      <c r="L3757" s="42">
        <v>100</v>
      </c>
      <c r="M3757" s="39" t="s">
        <v>106</v>
      </c>
      <c r="N3757" s="39" t="str">
        <f t="shared" si="58"/>
        <v>sim</v>
      </c>
      <c r="O3757" s="49">
        <v>111.25</v>
      </c>
      <c r="P3757" s="49">
        <v>90</v>
      </c>
      <c r="Q3757" s="39">
        <v>70</v>
      </c>
      <c r="R3757" s="39">
        <v>80.900000000000006</v>
      </c>
      <c r="S3757" s="39">
        <v>62.9</v>
      </c>
    </row>
    <row r="3758" spans="1:19" x14ac:dyDescent="0.25">
      <c r="A3758" s="39" t="s">
        <v>75</v>
      </c>
      <c r="B3758" s="39" t="s">
        <v>40</v>
      </c>
      <c r="C3758" s="39" t="s">
        <v>72</v>
      </c>
      <c r="D3758" s="39" t="s">
        <v>3845</v>
      </c>
      <c r="E3758" s="39" t="s">
        <v>193</v>
      </c>
      <c r="F3758" s="48">
        <v>1</v>
      </c>
      <c r="G3758" s="41">
        <v>18959</v>
      </c>
      <c r="H3758" s="42">
        <v>3.1321658681645466</v>
      </c>
      <c r="I3758" s="42">
        <v>6053</v>
      </c>
      <c r="J3758" s="42" t="s">
        <v>4169</v>
      </c>
      <c r="K3758" s="42" t="s">
        <v>4169</v>
      </c>
      <c r="L3758" s="42">
        <v>49</v>
      </c>
      <c r="M3758" s="39" t="s">
        <v>106</v>
      </c>
      <c r="N3758" s="39" t="str">
        <f t="shared" si="58"/>
        <v>sim</v>
      </c>
      <c r="O3758" s="49">
        <v>101.96</v>
      </c>
      <c r="P3758" s="49">
        <v>80.739999999999995</v>
      </c>
      <c r="Q3758" s="39">
        <v>80</v>
      </c>
      <c r="R3758" s="39">
        <v>79.2</v>
      </c>
      <c r="S3758" s="39">
        <v>78.5</v>
      </c>
    </row>
    <row r="3759" spans="1:19" x14ac:dyDescent="0.25">
      <c r="A3759" s="39" t="s">
        <v>75</v>
      </c>
      <c r="B3759" s="39" t="s">
        <v>40</v>
      </c>
      <c r="C3759" s="39" t="s">
        <v>72</v>
      </c>
      <c r="D3759" s="39" t="s">
        <v>3846</v>
      </c>
      <c r="E3759" s="39" t="s">
        <v>127</v>
      </c>
      <c r="F3759" s="48">
        <v>1</v>
      </c>
      <c r="G3759" s="41">
        <v>3207</v>
      </c>
      <c r="H3759" s="42">
        <v>2.1294820717131473</v>
      </c>
      <c r="I3759" s="42">
        <v>1506</v>
      </c>
      <c r="J3759" s="42" t="s">
        <v>4170</v>
      </c>
      <c r="K3759" s="42" t="s">
        <v>4170</v>
      </c>
      <c r="L3759" s="42">
        <v>10</v>
      </c>
      <c r="M3759" s="39" t="s">
        <v>102</v>
      </c>
      <c r="N3759" s="39" t="str">
        <f t="shared" si="58"/>
        <v>sim</v>
      </c>
      <c r="O3759" s="49">
        <v>80</v>
      </c>
      <c r="P3759" s="49">
        <v>60</v>
      </c>
      <c r="Q3759" s="39">
        <v>50</v>
      </c>
      <c r="R3759" s="39">
        <v>75</v>
      </c>
      <c r="S3759" s="39">
        <v>62.5</v>
      </c>
    </row>
    <row r="3760" spans="1:19" x14ac:dyDescent="0.25">
      <c r="A3760" s="39" t="s">
        <v>75</v>
      </c>
      <c r="B3760" s="39" t="s">
        <v>40</v>
      </c>
      <c r="C3760" s="39" t="s">
        <v>72</v>
      </c>
      <c r="D3760" s="39" t="s">
        <v>3847</v>
      </c>
      <c r="E3760" s="39" t="s">
        <v>127</v>
      </c>
      <c r="F3760" s="48">
        <v>1</v>
      </c>
      <c r="G3760" s="41">
        <v>951</v>
      </c>
      <c r="H3760" s="42">
        <v>2.1862068965517243</v>
      </c>
      <c r="I3760" s="42">
        <v>435</v>
      </c>
      <c r="J3760" s="42" t="s">
        <v>4169</v>
      </c>
      <c r="K3760" s="42" t="s">
        <v>4170</v>
      </c>
      <c r="L3760" s="42">
        <v>0</v>
      </c>
      <c r="M3760" s="39" t="s">
        <v>102</v>
      </c>
      <c r="N3760" s="39" t="str">
        <f t="shared" si="58"/>
        <v>sim</v>
      </c>
      <c r="O3760" s="49">
        <v>10</v>
      </c>
      <c r="P3760" s="49">
        <v>9</v>
      </c>
      <c r="Q3760" s="39">
        <v>5</v>
      </c>
      <c r="R3760" s="39">
        <v>90</v>
      </c>
      <c r="S3760" s="39">
        <v>50</v>
      </c>
    </row>
    <row r="3761" spans="1:19" x14ac:dyDescent="0.25">
      <c r="A3761" s="39" t="s">
        <v>75</v>
      </c>
      <c r="B3761" s="39" t="s">
        <v>40</v>
      </c>
      <c r="C3761" s="39" t="s">
        <v>72</v>
      </c>
      <c r="D3761" s="39" t="s">
        <v>3848</v>
      </c>
      <c r="E3761" s="39" t="s">
        <v>127</v>
      </c>
      <c r="F3761" s="48">
        <v>1</v>
      </c>
      <c r="G3761" s="41">
        <v>3859</v>
      </c>
      <c r="H3761" s="42">
        <v>2.35880195599022</v>
      </c>
      <c r="I3761" s="42">
        <v>1636</v>
      </c>
      <c r="J3761" s="42" t="s">
        <v>4169</v>
      </c>
      <c r="K3761" s="42" t="s">
        <v>4169</v>
      </c>
      <c r="L3761" s="42">
        <v>0</v>
      </c>
      <c r="M3761" s="39" t="s">
        <v>102</v>
      </c>
      <c r="N3761" s="39" t="str">
        <f t="shared" si="58"/>
        <v>sim</v>
      </c>
      <c r="O3761" s="49">
        <v>21.35</v>
      </c>
      <c r="P3761" s="49">
        <v>11.43</v>
      </c>
      <c r="Q3761" s="39">
        <v>3.8</v>
      </c>
      <c r="R3761" s="39">
        <v>53.5</v>
      </c>
      <c r="S3761" s="39">
        <v>17.8</v>
      </c>
    </row>
    <row r="3762" spans="1:19" x14ac:dyDescent="0.25">
      <c r="A3762" s="39" t="s">
        <v>75</v>
      </c>
      <c r="B3762" s="39" t="s">
        <v>40</v>
      </c>
      <c r="C3762" s="39" t="s">
        <v>72</v>
      </c>
      <c r="D3762" s="39" t="s">
        <v>3849</v>
      </c>
      <c r="E3762" s="39" t="s">
        <v>127</v>
      </c>
      <c r="F3762" s="48">
        <v>1</v>
      </c>
      <c r="G3762" s="41">
        <v>3357</v>
      </c>
      <c r="H3762" s="42">
        <v>2.6023255813953488</v>
      </c>
      <c r="I3762" s="42">
        <v>1290</v>
      </c>
      <c r="J3762" s="42" t="s">
        <v>4170</v>
      </c>
      <c r="K3762" s="42" t="s">
        <v>4170</v>
      </c>
      <c r="L3762" s="42">
        <v>500</v>
      </c>
      <c r="M3762" s="39" t="s">
        <v>103</v>
      </c>
      <c r="N3762" s="39" t="str">
        <f t="shared" si="58"/>
        <v>sim</v>
      </c>
      <c r="O3762" s="49">
        <v>51.42</v>
      </c>
      <c r="P3762" s="49">
        <v>19.75</v>
      </c>
      <c r="Q3762" s="39">
        <v>2.1</v>
      </c>
      <c r="R3762" s="39">
        <v>38.4</v>
      </c>
      <c r="S3762" s="39">
        <v>4.0999999999999996</v>
      </c>
    </row>
    <row r="3763" spans="1:19" x14ac:dyDescent="0.25">
      <c r="A3763" s="39" t="s">
        <v>75</v>
      </c>
      <c r="B3763" s="39" t="s">
        <v>40</v>
      </c>
      <c r="C3763" s="39" t="s">
        <v>72</v>
      </c>
      <c r="D3763" s="39" t="s">
        <v>3850</v>
      </c>
      <c r="E3763" s="39" t="s">
        <v>127</v>
      </c>
      <c r="F3763" s="48">
        <v>1</v>
      </c>
      <c r="G3763" s="41">
        <v>1976</v>
      </c>
      <c r="H3763" s="42">
        <v>2</v>
      </c>
      <c r="I3763" s="42">
        <v>988</v>
      </c>
      <c r="J3763" s="42" t="s">
        <v>4170</v>
      </c>
      <c r="K3763" s="42" t="s">
        <v>4170</v>
      </c>
      <c r="L3763" s="42">
        <v>15</v>
      </c>
      <c r="M3763" s="39" t="s">
        <v>102</v>
      </c>
      <c r="N3763" s="39" t="str">
        <f t="shared" si="58"/>
        <v>sim</v>
      </c>
      <c r="O3763" s="49">
        <v>18.55</v>
      </c>
      <c r="P3763" s="49">
        <v>14</v>
      </c>
      <c r="Q3763" s="39">
        <v>4.0999999999999996</v>
      </c>
      <c r="R3763" s="39">
        <v>75.5</v>
      </c>
      <c r="S3763" s="39">
        <v>22.1</v>
      </c>
    </row>
    <row r="3764" spans="1:19" x14ac:dyDescent="0.25">
      <c r="A3764" s="39" t="s">
        <v>75</v>
      </c>
      <c r="B3764" s="39" t="s">
        <v>40</v>
      </c>
      <c r="C3764" s="39" t="s">
        <v>72</v>
      </c>
      <c r="D3764" s="39" t="s">
        <v>3851</v>
      </c>
      <c r="E3764" s="39" t="s">
        <v>127</v>
      </c>
      <c r="F3764" s="48">
        <v>1</v>
      </c>
      <c r="G3764" s="41">
        <v>1656</v>
      </c>
      <c r="H3764" s="42">
        <v>4.7314285714285713</v>
      </c>
      <c r="I3764" s="42">
        <v>350</v>
      </c>
      <c r="J3764" s="42" t="s">
        <v>4169</v>
      </c>
      <c r="K3764" s="42" t="s">
        <v>4170</v>
      </c>
      <c r="L3764" s="42">
        <v>1</v>
      </c>
      <c r="M3764" s="39" t="s">
        <v>106</v>
      </c>
      <c r="N3764" s="39" t="str">
        <f t="shared" si="58"/>
        <v>sim</v>
      </c>
      <c r="O3764" s="49">
        <v>45</v>
      </c>
      <c r="P3764" s="49">
        <v>30</v>
      </c>
      <c r="Q3764" s="39">
        <v>15</v>
      </c>
      <c r="R3764" s="39">
        <v>66.7</v>
      </c>
      <c r="S3764" s="39">
        <v>33.299999999999997</v>
      </c>
    </row>
    <row r="3765" spans="1:19" x14ac:dyDescent="0.25">
      <c r="A3765" s="39" t="s">
        <v>75</v>
      </c>
      <c r="B3765" s="39" t="s">
        <v>40</v>
      </c>
      <c r="C3765" s="39" t="s">
        <v>72</v>
      </c>
      <c r="D3765" s="39" t="s">
        <v>3852</v>
      </c>
      <c r="E3765" s="39" t="s">
        <v>127</v>
      </c>
      <c r="F3765" s="48">
        <v>1</v>
      </c>
      <c r="G3765" s="41">
        <v>569</v>
      </c>
      <c r="H3765" s="42">
        <v>2.0177304964539009</v>
      </c>
      <c r="I3765" s="42">
        <v>282</v>
      </c>
      <c r="J3765" s="42" t="s">
        <v>4170</v>
      </c>
      <c r="K3765" s="42" t="s">
        <v>4169</v>
      </c>
      <c r="L3765" s="42">
        <v>0</v>
      </c>
      <c r="M3765" s="39" t="s">
        <v>102</v>
      </c>
      <c r="N3765" s="39" t="str">
        <f t="shared" si="58"/>
        <v>sim</v>
      </c>
      <c r="O3765" s="49">
        <v>7.6</v>
      </c>
      <c r="P3765" s="49">
        <v>6.8</v>
      </c>
      <c r="Q3765" s="39">
        <v>5.3</v>
      </c>
      <c r="R3765" s="39">
        <v>89.5</v>
      </c>
      <c r="S3765" s="39">
        <v>69.7</v>
      </c>
    </row>
    <row r="3766" spans="1:19" x14ac:dyDescent="0.25">
      <c r="A3766" s="39" t="s">
        <v>75</v>
      </c>
      <c r="B3766" s="39" t="s">
        <v>40</v>
      </c>
      <c r="C3766" s="39" t="s">
        <v>72</v>
      </c>
      <c r="D3766" s="39" t="s">
        <v>3853</v>
      </c>
      <c r="E3766" s="39" t="s">
        <v>127</v>
      </c>
      <c r="F3766" s="48">
        <v>1</v>
      </c>
      <c r="G3766" s="41">
        <v>1241</v>
      </c>
      <c r="H3766" s="42">
        <v>2.0016129032258063</v>
      </c>
      <c r="I3766" s="42">
        <v>620</v>
      </c>
      <c r="J3766" s="42" t="s">
        <v>4169</v>
      </c>
      <c r="K3766" s="42" t="s">
        <v>4169</v>
      </c>
      <c r="L3766" s="42">
        <v>10</v>
      </c>
      <c r="M3766" s="39" t="s">
        <v>102</v>
      </c>
      <c r="N3766" s="39" t="str">
        <f t="shared" si="58"/>
        <v>sim</v>
      </c>
      <c r="O3766" s="49">
        <v>21</v>
      </c>
      <c r="P3766" s="49">
        <v>14</v>
      </c>
      <c r="Q3766" s="39">
        <v>4</v>
      </c>
      <c r="R3766" s="39">
        <v>66.7</v>
      </c>
      <c r="S3766" s="39">
        <v>19</v>
      </c>
    </row>
    <row r="3767" spans="1:19" x14ac:dyDescent="0.25">
      <c r="A3767" s="39" t="s">
        <v>75</v>
      </c>
      <c r="B3767" s="39" t="s">
        <v>40</v>
      </c>
      <c r="C3767" s="39" t="s">
        <v>72</v>
      </c>
      <c r="D3767" s="39" t="s">
        <v>3854</v>
      </c>
      <c r="E3767" s="39" t="s">
        <v>127</v>
      </c>
      <c r="F3767" s="48">
        <v>1</v>
      </c>
      <c r="G3767" s="41">
        <v>11769</v>
      </c>
      <c r="H3767" s="42">
        <v>2.0647368421052632</v>
      </c>
      <c r="I3767" s="42">
        <v>5700</v>
      </c>
      <c r="J3767" s="42" t="s">
        <v>4170</v>
      </c>
      <c r="K3767" s="42" t="s">
        <v>4170</v>
      </c>
      <c r="L3767" s="42">
        <v>0</v>
      </c>
      <c r="M3767" s="39" t="s">
        <v>106</v>
      </c>
      <c r="N3767" s="39" t="str">
        <f t="shared" si="58"/>
        <v>sim</v>
      </c>
      <c r="O3767" s="49">
        <v>50.5</v>
      </c>
      <c r="P3767" s="49">
        <v>20</v>
      </c>
      <c r="Q3767" s="39">
        <v>15</v>
      </c>
      <c r="R3767" s="39">
        <v>39.6</v>
      </c>
      <c r="S3767" s="39">
        <v>29.7</v>
      </c>
    </row>
    <row r="3768" spans="1:19" x14ac:dyDescent="0.25">
      <c r="A3768" s="39" t="s">
        <v>75</v>
      </c>
      <c r="B3768" s="39" t="s">
        <v>40</v>
      </c>
      <c r="C3768" s="39" t="s">
        <v>72</v>
      </c>
      <c r="D3768" s="39" t="s">
        <v>3855</v>
      </c>
      <c r="E3768" s="39" t="s">
        <v>194</v>
      </c>
      <c r="F3768" s="48">
        <v>1</v>
      </c>
      <c r="G3768" s="41">
        <v>20841</v>
      </c>
      <c r="H3768" s="42">
        <v>2.358646446355817</v>
      </c>
      <c r="I3768" s="42">
        <v>8836</v>
      </c>
      <c r="J3768" s="42" t="s">
        <v>4170</v>
      </c>
      <c r="K3768" s="42" t="s">
        <v>4170</v>
      </c>
      <c r="L3768" s="42">
        <v>4250</v>
      </c>
      <c r="M3768" s="39" t="s">
        <v>106</v>
      </c>
      <c r="N3768" s="39" t="str">
        <f t="shared" si="58"/>
        <v>sim</v>
      </c>
      <c r="O3768" s="49">
        <v>115.9</v>
      </c>
      <c r="P3768" s="49">
        <v>91.27</v>
      </c>
      <c r="Q3768" s="39">
        <v>60</v>
      </c>
      <c r="R3768" s="39">
        <v>78.7</v>
      </c>
      <c r="S3768" s="39">
        <v>51.8</v>
      </c>
    </row>
    <row r="3769" spans="1:19" x14ac:dyDescent="0.25">
      <c r="A3769" s="39" t="s">
        <v>75</v>
      </c>
      <c r="B3769" s="39" t="s">
        <v>40</v>
      </c>
      <c r="C3769" s="39" t="s">
        <v>72</v>
      </c>
      <c r="D3769" s="39" t="s">
        <v>3856</v>
      </c>
      <c r="E3769" s="39" t="s">
        <v>127</v>
      </c>
      <c r="F3769" s="48">
        <v>1</v>
      </c>
      <c r="G3769" s="41">
        <v>18629</v>
      </c>
      <c r="H3769" s="42">
        <v>2.3130121678668982</v>
      </c>
      <c r="I3769" s="42">
        <v>8054</v>
      </c>
      <c r="J3769" s="42" t="s">
        <v>4170</v>
      </c>
      <c r="K3769" s="42" t="s">
        <v>4170</v>
      </c>
      <c r="L3769" s="42">
        <v>72</v>
      </c>
      <c r="M3769" s="39" t="s">
        <v>106</v>
      </c>
      <c r="N3769" s="39" t="str">
        <f t="shared" si="58"/>
        <v>sim</v>
      </c>
      <c r="O3769" s="49">
        <v>52.5</v>
      </c>
      <c r="P3769" s="49">
        <v>39.1</v>
      </c>
      <c r="Q3769" s="39">
        <v>12.1</v>
      </c>
      <c r="R3769" s="39">
        <v>74.5</v>
      </c>
      <c r="S3769" s="39">
        <v>23</v>
      </c>
    </row>
    <row r="3770" spans="1:19" x14ac:dyDescent="0.25">
      <c r="A3770" s="39" t="s">
        <v>75</v>
      </c>
      <c r="B3770" s="39" t="s">
        <v>40</v>
      </c>
      <c r="C3770" s="39" t="s">
        <v>72</v>
      </c>
      <c r="D3770" s="39" t="s">
        <v>3857</v>
      </c>
      <c r="E3770" s="39" t="s">
        <v>127</v>
      </c>
      <c r="F3770" s="48">
        <v>1</v>
      </c>
      <c r="G3770" s="41">
        <v>1565</v>
      </c>
      <c r="H3770" s="42">
        <v>2.0064102564102564</v>
      </c>
      <c r="I3770" s="42">
        <v>780</v>
      </c>
      <c r="J3770" s="42" t="s">
        <v>4169</v>
      </c>
      <c r="K3770" s="42" t="s">
        <v>4169</v>
      </c>
      <c r="L3770" s="42">
        <v>0</v>
      </c>
      <c r="M3770" s="39" t="s">
        <v>106</v>
      </c>
      <c r="N3770" s="39" t="str">
        <f t="shared" si="58"/>
        <v>sim</v>
      </c>
      <c r="O3770" s="49">
        <v>12</v>
      </c>
      <c r="P3770" s="49">
        <v>12</v>
      </c>
      <c r="Q3770" s="39">
        <v>8</v>
      </c>
      <c r="R3770" s="39">
        <v>100</v>
      </c>
      <c r="S3770" s="39">
        <v>66.7</v>
      </c>
    </row>
    <row r="3771" spans="1:19" x14ac:dyDescent="0.25">
      <c r="A3771" s="39" t="s">
        <v>75</v>
      </c>
      <c r="B3771" s="39" t="s">
        <v>40</v>
      </c>
      <c r="C3771" s="39" t="s">
        <v>72</v>
      </c>
      <c r="D3771" s="39" t="s">
        <v>3858</v>
      </c>
      <c r="E3771" s="39" t="s">
        <v>127</v>
      </c>
      <c r="F3771" s="48">
        <v>1</v>
      </c>
      <c r="G3771" s="41">
        <v>772</v>
      </c>
      <c r="H3771" s="42">
        <v>2.3393939393939394</v>
      </c>
      <c r="I3771" s="42">
        <v>330</v>
      </c>
      <c r="J3771" s="42" t="s">
        <v>4169</v>
      </c>
      <c r="K3771" s="42" t="s">
        <v>4170</v>
      </c>
      <c r="L3771" s="42">
        <v>0</v>
      </c>
      <c r="M3771" s="39" t="s">
        <v>105</v>
      </c>
      <c r="N3771" s="39" t="str">
        <f t="shared" si="58"/>
        <v>sim</v>
      </c>
      <c r="O3771" s="49">
        <v>17.8</v>
      </c>
      <c r="P3771" s="49">
        <v>12.02</v>
      </c>
      <c r="Q3771" s="39">
        <v>9.08</v>
      </c>
      <c r="R3771" s="39">
        <v>67.5</v>
      </c>
      <c r="S3771" s="39">
        <v>51</v>
      </c>
    </row>
    <row r="3772" spans="1:19" x14ac:dyDescent="0.25">
      <c r="A3772" s="39" t="s">
        <v>75</v>
      </c>
      <c r="B3772" s="39" t="s">
        <v>40</v>
      </c>
      <c r="C3772" s="39" t="s">
        <v>72</v>
      </c>
      <c r="D3772" s="39" t="s">
        <v>3859</v>
      </c>
      <c r="E3772" s="39" t="s">
        <v>127</v>
      </c>
      <c r="F3772" s="48">
        <v>1</v>
      </c>
      <c r="G3772" s="41">
        <v>526</v>
      </c>
      <c r="H3772" s="42">
        <v>2.0708661417322833</v>
      </c>
      <c r="I3772" s="42">
        <v>254</v>
      </c>
      <c r="J3772" s="42" t="s">
        <v>4169</v>
      </c>
      <c r="K3772" s="42" t="s">
        <v>4169</v>
      </c>
      <c r="L3772" s="42">
        <v>0</v>
      </c>
      <c r="M3772" s="39" t="s">
        <v>102</v>
      </c>
      <c r="N3772" s="39" t="str">
        <f t="shared" si="58"/>
        <v>sim</v>
      </c>
      <c r="O3772" s="49">
        <v>19.5</v>
      </c>
      <c r="P3772" s="49">
        <v>6.5</v>
      </c>
      <c r="Q3772" s="39">
        <v>1.6</v>
      </c>
      <c r="R3772" s="39">
        <v>33.299999999999997</v>
      </c>
      <c r="S3772" s="39">
        <v>8.1999999999999993</v>
      </c>
    </row>
    <row r="3773" spans="1:19" x14ac:dyDescent="0.25">
      <c r="A3773" s="39" t="s">
        <v>75</v>
      </c>
      <c r="B3773" s="39" t="s">
        <v>40</v>
      </c>
      <c r="C3773" s="39" t="s">
        <v>72</v>
      </c>
      <c r="D3773" s="39" t="s">
        <v>3860</v>
      </c>
      <c r="E3773" s="39" t="s">
        <v>127</v>
      </c>
      <c r="F3773" s="48">
        <v>1</v>
      </c>
      <c r="G3773" s="41">
        <v>1577</v>
      </c>
      <c r="H3773" s="42">
        <v>2.4261538461538463</v>
      </c>
      <c r="I3773" s="42">
        <v>650</v>
      </c>
      <c r="J3773" s="42" t="s">
        <v>4170</v>
      </c>
      <c r="K3773" s="42" t="s">
        <v>4170</v>
      </c>
      <c r="L3773" s="42">
        <v>30</v>
      </c>
      <c r="M3773" s="39" t="s">
        <v>106</v>
      </c>
      <c r="N3773" s="39" t="str">
        <f t="shared" si="58"/>
        <v>sim</v>
      </c>
      <c r="O3773" s="49">
        <v>36.9</v>
      </c>
      <c r="P3773" s="49">
        <v>16</v>
      </c>
      <c r="Q3773" s="39">
        <v>10</v>
      </c>
      <c r="R3773" s="39">
        <v>43.4</v>
      </c>
      <c r="S3773" s="39">
        <v>27.1</v>
      </c>
    </row>
    <row r="3774" spans="1:19" x14ac:dyDescent="0.25">
      <c r="A3774" s="39" t="s">
        <v>75</v>
      </c>
      <c r="B3774" s="39" t="s">
        <v>40</v>
      </c>
      <c r="C3774" s="39" t="s">
        <v>72</v>
      </c>
      <c r="D3774" s="39" t="s">
        <v>3861</v>
      </c>
      <c r="E3774" s="39" t="s">
        <v>127</v>
      </c>
      <c r="F3774" s="48">
        <v>1</v>
      </c>
      <c r="G3774" s="41">
        <v>6084</v>
      </c>
      <c r="H3774" s="42">
        <v>2.6980044345898007</v>
      </c>
      <c r="I3774" s="42">
        <v>2255</v>
      </c>
      <c r="J3774" s="42" t="s">
        <v>4169</v>
      </c>
      <c r="K3774" s="42" t="s">
        <v>4170</v>
      </c>
      <c r="L3774" s="42">
        <v>10</v>
      </c>
      <c r="M3774" s="39" t="s">
        <v>106</v>
      </c>
      <c r="N3774" s="39" t="str">
        <f t="shared" si="58"/>
        <v>sim</v>
      </c>
      <c r="O3774" s="49">
        <v>32</v>
      </c>
      <c r="P3774" s="49">
        <v>25.37</v>
      </c>
      <c r="Q3774" s="39">
        <v>1</v>
      </c>
      <c r="R3774" s="39">
        <v>79.3</v>
      </c>
      <c r="S3774" s="39">
        <v>3.1</v>
      </c>
    </row>
    <row r="3775" spans="1:19" x14ac:dyDescent="0.25">
      <c r="A3775" s="39" t="s">
        <v>75</v>
      </c>
      <c r="B3775" s="39" t="s">
        <v>40</v>
      </c>
      <c r="C3775" s="39" t="s">
        <v>72</v>
      </c>
      <c r="D3775" s="39" t="s">
        <v>3862</v>
      </c>
      <c r="E3775" s="39" t="s">
        <v>194</v>
      </c>
      <c r="F3775" s="48">
        <v>2</v>
      </c>
      <c r="G3775" s="41">
        <v>77156</v>
      </c>
      <c r="H3775" s="42">
        <v>2.0020758731641495</v>
      </c>
      <c r="I3775" s="42">
        <v>38538</v>
      </c>
      <c r="J3775" s="42" t="s">
        <v>4170</v>
      </c>
      <c r="K3775" s="42" t="s">
        <v>4170</v>
      </c>
      <c r="L3775" s="42">
        <v>100</v>
      </c>
      <c r="M3775" s="39" t="s">
        <v>103</v>
      </c>
      <c r="N3775" s="39" t="str">
        <f t="shared" si="58"/>
        <v>sim</v>
      </c>
      <c r="O3775" s="49">
        <v>348.5</v>
      </c>
      <c r="P3775" s="49">
        <v>288.5</v>
      </c>
      <c r="Q3775" s="39">
        <v>284.7</v>
      </c>
      <c r="R3775" s="39">
        <v>82.8</v>
      </c>
      <c r="S3775" s="39">
        <v>81.7</v>
      </c>
    </row>
    <row r="3776" spans="1:19" x14ac:dyDescent="0.25">
      <c r="A3776" s="39" t="s">
        <v>75</v>
      </c>
      <c r="B3776" s="39" t="s">
        <v>40</v>
      </c>
      <c r="C3776" s="39" t="s">
        <v>72</v>
      </c>
      <c r="D3776" s="39" t="s">
        <v>3863</v>
      </c>
      <c r="E3776" s="39" t="s">
        <v>194</v>
      </c>
      <c r="F3776" s="48">
        <v>3</v>
      </c>
      <c r="G3776" s="41">
        <v>141280</v>
      </c>
      <c r="H3776" s="42">
        <v>3.2201303733418425</v>
      </c>
      <c r="I3776" s="42">
        <v>43874</v>
      </c>
      <c r="J3776" s="42" t="s">
        <v>4169</v>
      </c>
      <c r="K3776" s="42" t="s">
        <v>4170</v>
      </c>
      <c r="L3776" s="42">
        <v>10000</v>
      </c>
      <c r="M3776" s="39" t="s">
        <v>103</v>
      </c>
      <c r="N3776" s="39" t="str">
        <f t="shared" si="58"/>
        <v>sim</v>
      </c>
      <c r="O3776" s="49">
        <v>500</v>
      </c>
      <c r="P3776" s="49">
        <v>450</v>
      </c>
      <c r="Q3776" s="39">
        <v>300</v>
      </c>
      <c r="R3776" s="39">
        <v>90</v>
      </c>
      <c r="S3776" s="39">
        <v>60</v>
      </c>
    </row>
    <row r="3777" spans="1:19" x14ac:dyDescent="0.25">
      <c r="A3777" s="39" t="s">
        <v>75</v>
      </c>
      <c r="B3777" s="39" t="s">
        <v>40</v>
      </c>
      <c r="C3777" s="39" t="s">
        <v>72</v>
      </c>
      <c r="D3777" s="39" t="s">
        <v>3475</v>
      </c>
      <c r="E3777" s="39" t="s">
        <v>127</v>
      </c>
      <c r="F3777" s="48">
        <v>1</v>
      </c>
      <c r="G3777" s="41">
        <v>20871</v>
      </c>
      <c r="H3777" s="42">
        <v>2.7207665232694564</v>
      </c>
      <c r="I3777" s="42">
        <v>7671</v>
      </c>
      <c r="J3777" s="42" t="s">
        <v>4169</v>
      </c>
      <c r="K3777" s="42" t="s">
        <v>4170</v>
      </c>
      <c r="L3777" s="42">
        <v>0</v>
      </c>
      <c r="M3777" s="39" t="s">
        <v>103</v>
      </c>
      <c r="N3777" s="39" t="str">
        <f t="shared" si="58"/>
        <v>sim</v>
      </c>
      <c r="O3777" s="49">
        <v>105.74</v>
      </c>
      <c r="P3777" s="49">
        <v>105.74</v>
      </c>
      <c r="Q3777" s="39">
        <v>70</v>
      </c>
      <c r="R3777" s="39">
        <v>100</v>
      </c>
      <c r="S3777" s="39">
        <v>66.2</v>
      </c>
    </row>
    <row r="3778" spans="1:19" x14ac:dyDescent="0.25">
      <c r="A3778" s="39" t="s">
        <v>75</v>
      </c>
      <c r="B3778" s="39" t="s">
        <v>40</v>
      </c>
      <c r="C3778" s="39" t="s">
        <v>72</v>
      </c>
      <c r="D3778" s="39" t="s">
        <v>3864</v>
      </c>
      <c r="E3778" s="39" t="s">
        <v>127</v>
      </c>
      <c r="F3778" s="48">
        <v>1</v>
      </c>
      <c r="G3778" s="41">
        <v>5823</v>
      </c>
      <c r="H3778" s="42">
        <v>2.9115000000000002</v>
      </c>
      <c r="I3778" s="42">
        <v>2000</v>
      </c>
      <c r="J3778" s="42" t="s">
        <v>4170</v>
      </c>
      <c r="K3778" s="42" t="s">
        <v>4170</v>
      </c>
      <c r="L3778" s="42">
        <v>0</v>
      </c>
      <c r="M3778" s="39" t="s">
        <v>102</v>
      </c>
      <c r="N3778" s="39" t="str">
        <f t="shared" si="58"/>
        <v>sim</v>
      </c>
      <c r="O3778" s="49">
        <v>39.74</v>
      </c>
      <c r="P3778" s="49">
        <v>30.95</v>
      </c>
      <c r="Q3778" s="39">
        <v>17.29</v>
      </c>
      <c r="R3778" s="39">
        <v>77.900000000000006</v>
      </c>
      <c r="S3778" s="39">
        <v>43.5</v>
      </c>
    </row>
    <row r="3779" spans="1:19" x14ac:dyDescent="0.25">
      <c r="A3779" s="39" t="s">
        <v>75</v>
      </c>
      <c r="B3779" s="39" t="s">
        <v>40</v>
      </c>
      <c r="C3779" s="39" t="s">
        <v>72</v>
      </c>
      <c r="D3779" s="39" t="s">
        <v>3865</v>
      </c>
      <c r="E3779" s="39" t="s">
        <v>127</v>
      </c>
      <c r="F3779" s="48">
        <v>1</v>
      </c>
      <c r="G3779" s="41">
        <v>1518</v>
      </c>
      <c r="H3779" s="42">
        <v>2.2192982456140351</v>
      </c>
      <c r="I3779" s="42">
        <v>684</v>
      </c>
      <c r="J3779" s="42" t="s">
        <v>4170</v>
      </c>
      <c r="K3779" s="42" t="s">
        <v>4170</v>
      </c>
      <c r="L3779" s="42">
        <v>0</v>
      </c>
      <c r="M3779" s="39" t="s">
        <v>102</v>
      </c>
      <c r="N3779" s="39" t="str">
        <f t="shared" ref="N3779:N3842" si="59">IF(M3779&lt;&gt;"Não existe", "sim")</f>
        <v>sim</v>
      </c>
      <c r="O3779" s="49">
        <v>12</v>
      </c>
      <c r="P3779" s="49">
        <v>11</v>
      </c>
      <c r="Q3779" s="39">
        <v>5</v>
      </c>
      <c r="R3779" s="39">
        <v>91.7</v>
      </c>
      <c r="S3779" s="39">
        <v>41.7</v>
      </c>
    </row>
    <row r="3780" spans="1:19" x14ac:dyDescent="0.25">
      <c r="A3780" s="39" t="s">
        <v>75</v>
      </c>
      <c r="B3780" s="39" t="s">
        <v>40</v>
      </c>
      <c r="C3780" s="39" t="s">
        <v>72</v>
      </c>
      <c r="D3780" s="39" t="s">
        <v>3866</v>
      </c>
      <c r="E3780" s="39" t="s">
        <v>127</v>
      </c>
      <c r="F3780" s="48">
        <v>1</v>
      </c>
      <c r="G3780" s="41">
        <v>3575</v>
      </c>
      <c r="H3780" s="42">
        <v>2.0381984036488028</v>
      </c>
      <c r="I3780" s="42">
        <v>1754</v>
      </c>
      <c r="J3780" s="42" t="s">
        <v>4170</v>
      </c>
      <c r="K3780" s="42" t="s">
        <v>4170</v>
      </c>
      <c r="L3780" s="42">
        <v>6</v>
      </c>
      <c r="M3780" s="39" t="s">
        <v>102</v>
      </c>
      <c r="N3780" s="39" t="str">
        <f t="shared" si="59"/>
        <v>sim</v>
      </c>
      <c r="O3780" s="49">
        <v>35.020000000000003</v>
      </c>
      <c r="P3780" s="49">
        <v>27.01</v>
      </c>
      <c r="Q3780" s="39">
        <v>6.11</v>
      </c>
      <c r="R3780" s="39">
        <v>77.099999999999994</v>
      </c>
      <c r="S3780" s="39">
        <v>17.399999999999999</v>
      </c>
    </row>
    <row r="3781" spans="1:19" x14ac:dyDescent="0.25">
      <c r="A3781" s="39" t="s">
        <v>75</v>
      </c>
      <c r="B3781" s="39" t="s">
        <v>40</v>
      </c>
      <c r="C3781" s="39" t="s">
        <v>72</v>
      </c>
      <c r="D3781" s="39" t="s">
        <v>3867</v>
      </c>
      <c r="E3781" s="39" t="s">
        <v>127</v>
      </c>
      <c r="F3781" s="48">
        <v>1</v>
      </c>
      <c r="G3781" s="41">
        <v>866</v>
      </c>
      <c r="H3781" s="42">
        <v>2.1758793969849246</v>
      </c>
      <c r="I3781" s="42">
        <v>398</v>
      </c>
      <c r="J3781" s="42" t="s">
        <v>4170</v>
      </c>
      <c r="K3781" s="42" t="s">
        <v>4170</v>
      </c>
      <c r="L3781" s="42">
        <v>0</v>
      </c>
      <c r="M3781" s="39" t="s">
        <v>102</v>
      </c>
      <c r="N3781" s="39" t="str">
        <f t="shared" si="59"/>
        <v>sim</v>
      </c>
      <c r="O3781" s="49">
        <v>15.61</v>
      </c>
      <c r="P3781" s="49">
        <v>7.76</v>
      </c>
      <c r="Q3781" s="39">
        <v>3.85</v>
      </c>
      <c r="R3781" s="39">
        <v>49.7</v>
      </c>
      <c r="S3781" s="39">
        <v>24.7</v>
      </c>
    </row>
    <row r="3782" spans="1:19" x14ac:dyDescent="0.25">
      <c r="A3782" s="39" t="s">
        <v>75</v>
      </c>
      <c r="B3782" s="39" t="s">
        <v>40</v>
      </c>
      <c r="C3782" s="39" t="s">
        <v>72</v>
      </c>
      <c r="D3782" s="39" t="s">
        <v>3868</v>
      </c>
      <c r="E3782" s="39" t="s">
        <v>127</v>
      </c>
      <c r="F3782" s="48">
        <v>1</v>
      </c>
      <c r="G3782" s="41">
        <v>1383</v>
      </c>
      <c r="H3782" s="42">
        <v>2.5754189944134076</v>
      </c>
      <c r="I3782" s="42">
        <v>537</v>
      </c>
      <c r="J3782" s="42" t="s">
        <v>4170</v>
      </c>
      <c r="K3782" s="42" t="s">
        <v>4170</v>
      </c>
      <c r="L3782" s="42">
        <v>0</v>
      </c>
      <c r="M3782" s="39" t="s">
        <v>102</v>
      </c>
      <c r="N3782" s="39" t="str">
        <f t="shared" si="59"/>
        <v>sim</v>
      </c>
      <c r="O3782" s="49">
        <v>5</v>
      </c>
      <c r="P3782" s="49">
        <v>3.6</v>
      </c>
      <c r="Q3782" s="39">
        <v>3</v>
      </c>
      <c r="R3782" s="39">
        <v>72</v>
      </c>
      <c r="S3782" s="39">
        <v>60</v>
      </c>
    </row>
    <row r="3783" spans="1:19" x14ac:dyDescent="0.25">
      <c r="A3783" s="39" t="s">
        <v>75</v>
      </c>
      <c r="B3783" s="39" t="s">
        <v>40</v>
      </c>
      <c r="C3783" s="39" t="s">
        <v>72</v>
      </c>
      <c r="D3783" s="39" t="s">
        <v>3869</v>
      </c>
      <c r="E3783" s="39" t="s">
        <v>127</v>
      </c>
      <c r="F3783" s="48">
        <v>1</v>
      </c>
      <c r="G3783" s="41">
        <v>15050</v>
      </c>
      <c r="H3783" s="42">
        <v>2.5083333333333333</v>
      </c>
      <c r="I3783" s="42">
        <v>6000</v>
      </c>
      <c r="J3783" s="42" t="s">
        <v>4170</v>
      </c>
      <c r="K3783" s="42" t="s">
        <v>4170</v>
      </c>
      <c r="L3783" s="42">
        <v>250</v>
      </c>
      <c r="M3783" s="39" t="s">
        <v>103</v>
      </c>
      <c r="N3783" s="39" t="str">
        <f t="shared" si="59"/>
        <v>sim</v>
      </c>
      <c r="O3783" s="49">
        <v>12</v>
      </c>
      <c r="P3783" s="49">
        <v>10</v>
      </c>
      <c r="Q3783" s="39">
        <v>2</v>
      </c>
      <c r="R3783" s="39">
        <v>83.3</v>
      </c>
      <c r="S3783" s="39">
        <v>16.7</v>
      </c>
    </row>
    <row r="3784" spans="1:19" x14ac:dyDescent="0.25">
      <c r="A3784" s="39" t="s">
        <v>75</v>
      </c>
      <c r="B3784" s="39" t="s">
        <v>40</v>
      </c>
      <c r="C3784" s="39" t="s">
        <v>72</v>
      </c>
      <c r="D3784" s="39" t="s">
        <v>3870</v>
      </c>
      <c r="E3784" s="39" t="s">
        <v>127</v>
      </c>
      <c r="F3784" s="48">
        <v>1</v>
      </c>
      <c r="G3784" s="41">
        <v>447</v>
      </c>
      <c r="H3784" s="42">
        <v>2.0318181818181817</v>
      </c>
      <c r="I3784" s="42">
        <v>220</v>
      </c>
      <c r="J3784" s="42" t="s">
        <v>4170</v>
      </c>
      <c r="K3784" s="42" t="s">
        <v>4170</v>
      </c>
      <c r="L3784" s="42">
        <v>0</v>
      </c>
      <c r="M3784" s="39" t="s">
        <v>102</v>
      </c>
      <c r="N3784" s="39" t="str">
        <f t="shared" si="59"/>
        <v>sim</v>
      </c>
      <c r="O3784" s="49">
        <v>3</v>
      </c>
      <c r="P3784" s="49">
        <v>2.5</v>
      </c>
      <c r="Q3784" s="39">
        <v>1</v>
      </c>
      <c r="R3784" s="39">
        <v>83.3</v>
      </c>
      <c r="S3784" s="39">
        <v>33.299999999999997</v>
      </c>
    </row>
    <row r="3785" spans="1:19" x14ac:dyDescent="0.25">
      <c r="A3785" s="39" t="s">
        <v>75</v>
      </c>
      <c r="B3785" s="39" t="s">
        <v>40</v>
      </c>
      <c r="C3785" s="39" t="s">
        <v>72</v>
      </c>
      <c r="D3785" s="39" t="s">
        <v>3871</v>
      </c>
      <c r="E3785" s="39" t="s">
        <v>127</v>
      </c>
      <c r="F3785" s="48">
        <v>1</v>
      </c>
      <c r="G3785" s="41">
        <v>2860</v>
      </c>
      <c r="H3785" s="42">
        <v>2.1423220973782771</v>
      </c>
      <c r="I3785" s="42">
        <v>1335</v>
      </c>
      <c r="J3785" s="42" t="s">
        <v>4170</v>
      </c>
      <c r="K3785" s="42" t="s">
        <v>4170</v>
      </c>
      <c r="L3785" s="42">
        <v>0</v>
      </c>
      <c r="M3785" s="39" t="s">
        <v>106</v>
      </c>
      <c r="N3785" s="39" t="str">
        <f t="shared" si="59"/>
        <v>sim</v>
      </c>
      <c r="O3785" s="49">
        <v>31.22</v>
      </c>
      <c r="P3785" s="49">
        <v>27.07</v>
      </c>
      <c r="Q3785" s="39">
        <v>17.739999999999998</v>
      </c>
      <c r="R3785" s="39">
        <v>86.7</v>
      </c>
      <c r="S3785" s="39">
        <v>56.8</v>
      </c>
    </row>
    <row r="3786" spans="1:19" x14ac:dyDescent="0.25">
      <c r="A3786" s="39" t="s">
        <v>75</v>
      </c>
      <c r="B3786" s="39" t="s">
        <v>40</v>
      </c>
      <c r="C3786" s="39" t="s">
        <v>72</v>
      </c>
      <c r="D3786" s="39" t="s">
        <v>3872</v>
      </c>
      <c r="E3786" s="39" t="s">
        <v>127</v>
      </c>
      <c r="F3786" s="48">
        <v>1</v>
      </c>
      <c r="G3786" s="41">
        <v>1428</v>
      </c>
      <c r="H3786" s="42">
        <v>2.3295269168026103</v>
      </c>
      <c r="I3786" s="42">
        <v>613</v>
      </c>
      <c r="J3786" s="42" t="s">
        <v>4170</v>
      </c>
      <c r="K3786" s="42" t="s">
        <v>4170</v>
      </c>
      <c r="L3786" s="42">
        <v>8</v>
      </c>
      <c r="M3786" s="39" t="s">
        <v>102</v>
      </c>
      <c r="N3786" s="39" t="str">
        <f t="shared" si="59"/>
        <v>sim</v>
      </c>
      <c r="O3786" s="49">
        <v>11.9</v>
      </c>
      <c r="P3786" s="49">
        <v>8.8000000000000007</v>
      </c>
      <c r="Q3786" s="39">
        <v>8.5</v>
      </c>
      <c r="R3786" s="39">
        <v>73.900000000000006</v>
      </c>
      <c r="S3786" s="39">
        <v>71.400000000000006</v>
      </c>
    </row>
    <row r="3787" spans="1:19" x14ac:dyDescent="0.25">
      <c r="A3787" s="39" t="s">
        <v>75</v>
      </c>
      <c r="B3787" s="39" t="s">
        <v>40</v>
      </c>
      <c r="C3787" s="39" t="s">
        <v>72</v>
      </c>
      <c r="D3787" s="39" t="s">
        <v>3873</v>
      </c>
      <c r="E3787" s="39" t="s">
        <v>127</v>
      </c>
      <c r="F3787" s="48">
        <v>1</v>
      </c>
      <c r="G3787" s="41">
        <v>454</v>
      </c>
      <c r="H3787" s="42">
        <v>2.0636363636363635</v>
      </c>
      <c r="I3787" s="42">
        <v>220</v>
      </c>
      <c r="J3787" s="42" t="s">
        <v>4169</v>
      </c>
      <c r="K3787" s="42" t="s">
        <v>4170</v>
      </c>
      <c r="L3787" s="42">
        <v>0</v>
      </c>
      <c r="M3787" s="39" t="s">
        <v>102</v>
      </c>
      <c r="N3787" s="39" t="str">
        <f t="shared" si="59"/>
        <v>sim</v>
      </c>
      <c r="O3787" s="49">
        <v>7.95</v>
      </c>
      <c r="P3787" s="49">
        <v>6</v>
      </c>
      <c r="Q3787" s="39">
        <v>0.08</v>
      </c>
      <c r="R3787" s="39">
        <v>75.5</v>
      </c>
      <c r="S3787" s="39">
        <v>1</v>
      </c>
    </row>
    <row r="3788" spans="1:19" x14ac:dyDescent="0.25">
      <c r="A3788" s="39" t="s">
        <v>75</v>
      </c>
      <c r="B3788" s="39" t="s">
        <v>40</v>
      </c>
      <c r="C3788" s="39" t="s">
        <v>72</v>
      </c>
      <c r="D3788" s="39" t="s">
        <v>3874</v>
      </c>
      <c r="E3788" s="39" t="s">
        <v>127</v>
      </c>
      <c r="F3788" s="48">
        <v>1</v>
      </c>
      <c r="G3788" s="41">
        <v>1322</v>
      </c>
      <c r="H3788" s="42">
        <v>2</v>
      </c>
      <c r="I3788" s="42">
        <v>661</v>
      </c>
      <c r="J3788" s="42" t="s">
        <v>4170</v>
      </c>
      <c r="K3788" s="42" t="s">
        <v>4170</v>
      </c>
      <c r="L3788" s="42">
        <v>25</v>
      </c>
      <c r="M3788" s="39" t="s">
        <v>103</v>
      </c>
      <c r="N3788" s="39" t="str">
        <f t="shared" si="59"/>
        <v>sim</v>
      </c>
      <c r="O3788" s="49">
        <v>12</v>
      </c>
      <c r="P3788" s="49">
        <v>11.3</v>
      </c>
      <c r="Q3788" s="39">
        <v>9.99</v>
      </c>
      <c r="R3788" s="39">
        <v>94.2</v>
      </c>
      <c r="S3788" s="39">
        <v>83.3</v>
      </c>
    </row>
    <row r="3789" spans="1:19" x14ac:dyDescent="0.25">
      <c r="A3789" s="39" t="s">
        <v>75</v>
      </c>
      <c r="B3789" s="39" t="s">
        <v>40</v>
      </c>
      <c r="C3789" s="39" t="s">
        <v>72</v>
      </c>
      <c r="D3789" s="39" t="s">
        <v>3875</v>
      </c>
      <c r="E3789" s="39" t="s">
        <v>127</v>
      </c>
      <c r="F3789" s="48">
        <v>1</v>
      </c>
      <c r="G3789" s="41">
        <v>1058</v>
      </c>
      <c r="H3789" s="42">
        <v>2.5931372549019609</v>
      </c>
      <c r="I3789" s="42">
        <v>408</v>
      </c>
      <c r="J3789" s="42" t="s">
        <v>4170</v>
      </c>
      <c r="K3789" s="42" t="s">
        <v>4170</v>
      </c>
      <c r="L3789" s="42">
        <v>5</v>
      </c>
      <c r="M3789" s="39" t="s">
        <v>102</v>
      </c>
      <c r="N3789" s="39" t="str">
        <f t="shared" si="59"/>
        <v>sim</v>
      </c>
      <c r="O3789" s="49">
        <v>12.46</v>
      </c>
      <c r="P3789" s="49">
        <v>10.16</v>
      </c>
      <c r="Q3789" s="39">
        <v>7</v>
      </c>
      <c r="R3789" s="39">
        <v>81.5</v>
      </c>
      <c r="S3789" s="39">
        <v>56.2</v>
      </c>
    </row>
    <row r="3790" spans="1:19" x14ac:dyDescent="0.25">
      <c r="A3790" s="39" t="s">
        <v>75</v>
      </c>
      <c r="B3790" s="39" t="s">
        <v>40</v>
      </c>
      <c r="C3790" s="39" t="s">
        <v>72</v>
      </c>
      <c r="D3790" s="39" t="s">
        <v>3876</v>
      </c>
      <c r="E3790" s="39" t="s">
        <v>127</v>
      </c>
      <c r="F3790" s="48">
        <v>1</v>
      </c>
      <c r="G3790" s="41">
        <v>1450</v>
      </c>
      <c r="H3790" s="42">
        <v>2</v>
      </c>
      <c r="I3790" s="42">
        <v>725</v>
      </c>
      <c r="J3790" s="42" t="s">
        <v>4170</v>
      </c>
      <c r="K3790" s="42" t="s">
        <v>4170</v>
      </c>
      <c r="L3790" s="42">
        <v>0</v>
      </c>
      <c r="M3790" s="39" t="s">
        <v>102</v>
      </c>
      <c r="N3790" s="39" t="str">
        <f t="shared" si="59"/>
        <v>sim</v>
      </c>
      <c r="O3790" s="49">
        <v>10.1</v>
      </c>
      <c r="P3790" s="49">
        <v>9.5</v>
      </c>
      <c r="Q3790" s="39">
        <v>9.15</v>
      </c>
      <c r="R3790" s="39">
        <v>94.1</v>
      </c>
      <c r="S3790" s="39">
        <v>90.6</v>
      </c>
    </row>
    <row r="3791" spans="1:19" x14ac:dyDescent="0.25">
      <c r="A3791" s="39" t="s">
        <v>75</v>
      </c>
      <c r="B3791" s="39" t="s">
        <v>40</v>
      </c>
      <c r="C3791" s="39" t="s">
        <v>72</v>
      </c>
      <c r="D3791" s="39" t="s">
        <v>859</v>
      </c>
      <c r="E3791" s="39" t="s">
        <v>127</v>
      </c>
      <c r="F3791" s="48">
        <v>1</v>
      </c>
      <c r="G3791" s="41">
        <v>11921</v>
      </c>
      <c r="H3791" s="42">
        <v>2.3022402471996908</v>
      </c>
      <c r="I3791" s="42">
        <v>5178</v>
      </c>
      <c r="J3791" s="42" t="s">
        <v>4170</v>
      </c>
      <c r="K3791" s="42" t="s">
        <v>4170</v>
      </c>
      <c r="L3791" s="42">
        <v>20</v>
      </c>
      <c r="M3791" s="39" t="s">
        <v>102</v>
      </c>
      <c r="N3791" s="39" t="str">
        <f t="shared" si="59"/>
        <v>sim</v>
      </c>
      <c r="O3791" s="49">
        <v>52</v>
      </c>
      <c r="P3791" s="49">
        <v>38</v>
      </c>
      <c r="Q3791" s="39">
        <v>32</v>
      </c>
      <c r="R3791" s="39">
        <v>73.099999999999994</v>
      </c>
      <c r="S3791" s="39">
        <v>61.5</v>
      </c>
    </row>
    <row r="3792" spans="1:19" x14ac:dyDescent="0.25">
      <c r="A3792" s="39" t="s">
        <v>75</v>
      </c>
      <c r="B3792" s="39" t="s">
        <v>40</v>
      </c>
      <c r="C3792" s="39" t="s">
        <v>72</v>
      </c>
      <c r="D3792" s="39" t="s">
        <v>3877</v>
      </c>
      <c r="E3792" s="39" t="s">
        <v>127</v>
      </c>
      <c r="F3792" s="48">
        <v>2</v>
      </c>
      <c r="G3792" s="41">
        <v>24825</v>
      </c>
      <c r="H3792" s="42">
        <v>2.0794940526051264</v>
      </c>
      <c r="I3792" s="42">
        <v>11938</v>
      </c>
      <c r="J3792" s="42" t="s">
        <v>4170</v>
      </c>
      <c r="K3792" s="42" t="s">
        <v>4170</v>
      </c>
      <c r="L3792" s="42">
        <v>62</v>
      </c>
      <c r="M3792" s="39" t="s">
        <v>106</v>
      </c>
      <c r="N3792" s="39" t="str">
        <f t="shared" si="59"/>
        <v>sim</v>
      </c>
      <c r="O3792" s="49">
        <v>200</v>
      </c>
      <c r="P3792" s="49">
        <v>170</v>
      </c>
      <c r="Q3792" s="39">
        <v>0.05</v>
      </c>
      <c r="R3792" s="39">
        <v>85</v>
      </c>
      <c r="S3792" s="39">
        <v>0</v>
      </c>
    </row>
    <row r="3793" spans="1:19" x14ac:dyDescent="0.25">
      <c r="A3793" s="39" t="s">
        <v>75</v>
      </c>
      <c r="B3793" s="39" t="s">
        <v>40</v>
      </c>
      <c r="C3793" s="39" t="s">
        <v>72</v>
      </c>
      <c r="D3793" s="39" t="s">
        <v>3878</v>
      </c>
      <c r="E3793" s="39" t="s">
        <v>127</v>
      </c>
      <c r="F3793" s="48">
        <v>1</v>
      </c>
      <c r="G3793" s="41">
        <v>1438</v>
      </c>
      <c r="H3793" s="42">
        <v>4.793333333333333</v>
      </c>
      <c r="I3793" s="42">
        <v>300</v>
      </c>
      <c r="J3793" s="42" t="s">
        <v>4170</v>
      </c>
      <c r="K3793" s="42" t="s">
        <v>4170</v>
      </c>
      <c r="L3793" s="42">
        <v>0</v>
      </c>
      <c r="M3793" s="39" t="s">
        <v>102</v>
      </c>
      <c r="N3793" s="39" t="str">
        <f t="shared" si="59"/>
        <v>sim</v>
      </c>
      <c r="O3793" s="49">
        <v>5</v>
      </c>
      <c r="P3793" s="49">
        <v>4</v>
      </c>
      <c r="Q3793" s="39">
        <v>3</v>
      </c>
      <c r="R3793" s="39">
        <v>80</v>
      </c>
      <c r="S3793" s="39">
        <v>60</v>
      </c>
    </row>
    <row r="3794" spans="1:19" x14ac:dyDescent="0.25">
      <c r="A3794" s="39" t="s">
        <v>75</v>
      </c>
      <c r="B3794" s="39" t="s">
        <v>40</v>
      </c>
      <c r="C3794" s="39" t="s">
        <v>72</v>
      </c>
      <c r="D3794" s="39" t="s">
        <v>3482</v>
      </c>
      <c r="E3794" s="39" t="s">
        <v>127</v>
      </c>
      <c r="F3794" s="48">
        <v>1</v>
      </c>
      <c r="G3794" s="41">
        <v>21784</v>
      </c>
      <c r="H3794" s="42">
        <v>2.0502588235294117</v>
      </c>
      <c r="I3794" s="42">
        <v>10625</v>
      </c>
      <c r="J3794" s="42" t="s">
        <v>4170</v>
      </c>
      <c r="K3794" s="42" t="s">
        <v>4170</v>
      </c>
      <c r="L3794" s="42">
        <v>15</v>
      </c>
      <c r="M3794" s="39" t="s">
        <v>103</v>
      </c>
      <c r="N3794" s="39" t="str">
        <f t="shared" si="59"/>
        <v>sim</v>
      </c>
      <c r="O3794" s="49">
        <v>99</v>
      </c>
      <c r="P3794" s="49">
        <v>99</v>
      </c>
      <c r="Q3794" s="39">
        <v>60</v>
      </c>
      <c r="R3794" s="39">
        <v>100</v>
      </c>
      <c r="S3794" s="39">
        <v>60.6</v>
      </c>
    </row>
    <row r="3795" spans="1:19" x14ac:dyDescent="0.25">
      <c r="A3795" s="39" t="s">
        <v>75</v>
      </c>
      <c r="B3795" s="39" t="s">
        <v>40</v>
      </c>
      <c r="C3795" s="39" t="s">
        <v>72</v>
      </c>
      <c r="D3795" s="39" t="s">
        <v>3879</v>
      </c>
      <c r="E3795" s="39" t="s">
        <v>127</v>
      </c>
      <c r="F3795" s="48">
        <v>1</v>
      </c>
      <c r="G3795" s="41">
        <v>8929</v>
      </c>
      <c r="H3795" s="42">
        <v>3.4250095895665518</v>
      </c>
      <c r="I3795" s="42">
        <v>2607</v>
      </c>
      <c r="J3795" s="42" t="s">
        <v>4169</v>
      </c>
      <c r="K3795" s="42" t="s">
        <v>4170</v>
      </c>
      <c r="L3795" s="42">
        <v>6</v>
      </c>
      <c r="M3795" s="39" t="s">
        <v>102</v>
      </c>
      <c r="N3795" s="39" t="str">
        <f t="shared" si="59"/>
        <v>sim</v>
      </c>
      <c r="O3795" s="49">
        <v>53</v>
      </c>
      <c r="P3795" s="49">
        <v>49.5</v>
      </c>
      <c r="Q3795" s="39">
        <v>19</v>
      </c>
      <c r="R3795" s="39">
        <v>93.4</v>
      </c>
      <c r="S3795" s="39">
        <v>35.799999999999997</v>
      </c>
    </row>
    <row r="3796" spans="1:19" x14ac:dyDescent="0.25">
      <c r="A3796" s="39" t="s">
        <v>75</v>
      </c>
      <c r="B3796" s="39" t="s">
        <v>40</v>
      </c>
      <c r="C3796" s="39" t="s">
        <v>72</v>
      </c>
      <c r="D3796" s="39" t="s">
        <v>3880</v>
      </c>
      <c r="E3796" s="39" t="s">
        <v>127</v>
      </c>
      <c r="F3796" s="48">
        <v>1</v>
      </c>
      <c r="G3796" s="41">
        <v>15090</v>
      </c>
      <c r="H3796" s="42">
        <v>2.8671860155804674</v>
      </c>
      <c r="I3796" s="42">
        <v>5263</v>
      </c>
      <c r="J3796" s="42" t="s">
        <v>4170</v>
      </c>
      <c r="K3796" s="42" t="s">
        <v>4170</v>
      </c>
      <c r="L3796" s="42">
        <v>60</v>
      </c>
      <c r="M3796" s="39" t="s">
        <v>106</v>
      </c>
      <c r="N3796" s="39" t="str">
        <f t="shared" si="59"/>
        <v>sim</v>
      </c>
      <c r="O3796" s="49">
        <v>72</v>
      </c>
      <c r="P3796" s="49">
        <v>25.5</v>
      </c>
      <c r="Q3796" s="39">
        <v>72</v>
      </c>
      <c r="R3796" s="39">
        <v>35.4</v>
      </c>
      <c r="S3796" s="39">
        <v>100</v>
      </c>
    </row>
    <row r="3797" spans="1:19" x14ac:dyDescent="0.25">
      <c r="A3797" s="39" t="s">
        <v>75</v>
      </c>
      <c r="B3797" s="39" t="s">
        <v>40</v>
      </c>
      <c r="C3797" s="39" t="s">
        <v>72</v>
      </c>
      <c r="D3797" s="39" t="s">
        <v>3881</v>
      </c>
      <c r="E3797" s="39" t="s">
        <v>194</v>
      </c>
      <c r="F3797" s="48">
        <v>2</v>
      </c>
      <c r="G3797" s="41">
        <v>47702</v>
      </c>
      <c r="H3797" s="42">
        <v>2.0037805595228093</v>
      </c>
      <c r="I3797" s="42">
        <v>23806</v>
      </c>
      <c r="J3797" s="42" t="s">
        <v>4169</v>
      </c>
      <c r="K3797" s="42" t="s">
        <v>4170</v>
      </c>
      <c r="L3797" s="42">
        <v>150</v>
      </c>
      <c r="M3797" s="39" t="s">
        <v>102</v>
      </c>
      <c r="N3797" s="39" t="str">
        <f t="shared" si="59"/>
        <v>sim</v>
      </c>
      <c r="O3797" s="49">
        <v>388</v>
      </c>
      <c r="P3797" s="49">
        <v>179</v>
      </c>
      <c r="Q3797" s="39">
        <v>2</v>
      </c>
      <c r="R3797" s="39">
        <v>46.1</v>
      </c>
      <c r="S3797" s="39">
        <v>0.5</v>
      </c>
    </row>
    <row r="3798" spans="1:19" x14ac:dyDescent="0.25">
      <c r="A3798" s="39" t="s">
        <v>75</v>
      </c>
      <c r="B3798" s="39" t="s">
        <v>40</v>
      </c>
      <c r="C3798" s="39" t="s">
        <v>72</v>
      </c>
      <c r="D3798" s="39" t="s">
        <v>3882</v>
      </c>
      <c r="E3798" s="39" t="s">
        <v>127</v>
      </c>
      <c r="F3798" s="48">
        <v>1</v>
      </c>
      <c r="G3798" s="41">
        <v>22540</v>
      </c>
      <c r="H3798" s="42">
        <v>3.4676923076923076</v>
      </c>
      <c r="I3798" s="42">
        <v>6500</v>
      </c>
      <c r="J3798" s="42" t="s">
        <v>4169</v>
      </c>
      <c r="K3798" s="42" t="s">
        <v>4169</v>
      </c>
      <c r="L3798" s="42">
        <v>80</v>
      </c>
      <c r="M3798" s="39" t="s">
        <v>102</v>
      </c>
      <c r="N3798" s="39" t="str">
        <f t="shared" si="59"/>
        <v>sim</v>
      </c>
      <c r="O3798" s="49">
        <v>37</v>
      </c>
      <c r="P3798" s="49">
        <v>30</v>
      </c>
      <c r="Q3798" s="39">
        <v>15</v>
      </c>
      <c r="R3798" s="39">
        <v>81.099999999999994</v>
      </c>
      <c r="S3798" s="39">
        <v>40.5</v>
      </c>
    </row>
    <row r="3799" spans="1:19" x14ac:dyDescent="0.25">
      <c r="A3799" s="39" t="s">
        <v>75</v>
      </c>
      <c r="B3799" s="39" t="s">
        <v>40</v>
      </c>
      <c r="C3799" s="39" t="s">
        <v>72</v>
      </c>
      <c r="D3799" s="39" t="s">
        <v>3883</v>
      </c>
      <c r="E3799" s="39" t="s">
        <v>127</v>
      </c>
      <c r="F3799" s="48">
        <v>1</v>
      </c>
      <c r="G3799" s="41">
        <v>1208</v>
      </c>
      <c r="H3799" s="42">
        <v>2.1456483126110126</v>
      </c>
      <c r="I3799" s="42">
        <v>563</v>
      </c>
      <c r="J3799" s="42" t="s">
        <v>4170</v>
      </c>
      <c r="K3799" s="42" t="s">
        <v>4170</v>
      </c>
      <c r="L3799" s="42">
        <v>0</v>
      </c>
      <c r="M3799" s="39" t="s">
        <v>106</v>
      </c>
      <c r="N3799" s="39" t="str">
        <f t="shared" si="59"/>
        <v>sim</v>
      </c>
      <c r="O3799" s="49">
        <v>12</v>
      </c>
      <c r="P3799" s="49">
        <v>12</v>
      </c>
      <c r="Q3799" s="39">
        <v>2</v>
      </c>
      <c r="R3799" s="39">
        <v>100</v>
      </c>
      <c r="S3799" s="39">
        <v>16.7</v>
      </c>
    </row>
    <row r="3800" spans="1:19" x14ac:dyDescent="0.25">
      <c r="A3800" s="39" t="s">
        <v>75</v>
      </c>
      <c r="B3800" s="39" t="s">
        <v>40</v>
      </c>
      <c r="C3800" s="39" t="s">
        <v>72</v>
      </c>
      <c r="D3800" s="39" t="s">
        <v>1200</v>
      </c>
      <c r="E3800" s="39" t="s">
        <v>127</v>
      </c>
      <c r="F3800" s="48">
        <v>1</v>
      </c>
      <c r="G3800" s="41">
        <v>3380</v>
      </c>
      <c r="H3800" s="42">
        <v>2.7841845140032948</v>
      </c>
      <c r="I3800" s="42">
        <v>1214</v>
      </c>
      <c r="J3800" s="42" t="s">
        <v>4170</v>
      </c>
      <c r="K3800" s="42" t="s">
        <v>4170</v>
      </c>
      <c r="L3800" s="42">
        <v>0</v>
      </c>
      <c r="M3800" s="39" t="s">
        <v>103</v>
      </c>
      <c r="N3800" s="39" t="str">
        <f t="shared" si="59"/>
        <v>sim</v>
      </c>
      <c r="O3800" s="49">
        <v>30</v>
      </c>
      <c r="P3800" s="49">
        <v>10</v>
      </c>
      <c r="Q3800" s="39">
        <v>4</v>
      </c>
      <c r="R3800" s="39">
        <v>33.299999999999997</v>
      </c>
      <c r="S3800" s="39">
        <v>13.3</v>
      </c>
    </row>
    <row r="3801" spans="1:19" x14ac:dyDescent="0.25">
      <c r="A3801" s="39" t="s">
        <v>75</v>
      </c>
      <c r="B3801" s="39" t="s">
        <v>40</v>
      </c>
      <c r="C3801" s="39" t="s">
        <v>72</v>
      </c>
      <c r="D3801" s="39" t="s">
        <v>3884</v>
      </c>
      <c r="E3801" s="39" t="s">
        <v>127</v>
      </c>
      <c r="F3801" s="48">
        <v>1</v>
      </c>
      <c r="G3801" s="41">
        <v>8663</v>
      </c>
      <c r="H3801" s="42">
        <v>2.4893678160919541</v>
      </c>
      <c r="I3801" s="42">
        <v>3480</v>
      </c>
      <c r="J3801" s="42" t="s">
        <v>4170</v>
      </c>
      <c r="K3801" s="42" t="s">
        <v>4170</v>
      </c>
      <c r="L3801" s="42">
        <v>80</v>
      </c>
      <c r="M3801" s="39" t="s">
        <v>102</v>
      </c>
      <c r="N3801" s="39" t="str">
        <f t="shared" si="59"/>
        <v>sim</v>
      </c>
      <c r="O3801" s="49">
        <v>65.239999999999995</v>
      </c>
      <c r="P3801" s="49">
        <v>60.15</v>
      </c>
      <c r="Q3801" s="39">
        <v>0</v>
      </c>
      <c r="R3801" s="39">
        <v>92.2</v>
      </c>
      <c r="S3801" s="39"/>
    </row>
    <row r="3802" spans="1:19" x14ac:dyDescent="0.25">
      <c r="A3802" s="39" t="s">
        <v>75</v>
      </c>
      <c r="B3802" s="39" t="s">
        <v>40</v>
      </c>
      <c r="C3802" s="39" t="s">
        <v>72</v>
      </c>
      <c r="D3802" s="39" t="s">
        <v>3885</v>
      </c>
      <c r="E3802" s="39" t="s">
        <v>196</v>
      </c>
      <c r="F3802" s="48">
        <v>1</v>
      </c>
      <c r="G3802" s="41">
        <v>5951</v>
      </c>
      <c r="H3802" s="42">
        <v>2.288846153846154</v>
      </c>
      <c r="I3802" s="42">
        <v>2600</v>
      </c>
      <c r="J3802" s="42" t="s">
        <v>4169</v>
      </c>
      <c r="K3802" s="42" t="s">
        <v>4170</v>
      </c>
      <c r="L3802" s="42">
        <v>0</v>
      </c>
      <c r="M3802" s="39" t="s">
        <v>102</v>
      </c>
      <c r="N3802" s="39" t="str">
        <f t="shared" si="59"/>
        <v>sim</v>
      </c>
      <c r="O3802" s="49">
        <v>35.5</v>
      </c>
      <c r="P3802" s="49">
        <v>17</v>
      </c>
      <c r="Q3802" s="39">
        <v>7.1</v>
      </c>
      <c r="R3802" s="39">
        <v>47.9</v>
      </c>
      <c r="S3802" s="39">
        <v>20</v>
      </c>
    </row>
    <row r="3803" spans="1:19" x14ac:dyDescent="0.25">
      <c r="A3803" s="39" t="s">
        <v>75</v>
      </c>
      <c r="B3803" s="39" t="s">
        <v>40</v>
      </c>
      <c r="C3803" s="39" t="s">
        <v>72</v>
      </c>
      <c r="D3803" s="39" t="s">
        <v>3886</v>
      </c>
      <c r="E3803" s="39" t="s">
        <v>127</v>
      </c>
      <c r="F3803" s="48">
        <v>2</v>
      </c>
      <c r="G3803" s="41">
        <v>28875</v>
      </c>
      <c r="H3803" s="42">
        <v>2.1322552060256976</v>
      </c>
      <c r="I3803" s="42">
        <v>13542</v>
      </c>
      <c r="J3803" s="42" t="s">
        <v>4169</v>
      </c>
      <c r="K3803" s="42" t="s">
        <v>4169</v>
      </c>
      <c r="L3803" s="42">
        <v>20</v>
      </c>
      <c r="M3803" s="39" t="s">
        <v>102</v>
      </c>
      <c r="N3803" s="39" t="str">
        <f t="shared" si="59"/>
        <v>sim</v>
      </c>
      <c r="O3803" s="49">
        <v>217.17</v>
      </c>
      <c r="P3803" s="49">
        <v>129.02000000000001</v>
      </c>
      <c r="Q3803" s="39">
        <v>127.94</v>
      </c>
      <c r="R3803" s="39">
        <v>59.4</v>
      </c>
      <c r="S3803" s="39">
        <v>58.9</v>
      </c>
    </row>
    <row r="3804" spans="1:19" x14ac:dyDescent="0.25">
      <c r="A3804" s="39" t="s">
        <v>75</v>
      </c>
      <c r="B3804" s="39" t="s">
        <v>40</v>
      </c>
      <c r="C3804" s="39" t="s">
        <v>72</v>
      </c>
      <c r="D3804" s="39" t="s">
        <v>3887</v>
      </c>
      <c r="E3804" s="39" t="s">
        <v>127</v>
      </c>
      <c r="F3804" s="48">
        <v>1</v>
      </c>
      <c r="G3804" s="41">
        <v>1305</v>
      </c>
      <c r="H3804" s="42">
        <v>2.0076923076923077</v>
      </c>
      <c r="I3804" s="42">
        <v>650</v>
      </c>
      <c r="J3804" s="42" t="s">
        <v>4169</v>
      </c>
      <c r="K3804" s="42" t="s">
        <v>4169</v>
      </c>
      <c r="L3804" s="42">
        <v>0</v>
      </c>
      <c r="M3804" s="39" t="s">
        <v>102</v>
      </c>
      <c r="N3804" s="39" t="str">
        <f t="shared" si="59"/>
        <v>sim</v>
      </c>
      <c r="O3804" s="49">
        <v>26</v>
      </c>
      <c r="P3804" s="49">
        <v>13</v>
      </c>
      <c r="Q3804" s="39">
        <v>14</v>
      </c>
      <c r="R3804" s="39">
        <v>50</v>
      </c>
      <c r="S3804" s="39">
        <v>53.8</v>
      </c>
    </row>
    <row r="3805" spans="1:19" x14ac:dyDescent="0.25">
      <c r="A3805" s="39" t="s">
        <v>75</v>
      </c>
      <c r="B3805" s="39" t="s">
        <v>40</v>
      </c>
      <c r="C3805" s="39" t="s">
        <v>72</v>
      </c>
      <c r="D3805" s="39" t="s">
        <v>3888</v>
      </c>
      <c r="E3805" s="39" t="s">
        <v>127</v>
      </c>
      <c r="F3805" s="48">
        <v>1</v>
      </c>
      <c r="G3805" s="41">
        <v>1824</v>
      </c>
      <c r="H3805" s="42">
        <v>2.2972292191435768</v>
      </c>
      <c r="I3805" s="42">
        <v>794</v>
      </c>
      <c r="J3805" s="42" t="s">
        <v>4170</v>
      </c>
      <c r="K3805" s="42" t="s">
        <v>4170</v>
      </c>
      <c r="L3805" s="42">
        <v>100</v>
      </c>
      <c r="M3805" s="39" t="s">
        <v>102</v>
      </c>
      <c r="N3805" s="39" t="str">
        <f t="shared" si="59"/>
        <v>sim</v>
      </c>
      <c r="O3805" s="49">
        <v>12.3</v>
      </c>
      <c r="P3805" s="49">
        <v>6.8</v>
      </c>
      <c r="Q3805" s="39">
        <v>1.6</v>
      </c>
      <c r="R3805" s="39">
        <v>55.3</v>
      </c>
      <c r="S3805" s="39">
        <v>13</v>
      </c>
    </row>
    <row r="3806" spans="1:19" x14ac:dyDescent="0.25">
      <c r="A3806" s="39" t="s">
        <v>75</v>
      </c>
      <c r="B3806" s="39" t="s">
        <v>40</v>
      </c>
      <c r="C3806" s="39" t="s">
        <v>72</v>
      </c>
      <c r="D3806" s="39" t="s">
        <v>3889</v>
      </c>
      <c r="E3806" s="39" t="s">
        <v>127</v>
      </c>
      <c r="F3806" s="48">
        <v>1</v>
      </c>
      <c r="G3806" s="41">
        <v>574</v>
      </c>
      <c r="H3806" s="42">
        <v>2.0499999999999998</v>
      </c>
      <c r="I3806" s="42">
        <v>280</v>
      </c>
      <c r="J3806" s="42" t="s">
        <v>4169</v>
      </c>
      <c r="K3806" s="42" t="s">
        <v>4170</v>
      </c>
      <c r="L3806" s="42">
        <v>10</v>
      </c>
      <c r="M3806" s="39" t="s">
        <v>102</v>
      </c>
      <c r="N3806" s="39" t="str">
        <f t="shared" si="59"/>
        <v>sim</v>
      </c>
      <c r="O3806" s="49">
        <v>9.5</v>
      </c>
      <c r="P3806" s="49">
        <v>5.3</v>
      </c>
      <c r="Q3806" s="39">
        <v>5</v>
      </c>
      <c r="R3806" s="39">
        <v>55.8</v>
      </c>
      <c r="S3806" s="39">
        <v>52.6</v>
      </c>
    </row>
    <row r="3807" spans="1:19" x14ac:dyDescent="0.25">
      <c r="A3807" s="39" t="s">
        <v>75</v>
      </c>
      <c r="B3807" s="39" t="s">
        <v>40</v>
      </c>
      <c r="C3807" s="39" t="s">
        <v>72</v>
      </c>
      <c r="D3807" s="39" t="s">
        <v>3890</v>
      </c>
      <c r="E3807" s="39" t="s">
        <v>196</v>
      </c>
      <c r="F3807" s="48">
        <v>2</v>
      </c>
      <c r="G3807" s="41">
        <v>37581</v>
      </c>
      <c r="H3807" s="42">
        <v>2.0096791443850268</v>
      </c>
      <c r="I3807" s="42">
        <v>18700</v>
      </c>
      <c r="J3807" s="42" t="s">
        <v>4170</v>
      </c>
      <c r="K3807" s="42" t="s">
        <v>4170</v>
      </c>
      <c r="L3807" s="42">
        <v>0</v>
      </c>
      <c r="M3807" s="39" t="s">
        <v>102</v>
      </c>
      <c r="N3807" s="39" t="str">
        <f t="shared" si="59"/>
        <v>sim</v>
      </c>
      <c r="O3807" s="49">
        <v>500</v>
      </c>
      <c r="P3807" s="49">
        <v>305.3</v>
      </c>
      <c r="Q3807" s="39">
        <v>13.75</v>
      </c>
      <c r="R3807" s="39">
        <v>61.1</v>
      </c>
      <c r="S3807" s="39">
        <v>2.8</v>
      </c>
    </row>
    <row r="3808" spans="1:19" x14ac:dyDescent="0.25">
      <c r="A3808" s="39" t="s">
        <v>75</v>
      </c>
      <c r="B3808" s="39" t="s">
        <v>40</v>
      </c>
      <c r="C3808" s="39" t="s">
        <v>72</v>
      </c>
      <c r="D3808" s="39" t="s">
        <v>3891</v>
      </c>
      <c r="E3808" s="39" t="s">
        <v>196</v>
      </c>
      <c r="F3808" s="48">
        <v>2</v>
      </c>
      <c r="G3808" s="41">
        <v>51356</v>
      </c>
      <c r="H3808" s="42">
        <v>2.3702404578391101</v>
      </c>
      <c r="I3808" s="42">
        <v>21667</v>
      </c>
      <c r="J3808" s="42" t="s">
        <v>4170</v>
      </c>
      <c r="K3808" s="42" t="s">
        <v>4170</v>
      </c>
      <c r="L3808" s="42">
        <v>5000</v>
      </c>
      <c r="M3808" s="39" t="s">
        <v>102</v>
      </c>
      <c r="N3808" s="39" t="str">
        <f t="shared" si="59"/>
        <v>sim</v>
      </c>
      <c r="O3808" s="49">
        <v>501</v>
      </c>
      <c r="P3808" s="49">
        <v>342</v>
      </c>
      <c r="Q3808" s="39">
        <v>58.2</v>
      </c>
      <c r="R3808" s="39">
        <v>68.3</v>
      </c>
      <c r="S3808" s="39">
        <v>11.6</v>
      </c>
    </row>
    <row r="3809" spans="1:19" x14ac:dyDescent="0.25">
      <c r="A3809" s="39" t="s">
        <v>75</v>
      </c>
      <c r="B3809" s="39" t="s">
        <v>40</v>
      </c>
      <c r="C3809" s="39" t="s">
        <v>72</v>
      </c>
      <c r="D3809" s="39" t="s">
        <v>3892</v>
      </c>
      <c r="E3809" s="39" t="s">
        <v>127</v>
      </c>
      <c r="F3809" s="48">
        <v>1</v>
      </c>
      <c r="G3809" s="41">
        <v>895</v>
      </c>
      <c r="H3809" s="42">
        <v>2.0813953488372094</v>
      </c>
      <c r="I3809" s="42">
        <v>430</v>
      </c>
      <c r="J3809" s="42" t="s">
        <v>4170</v>
      </c>
      <c r="K3809" s="42" t="s">
        <v>4170</v>
      </c>
      <c r="L3809" s="42">
        <v>0</v>
      </c>
      <c r="M3809" s="39" t="s">
        <v>102</v>
      </c>
      <c r="N3809" s="39" t="str">
        <f t="shared" si="59"/>
        <v>sim</v>
      </c>
      <c r="O3809" s="49">
        <v>15.5</v>
      </c>
      <c r="P3809" s="49">
        <v>11.2</v>
      </c>
      <c r="Q3809" s="39">
        <v>6.4</v>
      </c>
      <c r="R3809" s="39">
        <v>72.3</v>
      </c>
      <c r="S3809" s="39">
        <v>41.3</v>
      </c>
    </row>
    <row r="3810" spans="1:19" x14ac:dyDescent="0.25">
      <c r="A3810" s="39" t="s">
        <v>75</v>
      </c>
      <c r="B3810" s="39" t="s">
        <v>40</v>
      </c>
      <c r="C3810" s="39" t="s">
        <v>72</v>
      </c>
      <c r="D3810" s="39" t="s">
        <v>3893</v>
      </c>
      <c r="E3810" s="39" t="s">
        <v>127</v>
      </c>
      <c r="F3810" s="48">
        <v>1</v>
      </c>
      <c r="G3810" s="41">
        <v>951</v>
      </c>
      <c r="H3810" s="42">
        <v>2.0673913043478263</v>
      </c>
      <c r="I3810" s="42">
        <v>460</v>
      </c>
      <c r="J3810" s="42" t="s">
        <v>4170</v>
      </c>
      <c r="K3810" s="42" t="s">
        <v>4170</v>
      </c>
      <c r="L3810" s="42">
        <v>40</v>
      </c>
      <c r="M3810" s="39" t="s">
        <v>102</v>
      </c>
      <c r="N3810" s="39" t="str">
        <f t="shared" si="59"/>
        <v>sim</v>
      </c>
      <c r="O3810" s="49">
        <v>15</v>
      </c>
      <c r="P3810" s="49">
        <v>15</v>
      </c>
      <c r="Q3810" s="39">
        <v>13</v>
      </c>
      <c r="R3810" s="39">
        <v>100</v>
      </c>
      <c r="S3810" s="39">
        <v>86.7</v>
      </c>
    </row>
    <row r="3811" spans="1:19" x14ac:dyDescent="0.25">
      <c r="A3811" s="39" t="s">
        <v>75</v>
      </c>
      <c r="B3811" s="39" t="s">
        <v>40</v>
      </c>
      <c r="C3811" s="39" t="s">
        <v>72</v>
      </c>
      <c r="D3811" s="39" t="s">
        <v>3894</v>
      </c>
      <c r="E3811" s="39" t="s">
        <v>196</v>
      </c>
      <c r="F3811" s="48">
        <v>1</v>
      </c>
      <c r="G3811" s="41">
        <v>8160</v>
      </c>
      <c r="H3811" s="42">
        <v>2.3908584822736594</v>
      </c>
      <c r="I3811" s="42">
        <v>3413</v>
      </c>
      <c r="J3811" s="42" t="s">
        <v>4170</v>
      </c>
      <c r="K3811" s="42" t="s">
        <v>4170</v>
      </c>
      <c r="L3811" s="42">
        <v>0</v>
      </c>
      <c r="M3811" s="39" t="s">
        <v>102</v>
      </c>
      <c r="N3811" s="39" t="str">
        <f t="shared" si="59"/>
        <v>sim</v>
      </c>
      <c r="O3811" s="49">
        <v>125.75</v>
      </c>
      <c r="P3811" s="49">
        <v>125.75</v>
      </c>
      <c r="Q3811" s="39">
        <v>75</v>
      </c>
      <c r="R3811" s="39">
        <v>100</v>
      </c>
      <c r="S3811" s="39">
        <v>59.6</v>
      </c>
    </row>
    <row r="3812" spans="1:19" x14ac:dyDescent="0.25">
      <c r="A3812" s="39" t="s">
        <v>75</v>
      </c>
      <c r="B3812" s="39" t="s">
        <v>40</v>
      </c>
      <c r="C3812" s="39" t="s">
        <v>72</v>
      </c>
      <c r="D3812" s="39" t="s">
        <v>3895</v>
      </c>
      <c r="E3812" s="39" t="s">
        <v>127</v>
      </c>
      <c r="F3812" s="48">
        <v>1</v>
      </c>
      <c r="G3812" s="41">
        <v>24624</v>
      </c>
      <c r="H3812" s="42">
        <v>3.6291820191599116</v>
      </c>
      <c r="I3812" s="42">
        <v>6785</v>
      </c>
      <c r="J3812" s="42" t="s">
        <v>4169</v>
      </c>
      <c r="K3812" s="42" t="s">
        <v>4170</v>
      </c>
      <c r="L3812" s="42">
        <v>2789</v>
      </c>
      <c r="M3812" s="39" t="s">
        <v>106</v>
      </c>
      <c r="N3812" s="39" t="str">
        <f t="shared" si="59"/>
        <v>sim</v>
      </c>
      <c r="O3812" s="49">
        <v>196</v>
      </c>
      <c r="P3812" s="49">
        <v>178</v>
      </c>
      <c r="Q3812" s="39">
        <v>170</v>
      </c>
      <c r="R3812" s="39">
        <v>90.8</v>
      </c>
      <c r="S3812" s="39">
        <v>86.7</v>
      </c>
    </row>
    <row r="3813" spans="1:19" x14ac:dyDescent="0.25">
      <c r="A3813" s="39" t="s">
        <v>75</v>
      </c>
      <c r="B3813" s="39" t="s">
        <v>40</v>
      </c>
      <c r="C3813" s="39" t="s">
        <v>72</v>
      </c>
      <c r="D3813" s="39" t="s">
        <v>3896</v>
      </c>
      <c r="E3813" s="39" t="s">
        <v>127</v>
      </c>
      <c r="F3813" s="48">
        <v>1</v>
      </c>
      <c r="G3813" s="41">
        <v>19082</v>
      </c>
      <c r="H3813" s="42">
        <v>2.0031492756665967</v>
      </c>
      <c r="I3813" s="42">
        <v>9526</v>
      </c>
      <c r="J3813" s="42" t="s">
        <v>4170</v>
      </c>
      <c r="K3813" s="42" t="s">
        <v>4170</v>
      </c>
      <c r="L3813" s="42">
        <v>110</v>
      </c>
      <c r="M3813" s="39" t="s">
        <v>102</v>
      </c>
      <c r="N3813" s="39" t="str">
        <f t="shared" si="59"/>
        <v>sim</v>
      </c>
      <c r="O3813" s="49">
        <v>103.68</v>
      </c>
      <c r="P3813" s="49">
        <v>89.4</v>
      </c>
      <c r="Q3813" s="39">
        <v>20.73</v>
      </c>
      <c r="R3813" s="39">
        <v>86.2</v>
      </c>
      <c r="S3813" s="39">
        <v>20</v>
      </c>
    </row>
    <row r="3814" spans="1:19" x14ac:dyDescent="0.25">
      <c r="A3814" s="39" t="s">
        <v>75</v>
      </c>
      <c r="B3814" s="39" t="s">
        <v>40</v>
      </c>
      <c r="C3814" s="39" t="s">
        <v>72</v>
      </c>
      <c r="D3814" s="39" t="s">
        <v>3897</v>
      </c>
      <c r="E3814" s="39" t="s">
        <v>196</v>
      </c>
      <c r="F3814" s="48">
        <v>1</v>
      </c>
      <c r="G3814" s="41">
        <v>353</v>
      </c>
      <c r="H3814" s="42">
        <v>2.2062499999999998</v>
      </c>
      <c r="I3814" s="42">
        <v>160</v>
      </c>
      <c r="J3814" s="42" t="s">
        <v>4169</v>
      </c>
      <c r="K3814" s="42" t="s">
        <v>4169</v>
      </c>
      <c r="L3814" s="42">
        <v>40</v>
      </c>
      <c r="M3814" s="39" t="s">
        <v>102</v>
      </c>
      <c r="N3814" s="39" t="str">
        <f t="shared" si="59"/>
        <v>sim</v>
      </c>
      <c r="O3814" s="49">
        <v>3.9</v>
      </c>
      <c r="P3814" s="49">
        <v>2</v>
      </c>
      <c r="Q3814" s="39">
        <v>1</v>
      </c>
      <c r="R3814" s="39">
        <v>51.3</v>
      </c>
      <c r="S3814" s="39">
        <v>25.6</v>
      </c>
    </row>
    <row r="3815" spans="1:19" x14ac:dyDescent="0.25">
      <c r="A3815" s="39" t="s">
        <v>75</v>
      </c>
      <c r="B3815" s="39" t="s">
        <v>40</v>
      </c>
      <c r="C3815" s="39" t="s">
        <v>72</v>
      </c>
      <c r="D3815" s="39" t="s">
        <v>3898</v>
      </c>
      <c r="E3815" s="39" t="s">
        <v>127</v>
      </c>
      <c r="F3815" s="48">
        <v>1</v>
      </c>
      <c r="G3815" s="41">
        <v>2028</v>
      </c>
      <c r="H3815" s="42">
        <v>2.017910447761194</v>
      </c>
      <c r="I3815" s="42">
        <v>1005</v>
      </c>
      <c r="J3815" s="42" t="s">
        <v>4170</v>
      </c>
      <c r="K3815" s="42" t="s">
        <v>4170</v>
      </c>
      <c r="L3815" s="42">
        <v>0</v>
      </c>
      <c r="M3815" s="39" t="s">
        <v>103</v>
      </c>
      <c r="N3815" s="39" t="str">
        <f t="shared" si="59"/>
        <v>sim</v>
      </c>
      <c r="O3815" s="49">
        <v>15</v>
      </c>
      <c r="P3815" s="49">
        <v>12.42</v>
      </c>
      <c r="Q3815" s="39">
        <v>10</v>
      </c>
      <c r="R3815" s="39">
        <v>82.8</v>
      </c>
      <c r="S3815" s="39">
        <v>66.7</v>
      </c>
    </row>
    <row r="3816" spans="1:19" x14ac:dyDescent="0.25">
      <c r="A3816" s="39" t="s">
        <v>75</v>
      </c>
      <c r="B3816" s="39" t="s">
        <v>40</v>
      </c>
      <c r="C3816" s="39" t="s">
        <v>72</v>
      </c>
      <c r="D3816" s="39" t="s">
        <v>3899</v>
      </c>
      <c r="E3816" s="39" t="s">
        <v>127</v>
      </c>
      <c r="F3816" s="48">
        <v>1</v>
      </c>
      <c r="G3816" s="41">
        <v>2901</v>
      </c>
      <c r="H3816" s="42">
        <v>2.0721428571428571</v>
      </c>
      <c r="I3816" s="42">
        <v>1400</v>
      </c>
      <c r="J3816" s="42" t="s">
        <v>4169</v>
      </c>
      <c r="K3816" s="42" t="s">
        <v>4170</v>
      </c>
      <c r="L3816" s="42">
        <v>14</v>
      </c>
      <c r="M3816" s="39" t="s">
        <v>102</v>
      </c>
      <c r="N3816" s="39" t="str">
        <f t="shared" si="59"/>
        <v>sim</v>
      </c>
      <c r="O3816" s="49">
        <v>47.5</v>
      </c>
      <c r="P3816" s="49">
        <v>25</v>
      </c>
      <c r="Q3816" s="39">
        <v>23.5</v>
      </c>
      <c r="R3816" s="39">
        <v>52.6</v>
      </c>
      <c r="S3816" s="39">
        <v>49.5</v>
      </c>
    </row>
    <row r="3817" spans="1:19" x14ac:dyDescent="0.25">
      <c r="A3817" s="39" t="s">
        <v>75</v>
      </c>
      <c r="B3817" s="39" t="s">
        <v>40</v>
      </c>
      <c r="C3817" s="39" t="s">
        <v>72</v>
      </c>
      <c r="D3817" s="39" t="s">
        <v>1311</v>
      </c>
      <c r="E3817" s="39" t="s">
        <v>194</v>
      </c>
      <c r="F3817" s="48">
        <v>1</v>
      </c>
      <c r="G3817" s="41">
        <v>19512</v>
      </c>
      <c r="H3817" s="42">
        <v>4.4345454545454546</v>
      </c>
      <c r="I3817" s="42">
        <v>4400</v>
      </c>
      <c r="J3817" s="42" t="s">
        <v>4170</v>
      </c>
      <c r="K3817" s="42" t="s">
        <v>4170</v>
      </c>
      <c r="L3817" s="42">
        <v>230</v>
      </c>
      <c r="M3817" s="39" t="s">
        <v>103</v>
      </c>
      <c r="N3817" s="39" t="str">
        <f t="shared" si="59"/>
        <v>sim</v>
      </c>
      <c r="O3817" s="49">
        <v>101</v>
      </c>
      <c r="P3817" s="49">
        <v>80</v>
      </c>
      <c r="Q3817" s="39">
        <v>41</v>
      </c>
      <c r="R3817" s="39">
        <v>79.2</v>
      </c>
      <c r="S3817" s="39">
        <v>40.6</v>
      </c>
    </row>
    <row r="3818" spans="1:19" x14ac:dyDescent="0.25">
      <c r="A3818" s="39" t="s">
        <v>75</v>
      </c>
      <c r="B3818" s="39" t="s">
        <v>40</v>
      </c>
      <c r="C3818" s="39" t="s">
        <v>72</v>
      </c>
      <c r="D3818" s="39" t="s">
        <v>3900</v>
      </c>
      <c r="E3818" s="39" t="s">
        <v>127</v>
      </c>
      <c r="F3818" s="48">
        <v>1</v>
      </c>
      <c r="G3818" s="41">
        <v>3861</v>
      </c>
      <c r="H3818" s="42">
        <v>2.1355088495575223</v>
      </c>
      <c r="I3818" s="42">
        <v>1808</v>
      </c>
      <c r="J3818" s="42" t="s">
        <v>4170</v>
      </c>
      <c r="K3818" s="42" t="s">
        <v>4170</v>
      </c>
      <c r="L3818" s="42">
        <v>10</v>
      </c>
      <c r="M3818" s="39" t="s">
        <v>102</v>
      </c>
      <c r="N3818" s="39" t="str">
        <f t="shared" si="59"/>
        <v>sim</v>
      </c>
      <c r="O3818" s="49">
        <v>35</v>
      </c>
      <c r="P3818" s="49">
        <v>34</v>
      </c>
      <c r="Q3818" s="39">
        <v>6.4</v>
      </c>
      <c r="R3818" s="39">
        <v>97.1</v>
      </c>
      <c r="S3818" s="39">
        <v>18.3</v>
      </c>
    </row>
    <row r="3819" spans="1:19" x14ac:dyDescent="0.25">
      <c r="A3819" s="39" t="s">
        <v>75</v>
      </c>
      <c r="B3819" s="39" t="s">
        <v>40</v>
      </c>
      <c r="C3819" s="39" t="s">
        <v>72</v>
      </c>
      <c r="D3819" s="39" t="s">
        <v>3901</v>
      </c>
      <c r="E3819" s="39" t="s">
        <v>127</v>
      </c>
      <c r="F3819" s="48">
        <v>1</v>
      </c>
      <c r="G3819" s="41">
        <v>439</v>
      </c>
      <c r="H3819" s="42">
        <v>2.1949999999999998</v>
      </c>
      <c r="I3819" s="42">
        <v>200</v>
      </c>
      <c r="J3819" s="42" t="s">
        <v>4170</v>
      </c>
      <c r="K3819" s="42" t="s">
        <v>4170</v>
      </c>
      <c r="L3819" s="42">
        <v>0</v>
      </c>
      <c r="M3819" s="39" t="s">
        <v>102</v>
      </c>
      <c r="N3819" s="39" t="str">
        <f t="shared" si="59"/>
        <v>sim</v>
      </c>
      <c r="O3819" s="49">
        <v>7</v>
      </c>
      <c r="P3819" s="49">
        <v>5</v>
      </c>
      <c r="Q3819" s="39">
        <v>4</v>
      </c>
      <c r="R3819" s="39">
        <v>71.400000000000006</v>
      </c>
      <c r="S3819" s="39">
        <v>57.1</v>
      </c>
    </row>
    <row r="3820" spans="1:19" x14ac:dyDescent="0.25">
      <c r="A3820" s="39" t="s">
        <v>75</v>
      </c>
      <c r="B3820" s="39" t="s">
        <v>40</v>
      </c>
      <c r="C3820" s="39" t="s">
        <v>72</v>
      </c>
      <c r="D3820" s="39" t="s">
        <v>3902</v>
      </c>
      <c r="E3820" s="39" t="s">
        <v>127</v>
      </c>
      <c r="F3820" s="48">
        <v>1</v>
      </c>
      <c r="G3820" s="41">
        <v>19465</v>
      </c>
      <c r="H3820" s="42">
        <v>2.433125</v>
      </c>
      <c r="I3820" s="42">
        <v>8000</v>
      </c>
      <c r="J3820" s="42" t="s">
        <v>4170</v>
      </c>
      <c r="K3820" s="42" t="s">
        <v>4170</v>
      </c>
      <c r="L3820" s="42">
        <v>50</v>
      </c>
      <c r="M3820" s="39" t="s">
        <v>103</v>
      </c>
      <c r="N3820" s="39" t="str">
        <f t="shared" si="59"/>
        <v>sim</v>
      </c>
      <c r="O3820" s="49">
        <v>983.89</v>
      </c>
      <c r="P3820" s="49">
        <v>721.79</v>
      </c>
      <c r="Q3820" s="39">
        <v>216.53</v>
      </c>
      <c r="R3820" s="39">
        <v>73.400000000000006</v>
      </c>
      <c r="S3820" s="39">
        <v>22</v>
      </c>
    </row>
    <row r="3821" spans="1:19" x14ac:dyDescent="0.25">
      <c r="A3821" s="39" t="s">
        <v>75</v>
      </c>
      <c r="B3821" s="39" t="s">
        <v>40</v>
      </c>
      <c r="C3821" s="39" t="s">
        <v>72</v>
      </c>
      <c r="D3821" s="39" t="s">
        <v>3903</v>
      </c>
      <c r="E3821" s="39" t="s">
        <v>127</v>
      </c>
      <c r="F3821" s="48">
        <v>1</v>
      </c>
      <c r="G3821" s="41">
        <v>3425</v>
      </c>
      <c r="H3821" s="42">
        <v>2.8541666666666665</v>
      </c>
      <c r="I3821" s="42">
        <v>1200</v>
      </c>
      <c r="J3821" s="42" t="s">
        <v>4170</v>
      </c>
      <c r="K3821" s="42" t="s">
        <v>4170</v>
      </c>
      <c r="L3821" s="42">
        <v>10</v>
      </c>
      <c r="M3821" s="39" t="s">
        <v>106</v>
      </c>
      <c r="N3821" s="39" t="str">
        <f t="shared" si="59"/>
        <v>sim</v>
      </c>
      <c r="O3821" s="49">
        <v>43.18</v>
      </c>
      <c r="P3821" s="49">
        <v>39.24</v>
      </c>
      <c r="Q3821" s="39">
        <v>26</v>
      </c>
      <c r="R3821" s="39">
        <v>90.9</v>
      </c>
      <c r="S3821" s="39">
        <v>60.2</v>
      </c>
    </row>
    <row r="3822" spans="1:19" x14ac:dyDescent="0.25">
      <c r="A3822" s="39" t="s">
        <v>75</v>
      </c>
      <c r="B3822" s="39" t="s">
        <v>40</v>
      </c>
      <c r="C3822" s="39" t="s">
        <v>72</v>
      </c>
      <c r="D3822" s="39" t="s">
        <v>3904</v>
      </c>
      <c r="E3822" s="39" t="s">
        <v>127</v>
      </c>
      <c r="F3822" s="48">
        <v>1</v>
      </c>
      <c r="G3822" s="41">
        <v>4832</v>
      </c>
      <c r="H3822" s="42">
        <v>2.1963636363636363</v>
      </c>
      <c r="I3822" s="42">
        <v>2200</v>
      </c>
      <c r="J3822" s="42" t="s">
        <v>4169</v>
      </c>
      <c r="K3822" s="42" t="s">
        <v>4170</v>
      </c>
      <c r="L3822" s="42">
        <v>0</v>
      </c>
      <c r="M3822" s="39" t="s">
        <v>102</v>
      </c>
      <c r="N3822" s="39" t="str">
        <f t="shared" si="59"/>
        <v>sim</v>
      </c>
      <c r="O3822" s="49">
        <v>44.2</v>
      </c>
      <c r="P3822" s="49">
        <v>44.2</v>
      </c>
      <c r="Q3822" s="39">
        <v>11.08</v>
      </c>
      <c r="R3822" s="39">
        <v>100</v>
      </c>
      <c r="S3822" s="39">
        <v>25.1</v>
      </c>
    </row>
    <row r="3823" spans="1:19" x14ac:dyDescent="0.25">
      <c r="A3823" s="39" t="s">
        <v>75</v>
      </c>
      <c r="B3823" s="39" t="s">
        <v>40</v>
      </c>
      <c r="C3823" s="39" t="s">
        <v>72</v>
      </c>
      <c r="D3823" s="39" t="s">
        <v>3905</v>
      </c>
      <c r="E3823" s="39" t="s">
        <v>127</v>
      </c>
      <c r="F3823" s="48">
        <v>1</v>
      </c>
      <c r="G3823" s="41">
        <v>1445</v>
      </c>
      <c r="H3823" s="42">
        <v>2.4450084602368864</v>
      </c>
      <c r="I3823" s="42">
        <v>591</v>
      </c>
      <c r="J3823" s="42" t="s">
        <v>4169</v>
      </c>
      <c r="K3823" s="42" t="s">
        <v>4169</v>
      </c>
      <c r="L3823" s="42">
        <v>0</v>
      </c>
      <c r="M3823" s="39" t="s">
        <v>102</v>
      </c>
      <c r="N3823" s="39" t="str">
        <f t="shared" si="59"/>
        <v>sim</v>
      </c>
      <c r="O3823" s="49">
        <v>10.98</v>
      </c>
      <c r="P3823" s="49">
        <v>2.4500000000000002</v>
      </c>
      <c r="Q3823" s="39">
        <v>2.44</v>
      </c>
      <c r="R3823" s="39">
        <v>22.3</v>
      </c>
      <c r="S3823" s="39">
        <v>22.2</v>
      </c>
    </row>
    <row r="3824" spans="1:19" x14ac:dyDescent="0.25">
      <c r="A3824" s="39" t="s">
        <v>75</v>
      </c>
      <c r="B3824" s="39" t="s">
        <v>40</v>
      </c>
      <c r="C3824" s="39" t="s">
        <v>72</v>
      </c>
      <c r="D3824" s="39" t="s">
        <v>3906</v>
      </c>
      <c r="E3824" s="39" t="s">
        <v>127</v>
      </c>
      <c r="F3824" s="48">
        <v>1</v>
      </c>
      <c r="G3824" s="41">
        <v>211</v>
      </c>
      <c r="H3824" s="42">
        <v>2.11</v>
      </c>
      <c r="I3824" s="42">
        <v>100</v>
      </c>
      <c r="J3824" s="42" t="s">
        <v>4170</v>
      </c>
      <c r="K3824" s="42" t="s">
        <v>4170</v>
      </c>
      <c r="L3824" s="42">
        <v>15</v>
      </c>
      <c r="M3824" s="39" t="s">
        <v>103</v>
      </c>
      <c r="N3824" s="39" t="str">
        <f t="shared" si="59"/>
        <v>sim</v>
      </c>
      <c r="O3824" s="49">
        <v>5</v>
      </c>
      <c r="P3824" s="49">
        <v>5</v>
      </c>
      <c r="Q3824" s="39">
        <v>4</v>
      </c>
      <c r="R3824" s="39">
        <v>100</v>
      </c>
      <c r="S3824" s="39">
        <v>80</v>
      </c>
    </row>
    <row r="3825" spans="1:19" x14ac:dyDescent="0.25">
      <c r="A3825" s="39" t="s">
        <v>75</v>
      </c>
      <c r="B3825" s="39" t="s">
        <v>40</v>
      </c>
      <c r="C3825" s="39" t="s">
        <v>72</v>
      </c>
      <c r="D3825" s="39" t="s">
        <v>3907</v>
      </c>
      <c r="E3825" s="39" t="s">
        <v>127</v>
      </c>
      <c r="F3825" s="48">
        <v>1</v>
      </c>
      <c r="G3825" s="41">
        <v>865</v>
      </c>
      <c r="H3825" s="42">
        <v>2.8833333333333333</v>
      </c>
      <c r="I3825" s="42">
        <v>300</v>
      </c>
      <c r="J3825" s="42" t="s">
        <v>4169</v>
      </c>
      <c r="K3825" s="42" t="s">
        <v>4169</v>
      </c>
      <c r="L3825" s="42">
        <v>0</v>
      </c>
      <c r="M3825" s="39" t="s">
        <v>102</v>
      </c>
      <c r="N3825" s="39" t="str">
        <f t="shared" si="59"/>
        <v>sim</v>
      </c>
      <c r="O3825" s="49">
        <v>8.9700000000000006</v>
      </c>
      <c r="P3825" s="49">
        <v>4.8</v>
      </c>
      <c r="Q3825" s="39">
        <v>0</v>
      </c>
      <c r="R3825" s="39">
        <v>53.5</v>
      </c>
      <c r="S3825" s="39"/>
    </row>
    <row r="3826" spans="1:19" x14ac:dyDescent="0.25">
      <c r="A3826" s="39" t="s">
        <v>75</v>
      </c>
      <c r="B3826" s="39" t="s">
        <v>40</v>
      </c>
      <c r="C3826" s="39" t="s">
        <v>72</v>
      </c>
      <c r="D3826" s="39" t="s">
        <v>3908</v>
      </c>
      <c r="E3826" s="39" t="s">
        <v>127</v>
      </c>
      <c r="F3826" s="48">
        <v>3</v>
      </c>
      <c r="G3826" s="41">
        <v>118755</v>
      </c>
      <c r="H3826" s="42">
        <v>3.4690211199719569</v>
      </c>
      <c r="I3826" s="42">
        <v>34233</v>
      </c>
      <c r="J3826" s="42" t="s">
        <v>4169</v>
      </c>
      <c r="K3826" s="42" t="s">
        <v>4170</v>
      </c>
      <c r="L3826" s="42">
        <v>300</v>
      </c>
      <c r="M3826" s="39" t="s">
        <v>103</v>
      </c>
      <c r="N3826" s="39" t="str">
        <f t="shared" si="59"/>
        <v>sim</v>
      </c>
      <c r="O3826" s="49">
        <v>149</v>
      </c>
      <c r="P3826" s="49">
        <v>60</v>
      </c>
      <c r="Q3826" s="39">
        <v>30</v>
      </c>
      <c r="R3826" s="39">
        <v>40.299999999999997</v>
      </c>
      <c r="S3826" s="39">
        <v>20.100000000000001</v>
      </c>
    </row>
    <row r="3827" spans="1:19" x14ac:dyDescent="0.25">
      <c r="A3827" s="39" t="s">
        <v>75</v>
      </c>
      <c r="B3827" s="39" t="s">
        <v>40</v>
      </c>
      <c r="C3827" s="39" t="s">
        <v>72</v>
      </c>
      <c r="D3827" s="39" t="s">
        <v>3909</v>
      </c>
      <c r="E3827" s="39" t="s">
        <v>127</v>
      </c>
      <c r="F3827" s="48">
        <v>2</v>
      </c>
      <c r="G3827" s="41">
        <v>62231</v>
      </c>
      <c r="H3827" s="42">
        <v>2.705813296230271</v>
      </c>
      <c r="I3827" s="42">
        <v>22999</v>
      </c>
      <c r="J3827" s="42" t="s">
        <v>4169</v>
      </c>
      <c r="K3827" s="42" t="s">
        <v>4169</v>
      </c>
      <c r="L3827" s="42">
        <v>0</v>
      </c>
      <c r="M3827" s="39" t="s">
        <v>103</v>
      </c>
      <c r="N3827" s="39" t="str">
        <f t="shared" si="59"/>
        <v>sim</v>
      </c>
      <c r="O3827" s="49">
        <v>387.61</v>
      </c>
      <c r="P3827" s="49">
        <v>292.10000000000002</v>
      </c>
      <c r="Q3827" s="39">
        <v>287</v>
      </c>
      <c r="R3827" s="39">
        <v>75.400000000000006</v>
      </c>
      <c r="S3827" s="39">
        <v>74</v>
      </c>
    </row>
    <row r="3828" spans="1:19" x14ac:dyDescent="0.25">
      <c r="A3828" s="39" t="s">
        <v>75</v>
      </c>
      <c r="B3828" s="39" t="s">
        <v>40</v>
      </c>
      <c r="C3828" s="39" t="s">
        <v>72</v>
      </c>
      <c r="D3828" s="39" t="s">
        <v>3910</v>
      </c>
      <c r="E3828" s="39" t="s">
        <v>127</v>
      </c>
      <c r="F3828" s="48">
        <v>1</v>
      </c>
      <c r="G3828" s="41">
        <v>1334</v>
      </c>
      <c r="H3828" s="42">
        <v>3.576407506702413</v>
      </c>
      <c r="I3828" s="42">
        <v>373</v>
      </c>
      <c r="J3828" s="42" t="s">
        <v>4170</v>
      </c>
      <c r="K3828" s="42" t="s">
        <v>4170</v>
      </c>
      <c r="L3828" s="42">
        <v>0</v>
      </c>
      <c r="M3828" s="39" t="s">
        <v>102</v>
      </c>
      <c r="N3828" s="39" t="str">
        <f t="shared" si="59"/>
        <v>sim</v>
      </c>
      <c r="O3828" s="49">
        <v>16.2</v>
      </c>
      <c r="P3828" s="49">
        <v>16.2</v>
      </c>
      <c r="Q3828" s="39">
        <v>11.2</v>
      </c>
      <c r="R3828" s="39">
        <v>100</v>
      </c>
      <c r="S3828" s="39">
        <v>69.099999999999994</v>
      </c>
    </row>
    <row r="3829" spans="1:19" x14ac:dyDescent="0.25">
      <c r="A3829" s="39" t="s">
        <v>75</v>
      </c>
      <c r="B3829" s="39" t="s">
        <v>40</v>
      </c>
      <c r="C3829" s="39" t="s">
        <v>72</v>
      </c>
      <c r="D3829" s="39" t="s">
        <v>3911</v>
      </c>
      <c r="E3829" s="39" t="s">
        <v>127</v>
      </c>
      <c r="F3829" s="48">
        <v>1</v>
      </c>
      <c r="G3829" s="41">
        <v>5336</v>
      </c>
      <c r="H3829" s="42">
        <v>2.9496959646213377</v>
      </c>
      <c r="I3829" s="42">
        <v>1809</v>
      </c>
      <c r="J3829" s="42" t="s">
        <v>4170</v>
      </c>
      <c r="K3829" s="42" t="s">
        <v>4170</v>
      </c>
      <c r="L3829" s="42">
        <v>210</v>
      </c>
      <c r="M3829" s="39" t="s">
        <v>106</v>
      </c>
      <c r="N3829" s="39" t="str">
        <f t="shared" si="59"/>
        <v>sim</v>
      </c>
      <c r="O3829" s="49">
        <v>78.599999999999994</v>
      </c>
      <c r="P3829" s="49">
        <v>31.3</v>
      </c>
      <c r="Q3829" s="39">
        <v>28</v>
      </c>
      <c r="R3829" s="39">
        <v>39.799999999999997</v>
      </c>
      <c r="S3829" s="39">
        <v>35.6</v>
      </c>
    </row>
    <row r="3830" spans="1:19" x14ac:dyDescent="0.25">
      <c r="A3830" s="39" t="s">
        <v>75</v>
      </c>
      <c r="B3830" s="39" t="s">
        <v>40</v>
      </c>
      <c r="C3830" s="39" t="s">
        <v>72</v>
      </c>
      <c r="D3830" s="39" t="s">
        <v>3912</v>
      </c>
      <c r="E3830" s="39" t="s">
        <v>127</v>
      </c>
      <c r="F3830" s="48">
        <v>1</v>
      </c>
      <c r="G3830" s="41">
        <v>953</v>
      </c>
      <c r="H3830" s="42">
        <v>3.1766666666666667</v>
      </c>
      <c r="I3830" s="42">
        <v>300</v>
      </c>
      <c r="J3830" s="42" t="s">
        <v>4170</v>
      </c>
      <c r="K3830" s="42" t="s">
        <v>4170</v>
      </c>
      <c r="L3830" s="42">
        <v>0</v>
      </c>
      <c r="M3830" s="39" t="s">
        <v>106</v>
      </c>
      <c r="N3830" s="39" t="str">
        <f t="shared" si="59"/>
        <v>sim</v>
      </c>
      <c r="O3830" s="49">
        <v>9.52</v>
      </c>
      <c r="P3830" s="49">
        <v>6.44</v>
      </c>
      <c r="Q3830" s="39">
        <v>6.44</v>
      </c>
      <c r="R3830" s="39">
        <v>67.599999999999994</v>
      </c>
      <c r="S3830" s="39">
        <v>67.599999999999994</v>
      </c>
    </row>
    <row r="3831" spans="1:19" x14ac:dyDescent="0.25">
      <c r="A3831" s="39" t="s">
        <v>75</v>
      </c>
      <c r="B3831" s="39" t="s">
        <v>40</v>
      </c>
      <c r="C3831" s="39" t="s">
        <v>72</v>
      </c>
      <c r="D3831" s="39" t="s">
        <v>3913</v>
      </c>
      <c r="E3831" s="39" t="s">
        <v>127</v>
      </c>
      <c r="F3831" s="48">
        <v>1</v>
      </c>
      <c r="G3831" s="41">
        <v>1071</v>
      </c>
      <c r="H3831" s="42">
        <v>2.0675675675675675</v>
      </c>
      <c r="I3831" s="42">
        <v>518</v>
      </c>
      <c r="J3831" s="42" t="s">
        <v>4170</v>
      </c>
      <c r="K3831" s="42" t="s">
        <v>4170</v>
      </c>
      <c r="L3831" s="42">
        <v>0</v>
      </c>
      <c r="M3831" s="39" t="s">
        <v>106</v>
      </c>
      <c r="N3831" s="39" t="str">
        <f t="shared" si="59"/>
        <v>sim</v>
      </c>
      <c r="O3831" s="49">
        <v>9.6999999999999993</v>
      </c>
      <c r="P3831" s="49">
        <v>7.8</v>
      </c>
      <c r="Q3831" s="39">
        <v>6.6</v>
      </c>
      <c r="R3831" s="39">
        <v>80.400000000000006</v>
      </c>
      <c r="S3831" s="39">
        <v>68</v>
      </c>
    </row>
    <row r="3832" spans="1:19" x14ac:dyDescent="0.25">
      <c r="A3832" s="39" t="s">
        <v>75</v>
      </c>
      <c r="B3832" s="39" t="s">
        <v>40</v>
      </c>
      <c r="C3832" s="39" t="s">
        <v>72</v>
      </c>
      <c r="D3832" s="39" t="s">
        <v>3914</v>
      </c>
      <c r="E3832" s="39" t="s">
        <v>127</v>
      </c>
      <c r="F3832" s="48">
        <v>2</v>
      </c>
      <c r="G3832" s="41">
        <v>45184</v>
      </c>
      <c r="H3832" s="42">
        <v>2.2207804973950656</v>
      </c>
      <c r="I3832" s="42">
        <v>20346</v>
      </c>
      <c r="J3832" s="42" t="s">
        <v>4169</v>
      </c>
      <c r="K3832" s="42" t="s">
        <v>4169</v>
      </c>
      <c r="L3832" s="42">
        <v>910</v>
      </c>
      <c r="M3832" s="39" t="s">
        <v>103</v>
      </c>
      <c r="N3832" s="39" t="str">
        <f t="shared" si="59"/>
        <v>sim</v>
      </c>
      <c r="O3832" s="49">
        <v>253.08</v>
      </c>
      <c r="P3832" s="49">
        <v>180.64</v>
      </c>
      <c r="Q3832" s="39">
        <v>170</v>
      </c>
      <c r="R3832" s="39">
        <v>71.400000000000006</v>
      </c>
      <c r="S3832" s="39">
        <v>67.2</v>
      </c>
    </row>
    <row r="3833" spans="1:19" x14ac:dyDescent="0.25">
      <c r="A3833" s="39" t="s">
        <v>75</v>
      </c>
      <c r="B3833" s="39" t="s">
        <v>40</v>
      </c>
      <c r="C3833" s="39" t="s">
        <v>72</v>
      </c>
      <c r="D3833" s="39" t="s">
        <v>3179</v>
      </c>
      <c r="E3833" s="39" t="s">
        <v>127</v>
      </c>
      <c r="F3833" s="48">
        <v>1</v>
      </c>
      <c r="G3833" s="41">
        <v>15051</v>
      </c>
      <c r="H3833" s="42">
        <v>5.0003322259136214</v>
      </c>
      <c r="I3833" s="42">
        <v>3010</v>
      </c>
      <c r="J3833" s="42" t="s">
        <v>4170</v>
      </c>
      <c r="K3833" s="42" t="s">
        <v>4170</v>
      </c>
      <c r="L3833" s="42">
        <v>0</v>
      </c>
      <c r="M3833" s="39" t="s">
        <v>103</v>
      </c>
      <c r="N3833" s="39" t="str">
        <f t="shared" si="59"/>
        <v>sim</v>
      </c>
      <c r="O3833" s="49">
        <v>60</v>
      </c>
      <c r="P3833" s="49">
        <v>30</v>
      </c>
      <c r="Q3833" s="39">
        <v>29</v>
      </c>
      <c r="R3833" s="39">
        <v>50</v>
      </c>
      <c r="S3833" s="39">
        <v>48.3</v>
      </c>
    </row>
    <row r="3834" spans="1:19" x14ac:dyDescent="0.25">
      <c r="A3834" s="39" t="s">
        <v>75</v>
      </c>
      <c r="B3834" s="39" t="s">
        <v>40</v>
      </c>
      <c r="C3834" s="39" t="s">
        <v>72</v>
      </c>
      <c r="D3834" s="39" t="s">
        <v>3915</v>
      </c>
      <c r="E3834" s="39" t="s">
        <v>127</v>
      </c>
      <c r="F3834" s="48">
        <v>1</v>
      </c>
      <c r="G3834" s="41">
        <v>23082</v>
      </c>
      <c r="H3834" s="42">
        <v>2.5595475715236193</v>
      </c>
      <c r="I3834" s="42">
        <v>9018</v>
      </c>
      <c r="J3834" s="42" t="s">
        <v>4169</v>
      </c>
      <c r="K3834" s="42" t="s">
        <v>4169</v>
      </c>
      <c r="L3834" s="42">
        <v>250</v>
      </c>
      <c r="M3834" s="39" t="s">
        <v>106</v>
      </c>
      <c r="N3834" s="39" t="str">
        <f t="shared" si="59"/>
        <v>sim</v>
      </c>
      <c r="O3834" s="49">
        <v>400</v>
      </c>
      <c r="P3834" s="49">
        <v>390</v>
      </c>
      <c r="Q3834" s="39">
        <v>350</v>
      </c>
      <c r="R3834" s="39">
        <v>97.5</v>
      </c>
      <c r="S3834" s="39">
        <v>87.5</v>
      </c>
    </row>
    <row r="3835" spans="1:19" x14ac:dyDescent="0.25">
      <c r="A3835" s="39" t="s">
        <v>75</v>
      </c>
      <c r="B3835" s="39" t="s">
        <v>40</v>
      </c>
      <c r="C3835" s="39" t="s">
        <v>72</v>
      </c>
      <c r="D3835" s="39" t="s">
        <v>3916</v>
      </c>
      <c r="E3835" s="39" t="s">
        <v>127</v>
      </c>
      <c r="F3835" s="48">
        <v>1</v>
      </c>
      <c r="G3835" s="41">
        <v>369</v>
      </c>
      <c r="H3835" s="42">
        <v>2.3806451612903228</v>
      </c>
      <c r="I3835" s="42">
        <v>155</v>
      </c>
      <c r="J3835" s="42" t="s">
        <v>4169</v>
      </c>
      <c r="K3835" s="42" t="s">
        <v>4170</v>
      </c>
      <c r="L3835" s="42">
        <v>6</v>
      </c>
      <c r="M3835" s="39" t="s">
        <v>103</v>
      </c>
      <c r="N3835" s="39" t="str">
        <f t="shared" si="59"/>
        <v>sim</v>
      </c>
      <c r="O3835" s="49">
        <v>6.7</v>
      </c>
      <c r="P3835" s="49">
        <v>6.7</v>
      </c>
      <c r="Q3835" s="39">
        <v>4</v>
      </c>
      <c r="R3835" s="39">
        <v>100</v>
      </c>
      <c r="S3835" s="39">
        <v>59.7</v>
      </c>
    </row>
    <row r="3836" spans="1:19" x14ac:dyDescent="0.25">
      <c r="A3836" s="39" t="s">
        <v>75</v>
      </c>
      <c r="B3836" s="39" t="s">
        <v>40</v>
      </c>
      <c r="C3836" s="39" t="s">
        <v>72</v>
      </c>
      <c r="D3836" s="39" t="s">
        <v>3917</v>
      </c>
      <c r="E3836" s="39" t="s">
        <v>127</v>
      </c>
      <c r="F3836" s="48">
        <v>1</v>
      </c>
      <c r="G3836" s="41">
        <v>2334</v>
      </c>
      <c r="H3836" s="42">
        <v>2.0034334763948496</v>
      </c>
      <c r="I3836" s="42">
        <v>1165</v>
      </c>
      <c r="J3836" s="42" t="s">
        <v>4170</v>
      </c>
      <c r="K3836" s="42" t="s">
        <v>4170</v>
      </c>
      <c r="L3836" s="42">
        <v>0</v>
      </c>
      <c r="M3836" s="39" t="s">
        <v>106</v>
      </c>
      <c r="N3836" s="39" t="str">
        <f t="shared" si="59"/>
        <v>sim</v>
      </c>
      <c r="O3836" s="49">
        <v>26.6</v>
      </c>
      <c r="P3836" s="49">
        <v>23.9</v>
      </c>
      <c r="Q3836" s="39">
        <v>9.66</v>
      </c>
      <c r="R3836" s="39">
        <v>89.8</v>
      </c>
      <c r="S3836" s="39">
        <v>36.299999999999997</v>
      </c>
    </row>
    <row r="3837" spans="1:19" x14ac:dyDescent="0.25">
      <c r="A3837" s="39" t="s">
        <v>75</v>
      </c>
      <c r="B3837" s="39" t="s">
        <v>40</v>
      </c>
      <c r="C3837" s="39" t="s">
        <v>72</v>
      </c>
      <c r="D3837" s="39" t="s">
        <v>3918</v>
      </c>
      <c r="E3837" s="39" t="s">
        <v>194</v>
      </c>
      <c r="F3837" s="48">
        <v>4</v>
      </c>
      <c r="G3837" s="41">
        <v>240840</v>
      </c>
      <c r="H3837" s="42">
        <v>5.131898572341786</v>
      </c>
      <c r="I3837" s="42">
        <v>46930</v>
      </c>
      <c r="J3837" s="42" t="s">
        <v>4169</v>
      </c>
      <c r="K3837" s="42" t="s">
        <v>4169</v>
      </c>
      <c r="L3837" s="42">
        <v>0</v>
      </c>
      <c r="M3837" s="39" t="s">
        <v>103</v>
      </c>
      <c r="N3837" s="39" t="str">
        <f t="shared" si="59"/>
        <v>sim</v>
      </c>
      <c r="O3837" s="49">
        <v>1493.86</v>
      </c>
      <c r="P3837" s="49">
        <v>433.68</v>
      </c>
      <c r="Q3837" s="39">
        <v>368.63</v>
      </c>
      <c r="R3837" s="39">
        <v>29</v>
      </c>
      <c r="S3837" s="39">
        <v>24.7</v>
      </c>
    </row>
    <row r="3838" spans="1:19" x14ac:dyDescent="0.25">
      <c r="A3838" s="39" t="s">
        <v>75</v>
      </c>
      <c r="B3838" s="39" t="s">
        <v>40</v>
      </c>
      <c r="C3838" s="39" t="s">
        <v>72</v>
      </c>
      <c r="D3838" s="39" t="s">
        <v>3919</v>
      </c>
      <c r="E3838" s="39" t="s">
        <v>127</v>
      </c>
      <c r="F3838" s="48">
        <v>1</v>
      </c>
      <c r="G3838" s="41">
        <v>2046</v>
      </c>
      <c r="H3838" s="42">
        <v>2.346330275229358</v>
      </c>
      <c r="I3838" s="42">
        <v>872</v>
      </c>
      <c r="J3838" s="42" t="s">
        <v>4170</v>
      </c>
      <c r="K3838" s="42" t="s">
        <v>4170</v>
      </c>
      <c r="L3838" s="42">
        <v>3</v>
      </c>
      <c r="M3838" s="39" t="s">
        <v>106</v>
      </c>
      <c r="N3838" s="39" t="str">
        <f t="shared" si="59"/>
        <v>sim</v>
      </c>
      <c r="O3838" s="49">
        <v>12</v>
      </c>
      <c r="P3838" s="49">
        <v>5</v>
      </c>
      <c r="Q3838" s="39">
        <v>1</v>
      </c>
      <c r="R3838" s="39">
        <v>41.7</v>
      </c>
      <c r="S3838" s="39">
        <v>8.3000000000000007</v>
      </c>
    </row>
    <row r="3839" spans="1:19" x14ac:dyDescent="0.25">
      <c r="A3839" s="39" t="s">
        <v>75</v>
      </c>
      <c r="B3839" s="39" t="s">
        <v>40</v>
      </c>
      <c r="C3839" s="39" t="s">
        <v>72</v>
      </c>
      <c r="D3839" s="39" t="s">
        <v>3920</v>
      </c>
      <c r="E3839" s="39" t="s">
        <v>127</v>
      </c>
      <c r="F3839" s="48">
        <v>1</v>
      </c>
      <c r="G3839" s="41">
        <v>1210</v>
      </c>
      <c r="H3839" s="42">
        <v>2.0166666666666666</v>
      </c>
      <c r="I3839" s="42">
        <v>600</v>
      </c>
      <c r="J3839" s="42" t="s">
        <v>4170</v>
      </c>
      <c r="K3839" s="42" t="s">
        <v>4170</v>
      </c>
      <c r="L3839" s="42">
        <v>0</v>
      </c>
      <c r="M3839" s="39" t="s">
        <v>102</v>
      </c>
      <c r="N3839" s="39" t="str">
        <f t="shared" si="59"/>
        <v>sim</v>
      </c>
      <c r="O3839" s="49">
        <v>11.9</v>
      </c>
      <c r="P3839" s="49">
        <v>8.8000000000000007</v>
      </c>
      <c r="Q3839" s="39">
        <v>8</v>
      </c>
      <c r="R3839" s="39">
        <v>73.900000000000006</v>
      </c>
      <c r="S3839" s="39">
        <v>67.2</v>
      </c>
    </row>
    <row r="3840" spans="1:19" x14ac:dyDescent="0.25">
      <c r="A3840" s="39" t="s">
        <v>75</v>
      </c>
      <c r="B3840" s="39" t="s">
        <v>40</v>
      </c>
      <c r="C3840" s="39" t="s">
        <v>72</v>
      </c>
      <c r="D3840" s="39" t="s">
        <v>3921</v>
      </c>
      <c r="E3840" s="39" t="s">
        <v>127</v>
      </c>
      <c r="F3840" s="48">
        <v>1</v>
      </c>
      <c r="G3840" s="41">
        <v>1427</v>
      </c>
      <c r="H3840" s="42">
        <v>3.5674999999999999</v>
      </c>
      <c r="I3840" s="42">
        <v>400</v>
      </c>
      <c r="J3840" s="42" t="s">
        <v>4170</v>
      </c>
      <c r="K3840" s="42" t="s">
        <v>4169</v>
      </c>
      <c r="L3840" s="42">
        <v>0</v>
      </c>
      <c r="M3840" s="39" t="s">
        <v>106</v>
      </c>
      <c r="N3840" s="39" t="str">
        <f t="shared" si="59"/>
        <v>sim</v>
      </c>
      <c r="O3840" s="49">
        <v>35</v>
      </c>
      <c r="P3840" s="49">
        <v>33</v>
      </c>
      <c r="Q3840" s="39">
        <v>24.7</v>
      </c>
      <c r="R3840" s="39">
        <v>94.3</v>
      </c>
      <c r="S3840" s="39">
        <v>70.599999999999994</v>
      </c>
    </row>
    <row r="3841" spans="1:19" x14ac:dyDescent="0.25">
      <c r="A3841" s="39" t="s">
        <v>75</v>
      </c>
      <c r="B3841" s="39" t="s">
        <v>40</v>
      </c>
      <c r="C3841" s="39" t="s">
        <v>72</v>
      </c>
      <c r="D3841" s="39" t="s">
        <v>3922</v>
      </c>
      <c r="E3841" s="39" t="s">
        <v>127</v>
      </c>
      <c r="F3841" s="48">
        <v>1</v>
      </c>
      <c r="G3841" s="41">
        <v>354</v>
      </c>
      <c r="H3841" s="42">
        <v>2.36</v>
      </c>
      <c r="I3841" s="42">
        <v>150</v>
      </c>
      <c r="J3841" s="42" t="s">
        <v>4170</v>
      </c>
      <c r="K3841" s="42" t="s">
        <v>4170</v>
      </c>
      <c r="L3841" s="42">
        <v>30</v>
      </c>
      <c r="M3841" s="39" t="s">
        <v>102</v>
      </c>
      <c r="N3841" s="39" t="str">
        <f t="shared" si="59"/>
        <v>sim</v>
      </c>
      <c r="O3841" s="49">
        <v>9.4</v>
      </c>
      <c r="P3841" s="49">
        <v>4.42</v>
      </c>
      <c r="Q3841" s="39">
        <v>0.08</v>
      </c>
      <c r="R3841" s="39">
        <v>47</v>
      </c>
      <c r="S3841" s="39">
        <v>0.9</v>
      </c>
    </row>
    <row r="3842" spans="1:19" x14ac:dyDescent="0.25">
      <c r="A3842" s="39" t="s">
        <v>75</v>
      </c>
      <c r="B3842" s="39" t="s">
        <v>40</v>
      </c>
      <c r="C3842" s="39" t="s">
        <v>72</v>
      </c>
      <c r="D3842" s="39" t="s">
        <v>3923</v>
      </c>
      <c r="E3842" s="39" t="s">
        <v>127</v>
      </c>
      <c r="F3842" s="48">
        <v>1</v>
      </c>
      <c r="G3842" s="41">
        <v>2325</v>
      </c>
      <c r="H3842" s="42">
        <v>2.1933962264150941</v>
      </c>
      <c r="I3842" s="42">
        <v>1060</v>
      </c>
      <c r="J3842" s="42" t="s">
        <v>4170</v>
      </c>
      <c r="K3842" s="42" t="s">
        <v>4170</v>
      </c>
      <c r="L3842" s="42">
        <v>3</v>
      </c>
      <c r="M3842" s="39" t="s">
        <v>106</v>
      </c>
      <c r="N3842" s="39" t="str">
        <f t="shared" si="59"/>
        <v>sim</v>
      </c>
      <c r="O3842" s="49">
        <v>35.299999999999997</v>
      </c>
      <c r="P3842" s="49">
        <v>24</v>
      </c>
      <c r="Q3842" s="39">
        <v>5.33</v>
      </c>
      <c r="R3842" s="39">
        <v>68</v>
      </c>
      <c r="S3842" s="39">
        <v>15.1</v>
      </c>
    </row>
    <row r="3843" spans="1:19" x14ac:dyDescent="0.25">
      <c r="A3843" s="39" t="s">
        <v>75</v>
      </c>
      <c r="B3843" s="39" t="s">
        <v>40</v>
      </c>
      <c r="C3843" s="39" t="s">
        <v>72</v>
      </c>
      <c r="D3843" s="39" t="s">
        <v>3924</v>
      </c>
      <c r="E3843" s="39" t="s">
        <v>127</v>
      </c>
      <c r="F3843" s="48">
        <v>1</v>
      </c>
      <c r="G3843" s="41">
        <v>2223</v>
      </c>
      <c r="H3843" s="42">
        <v>2.020909090909091</v>
      </c>
      <c r="I3843" s="42">
        <v>1100</v>
      </c>
      <c r="J3843" s="42" t="s">
        <v>4170</v>
      </c>
      <c r="K3843" s="42" t="s">
        <v>4170</v>
      </c>
      <c r="L3843" s="42">
        <v>0</v>
      </c>
      <c r="M3843" s="39" t="s">
        <v>105</v>
      </c>
      <c r="N3843" s="39" t="str">
        <f t="shared" ref="N3843:N3906" si="60">IF(M3843&lt;&gt;"Não existe", "sim")</f>
        <v>sim</v>
      </c>
      <c r="O3843" s="49">
        <v>18</v>
      </c>
      <c r="P3843" s="49">
        <v>6</v>
      </c>
      <c r="Q3843" s="39">
        <v>0</v>
      </c>
      <c r="R3843" s="39">
        <v>33.299999999999997</v>
      </c>
      <c r="S3843" s="39"/>
    </row>
    <row r="3844" spans="1:19" x14ac:dyDescent="0.25">
      <c r="A3844" s="39" t="s">
        <v>75</v>
      </c>
      <c r="B3844" s="39" t="s">
        <v>40</v>
      </c>
      <c r="C3844" s="39" t="s">
        <v>72</v>
      </c>
      <c r="D3844" s="39" t="s">
        <v>3925</v>
      </c>
      <c r="E3844" s="39" t="s">
        <v>127</v>
      </c>
      <c r="F3844" s="48">
        <v>1</v>
      </c>
      <c r="G3844" s="41">
        <v>1146</v>
      </c>
      <c r="H3844" s="42">
        <v>2.3875000000000002</v>
      </c>
      <c r="I3844" s="42">
        <v>480</v>
      </c>
      <c r="J3844" s="42" t="s">
        <v>4170</v>
      </c>
      <c r="K3844" s="42" t="s">
        <v>4170</v>
      </c>
      <c r="L3844" s="42">
        <v>10</v>
      </c>
      <c r="M3844" s="39" t="s">
        <v>102</v>
      </c>
      <c r="N3844" s="39" t="str">
        <f t="shared" si="60"/>
        <v>sim</v>
      </c>
      <c r="O3844" s="49">
        <v>9</v>
      </c>
      <c r="P3844" s="49">
        <v>5</v>
      </c>
      <c r="Q3844" s="39">
        <v>4</v>
      </c>
      <c r="R3844" s="39">
        <v>55.6</v>
      </c>
      <c r="S3844" s="39">
        <v>44.4</v>
      </c>
    </row>
    <row r="3845" spans="1:19" x14ac:dyDescent="0.25">
      <c r="A3845" s="39" t="s">
        <v>75</v>
      </c>
      <c r="B3845" s="39" t="s">
        <v>40</v>
      </c>
      <c r="C3845" s="39" t="s">
        <v>72</v>
      </c>
      <c r="D3845" s="39" t="s">
        <v>3926</v>
      </c>
      <c r="E3845" s="39" t="s">
        <v>127</v>
      </c>
      <c r="F3845" s="48">
        <v>1</v>
      </c>
      <c r="G3845" s="41">
        <v>459</v>
      </c>
      <c r="H3845" s="42">
        <v>2.0863636363636364</v>
      </c>
      <c r="I3845" s="42">
        <v>220</v>
      </c>
      <c r="J3845" s="42" t="s">
        <v>4170</v>
      </c>
      <c r="K3845" s="42" t="s">
        <v>4170</v>
      </c>
      <c r="L3845" s="42">
        <v>0</v>
      </c>
      <c r="M3845" s="39" t="s">
        <v>104</v>
      </c>
      <c r="N3845" s="39" t="b">
        <f t="shared" si="60"/>
        <v>0</v>
      </c>
      <c r="O3845" s="49">
        <v>9.5</v>
      </c>
      <c r="P3845" s="49">
        <v>8.6</v>
      </c>
      <c r="Q3845" s="39">
        <v>0</v>
      </c>
      <c r="R3845" s="39">
        <v>90.5</v>
      </c>
      <c r="S3845" s="39"/>
    </row>
    <row r="3846" spans="1:19" x14ac:dyDescent="0.25">
      <c r="A3846" s="39" t="s">
        <v>75</v>
      </c>
      <c r="B3846" s="39" t="s">
        <v>40</v>
      </c>
      <c r="C3846" s="39" t="s">
        <v>72</v>
      </c>
      <c r="D3846" s="39" t="s">
        <v>3927</v>
      </c>
      <c r="E3846" s="39" t="s">
        <v>127</v>
      </c>
      <c r="F3846" s="48">
        <v>1</v>
      </c>
      <c r="G3846" s="41">
        <v>999</v>
      </c>
      <c r="H3846" s="42">
        <v>2.0769230769230771</v>
      </c>
      <c r="I3846" s="42">
        <v>481</v>
      </c>
      <c r="J3846" s="42" t="s">
        <v>4169</v>
      </c>
      <c r="K3846" s="42" t="s">
        <v>4170</v>
      </c>
      <c r="L3846" s="42">
        <v>0</v>
      </c>
      <c r="M3846" s="39" t="s">
        <v>102</v>
      </c>
      <c r="N3846" s="39" t="str">
        <f t="shared" si="60"/>
        <v>sim</v>
      </c>
      <c r="O3846" s="49">
        <v>13.46</v>
      </c>
      <c r="P3846" s="49">
        <v>12.26</v>
      </c>
      <c r="Q3846" s="39">
        <v>4</v>
      </c>
      <c r="R3846" s="39">
        <v>91.1</v>
      </c>
      <c r="S3846" s="39">
        <v>29.7</v>
      </c>
    </row>
    <row r="3847" spans="1:19" x14ac:dyDescent="0.25">
      <c r="A3847" s="39" t="s">
        <v>75</v>
      </c>
      <c r="B3847" s="39" t="s">
        <v>40</v>
      </c>
      <c r="C3847" s="39" t="s">
        <v>72</v>
      </c>
      <c r="D3847" s="39" t="s">
        <v>3928</v>
      </c>
      <c r="E3847" s="39" t="s">
        <v>127</v>
      </c>
      <c r="F3847" s="48">
        <v>1</v>
      </c>
      <c r="G3847" s="41">
        <v>594</v>
      </c>
      <c r="H3847" s="42">
        <v>2.97</v>
      </c>
      <c r="I3847" s="42">
        <v>200</v>
      </c>
      <c r="J3847" s="42" t="s">
        <v>4169</v>
      </c>
      <c r="K3847" s="42" t="s">
        <v>4170</v>
      </c>
      <c r="L3847" s="42">
        <v>0</v>
      </c>
      <c r="M3847" s="39" t="s">
        <v>102</v>
      </c>
      <c r="N3847" s="39" t="str">
        <f t="shared" si="60"/>
        <v>sim</v>
      </c>
      <c r="O3847" s="49">
        <v>21.9</v>
      </c>
      <c r="P3847" s="49">
        <v>7.73</v>
      </c>
      <c r="Q3847" s="39">
        <v>0</v>
      </c>
      <c r="R3847" s="39">
        <v>35.299999999999997</v>
      </c>
      <c r="S3847" s="39"/>
    </row>
    <row r="3848" spans="1:19" x14ac:dyDescent="0.25">
      <c r="A3848" s="39" t="s">
        <v>75</v>
      </c>
      <c r="B3848" s="39" t="s">
        <v>40</v>
      </c>
      <c r="C3848" s="39" t="s">
        <v>72</v>
      </c>
      <c r="D3848" s="39" t="s">
        <v>3929</v>
      </c>
      <c r="E3848" s="39" t="s">
        <v>127</v>
      </c>
      <c r="F3848" s="48">
        <v>1</v>
      </c>
      <c r="G3848" s="41">
        <v>1226</v>
      </c>
      <c r="H3848" s="42">
        <v>2.0131362889983579</v>
      </c>
      <c r="I3848" s="42">
        <v>609</v>
      </c>
      <c r="J3848" s="42" t="s">
        <v>4169</v>
      </c>
      <c r="K3848" s="42" t="s">
        <v>4169</v>
      </c>
      <c r="L3848" s="42">
        <v>0</v>
      </c>
      <c r="M3848" s="39" t="s">
        <v>104</v>
      </c>
      <c r="N3848" s="39" t="b">
        <f t="shared" si="60"/>
        <v>0</v>
      </c>
      <c r="O3848" s="49">
        <v>15</v>
      </c>
      <c r="P3848" s="49">
        <v>10</v>
      </c>
      <c r="Q3848" s="39">
        <v>10</v>
      </c>
      <c r="R3848" s="39">
        <v>66.7</v>
      </c>
      <c r="S3848" s="39">
        <v>66.7</v>
      </c>
    </row>
    <row r="3849" spans="1:19" x14ac:dyDescent="0.25">
      <c r="A3849" s="39" t="s">
        <v>75</v>
      </c>
      <c r="B3849" s="39" t="s">
        <v>40</v>
      </c>
      <c r="C3849" s="39" t="s">
        <v>72</v>
      </c>
      <c r="D3849" s="39" t="s">
        <v>3930</v>
      </c>
      <c r="E3849" s="39" t="s">
        <v>196</v>
      </c>
      <c r="F3849" s="48">
        <v>1</v>
      </c>
      <c r="G3849" s="41">
        <v>16701</v>
      </c>
      <c r="H3849" s="42">
        <v>2.0876250000000001</v>
      </c>
      <c r="I3849" s="42">
        <v>8000</v>
      </c>
      <c r="J3849" s="42" t="s">
        <v>4170</v>
      </c>
      <c r="K3849" s="42" t="s">
        <v>4170</v>
      </c>
      <c r="L3849" s="42">
        <v>0</v>
      </c>
      <c r="M3849" s="39" t="s">
        <v>102</v>
      </c>
      <c r="N3849" s="39" t="str">
        <f t="shared" si="60"/>
        <v>sim</v>
      </c>
      <c r="O3849" s="49">
        <v>252.49</v>
      </c>
      <c r="P3849" s="49">
        <v>247.49</v>
      </c>
      <c r="Q3849" s="39">
        <v>11.28</v>
      </c>
      <c r="R3849" s="39">
        <v>98</v>
      </c>
      <c r="S3849" s="39">
        <v>4.5</v>
      </c>
    </row>
    <row r="3850" spans="1:19" x14ac:dyDescent="0.25">
      <c r="A3850" s="39" t="s">
        <v>75</v>
      </c>
      <c r="B3850" s="39" t="s">
        <v>41</v>
      </c>
      <c r="C3850" s="39" t="s">
        <v>73</v>
      </c>
      <c r="D3850" s="39" t="s">
        <v>3931</v>
      </c>
      <c r="E3850" s="39" t="s">
        <v>197</v>
      </c>
      <c r="F3850" s="48">
        <v>1</v>
      </c>
      <c r="G3850" s="41">
        <v>10051</v>
      </c>
      <c r="H3850" s="42">
        <v>3.1409375000000002</v>
      </c>
      <c r="I3850" s="42">
        <v>3200</v>
      </c>
      <c r="J3850" s="42" t="s">
        <v>4169</v>
      </c>
      <c r="K3850" s="42" t="s">
        <v>4170</v>
      </c>
      <c r="L3850" s="42">
        <v>20</v>
      </c>
      <c r="M3850" s="39" t="s">
        <v>102</v>
      </c>
      <c r="N3850" s="39" t="str">
        <f t="shared" si="60"/>
        <v>sim</v>
      </c>
      <c r="O3850" s="49">
        <v>50</v>
      </c>
      <c r="P3850" s="49">
        <v>50</v>
      </c>
      <c r="Q3850" s="39">
        <v>0.3</v>
      </c>
      <c r="R3850" s="39">
        <v>100</v>
      </c>
      <c r="S3850" s="39">
        <v>0.6</v>
      </c>
    </row>
    <row r="3851" spans="1:19" x14ac:dyDescent="0.25">
      <c r="A3851" s="39" t="s">
        <v>75</v>
      </c>
      <c r="B3851" s="39" t="s">
        <v>41</v>
      </c>
      <c r="C3851" s="39" t="s">
        <v>73</v>
      </c>
      <c r="D3851" s="39" t="s">
        <v>3932</v>
      </c>
      <c r="E3851" s="39" t="s">
        <v>198</v>
      </c>
      <c r="F3851" s="48">
        <v>1</v>
      </c>
      <c r="G3851" s="41">
        <v>7039</v>
      </c>
      <c r="H3851" s="42">
        <v>2.2003751172241324</v>
      </c>
      <c r="I3851" s="42">
        <v>3199</v>
      </c>
      <c r="J3851" s="42" t="s">
        <v>4170</v>
      </c>
      <c r="K3851" s="42" t="s">
        <v>4170</v>
      </c>
      <c r="L3851" s="42">
        <v>50</v>
      </c>
      <c r="M3851" s="39" t="s">
        <v>103</v>
      </c>
      <c r="N3851" s="39" t="str">
        <f t="shared" si="60"/>
        <v>sim</v>
      </c>
      <c r="O3851" s="49">
        <v>51</v>
      </c>
      <c r="P3851" s="49">
        <v>42</v>
      </c>
      <c r="Q3851" s="39">
        <v>28</v>
      </c>
      <c r="R3851" s="39">
        <v>82.4</v>
      </c>
      <c r="S3851" s="39">
        <v>54.9</v>
      </c>
    </row>
    <row r="3852" spans="1:19" x14ac:dyDescent="0.25">
      <c r="A3852" s="39" t="s">
        <v>75</v>
      </c>
      <c r="B3852" s="39" t="s">
        <v>41</v>
      </c>
      <c r="C3852" s="39" t="s">
        <v>73</v>
      </c>
      <c r="D3852" s="39" t="s">
        <v>3933</v>
      </c>
      <c r="E3852" s="39" t="s">
        <v>198</v>
      </c>
      <c r="F3852" s="48">
        <v>1</v>
      </c>
      <c r="G3852" s="41">
        <v>2087</v>
      </c>
      <c r="H3852" s="42">
        <v>2.1991570073761855</v>
      </c>
      <c r="I3852" s="42">
        <v>949</v>
      </c>
      <c r="J3852" s="42" t="s">
        <v>4169</v>
      </c>
      <c r="K3852" s="42" t="s">
        <v>4170</v>
      </c>
      <c r="L3852" s="42">
        <v>151</v>
      </c>
      <c r="M3852" s="39" t="s">
        <v>106</v>
      </c>
      <c r="N3852" s="39" t="str">
        <f t="shared" si="60"/>
        <v>sim</v>
      </c>
      <c r="O3852" s="49">
        <v>30.6</v>
      </c>
      <c r="P3852" s="49">
        <v>20.38</v>
      </c>
      <c r="Q3852" s="39">
        <v>20.38</v>
      </c>
      <c r="R3852" s="39">
        <v>66.599999999999994</v>
      </c>
      <c r="S3852" s="39">
        <v>66.599999999999994</v>
      </c>
    </row>
    <row r="3853" spans="1:19" x14ac:dyDescent="0.25">
      <c r="A3853" s="39" t="s">
        <v>75</v>
      </c>
      <c r="B3853" s="39" t="s">
        <v>41</v>
      </c>
      <c r="C3853" s="39" t="s">
        <v>73</v>
      </c>
      <c r="D3853" s="39" t="s">
        <v>3934</v>
      </c>
      <c r="E3853" s="39" t="s">
        <v>199</v>
      </c>
      <c r="F3853" s="48">
        <v>1</v>
      </c>
      <c r="G3853" s="41">
        <v>3527</v>
      </c>
      <c r="H3853" s="42">
        <v>2.2154522613065328</v>
      </c>
      <c r="I3853" s="42">
        <v>1592</v>
      </c>
      <c r="J3853" s="42" t="s">
        <v>4170</v>
      </c>
      <c r="K3853" s="42" t="s">
        <v>4170</v>
      </c>
      <c r="L3853" s="42">
        <v>49</v>
      </c>
      <c r="M3853" s="39" t="s">
        <v>105</v>
      </c>
      <c r="N3853" s="39" t="str">
        <f t="shared" si="60"/>
        <v>sim</v>
      </c>
      <c r="O3853" s="49">
        <v>27.14</v>
      </c>
      <c r="P3853" s="49">
        <v>23.26</v>
      </c>
      <c r="Q3853" s="39">
        <v>1.79</v>
      </c>
      <c r="R3853" s="39">
        <v>85.7</v>
      </c>
      <c r="S3853" s="39">
        <v>6.6</v>
      </c>
    </row>
    <row r="3854" spans="1:19" x14ac:dyDescent="0.25">
      <c r="A3854" s="39" t="s">
        <v>75</v>
      </c>
      <c r="B3854" s="39" t="s">
        <v>41</v>
      </c>
      <c r="C3854" s="39" t="s">
        <v>73</v>
      </c>
      <c r="D3854" s="39" t="s">
        <v>3935</v>
      </c>
      <c r="E3854" s="39" t="s">
        <v>200</v>
      </c>
      <c r="F3854" s="48">
        <v>1</v>
      </c>
      <c r="G3854" s="41">
        <v>3450</v>
      </c>
      <c r="H3854" s="42">
        <v>2.2682445759368837</v>
      </c>
      <c r="I3854" s="42">
        <v>1521</v>
      </c>
      <c r="J3854" s="42" t="s">
        <v>4170</v>
      </c>
      <c r="K3854" s="42" t="s">
        <v>4170</v>
      </c>
      <c r="L3854" s="42">
        <v>450</v>
      </c>
      <c r="M3854" s="39" t="s">
        <v>106</v>
      </c>
      <c r="N3854" s="39" t="str">
        <f t="shared" si="60"/>
        <v>sim</v>
      </c>
      <c r="O3854" s="49">
        <v>10.18</v>
      </c>
      <c r="P3854" s="49">
        <v>10.18</v>
      </c>
      <c r="Q3854" s="39">
        <v>1</v>
      </c>
      <c r="R3854" s="39">
        <v>100</v>
      </c>
      <c r="S3854" s="39">
        <v>9.8000000000000007</v>
      </c>
    </row>
    <row r="3855" spans="1:19" x14ac:dyDescent="0.25">
      <c r="A3855" s="39" t="s">
        <v>75</v>
      </c>
      <c r="B3855" s="39" t="s">
        <v>41</v>
      </c>
      <c r="C3855" s="39" t="s">
        <v>73</v>
      </c>
      <c r="D3855" s="39" t="s">
        <v>3936</v>
      </c>
      <c r="E3855" s="39" t="s">
        <v>200</v>
      </c>
      <c r="F3855" s="48">
        <v>1</v>
      </c>
      <c r="G3855" s="41">
        <v>953</v>
      </c>
      <c r="H3855" s="42">
        <v>2.4435897435897438</v>
      </c>
      <c r="I3855" s="42">
        <v>390</v>
      </c>
      <c r="J3855" s="42" t="s">
        <v>4169</v>
      </c>
      <c r="K3855" s="42" t="s">
        <v>4170</v>
      </c>
      <c r="L3855" s="42">
        <v>0</v>
      </c>
      <c r="M3855" s="39" t="s">
        <v>102</v>
      </c>
      <c r="N3855" s="39" t="str">
        <f t="shared" si="60"/>
        <v>sim</v>
      </c>
      <c r="O3855" s="49">
        <v>10.78</v>
      </c>
      <c r="P3855" s="49">
        <v>10.78</v>
      </c>
      <c r="Q3855" s="39">
        <v>10.78</v>
      </c>
      <c r="R3855" s="39">
        <v>100</v>
      </c>
      <c r="S3855" s="39">
        <v>100</v>
      </c>
    </row>
    <row r="3856" spans="1:19" x14ac:dyDescent="0.25">
      <c r="A3856" s="39" t="s">
        <v>75</v>
      </c>
      <c r="B3856" s="39" t="s">
        <v>41</v>
      </c>
      <c r="C3856" s="39" t="s">
        <v>73</v>
      </c>
      <c r="D3856" s="39" t="s">
        <v>3937</v>
      </c>
      <c r="E3856" s="39" t="s">
        <v>201</v>
      </c>
      <c r="F3856" s="48">
        <v>1</v>
      </c>
      <c r="G3856" s="41">
        <v>2751</v>
      </c>
      <c r="H3856" s="42">
        <v>2.4345132743362834</v>
      </c>
      <c r="I3856" s="42">
        <v>1130</v>
      </c>
      <c r="J3856" s="42" t="s">
        <v>4170</v>
      </c>
      <c r="K3856" s="42" t="s">
        <v>4170</v>
      </c>
      <c r="L3856" s="42">
        <v>250</v>
      </c>
      <c r="M3856" s="39" t="s">
        <v>106</v>
      </c>
      <c r="N3856" s="39" t="str">
        <f t="shared" si="60"/>
        <v>sim</v>
      </c>
      <c r="O3856" s="49">
        <v>27.25</v>
      </c>
      <c r="P3856" s="49">
        <v>21.43</v>
      </c>
      <c r="Q3856" s="39">
        <v>0</v>
      </c>
      <c r="R3856" s="39">
        <v>78.599999999999994</v>
      </c>
      <c r="S3856" s="39"/>
    </row>
    <row r="3857" spans="1:19" x14ac:dyDescent="0.25">
      <c r="A3857" s="39" t="s">
        <v>75</v>
      </c>
      <c r="B3857" s="39" t="s">
        <v>41</v>
      </c>
      <c r="C3857" s="39" t="s">
        <v>73</v>
      </c>
      <c r="D3857" s="39" t="s">
        <v>3938</v>
      </c>
      <c r="E3857" s="39" t="s">
        <v>201</v>
      </c>
      <c r="F3857" s="48">
        <v>1</v>
      </c>
      <c r="G3857" s="41">
        <v>3074</v>
      </c>
      <c r="H3857" s="42">
        <v>2.0026058631921826</v>
      </c>
      <c r="I3857" s="42">
        <v>1535</v>
      </c>
      <c r="J3857" s="42" t="s">
        <v>4170</v>
      </c>
      <c r="K3857" s="42" t="s">
        <v>4170</v>
      </c>
      <c r="L3857" s="42">
        <v>355</v>
      </c>
      <c r="M3857" s="39" t="s">
        <v>102</v>
      </c>
      <c r="N3857" s="39" t="str">
        <f t="shared" si="60"/>
        <v>sim</v>
      </c>
      <c r="O3857" s="49">
        <v>42.78</v>
      </c>
      <c r="P3857" s="49">
        <v>38.71</v>
      </c>
      <c r="Q3857" s="39">
        <v>24.52</v>
      </c>
      <c r="R3857" s="39">
        <v>90.5</v>
      </c>
      <c r="S3857" s="39">
        <v>57.3</v>
      </c>
    </row>
    <row r="3858" spans="1:19" x14ac:dyDescent="0.25">
      <c r="A3858" s="39" t="s">
        <v>75</v>
      </c>
      <c r="B3858" s="39" t="s">
        <v>41</v>
      </c>
      <c r="C3858" s="39" t="s">
        <v>73</v>
      </c>
      <c r="D3858" s="39" t="s">
        <v>3939</v>
      </c>
      <c r="E3858" s="39" t="s">
        <v>199</v>
      </c>
      <c r="F3858" s="48">
        <v>1</v>
      </c>
      <c r="G3858" s="41">
        <v>581</v>
      </c>
      <c r="H3858" s="42">
        <v>2.4208333333333334</v>
      </c>
      <c r="I3858" s="42">
        <v>240</v>
      </c>
      <c r="J3858" s="42" t="s">
        <v>4170</v>
      </c>
      <c r="K3858" s="42" t="s">
        <v>4170</v>
      </c>
      <c r="L3858" s="42">
        <v>15</v>
      </c>
      <c r="M3858" s="39" t="s">
        <v>102</v>
      </c>
      <c r="N3858" s="39" t="str">
        <f t="shared" si="60"/>
        <v>sim</v>
      </c>
      <c r="O3858" s="49">
        <v>10</v>
      </c>
      <c r="P3858" s="49">
        <v>8</v>
      </c>
      <c r="Q3858" s="39">
        <v>7</v>
      </c>
      <c r="R3858" s="39">
        <v>80</v>
      </c>
      <c r="S3858" s="39">
        <v>70</v>
      </c>
    </row>
    <row r="3859" spans="1:19" x14ac:dyDescent="0.25">
      <c r="A3859" s="39" t="s">
        <v>75</v>
      </c>
      <c r="B3859" s="39" t="s">
        <v>41</v>
      </c>
      <c r="C3859" s="39" t="s">
        <v>73</v>
      </c>
      <c r="D3859" s="39" t="s">
        <v>1822</v>
      </c>
      <c r="E3859" s="39" t="s">
        <v>197</v>
      </c>
      <c r="F3859" s="48">
        <v>1</v>
      </c>
      <c r="G3859" s="41">
        <v>2252</v>
      </c>
      <c r="H3859" s="42">
        <v>2.2519999999999998</v>
      </c>
      <c r="I3859" s="42">
        <v>1000</v>
      </c>
      <c r="J3859" s="42" t="s">
        <v>4169</v>
      </c>
      <c r="K3859" s="42" t="s">
        <v>4169</v>
      </c>
      <c r="L3859" s="42">
        <v>12</v>
      </c>
      <c r="M3859" s="39" t="s">
        <v>102</v>
      </c>
      <c r="N3859" s="39" t="str">
        <f t="shared" si="60"/>
        <v>sim</v>
      </c>
      <c r="O3859" s="49">
        <v>17</v>
      </c>
      <c r="P3859" s="49">
        <v>14</v>
      </c>
      <c r="Q3859" s="39">
        <v>11</v>
      </c>
      <c r="R3859" s="39">
        <v>82.4</v>
      </c>
      <c r="S3859" s="39">
        <v>64.7</v>
      </c>
    </row>
    <row r="3860" spans="1:19" x14ac:dyDescent="0.25">
      <c r="A3860" s="39" t="s">
        <v>75</v>
      </c>
      <c r="B3860" s="39" t="s">
        <v>41</v>
      </c>
      <c r="C3860" s="39" t="s">
        <v>73</v>
      </c>
      <c r="D3860" s="39" t="s">
        <v>3940</v>
      </c>
      <c r="E3860" s="39" t="s">
        <v>201</v>
      </c>
      <c r="F3860" s="48">
        <v>1</v>
      </c>
      <c r="G3860" s="41">
        <v>1015</v>
      </c>
      <c r="H3860" s="42">
        <v>2.9</v>
      </c>
      <c r="I3860" s="42">
        <v>350</v>
      </c>
      <c r="J3860" s="42" t="s">
        <v>4169</v>
      </c>
      <c r="K3860" s="42" t="s">
        <v>4170</v>
      </c>
      <c r="L3860" s="42">
        <v>5</v>
      </c>
      <c r="M3860" s="39" t="s">
        <v>103</v>
      </c>
      <c r="N3860" s="39" t="str">
        <f t="shared" si="60"/>
        <v>sim</v>
      </c>
      <c r="O3860" s="49">
        <v>180</v>
      </c>
      <c r="P3860" s="49">
        <v>20</v>
      </c>
      <c r="Q3860" s="39">
        <v>10</v>
      </c>
      <c r="R3860" s="39">
        <v>11.1</v>
      </c>
      <c r="S3860" s="39">
        <v>5.6</v>
      </c>
    </row>
    <row r="3861" spans="1:19" x14ac:dyDescent="0.25">
      <c r="A3861" s="39" t="s">
        <v>75</v>
      </c>
      <c r="B3861" s="39" t="s">
        <v>41</v>
      </c>
      <c r="C3861" s="39" t="s">
        <v>73</v>
      </c>
      <c r="D3861" s="39" t="s">
        <v>3941</v>
      </c>
      <c r="E3861" s="39" t="s">
        <v>201</v>
      </c>
      <c r="F3861" s="48">
        <v>1</v>
      </c>
      <c r="G3861" s="41">
        <v>1321</v>
      </c>
      <c r="H3861" s="42">
        <v>2.1870860927152318</v>
      </c>
      <c r="I3861" s="42">
        <v>604</v>
      </c>
      <c r="J3861" s="42" t="s">
        <v>4169</v>
      </c>
      <c r="K3861" s="42" t="s">
        <v>4169</v>
      </c>
      <c r="L3861" s="42">
        <v>75</v>
      </c>
      <c r="M3861" s="39" t="s">
        <v>103</v>
      </c>
      <c r="N3861" s="39" t="str">
        <f t="shared" si="60"/>
        <v>sim</v>
      </c>
      <c r="O3861" s="49">
        <v>7.1</v>
      </c>
      <c r="P3861" s="49">
        <v>2.9</v>
      </c>
      <c r="Q3861" s="39">
        <v>1.2</v>
      </c>
      <c r="R3861" s="39">
        <v>40.799999999999997</v>
      </c>
      <c r="S3861" s="39">
        <v>16.899999999999999</v>
      </c>
    </row>
    <row r="3862" spans="1:19" x14ac:dyDescent="0.25">
      <c r="A3862" s="39" t="s">
        <v>75</v>
      </c>
      <c r="B3862" s="39" t="s">
        <v>41</v>
      </c>
      <c r="C3862" s="39" t="s">
        <v>73</v>
      </c>
      <c r="D3862" s="39" t="s">
        <v>1909</v>
      </c>
      <c r="E3862" s="39" t="s">
        <v>201</v>
      </c>
      <c r="F3862" s="48">
        <v>1</v>
      </c>
      <c r="G3862" s="41">
        <v>2704</v>
      </c>
      <c r="H3862" s="42">
        <v>2.0484848484848484</v>
      </c>
      <c r="I3862" s="42">
        <v>1320</v>
      </c>
      <c r="J3862" s="42" t="s">
        <v>4170</v>
      </c>
      <c r="K3862" s="42" t="s">
        <v>4170</v>
      </c>
      <c r="L3862" s="42">
        <v>100</v>
      </c>
      <c r="M3862" s="39" t="s">
        <v>106</v>
      </c>
      <c r="N3862" s="39" t="str">
        <f t="shared" si="60"/>
        <v>sim</v>
      </c>
      <c r="O3862" s="49">
        <v>116.55</v>
      </c>
      <c r="P3862" s="49">
        <v>57</v>
      </c>
      <c r="Q3862" s="39">
        <v>15</v>
      </c>
      <c r="R3862" s="39">
        <v>48.9</v>
      </c>
      <c r="S3862" s="39">
        <v>12.9</v>
      </c>
    </row>
    <row r="3863" spans="1:19" x14ac:dyDescent="0.25">
      <c r="A3863" s="39" t="s">
        <v>75</v>
      </c>
      <c r="B3863" s="39" t="s">
        <v>41</v>
      </c>
      <c r="C3863" s="39" t="s">
        <v>73</v>
      </c>
      <c r="D3863" s="39" t="s">
        <v>3942</v>
      </c>
      <c r="E3863" s="39" t="s">
        <v>202</v>
      </c>
      <c r="F3863" s="48">
        <v>1</v>
      </c>
      <c r="G3863" s="41">
        <v>4845</v>
      </c>
      <c r="H3863" s="42">
        <v>2.7127659574468086</v>
      </c>
      <c r="I3863" s="42">
        <v>1786</v>
      </c>
      <c r="J3863" s="42" t="s">
        <v>4169</v>
      </c>
      <c r="K3863" s="42" t="s">
        <v>4170</v>
      </c>
      <c r="L3863" s="42">
        <v>203</v>
      </c>
      <c r="M3863" s="39" t="s">
        <v>106</v>
      </c>
      <c r="N3863" s="39" t="str">
        <f t="shared" si="60"/>
        <v>sim</v>
      </c>
      <c r="O3863" s="49">
        <v>90.65</v>
      </c>
      <c r="P3863" s="49">
        <v>90.65</v>
      </c>
      <c r="Q3863" s="39">
        <v>32.729999999999997</v>
      </c>
      <c r="R3863" s="39">
        <v>100</v>
      </c>
      <c r="S3863" s="39">
        <v>36.1</v>
      </c>
    </row>
    <row r="3864" spans="1:19" x14ac:dyDescent="0.25">
      <c r="A3864" s="39" t="s">
        <v>75</v>
      </c>
      <c r="B3864" s="39" t="s">
        <v>41</v>
      </c>
      <c r="C3864" s="39" t="s">
        <v>73</v>
      </c>
      <c r="D3864" s="39" t="s">
        <v>3943</v>
      </c>
      <c r="E3864" s="39" t="s">
        <v>199</v>
      </c>
      <c r="F3864" s="48">
        <v>1</v>
      </c>
      <c r="G3864" s="41">
        <v>1330</v>
      </c>
      <c r="H3864" s="42">
        <v>1.8945868945868947</v>
      </c>
      <c r="I3864" s="42">
        <v>702</v>
      </c>
      <c r="J3864" s="42" t="s">
        <v>4169</v>
      </c>
      <c r="K3864" s="42" t="s">
        <v>4170</v>
      </c>
      <c r="L3864" s="42">
        <v>52</v>
      </c>
      <c r="M3864" s="39" t="s">
        <v>102</v>
      </c>
      <c r="N3864" s="39" t="str">
        <f t="shared" si="60"/>
        <v>sim</v>
      </c>
      <c r="O3864" s="49">
        <v>20.07</v>
      </c>
      <c r="P3864" s="49">
        <v>15.87</v>
      </c>
      <c r="Q3864" s="39">
        <v>15.87</v>
      </c>
      <c r="R3864" s="39">
        <v>79.099999999999994</v>
      </c>
      <c r="S3864" s="39">
        <v>79.099999999999994</v>
      </c>
    </row>
    <row r="3865" spans="1:19" x14ac:dyDescent="0.25">
      <c r="A3865" s="39" t="s">
        <v>75</v>
      </c>
      <c r="B3865" s="39" t="s">
        <v>41</v>
      </c>
      <c r="C3865" s="39" t="s">
        <v>73</v>
      </c>
      <c r="D3865" s="39" t="s">
        <v>3944</v>
      </c>
      <c r="E3865" s="39" t="s">
        <v>203</v>
      </c>
      <c r="F3865" s="48">
        <v>2</v>
      </c>
      <c r="G3865" s="41">
        <v>37203</v>
      </c>
      <c r="H3865" s="42">
        <v>2.0972433620835447</v>
      </c>
      <c r="I3865" s="42">
        <v>17739</v>
      </c>
      <c r="J3865" s="42" t="s">
        <v>4169</v>
      </c>
      <c r="K3865" s="42" t="s">
        <v>4170</v>
      </c>
      <c r="L3865" s="42">
        <v>62</v>
      </c>
      <c r="M3865" s="39" t="s">
        <v>103</v>
      </c>
      <c r="N3865" s="39" t="str">
        <f t="shared" si="60"/>
        <v>sim</v>
      </c>
      <c r="O3865" s="49">
        <v>381.93</v>
      </c>
      <c r="P3865" s="49">
        <v>176.34</v>
      </c>
      <c r="Q3865" s="39">
        <v>196</v>
      </c>
      <c r="R3865" s="39">
        <v>46.2</v>
      </c>
      <c r="S3865" s="39">
        <v>51.3</v>
      </c>
    </row>
    <row r="3866" spans="1:19" x14ac:dyDescent="0.25">
      <c r="A3866" s="39" t="s">
        <v>75</v>
      </c>
      <c r="B3866" s="39" t="s">
        <v>41</v>
      </c>
      <c r="C3866" s="39" t="s">
        <v>73</v>
      </c>
      <c r="D3866" s="39" t="s">
        <v>3945</v>
      </c>
      <c r="E3866" s="39" t="s">
        <v>204</v>
      </c>
      <c r="F3866" s="48">
        <v>2</v>
      </c>
      <c r="G3866" s="41">
        <v>56754</v>
      </c>
      <c r="H3866" s="42">
        <v>2.1019999999999999</v>
      </c>
      <c r="I3866" s="42">
        <v>27000</v>
      </c>
      <c r="J3866" s="42" t="s">
        <v>4169</v>
      </c>
      <c r="K3866" s="42" t="s">
        <v>4170</v>
      </c>
      <c r="L3866" s="42">
        <v>700</v>
      </c>
      <c r="M3866" s="39" t="s">
        <v>103</v>
      </c>
      <c r="N3866" s="39" t="str">
        <f t="shared" si="60"/>
        <v>sim</v>
      </c>
      <c r="O3866" s="49">
        <v>500</v>
      </c>
      <c r="P3866" s="49">
        <v>350</v>
      </c>
      <c r="Q3866" s="39">
        <v>330</v>
      </c>
      <c r="R3866" s="39">
        <v>70</v>
      </c>
      <c r="S3866" s="39">
        <v>66</v>
      </c>
    </row>
    <row r="3867" spans="1:19" x14ac:dyDescent="0.25">
      <c r="A3867" s="39" t="s">
        <v>75</v>
      </c>
      <c r="B3867" s="39" t="s">
        <v>41</v>
      </c>
      <c r="C3867" s="39" t="s">
        <v>73</v>
      </c>
      <c r="D3867" s="39" t="s">
        <v>3946</v>
      </c>
      <c r="E3867" s="39" t="s">
        <v>205</v>
      </c>
      <c r="F3867" s="48">
        <v>1</v>
      </c>
      <c r="G3867" s="41">
        <v>5518</v>
      </c>
      <c r="H3867" s="42">
        <v>2.243089430894309</v>
      </c>
      <c r="I3867" s="42">
        <v>2460</v>
      </c>
      <c r="J3867" s="42" t="s">
        <v>4169</v>
      </c>
      <c r="K3867" s="42" t="s">
        <v>4170</v>
      </c>
      <c r="L3867" s="42">
        <v>0</v>
      </c>
      <c r="M3867" s="39" t="s">
        <v>103</v>
      </c>
      <c r="N3867" s="39" t="str">
        <f t="shared" si="60"/>
        <v>sim</v>
      </c>
      <c r="O3867" s="49">
        <v>33.200000000000003</v>
      </c>
      <c r="P3867" s="49">
        <v>25.82</v>
      </c>
      <c r="Q3867" s="39">
        <v>18.7</v>
      </c>
      <c r="R3867" s="39">
        <v>77.8</v>
      </c>
      <c r="S3867" s="39">
        <v>56.3</v>
      </c>
    </row>
    <row r="3868" spans="1:19" x14ac:dyDescent="0.25">
      <c r="A3868" s="39" t="s">
        <v>75</v>
      </c>
      <c r="B3868" s="39" t="s">
        <v>41</v>
      </c>
      <c r="C3868" s="39" t="s">
        <v>73</v>
      </c>
      <c r="D3868" s="39" t="s">
        <v>3947</v>
      </c>
      <c r="E3868" s="39" t="s">
        <v>200</v>
      </c>
      <c r="F3868" s="48">
        <v>1</v>
      </c>
      <c r="G3868" s="41">
        <v>495</v>
      </c>
      <c r="H3868" s="42">
        <v>2.0040485829959516</v>
      </c>
      <c r="I3868" s="42">
        <v>247</v>
      </c>
      <c r="J3868" s="42" t="s">
        <v>4170</v>
      </c>
      <c r="K3868" s="42" t="s">
        <v>4170</v>
      </c>
      <c r="L3868" s="42">
        <v>0</v>
      </c>
      <c r="M3868" s="39" t="s">
        <v>102</v>
      </c>
      <c r="N3868" s="39" t="str">
        <f t="shared" si="60"/>
        <v>sim</v>
      </c>
      <c r="O3868" s="49">
        <v>6.71</v>
      </c>
      <c r="P3868" s="49">
        <v>6</v>
      </c>
      <c r="Q3868" s="39">
        <v>5</v>
      </c>
      <c r="R3868" s="39">
        <v>89.4</v>
      </c>
      <c r="S3868" s="39">
        <v>74.5</v>
      </c>
    </row>
    <row r="3869" spans="1:19" x14ac:dyDescent="0.25">
      <c r="A3869" s="39" t="s">
        <v>75</v>
      </c>
      <c r="B3869" s="39" t="s">
        <v>41</v>
      </c>
      <c r="C3869" s="39" t="s">
        <v>73</v>
      </c>
      <c r="D3869" s="39" t="s">
        <v>3948</v>
      </c>
      <c r="E3869" s="39" t="s">
        <v>202</v>
      </c>
      <c r="F3869" s="48">
        <v>1</v>
      </c>
      <c r="G3869" s="41">
        <v>6950</v>
      </c>
      <c r="H3869" s="42">
        <v>2.3166666666666669</v>
      </c>
      <c r="I3869" s="42">
        <v>3000</v>
      </c>
      <c r="J3869" s="42" t="s">
        <v>4170</v>
      </c>
      <c r="K3869" s="42" t="s">
        <v>4170</v>
      </c>
      <c r="L3869" s="42">
        <v>100</v>
      </c>
      <c r="M3869" s="39" t="s">
        <v>106</v>
      </c>
      <c r="N3869" s="39" t="str">
        <f t="shared" si="60"/>
        <v>sim</v>
      </c>
      <c r="O3869" s="49">
        <v>60</v>
      </c>
      <c r="P3869" s="49">
        <v>32</v>
      </c>
      <c r="Q3869" s="39">
        <v>27</v>
      </c>
      <c r="R3869" s="39">
        <v>53.3</v>
      </c>
      <c r="S3869" s="39">
        <v>45</v>
      </c>
    </row>
    <row r="3870" spans="1:19" x14ac:dyDescent="0.25">
      <c r="A3870" s="39" t="s">
        <v>75</v>
      </c>
      <c r="B3870" s="39" t="s">
        <v>41</v>
      </c>
      <c r="C3870" s="39" t="s">
        <v>73</v>
      </c>
      <c r="D3870" s="39" t="s">
        <v>3949</v>
      </c>
      <c r="E3870" s="39" t="s">
        <v>198</v>
      </c>
      <c r="F3870" s="48">
        <v>1</v>
      </c>
      <c r="G3870" s="41">
        <v>1324</v>
      </c>
      <c r="H3870" s="42">
        <v>2.4249084249084247</v>
      </c>
      <c r="I3870" s="42">
        <v>546</v>
      </c>
      <c r="J3870" s="42" t="s">
        <v>4170</v>
      </c>
      <c r="K3870" s="42" t="s">
        <v>4170</v>
      </c>
      <c r="L3870" s="42">
        <v>101</v>
      </c>
      <c r="M3870" s="39" t="s">
        <v>103</v>
      </c>
      <c r="N3870" s="39" t="str">
        <f t="shared" si="60"/>
        <v>sim</v>
      </c>
      <c r="O3870" s="49">
        <v>12.11</v>
      </c>
      <c r="P3870" s="49">
        <v>8.6300000000000008</v>
      </c>
      <c r="Q3870" s="39">
        <v>11.5</v>
      </c>
      <c r="R3870" s="39">
        <v>71.3</v>
      </c>
      <c r="S3870" s="39">
        <v>95</v>
      </c>
    </row>
    <row r="3871" spans="1:19" x14ac:dyDescent="0.25">
      <c r="A3871" s="39" t="s">
        <v>75</v>
      </c>
      <c r="B3871" s="39" t="s">
        <v>41</v>
      </c>
      <c r="C3871" s="39" t="s">
        <v>73</v>
      </c>
      <c r="D3871" s="39" t="s">
        <v>892</v>
      </c>
      <c r="E3871" s="39" t="s">
        <v>198</v>
      </c>
      <c r="F3871" s="48">
        <v>1</v>
      </c>
      <c r="G3871" s="41">
        <v>1978</v>
      </c>
      <c r="H3871" s="42">
        <v>2.1977777777777776</v>
      </c>
      <c r="I3871" s="42">
        <v>900</v>
      </c>
      <c r="J3871" s="42" t="s">
        <v>4170</v>
      </c>
      <c r="K3871" s="42" t="s">
        <v>4170</v>
      </c>
      <c r="L3871" s="42">
        <v>175</v>
      </c>
      <c r="M3871" s="39" t="s">
        <v>103</v>
      </c>
      <c r="N3871" s="39" t="str">
        <f t="shared" si="60"/>
        <v>sim</v>
      </c>
      <c r="O3871" s="49">
        <v>50</v>
      </c>
      <c r="P3871" s="49">
        <v>40</v>
      </c>
      <c r="Q3871" s="39">
        <v>20</v>
      </c>
      <c r="R3871" s="39">
        <v>80</v>
      </c>
      <c r="S3871" s="39">
        <v>40</v>
      </c>
    </row>
    <row r="3872" spans="1:19" x14ac:dyDescent="0.25">
      <c r="A3872" s="39" t="s">
        <v>75</v>
      </c>
      <c r="B3872" s="39" t="s">
        <v>41</v>
      </c>
      <c r="C3872" s="39" t="s">
        <v>73</v>
      </c>
      <c r="D3872" s="39" t="s">
        <v>3950</v>
      </c>
      <c r="E3872" s="39" t="s">
        <v>204</v>
      </c>
      <c r="F3872" s="48">
        <v>1</v>
      </c>
      <c r="G3872" s="41">
        <v>13157</v>
      </c>
      <c r="H3872" s="42">
        <v>2.0551390190565448</v>
      </c>
      <c r="I3872" s="42">
        <v>6402</v>
      </c>
      <c r="J3872" s="42" t="s">
        <v>4170</v>
      </c>
      <c r="K3872" s="42" t="s">
        <v>4170</v>
      </c>
      <c r="L3872" s="42">
        <v>40</v>
      </c>
      <c r="M3872" s="39" t="s">
        <v>102</v>
      </c>
      <c r="N3872" s="39" t="str">
        <f t="shared" si="60"/>
        <v>sim</v>
      </c>
      <c r="O3872" s="49">
        <v>120</v>
      </c>
      <c r="P3872" s="49">
        <v>48</v>
      </c>
      <c r="Q3872" s="39">
        <v>10</v>
      </c>
      <c r="R3872" s="39">
        <v>40</v>
      </c>
      <c r="S3872" s="39">
        <v>8.3000000000000007</v>
      </c>
    </row>
    <row r="3873" spans="1:19" x14ac:dyDescent="0.25">
      <c r="A3873" s="39" t="s">
        <v>75</v>
      </c>
      <c r="B3873" s="39" t="s">
        <v>41</v>
      </c>
      <c r="C3873" s="39" t="s">
        <v>73</v>
      </c>
      <c r="D3873" s="39" t="s">
        <v>3951</v>
      </c>
      <c r="E3873" s="39" t="s">
        <v>206</v>
      </c>
      <c r="F3873" s="48">
        <v>3</v>
      </c>
      <c r="G3873" s="41">
        <v>145796</v>
      </c>
      <c r="H3873" s="42">
        <v>2.2764263185835181</v>
      </c>
      <c r="I3873" s="42">
        <v>64046</v>
      </c>
      <c r="J3873" s="42" t="s">
        <v>4170</v>
      </c>
      <c r="K3873" s="42" t="s">
        <v>4170</v>
      </c>
      <c r="L3873" s="42">
        <v>217</v>
      </c>
      <c r="M3873" s="39" t="s">
        <v>102</v>
      </c>
      <c r="N3873" s="39" t="str">
        <f t="shared" si="60"/>
        <v>sim</v>
      </c>
      <c r="O3873" s="49">
        <v>300</v>
      </c>
      <c r="P3873" s="49">
        <v>270</v>
      </c>
      <c r="Q3873" s="39">
        <v>240</v>
      </c>
      <c r="R3873" s="39">
        <v>90</v>
      </c>
      <c r="S3873" s="39">
        <v>80</v>
      </c>
    </row>
    <row r="3874" spans="1:19" x14ac:dyDescent="0.25">
      <c r="A3874" s="39" t="s">
        <v>75</v>
      </c>
      <c r="B3874" s="39" t="s">
        <v>41</v>
      </c>
      <c r="C3874" s="39" t="s">
        <v>73</v>
      </c>
      <c r="D3874" s="39" t="s">
        <v>3952</v>
      </c>
      <c r="E3874" s="39" t="s">
        <v>206</v>
      </c>
      <c r="F3874" s="48">
        <v>1</v>
      </c>
      <c r="G3874" s="41">
        <v>21575</v>
      </c>
      <c r="H3874" s="42">
        <v>2.142928088994835</v>
      </c>
      <c r="I3874" s="42">
        <v>10068</v>
      </c>
      <c r="J3874" s="42" t="s">
        <v>4169</v>
      </c>
      <c r="K3874" s="42" t="s">
        <v>4170</v>
      </c>
      <c r="L3874" s="42">
        <v>979</v>
      </c>
      <c r="M3874" s="39" t="s">
        <v>103</v>
      </c>
      <c r="N3874" s="39" t="str">
        <f t="shared" si="60"/>
        <v>sim</v>
      </c>
      <c r="O3874" s="49">
        <v>213.74</v>
      </c>
      <c r="P3874" s="49">
        <v>144.71</v>
      </c>
      <c r="Q3874" s="39">
        <v>134.38999999999999</v>
      </c>
      <c r="R3874" s="39">
        <v>67.7</v>
      </c>
      <c r="S3874" s="39">
        <v>62.9</v>
      </c>
    </row>
    <row r="3875" spans="1:19" x14ac:dyDescent="0.25">
      <c r="A3875" s="39" t="s">
        <v>75</v>
      </c>
      <c r="B3875" s="39" t="s">
        <v>41</v>
      </c>
      <c r="C3875" s="39" t="s">
        <v>73</v>
      </c>
      <c r="D3875" s="39" t="s">
        <v>3953</v>
      </c>
      <c r="E3875" s="39" t="s">
        <v>204</v>
      </c>
      <c r="F3875" s="48">
        <v>1</v>
      </c>
      <c r="G3875" s="41">
        <v>11863</v>
      </c>
      <c r="H3875" s="42">
        <v>2.9657499999999999</v>
      </c>
      <c r="I3875" s="42">
        <v>4000</v>
      </c>
      <c r="J3875" s="42" t="s">
        <v>4169</v>
      </c>
      <c r="K3875" s="42" t="s">
        <v>4170</v>
      </c>
      <c r="L3875" s="42">
        <v>350</v>
      </c>
      <c r="M3875" s="39" t="s">
        <v>103</v>
      </c>
      <c r="N3875" s="39" t="str">
        <f t="shared" si="60"/>
        <v>sim</v>
      </c>
      <c r="O3875" s="49">
        <v>272</v>
      </c>
      <c r="P3875" s="49">
        <v>178</v>
      </c>
      <c r="Q3875" s="39">
        <v>22</v>
      </c>
      <c r="R3875" s="39">
        <v>65.400000000000006</v>
      </c>
      <c r="S3875" s="39">
        <v>8.1</v>
      </c>
    </row>
    <row r="3876" spans="1:19" x14ac:dyDescent="0.25">
      <c r="A3876" s="39" t="s">
        <v>75</v>
      </c>
      <c r="B3876" s="39" t="s">
        <v>41</v>
      </c>
      <c r="C3876" s="39" t="s">
        <v>73</v>
      </c>
      <c r="D3876" s="39" t="s">
        <v>2675</v>
      </c>
      <c r="E3876" s="39" t="s">
        <v>197</v>
      </c>
      <c r="F3876" s="48">
        <v>1</v>
      </c>
      <c r="G3876" s="41">
        <v>245</v>
      </c>
      <c r="H3876" s="42">
        <v>4.2241379310344831</v>
      </c>
      <c r="I3876" s="42">
        <v>58</v>
      </c>
      <c r="J3876" s="42" t="s">
        <v>4170</v>
      </c>
      <c r="K3876" s="42" t="s">
        <v>4170</v>
      </c>
      <c r="L3876" s="42">
        <v>10</v>
      </c>
      <c r="M3876" s="39" t="s">
        <v>106</v>
      </c>
      <c r="N3876" s="39" t="str">
        <f t="shared" si="60"/>
        <v>sim</v>
      </c>
      <c r="O3876" s="49">
        <v>2.15</v>
      </c>
      <c r="P3876" s="49">
        <v>2</v>
      </c>
      <c r="Q3876" s="39">
        <v>2</v>
      </c>
      <c r="R3876" s="39">
        <v>93</v>
      </c>
      <c r="S3876" s="39">
        <v>93</v>
      </c>
    </row>
    <row r="3877" spans="1:19" x14ac:dyDescent="0.25">
      <c r="A3877" s="39" t="s">
        <v>75</v>
      </c>
      <c r="B3877" s="39" t="s">
        <v>41</v>
      </c>
      <c r="C3877" s="39" t="s">
        <v>73</v>
      </c>
      <c r="D3877" s="39" t="s">
        <v>3954</v>
      </c>
      <c r="E3877" s="39" t="s">
        <v>203</v>
      </c>
      <c r="F3877" s="48">
        <v>1</v>
      </c>
      <c r="G3877" s="41">
        <v>28438</v>
      </c>
      <c r="H3877" s="42">
        <v>2</v>
      </c>
      <c r="I3877" s="42">
        <v>14219</v>
      </c>
      <c r="J3877" s="42" t="s">
        <v>4170</v>
      </c>
      <c r="K3877" s="42" t="s">
        <v>4170</v>
      </c>
      <c r="L3877" s="42">
        <v>19</v>
      </c>
      <c r="M3877" s="39" t="s">
        <v>103</v>
      </c>
      <c r="N3877" s="39" t="str">
        <f t="shared" si="60"/>
        <v>sim</v>
      </c>
      <c r="O3877" s="49">
        <v>453.4</v>
      </c>
      <c r="P3877" s="49">
        <v>153.01</v>
      </c>
      <c r="Q3877" s="39">
        <v>137.71</v>
      </c>
      <c r="R3877" s="39">
        <v>33.700000000000003</v>
      </c>
      <c r="S3877" s="39">
        <v>30.4</v>
      </c>
    </row>
    <row r="3878" spans="1:19" x14ac:dyDescent="0.25">
      <c r="A3878" s="39" t="s">
        <v>75</v>
      </c>
      <c r="B3878" s="39" t="s">
        <v>41</v>
      </c>
      <c r="C3878" s="39" t="s">
        <v>73</v>
      </c>
      <c r="D3878" s="39" t="s">
        <v>3955</v>
      </c>
      <c r="E3878" s="39" t="s">
        <v>197</v>
      </c>
      <c r="F3878" s="48">
        <v>1</v>
      </c>
      <c r="G3878" s="41">
        <v>1309</v>
      </c>
      <c r="H3878" s="42">
        <v>3.1166666666666667</v>
      </c>
      <c r="I3878" s="42">
        <v>420</v>
      </c>
      <c r="J3878" s="42" t="s">
        <v>4170</v>
      </c>
      <c r="K3878" s="42" t="s">
        <v>4170</v>
      </c>
      <c r="L3878" s="42">
        <v>0</v>
      </c>
      <c r="M3878" s="39" t="s">
        <v>105</v>
      </c>
      <c r="N3878" s="39" t="str">
        <f t="shared" si="60"/>
        <v>sim</v>
      </c>
      <c r="O3878" s="49">
        <v>11.7</v>
      </c>
      <c r="P3878" s="49">
        <v>9</v>
      </c>
      <c r="Q3878" s="39">
        <v>5</v>
      </c>
      <c r="R3878" s="39">
        <v>76.900000000000006</v>
      </c>
      <c r="S3878" s="39">
        <v>42.7</v>
      </c>
    </row>
    <row r="3879" spans="1:19" x14ac:dyDescent="0.25">
      <c r="A3879" s="39" t="s">
        <v>75</v>
      </c>
      <c r="B3879" s="39" t="s">
        <v>41</v>
      </c>
      <c r="C3879" s="39" t="s">
        <v>73</v>
      </c>
      <c r="D3879" s="39" t="s">
        <v>3956</v>
      </c>
      <c r="E3879" s="39" t="s">
        <v>202</v>
      </c>
      <c r="F3879" s="48">
        <v>1</v>
      </c>
      <c r="G3879" s="41">
        <v>6612</v>
      </c>
      <c r="H3879" s="42">
        <v>4.0915841584158414</v>
      </c>
      <c r="I3879" s="42">
        <v>1616</v>
      </c>
      <c r="J3879" s="42" t="s">
        <v>4169</v>
      </c>
      <c r="K3879" s="42" t="s">
        <v>4170</v>
      </c>
      <c r="L3879" s="42">
        <v>205</v>
      </c>
      <c r="M3879" s="39" t="s">
        <v>106</v>
      </c>
      <c r="N3879" s="39" t="str">
        <f t="shared" si="60"/>
        <v>sim</v>
      </c>
      <c r="O3879" s="49">
        <v>58.25</v>
      </c>
      <c r="P3879" s="49">
        <v>21.97</v>
      </c>
      <c r="Q3879" s="39">
        <v>18.690000000000001</v>
      </c>
      <c r="R3879" s="39">
        <v>37.700000000000003</v>
      </c>
      <c r="S3879" s="39">
        <v>32.1</v>
      </c>
    </row>
    <row r="3880" spans="1:19" x14ac:dyDescent="0.25">
      <c r="A3880" s="39" t="s">
        <v>75</v>
      </c>
      <c r="B3880" s="39" t="s">
        <v>41</v>
      </c>
      <c r="C3880" s="39" t="s">
        <v>73</v>
      </c>
      <c r="D3880" s="39" t="s">
        <v>3957</v>
      </c>
      <c r="E3880" s="39" t="s">
        <v>201</v>
      </c>
      <c r="F3880" s="48">
        <v>2</v>
      </c>
      <c r="G3880" s="41">
        <v>62982</v>
      </c>
      <c r="H3880" s="42">
        <v>2.4328646477132261</v>
      </c>
      <c r="I3880" s="42">
        <v>25888</v>
      </c>
      <c r="J3880" s="42" t="s">
        <v>4170</v>
      </c>
      <c r="K3880" s="42" t="s">
        <v>4170</v>
      </c>
      <c r="L3880" s="42">
        <v>10000</v>
      </c>
      <c r="M3880" s="39" t="s">
        <v>103</v>
      </c>
      <c r="N3880" s="39" t="str">
        <f t="shared" si="60"/>
        <v>sim</v>
      </c>
      <c r="O3880" s="49">
        <v>285</v>
      </c>
      <c r="P3880" s="49">
        <v>235</v>
      </c>
      <c r="Q3880" s="39">
        <v>227</v>
      </c>
      <c r="R3880" s="39">
        <v>82.5</v>
      </c>
      <c r="S3880" s="39">
        <v>79.599999999999994</v>
      </c>
    </row>
    <row r="3881" spans="1:19" x14ac:dyDescent="0.25">
      <c r="A3881" s="39" t="s">
        <v>75</v>
      </c>
      <c r="B3881" s="39" t="s">
        <v>41</v>
      </c>
      <c r="C3881" s="39" t="s">
        <v>73</v>
      </c>
      <c r="D3881" s="39" t="s">
        <v>3958</v>
      </c>
      <c r="E3881" s="39" t="s">
        <v>202</v>
      </c>
      <c r="F3881" s="48">
        <v>4</v>
      </c>
      <c r="G3881" s="41">
        <v>345182</v>
      </c>
      <c r="H3881" s="42">
        <v>2.6830466448508781</v>
      </c>
      <c r="I3881" s="42">
        <v>128653</v>
      </c>
      <c r="J3881" s="42" t="s">
        <v>4169</v>
      </c>
      <c r="K3881" s="42" t="s">
        <v>4170</v>
      </c>
      <c r="L3881" s="42">
        <v>1</v>
      </c>
      <c r="M3881" s="39" t="s">
        <v>103</v>
      </c>
      <c r="N3881" s="39" t="str">
        <f t="shared" si="60"/>
        <v>sim</v>
      </c>
      <c r="O3881" s="49">
        <v>1389.56</v>
      </c>
      <c r="P3881" s="49">
        <v>1073.19</v>
      </c>
      <c r="Q3881" s="39">
        <v>400</v>
      </c>
      <c r="R3881" s="39">
        <v>77.2</v>
      </c>
      <c r="S3881" s="39">
        <v>28.8</v>
      </c>
    </row>
    <row r="3882" spans="1:19" x14ac:dyDescent="0.25">
      <c r="A3882" s="39" t="s">
        <v>75</v>
      </c>
      <c r="B3882" s="39" t="s">
        <v>41</v>
      </c>
      <c r="C3882" s="39" t="s">
        <v>73</v>
      </c>
      <c r="D3882" s="39" t="s">
        <v>3959</v>
      </c>
      <c r="E3882" s="39" t="s">
        <v>207</v>
      </c>
      <c r="F3882" s="48">
        <v>1</v>
      </c>
      <c r="G3882" s="41">
        <v>1025</v>
      </c>
      <c r="H3882" s="42">
        <v>2.0961145194274029</v>
      </c>
      <c r="I3882" s="42">
        <v>489</v>
      </c>
      <c r="J3882" s="42" t="s">
        <v>4169</v>
      </c>
      <c r="K3882" s="42" t="s">
        <v>4170</v>
      </c>
      <c r="L3882" s="42">
        <v>5</v>
      </c>
      <c r="M3882" s="39" t="s">
        <v>105</v>
      </c>
      <c r="N3882" s="39" t="str">
        <f t="shared" si="60"/>
        <v>sim</v>
      </c>
      <c r="O3882" s="49">
        <v>9.6999999999999993</v>
      </c>
      <c r="P3882" s="49">
        <v>5.2</v>
      </c>
      <c r="Q3882" s="39">
        <v>3.5</v>
      </c>
      <c r="R3882" s="39">
        <v>53.6</v>
      </c>
      <c r="S3882" s="39">
        <v>36.1</v>
      </c>
    </row>
    <row r="3883" spans="1:19" x14ac:dyDescent="0.25">
      <c r="A3883" s="39" t="s">
        <v>75</v>
      </c>
      <c r="B3883" s="39" t="s">
        <v>41</v>
      </c>
      <c r="C3883" s="39" t="s">
        <v>73</v>
      </c>
      <c r="D3883" s="39" t="s">
        <v>3960</v>
      </c>
      <c r="E3883" s="39" t="s">
        <v>207</v>
      </c>
      <c r="F3883" s="48">
        <v>1</v>
      </c>
      <c r="G3883" s="41">
        <v>2603</v>
      </c>
      <c r="H3883" s="42">
        <v>3.2135802469135801</v>
      </c>
      <c r="I3883" s="42">
        <v>810</v>
      </c>
      <c r="J3883" s="42" t="s">
        <v>4170</v>
      </c>
      <c r="K3883" s="42" t="s">
        <v>4170</v>
      </c>
      <c r="L3883" s="42">
        <v>0</v>
      </c>
      <c r="M3883" s="39" t="s">
        <v>103</v>
      </c>
      <c r="N3883" s="39" t="str">
        <f t="shared" si="60"/>
        <v>sim</v>
      </c>
      <c r="O3883" s="49">
        <v>22.3</v>
      </c>
      <c r="P3883" s="49">
        <v>14</v>
      </c>
      <c r="Q3883" s="39">
        <v>11</v>
      </c>
      <c r="R3883" s="39">
        <v>62.8</v>
      </c>
      <c r="S3883" s="39">
        <v>49.3</v>
      </c>
    </row>
    <row r="3884" spans="1:19" x14ac:dyDescent="0.25">
      <c r="A3884" s="39" t="s">
        <v>75</v>
      </c>
      <c r="B3884" s="39" t="s">
        <v>41</v>
      </c>
      <c r="C3884" s="39" t="s">
        <v>73</v>
      </c>
      <c r="D3884" s="39" t="s">
        <v>3961</v>
      </c>
      <c r="E3884" s="39" t="s">
        <v>197</v>
      </c>
      <c r="F3884" s="48">
        <v>1</v>
      </c>
      <c r="G3884" s="41">
        <v>649</v>
      </c>
      <c r="H3884" s="42">
        <v>2.1278688524590166</v>
      </c>
      <c r="I3884" s="42">
        <v>305</v>
      </c>
      <c r="J3884" s="42" t="s">
        <v>4169</v>
      </c>
      <c r="K3884" s="42" t="s">
        <v>4169</v>
      </c>
      <c r="L3884" s="42">
        <v>35</v>
      </c>
      <c r="M3884" s="39" t="s">
        <v>103</v>
      </c>
      <c r="N3884" s="39" t="str">
        <f t="shared" si="60"/>
        <v>sim</v>
      </c>
      <c r="O3884" s="49">
        <v>10</v>
      </c>
      <c r="P3884" s="49">
        <v>9</v>
      </c>
      <c r="Q3884" s="39">
        <v>9</v>
      </c>
      <c r="R3884" s="39">
        <v>90</v>
      </c>
      <c r="S3884" s="39">
        <v>90</v>
      </c>
    </row>
    <row r="3885" spans="1:19" x14ac:dyDescent="0.25">
      <c r="A3885" s="39" t="s">
        <v>75</v>
      </c>
      <c r="B3885" s="39" t="s">
        <v>41</v>
      </c>
      <c r="C3885" s="39" t="s">
        <v>73</v>
      </c>
      <c r="D3885" s="39" t="s">
        <v>3962</v>
      </c>
      <c r="E3885" s="39" t="s">
        <v>207</v>
      </c>
      <c r="F3885" s="48">
        <v>1</v>
      </c>
      <c r="G3885" s="41">
        <v>7219</v>
      </c>
      <c r="H3885" s="42">
        <v>2.8864454218312674</v>
      </c>
      <c r="I3885" s="42">
        <v>2501</v>
      </c>
      <c r="J3885" s="42" t="s">
        <v>4170</v>
      </c>
      <c r="K3885" s="42" t="s">
        <v>4170</v>
      </c>
      <c r="L3885" s="42">
        <v>412</v>
      </c>
      <c r="M3885" s="39" t="s">
        <v>102</v>
      </c>
      <c r="N3885" s="39" t="str">
        <f t="shared" si="60"/>
        <v>sim</v>
      </c>
      <c r="O3885" s="49">
        <v>27</v>
      </c>
      <c r="P3885" s="49">
        <v>10</v>
      </c>
      <c r="Q3885" s="39">
        <v>0</v>
      </c>
      <c r="R3885" s="39">
        <v>37</v>
      </c>
      <c r="S3885" s="39"/>
    </row>
    <row r="3886" spans="1:19" x14ac:dyDescent="0.25">
      <c r="A3886" s="39" t="s">
        <v>75</v>
      </c>
      <c r="B3886" s="39" t="s">
        <v>41</v>
      </c>
      <c r="C3886" s="39" t="s">
        <v>73</v>
      </c>
      <c r="D3886" s="39" t="s">
        <v>3963</v>
      </c>
      <c r="E3886" s="39" t="s">
        <v>206</v>
      </c>
      <c r="F3886" s="48">
        <v>1</v>
      </c>
      <c r="G3886" s="41">
        <v>20335</v>
      </c>
      <c r="H3886" s="42">
        <v>2.0335000000000001</v>
      </c>
      <c r="I3886" s="42">
        <v>10000</v>
      </c>
      <c r="J3886" s="42" t="s">
        <v>4169</v>
      </c>
      <c r="K3886" s="42" t="s">
        <v>4169</v>
      </c>
      <c r="L3886" s="42">
        <v>400</v>
      </c>
      <c r="M3886" s="39" t="s">
        <v>103</v>
      </c>
      <c r="N3886" s="39" t="str">
        <f t="shared" si="60"/>
        <v>sim</v>
      </c>
      <c r="O3886" s="49">
        <v>173</v>
      </c>
      <c r="P3886" s="49">
        <v>90</v>
      </c>
      <c r="Q3886" s="39">
        <v>85</v>
      </c>
      <c r="R3886" s="39">
        <v>52</v>
      </c>
      <c r="S3886" s="39">
        <v>49.1</v>
      </c>
    </row>
    <row r="3887" spans="1:19" x14ac:dyDescent="0.25">
      <c r="A3887" s="39" t="s">
        <v>75</v>
      </c>
      <c r="B3887" s="39" t="s">
        <v>41</v>
      </c>
      <c r="C3887" s="39" t="s">
        <v>73</v>
      </c>
      <c r="D3887" s="39" t="s">
        <v>3964</v>
      </c>
      <c r="E3887" s="39" t="s">
        <v>202</v>
      </c>
      <c r="F3887" s="48">
        <v>1</v>
      </c>
      <c r="G3887" s="41">
        <v>1560</v>
      </c>
      <c r="H3887" s="42">
        <v>2.2285714285714286</v>
      </c>
      <c r="I3887" s="42">
        <v>700</v>
      </c>
      <c r="J3887" s="42" t="s">
        <v>4170</v>
      </c>
      <c r="K3887" s="42" t="s">
        <v>4170</v>
      </c>
      <c r="L3887" s="42">
        <v>13</v>
      </c>
      <c r="M3887" s="39" t="s">
        <v>103</v>
      </c>
      <c r="N3887" s="39" t="str">
        <f t="shared" si="60"/>
        <v>sim</v>
      </c>
      <c r="O3887" s="49">
        <v>330</v>
      </c>
      <c r="P3887" s="49">
        <v>10</v>
      </c>
      <c r="Q3887" s="39">
        <v>0</v>
      </c>
      <c r="R3887" s="39">
        <v>3</v>
      </c>
      <c r="S3887" s="39"/>
    </row>
    <row r="3888" spans="1:19" x14ac:dyDescent="0.25">
      <c r="A3888" s="39" t="s">
        <v>75</v>
      </c>
      <c r="B3888" s="39" t="s">
        <v>41</v>
      </c>
      <c r="C3888" s="39" t="s">
        <v>73</v>
      </c>
      <c r="D3888" s="39" t="s">
        <v>3965</v>
      </c>
      <c r="E3888" s="39" t="s">
        <v>205</v>
      </c>
      <c r="F3888" s="48">
        <v>2</v>
      </c>
      <c r="G3888" s="41">
        <v>27298</v>
      </c>
      <c r="H3888" s="42">
        <v>2.4131895332390383</v>
      </c>
      <c r="I3888" s="42">
        <v>11312</v>
      </c>
      <c r="J3888" s="42" t="s">
        <v>4170</v>
      </c>
      <c r="K3888" s="42" t="s">
        <v>4170</v>
      </c>
      <c r="L3888" s="42">
        <v>1000</v>
      </c>
      <c r="M3888" s="39" t="s">
        <v>103</v>
      </c>
      <c r="N3888" s="39" t="str">
        <f t="shared" si="60"/>
        <v>sim</v>
      </c>
      <c r="O3888" s="49">
        <v>220.6</v>
      </c>
      <c r="P3888" s="49">
        <v>90</v>
      </c>
      <c r="Q3888" s="39">
        <v>79</v>
      </c>
      <c r="R3888" s="39">
        <v>40.799999999999997</v>
      </c>
      <c r="S3888" s="39">
        <v>35.799999999999997</v>
      </c>
    </row>
    <row r="3889" spans="1:19" x14ac:dyDescent="0.25">
      <c r="A3889" s="39" t="s">
        <v>75</v>
      </c>
      <c r="B3889" s="39" t="s">
        <v>41</v>
      </c>
      <c r="C3889" s="39" t="s">
        <v>73</v>
      </c>
      <c r="D3889" s="39" t="s">
        <v>3966</v>
      </c>
      <c r="E3889" s="39" t="s">
        <v>198</v>
      </c>
      <c r="F3889" s="48">
        <v>1</v>
      </c>
      <c r="G3889" s="41">
        <v>2069</v>
      </c>
      <c r="H3889" s="42">
        <v>2.0364173228346458</v>
      </c>
      <c r="I3889" s="42">
        <v>1016</v>
      </c>
      <c r="J3889" s="42" t="s">
        <v>4170</v>
      </c>
      <c r="K3889" s="42" t="s">
        <v>4170</v>
      </c>
      <c r="L3889" s="42">
        <v>57</v>
      </c>
      <c r="M3889" s="39" t="s">
        <v>106</v>
      </c>
      <c r="N3889" s="39" t="str">
        <f t="shared" si="60"/>
        <v>sim</v>
      </c>
      <c r="O3889" s="49">
        <v>25.37</v>
      </c>
      <c r="P3889" s="49">
        <v>15</v>
      </c>
      <c r="Q3889" s="39">
        <v>14</v>
      </c>
      <c r="R3889" s="39">
        <v>59.1</v>
      </c>
      <c r="S3889" s="39">
        <v>55.2</v>
      </c>
    </row>
    <row r="3890" spans="1:19" x14ac:dyDescent="0.25">
      <c r="A3890" s="39" t="s">
        <v>75</v>
      </c>
      <c r="B3890" s="39" t="s">
        <v>41</v>
      </c>
      <c r="C3890" s="39" t="s">
        <v>73</v>
      </c>
      <c r="D3890" s="39" t="s">
        <v>3967</v>
      </c>
      <c r="E3890" s="39" t="s">
        <v>199</v>
      </c>
      <c r="F3890" s="48">
        <v>1</v>
      </c>
      <c r="G3890" s="41">
        <v>586</v>
      </c>
      <c r="H3890" s="42">
        <v>1.3952380952380952</v>
      </c>
      <c r="I3890" s="42">
        <v>420</v>
      </c>
      <c r="J3890" s="42" t="s">
        <v>4169</v>
      </c>
      <c r="K3890" s="42" t="s">
        <v>4169</v>
      </c>
      <c r="L3890" s="42">
        <v>5</v>
      </c>
      <c r="M3890" s="39" t="s">
        <v>102</v>
      </c>
      <c r="N3890" s="39" t="str">
        <f t="shared" si="60"/>
        <v>sim</v>
      </c>
      <c r="O3890" s="49">
        <v>11.68</v>
      </c>
      <c r="P3890" s="49">
        <v>10.78</v>
      </c>
      <c r="Q3890" s="39">
        <v>8.23</v>
      </c>
      <c r="R3890" s="39">
        <v>92.3</v>
      </c>
      <c r="S3890" s="39">
        <v>70.5</v>
      </c>
    </row>
    <row r="3891" spans="1:19" x14ac:dyDescent="0.25">
      <c r="A3891" s="39" t="s">
        <v>75</v>
      </c>
      <c r="B3891" s="39" t="s">
        <v>41</v>
      </c>
      <c r="C3891" s="39" t="s">
        <v>73</v>
      </c>
      <c r="D3891" s="39" t="s">
        <v>3968</v>
      </c>
      <c r="E3891" s="39" t="s">
        <v>202</v>
      </c>
      <c r="F3891" s="48">
        <v>3</v>
      </c>
      <c r="G3891" s="41">
        <v>133150</v>
      </c>
      <c r="H3891" s="42">
        <v>2.3335085874518051</v>
      </c>
      <c r="I3891" s="42">
        <v>57060</v>
      </c>
      <c r="J3891" s="42" t="s">
        <v>4170</v>
      </c>
      <c r="K3891" s="42" t="s">
        <v>4170</v>
      </c>
      <c r="L3891" s="42">
        <v>10000</v>
      </c>
      <c r="M3891" s="39" t="s">
        <v>106</v>
      </c>
      <c r="N3891" s="39" t="str">
        <f t="shared" si="60"/>
        <v>sim</v>
      </c>
      <c r="O3891" s="49">
        <v>648.49</v>
      </c>
      <c r="P3891" s="49">
        <v>509.45</v>
      </c>
      <c r="Q3891" s="39">
        <v>509.45</v>
      </c>
      <c r="R3891" s="39">
        <v>78.599999999999994</v>
      </c>
      <c r="S3891" s="39">
        <v>78.599999999999994</v>
      </c>
    </row>
    <row r="3892" spans="1:19" x14ac:dyDescent="0.25">
      <c r="A3892" s="39" t="s">
        <v>75</v>
      </c>
      <c r="B3892" s="39" t="s">
        <v>41</v>
      </c>
      <c r="C3892" s="39" t="s">
        <v>73</v>
      </c>
      <c r="D3892" s="39" t="s">
        <v>3969</v>
      </c>
      <c r="E3892" s="39" t="s">
        <v>199</v>
      </c>
      <c r="F3892" s="48">
        <v>2</v>
      </c>
      <c r="G3892" s="41">
        <v>72246</v>
      </c>
      <c r="H3892" s="42">
        <v>2.9730864197530864</v>
      </c>
      <c r="I3892" s="42">
        <v>24300</v>
      </c>
      <c r="J3892" s="42" t="s">
        <v>4170</v>
      </c>
      <c r="K3892" s="42" t="s">
        <v>4170</v>
      </c>
      <c r="L3892" s="42">
        <v>400</v>
      </c>
      <c r="M3892" s="39" t="s">
        <v>103</v>
      </c>
      <c r="N3892" s="39" t="str">
        <f t="shared" si="60"/>
        <v>sim</v>
      </c>
      <c r="O3892" s="49">
        <v>284.95999999999998</v>
      </c>
      <c r="P3892" s="49">
        <v>244.97</v>
      </c>
      <c r="Q3892" s="39">
        <v>229</v>
      </c>
      <c r="R3892" s="39">
        <v>86</v>
      </c>
      <c r="S3892" s="39">
        <v>80.400000000000006</v>
      </c>
    </row>
    <row r="3893" spans="1:19" x14ac:dyDescent="0.25">
      <c r="A3893" s="39" t="s">
        <v>75</v>
      </c>
      <c r="B3893" s="39" t="s">
        <v>41</v>
      </c>
      <c r="C3893" s="39" t="s">
        <v>73</v>
      </c>
      <c r="D3893" s="39" t="s">
        <v>3970</v>
      </c>
      <c r="E3893" s="39" t="s">
        <v>197</v>
      </c>
      <c r="F3893" s="48">
        <v>1</v>
      </c>
      <c r="G3893" s="41">
        <v>3527</v>
      </c>
      <c r="H3893" s="42">
        <v>2.5465703971119136</v>
      </c>
      <c r="I3893" s="42">
        <v>1385</v>
      </c>
      <c r="J3893" s="42" t="s">
        <v>4169</v>
      </c>
      <c r="K3893" s="42" t="s">
        <v>4170</v>
      </c>
      <c r="L3893" s="42">
        <v>0</v>
      </c>
      <c r="M3893" s="39" t="s">
        <v>102</v>
      </c>
      <c r="N3893" s="39" t="str">
        <f t="shared" si="60"/>
        <v>sim</v>
      </c>
      <c r="O3893" s="49">
        <v>14</v>
      </c>
      <c r="P3893" s="49">
        <v>14</v>
      </c>
      <c r="Q3893" s="39">
        <v>8</v>
      </c>
      <c r="R3893" s="39">
        <v>100</v>
      </c>
      <c r="S3893" s="39">
        <v>57.1</v>
      </c>
    </row>
    <row r="3894" spans="1:19" x14ac:dyDescent="0.25">
      <c r="A3894" s="39" t="s">
        <v>75</v>
      </c>
      <c r="B3894" s="39" t="s">
        <v>41</v>
      </c>
      <c r="C3894" s="39" t="s">
        <v>73</v>
      </c>
      <c r="D3894" s="39" t="s">
        <v>3971</v>
      </c>
      <c r="E3894" s="39" t="s">
        <v>199</v>
      </c>
      <c r="F3894" s="48">
        <v>1</v>
      </c>
      <c r="G3894" s="41">
        <v>2083</v>
      </c>
      <c r="H3894" s="42">
        <v>2.6037499999999998</v>
      </c>
      <c r="I3894" s="42">
        <v>800</v>
      </c>
      <c r="J3894" s="42" t="s">
        <v>4170</v>
      </c>
      <c r="K3894" s="42" t="s">
        <v>4170</v>
      </c>
      <c r="L3894" s="42">
        <v>0</v>
      </c>
      <c r="M3894" s="39" t="s">
        <v>105</v>
      </c>
      <c r="N3894" s="39" t="str">
        <f t="shared" si="60"/>
        <v>sim</v>
      </c>
      <c r="O3894" s="49">
        <v>20</v>
      </c>
      <c r="P3894" s="49">
        <v>10</v>
      </c>
      <c r="Q3894" s="39">
        <v>8</v>
      </c>
      <c r="R3894" s="39">
        <v>50</v>
      </c>
      <c r="S3894" s="39">
        <v>40</v>
      </c>
    </row>
    <row r="3895" spans="1:19" x14ac:dyDescent="0.25">
      <c r="A3895" s="39" t="s">
        <v>75</v>
      </c>
      <c r="B3895" s="39" t="s">
        <v>41</v>
      </c>
      <c r="C3895" s="39" t="s">
        <v>73</v>
      </c>
      <c r="D3895" s="39" t="s">
        <v>3972</v>
      </c>
      <c r="E3895" s="39" t="s">
        <v>206</v>
      </c>
      <c r="F3895" s="48">
        <v>2</v>
      </c>
      <c r="G3895" s="41">
        <v>80833</v>
      </c>
      <c r="H3895" s="42">
        <v>2.8500458359777165</v>
      </c>
      <c r="I3895" s="42">
        <v>28362</v>
      </c>
      <c r="J3895" s="42" t="s">
        <v>4169</v>
      </c>
      <c r="K3895" s="42" t="s">
        <v>4169</v>
      </c>
      <c r="L3895" s="42">
        <v>10000</v>
      </c>
      <c r="M3895" s="39" t="s">
        <v>103</v>
      </c>
      <c r="N3895" s="39" t="str">
        <f t="shared" si="60"/>
        <v>sim</v>
      </c>
      <c r="O3895" s="49">
        <v>1200</v>
      </c>
      <c r="P3895" s="49">
        <v>400</v>
      </c>
      <c r="Q3895" s="39">
        <v>600</v>
      </c>
      <c r="R3895" s="39">
        <v>33.299999999999997</v>
      </c>
      <c r="S3895" s="39">
        <v>50</v>
      </c>
    </row>
    <row r="3896" spans="1:19" x14ac:dyDescent="0.25">
      <c r="A3896" s="39" t="s">
        <v>75</v>
      </c>
      <c r="B3896" s="39" t="s">
        <v>41</v>
      </c>
      <c r="C3896" s="39" t="s">
        <v>73</v>
      </c>
      <c r="D3896" s="39" t="s">
        <v>570</v>
      </c>
      <c r="E3896" s="39" t="s">
        <v>203</v>
      </c>
      <c r="F3896" s="48">
        <v>1</v>
      </c>
      <c r="G3896" s="41">
        <v>7381</v>
      </c>
      <c r="H3896" s="42">
        <v>2.6493180186647525</v>
      </c>
      <c r="I3896" s="42">
        <v>2786</v>
      </c>
      <c r="J3896" s="42" t="s">
        <v>4170</v>
      </c>
      <c r="K3896" s="42" t="s">
        <v>4170</v>
      </c>
      <c r="L3896" s="42">
        <v>44</v>
      </c>
      <c r="M3896" s="39" t="s">
        <v>103</v>
      </c>
      <c r="N3896" s="39" t="str">
        <f t="shared" si="60"/>
        <v>sim</v>
      </c>
      <c r="O3896" s="49">
        <v>69.05</v>
      </c>
      <c r="P3896" s="49">
        <v>37.51</v>
      </c>
      <c r="Q3896" s="39">
        <v>37.51</v>
      </c>
      <c r="R3896" s="39">
        <v>54.3</v>
      </c>
      <c r="S3896" s="39">
        <v>54.3</v>
      </c>
    </row>
    <row r="3897" spans="1:19" x14ac:dyDescent="0.25">
      <c r="A3897" s="39" t="s">
        <v>75</v>
      </c>
      <c r="B3897" s="39" t="s">
        <v>41</v>
      </c>
      <c r="C3897" s="39" t="s">
        <v>73</v>
      </c>
      <c r="D3897" s="39" t="s">
        <v>3973</v>
      </c>
      <c r="E3897" s="39" t="s">
        <v>207</v>
      </c>
      <c r="F3897" s="48">
        <v>1</v>
      </c>
      <c r="G3897" s="41">
        <v>4093</v>
      </c>
      <c r="H3897" s="42">
        <v>2.0063725490196078</v>
      </c>
      <c r="I3897" s="42">
        <v>2040</v>
      </c>
      <c r="J3897" s="42" t="s">
        <v>4170</v>
      </c>
      <c r="K3897" s="42" t="s">
        <v>4170</v>
      </c>
      <c r="L3897" s="42">
        <v>5</v>
      </c>
      <c r="M3897" s="39" t="s">
        <v>106</v>
      </c>
      <c r="N3897" s="39" t="str">
        <f t="shared" si="60"/>
        <v>sim</v>
      </c>
      <c r="O3897" s="49">
        <v>22</v>
      </c>
      <c r="P3897" s="49">
        <v>15</v>
      </c>
      <c r="Q3897" s="39">
        <v>0</v>
      </c>
      <c r="R3897" s="39">
        <v>68.2</v>
      </c>
      <c r="S3897" s="39"/>
    </row>
    <row r="3898" spans="1:19" x14ac:dyDescent="0.25">
      <c r="A3898" s="39" t="s">
        <v>75</v>
      </c>
      <c r="B3898" s="39" t="s">
        <v>41</v>
      </c>
      <c r="C3898" s="39" t="s">
        <v>73</v>
      </c>
      <c r="D3898" s="39" t="s">
        <v>3974</v>
      </c>
      <c r="E3898" s="39" t="s">
        <v>197</v>
      </c>
      <c r="F3898" s="48">
        <v>1</v>
      </c>
      <c r="G3898" s="41">
        <v>5617</v>
      </c>
      <c r="H3898" s="42">
        <v>2.5695333943275389</v>
      </c>
      <c r="I3898" s="42">
        <v>2186</v>
      </c>
      <c r="J3898" s="42" t="s">
        <v>4170</v>
      </c>
      <c r="K3898" s="42" t="s">
        <v>4170</v>
      </c>
      <c r="L3898" s="42">
        <v>300</v>
      </c>
      <c r="M3898" s="39" t="s">
        <v>103</v>
      </c>
      <c r="N3898" s="39" t="str">
        <f t="shared" si="60"/>
        <v>sim</v>
      </c>
      <c r="O3898" s="49">
        <v>20</v>
      </c>
      <c r="P3898" s="49">
        <v>20</v>
      </c>
      <c r="Q3898" s="39">
        <v>5</v>
      </c>
      <c r="R3898" s="39">
        <v>100</v>
      </c>
      <c r="S3898" s="39">
        <v>25</v>
      </c>
    </row>
    <row r="3899" spans="1:19" x14ac:dyDescent="0.25">
      <c r="A3899" s="39" t="s">
        <v>75</v>
      </c>
      <c r="B3899" s="39" t="s">
        <v>41</v>
      </c>
      <c r="C3899" s="39" t="s">
        <v>73</v>
      </c>
      <c r="D3899" s="39" t="s">
        <v>3975</v>
      </c>
      <c r="E3899" s="39" t="s">
        <v>199</v>
      </c>
      <c r="F3899" s="48">
        <v>2</v>
      </c>
      <c r="G3899" s="41">
        <v>30141</v>
      </c>
      <c r="H3899" s="42">
        <v>3.9523996852871757</v>
      </c>
      <c r="I3899" s="42">
        <v>7626</v>
      </c>
      <c r="J3899" s="42" t="s">
        <v>4169</v>
      </c>
      <c r="K3899" s="42" t="s">
        <v>4170</v>
      </c>
      <c r="L3899" s="42">
        <v>0</v>
      </c>
      <c r="M3899" s="39" t="s">
        <v>103</v>
      </c>
      <c r="N3899" s="39" t="str">
        <f t="shared" si="60"/>
        <v>sim</v>
      </c>
      <c r="O3899" s="49">
        <v>243.64</v>
      </c>
      <c r="P3899" s="49">
        <v>141.68</v>
      </c>
      <c r="Q3899" s="39">
        <v>21.17</v>
      </c>
      <c r="R3899" s="39">
        <v>58.2</v>
      </c>
      <c r="S3899" s="39">
        <v>8.6999999999999993</v>
      </c>
    </row>
    <row r="3900" spans="1:19" x14ac:dyDescent="0.25">
      <c r="A3900" s="39" t="s">
        <v>75</v>
      </c>
      <c r="B3900" s="39" t="s">
        <v>41</v>
      </c>
      <c r="C3900" s="39" t="s">
        <v>73</v>
      </c>
      <c r="D3900" s="39" t="s">
        <v>3976</v>
      </c>
      <c r="E3900" s="39" t="s">
        <v>201</v>
      </c>
      <c r="F3900" s="48">
        <v>1</v>
      </c>
      <c r="G3900" s="41">
        <v>7865</v>
      </c>
      <c r="H3900" s="42">
        <v>3.0976762504923196</v>
      </c>
      <c r="I3900" s="42">
        <v>2539</v>
      </c>
      <c r="J3900" s="42" t="s">
        <v>4169</v>
      </c>
      <c r="K3900" s="42" t="s">
        <v>4170</v>
      </c>
      <c r="L3900" s="42">
        <v>1000</v>
      </c>
      <c r="M3900" s="39" t="s">
        <v>102</v>
      </c>
      <c r="N3900" s="39" t="str">
        <f t="shared" si="60"/>
        <v>sim</v>
      </c>
      <c r="O3900" s="49">
        <v>166.9</v>
      </c>
      <c r="P3900" s="49">
        <v>40.619999999999997</v>
      </c>
      <c r="Q3900" s="39">
        <v>30.5</v>
      </c>
      <c r="R3900" s="39">
        <v>24.3</v>
      </c>
      <c r="S3900" s="39">
        <v>18.3</v>
      </c>
    </row>
    <row r="3901" spans="1:19" x14ac:dyDescent="0.25">
      <c r="A3901" s="39" t="s">
        <v>75</v>
      </c>
      <c r="B3901" s="39" t="s">
        <v>41</v>
      </c>
      <c r="C3901" s="39" t="s">
        <v>73</v>
      </c>
      <c r="D3901" s="39" t="s">
        <v>3977</v>
      </c>
      <c r="E3901" s="39" t="s">
        <v>203</v>
      </c>
      <c r="F3901" s="48">
        <v>2</v>
      </c>
      <c r="G3901" s="41">
        <v>40549</v>
      </c>
      <c r="H3901" s="42">
        <v>2.79243853729082</v>
      </c>
      <c r="I3901" s="42">
        <v>14521</v>
      </c>
      <c r="J3901" s="42" t="s">
        <v>4170</v>
      </c>
      <c r="K3901" s="42" t="s">
        <v>4170</v>
      </c>
      <c r="L3901" s="42">
        <v>375</v>
      </c>
      <c r="M3901" s="39" t="s">
        <v>103</v>
      </c>
      <c r="N3901" s="39" t="str">
        <f t="shared" si="60"/>
        <v>sim</v>
      </c>
      <c r="O3901" s="49">
        <v>240</v>
      </c>
      <c r="P3901" s="49">
        <v>114.81</v>
      </c>
      <c r="Q3901" s="39">
        <v>80</v>
      </c>
      <c r="R3901" s="39">
        <v>47.8</v>
      </c>
      <c r="S3901" s="39">
        <v>33.299999999999997</v>
      </c>
    </row>
    <row r="3902" spans="1:19" x14ac:dyDescent="0.25">
      <c r="A3902" s="39" t="s">
        <v>75</v>
      </c>
      <c r="B3902" s="39" t="s">
        <v>41</v>
      </c>
      <c r="C3902" s="39" t="s">
        <v>73</v>
      </c>
      <c r="D3902" s="39" t="s">
        <v>3978</v>
      </c>
      <c r="E3902" s="39" t="s">
        <v>207</v>
      </c>
      <c r="F3902" s="48">
        <v>1</v>
      </c>
      <c r="G3902" s="41">
        <v>872</v>
      </c>
      <c r="H3902" s="42">
        <v>2.9066666666666667</v>
      </c>
      <c r="I3902" s="42">
        <v>300</v>
      </c>
      <c r="J3902" s="42" t="s">
        <v>4170</v>
      </c>
      <c r="K3902" s="42" t="s">
        <v>4170</v>
      </c>
      <c r="L3902" s="42">
        <v>20</v>
      </c>
      <c r="M3902" s="39" t="s">
        <v>103</v>
      </c>
      <c r="N3902" s="39" t="str">
        <f t="shared" si="60"/>
        <v>sim</v>
      </c>
      <c r="O3902" s="49">
        <v>8</v>
      </c>
      <c r="P3902" s="49">
        <v>7</v>
      </c>
      <c r="Q3902" s="39">
        <v>4.5</v>
      </c>
      <c r="R3902" s="39">
        <v>87.5</v>
      </c>
      <c r="S3902" s="39">
        <v>56.3</v>
      </c>
    </row>
    <row r="3903" spans="1:19" x14ac:dyDescent="0.25">
      <c r="A3903" s="39" t="s">
        <v>75</v>
      </c>
      <c r="B3903" s="39" t="s">
        <v>41</v>
      </c>
      <c r="C3903" s="39" t="s">
        <v>73</v>
      </c>
      <c r="D3903" s="39" t="s">
        <v>3979</v>
      </c>
      <c r="E3903" s="39" t="s">
        <v>199</v>
      </c>
      <c r="F3903" s="48">
        <v>1</v>
      </c>
      <c r="G3903" s="41">
        <v>19691</v>
      </c>
      <c r="H3903" s="42">
        <v>2.2401592718998864</v>
      </c>
      <c r="I3903" s="42">
        <v>8790</v>
      </c>
      <c r="J3903" s="42" t="s">
        <v>4169</v>
      </c>
      <c r="K3903" s="42" t="s">
        <v>4169</v>
      </c>
      <c r="L3903" s="42">
        <v>6</v>
      </c>
      <c r="M3903" s="39" t="s">
        <v>103</v>
      </c>
      <c r="N3903" s="39" t="str">
        <f t="shared" si="60"/>
        <v>sim</v>
      </c>
      <c r="O3903" s="49">
        <v>119.88</v>
      </c>
      <c r="P3903" s="49">
        <v>119.88</v>
      </c>
      <c r="Q3903" s="39">
        <v>0</v>
      </c>
      <c r="R3903" s="39">
        <v>100</v>
      </c>
      <c r="S3903" s="39"/>
    </row>
    <row r="3904" spans="1:19" x14ac:dyDescent="0.25">
      <c r="A3904" s="39" t="s">
        <v>75</v>
      </c>
      <c r="B3904" s="39" t="s">
        <v>41</v>
      </c>
      <c r="C3904" s="39" t="s">
        <v>73</v>
      </c>
      <c r="D3904" s="39" t="s">
        <v>3980</v>
      </c>
      <c r="E3904" s="39" t="s">
        <v>205</v>
      </c>
      <c r="F3904" s="48">
        <v>1</v>
      </c>
      <c r="G3904" s="41">
        <v>23019</v>
      </c>
      <c r="H3904" s="42">
        <v>2.6013108825856031</v>
      </c>
      <c r="I3904" s="42">
        <v>8849</v>
      </c>
      <c r="J3904" s="42" t="s">
        <v>4170</v>
      </c>
      <c r="K3904" s="42" t="s">
        <v>4170</v>
      </c>
      <c r="L3904" s="42">
        <v>285</v>
      </c>
      <c r="M3904" s="39" t="s">
        <v>106</v>
      </c>
      <c r="N3904" s="39" t="str">
        <f t="shared" si="60"/>
        <v>sim</v>
      </c>
      <c r="O3904" s="49">
        <v>130.44999999999999</v>
      </c>
      <c r="P3904" s="49">
        <v>100</v>
      </c>
      <c r="Q3904" s="39">
        <v>96</v>
      </c>
      <c r="R3904" s="39">
        <v>76.7</v>
      </c>
      <c r="S3904" s="39">
        <v>73.599999999999994</v>
      </c>
    </row>
    <row r="3905" spans="1:19" x14ac:dyDescent="0.25">
      <c r="A3905" s="39" t="s">
        <v>75</v>
      </c>
      <c r="B3905" s="39" t="s">
        <v>41</v>
      </c>
      <c r="C3905" s="39" t="s">
        <v>73</v>
      </c>
      <c r="D3905" s="39" t="s">
        <v>3242</v>
      </c>
      <c r="E3905" s="39" t="s">
        <v>199</v>
      </c>
      <c r="F3905" s="48">
        <v>1</v>
      </c>
      <c r="G3905" s="41">
        <v>9304</v>
      </c>
      <c r="H3905" s="42">
        <v>2.9677830940988836</v>
      </c>
      <c r="I3905" s="42">
        <v>3135</v>
      </c>
      <c r="J3905" s="42" t="s">
        <v>4169</v>
      </c>
      <c r="K3905" s="42" t="s">
        <v>4169</v>
      </c>
      <c r="L3905" s="42">
        <v>0</v>
      </c>
      <c r="M3905" s="39" t="s">
        <v>102</v>
      </c>
      <c r="N3905" s="39" t="str">
        <f t="shared" si="60"/>
        <v>sim</v>
      </c>
      <c r="O3905" s="49">
        <v>73.83</v>
      </c>
      <c r="P3905" s="49">
        <v>63.15</v>
      </c>
      <c r="Q3905" s="39">
        <v>62.8</v>
      </c>
      <c r="R3905" s="39">
        <v>85.5</v>
      </c>
      <c r="S3905" s="39">
        <v>85.1</v>
      </c>
    </row>
    <row r="3906" spans="1:19" x14ac:dyDescent="0.25">
      <c r="A3906" s="39" t="s">
        <v>75</v>
      </c>
      <c r="B3906" s="39" t="s">
        <v>41</v>
      </c>
      <c r="C3906" s="39" t="s">
        <v>73</v>
      </c>
      <c r="D3906" s="39" t="s">
        <v>3981</v>
      </c>
      <c r="E3906" s="39" t="s">
        <v>200</v>
      </c>
      <c r="F3906" s="48">
        <v>1</v>
      </c>
      <c r="G3906" s="41">
        <v>1735</v>
      </c>
      <c r="H3906" s="42">
        <v>2.1687500000000002</v>
      </c>
      <c r="I3906" s="42">
        <v>800</v>
      </c>
      <c r="J3906" s="42" t="s">
        <v>4169</v>
      </c>
      <c r="K3906" s="42" t="s">
        <v>4169</v>
      </c>
      <c r="L3906" s="42">
        <v>0</v>
      </c>
      <c r="M3906" s="39" t="s">
        <v>102</v>
      </c>
      <c r="N3906" s="39" t="str">
        <f t="shared" si="60"/>
        <v>sim</v>
      </c>
      <c r="O3906" s="49">
        <v>35</v>
      </c>
      <c r="P3906" s="49">
        <v>27</v>
      </c>
      <c r="Q3906" s="39">
        <v>26</v>
      </c>
      <c r="R3906" s="39">
        <v>77.099999999999994</v>
      </c>
      <c r="S3906" s="39">
        <v>74.3</v>
      </c>
    </row>
    <row r="3907" spans="1:19" x14ac:dyDescent="0.25">
      <c r="A3907" s="39" t="s">
        <v>75</v>
      </c>
      <c r="B3907" s="39" t="s">
        <v>41</v>
      </c>
      <c r="C3907" s="39" t="s">
        <v>73</v>
      </c>
      <c r="D3907" s="39" t="s">
        <v>3982</v>
      </c>
      <c r="E3907" s="39" t="s">
        <v>199</v>
      </c>
      <c r="F3907" s="48">
        <v>1</v>
      </c>
      <c r="G3907" s="41">
        <v>856</v>
      </c>
      <c r="H3907" s="42">
        <v>2</v>
      </c>
      <c r="I3907" s="42">
        <v>428</v>
      </c>
      <c r="J3907" s="42" t="s">
        <v>4169</v>
      </c>
      <c r="K3907" s="42" t="s">
        <v>4170</v>
      </c>
      <c r="L3907" s="42">
        <v>6</v>
      </c>
      <c r="M3907" s="39" t="s">
        <v>103</v>
      </c>
      <c r="N3907" s="39" t="str">
        <f t="shared" ref="N3907:N3970" si="61">IF(M3907&lt;&gt;"Não existe", "sim")</f>
        <v>sim</v>
      </c>
      <c r="O3907" s="49">
        <v>17</v>
      </c>
      <c r="P3907" s="49">
        <v>4.9000000000000004</v>
      </c>
      <c r="Q3907" s="39">
        <v>0</v>
      </c>
      <c r="R3907" s="39">
        <v>28.8</v>
      </c>
      <c r="S3907" s="39"/>
    </row>
    <row r="3908" spans="1:19" x14ac:dyDescent="0.25">
      <c r="A3908" s="39" t="s">
        <v>75</v>
      </c>
      <c r="B3908" s="39" t="s">
        <v>41</v>
      </c>
      <c r="C3908" s="39" t="s">
        <v>73</v>
      </c>
      <c r="D3908" s="39" t="s">
        <v>3983</v>
      </c>
      <c r="E3908" s="39" t="s">
        <v>200</v>
      </c>
      <c r="F3908" s="48">
        <v>3</v>
      </c>
      <c r="G3908" s="41">
        <v>205195</v>
      </c>
      <c r="H3908" s="42">
        <v>2.8900704225352114</v>
      </c>
      <c r="I3908" s="42">
        <v>71000</v>
      </c>
      <c r="J3908" s="42" t="s">
        <v>4170</v>
      </c>
      <c r="K3908" s="42" t="s">
        <v>4170</v>
      </c>
      <c r="L3908" s="42">
        <v>0</v>
      </c>
      <c r="M3908" s="39" t="s">
        <v>102</v>
      </c>
      <c r="N3908" s="39" t="str">
        <f t="shared" si="61"/>
        <v>sim</v>
      </c>
      <c r="O3908" s="49">
        <v>922</v>
      </c>
      <c r="P3908" s="49">
        <v>585</v>
      </c>
      <c r="Q3908" s="39">
        <v>8.6999999999999993</v>
      </c>
      <c r="R3908" s="39">
        <v>63.4</v>
      </c>
      <c r="S3908" s="39">
        <v>0.9</v>
      </c>
    </row>
    <row r="3909" spans="1:19" x14ac:dyDescent="0.25">
      <c r="A3909" s="39" t="s">
        <v>75</v>
      </c>
      <c r="B3909" s="39" t="s">
        <v>41</v>
      </c>
      <c r="C3909" s="39" t="s">
        <v>73</v>
      </c>
      <c r="D3909" s="39" t="s">
        <v>3984</v>
      </c>
      <c r="E3909" s="39" t="s">
        <v>204</v>
      </c>
      <c r="F3909" s="48">
        <v>1</v>
      </c>
      <c r="G3909" s="41">
        <v>14088</v>
      </c>
      <c r="H3909" s="42">
        <v>2.2722580645161292</v>
      </c>
      <c r="I3909" s="42">
        <v>6200</v>
      </c>
      <c r="J3909" s="42" t="s">
        <v>4170</v>
      </c>
      <c r="K3909" s="42" t="s">
        <v>4170</v>
      </c>
      <c r="L3909" s="42">
        <v>550</v>
      </c>
      <c r="M3909" s="39" t="s">
        <v>106</v>
      </c>
      <c r="N3909" s="39" t="str">
        <f t="shared" si="61"/>
        <v>sim</v>
      </c>
      <c r="O3909" s="49">
        <v>100.7</v>
      </c>
      <c r="P3909" s="49">
        <v>94.08</v>
      </c>
      <c r="Q3909" s="39">
        <v>76.37</v>
      </c>
      <c r="R3909" s="39">
        <v>93.4</v>
      </c>
      <c r="S3909" s="39">
        <v>75.8</v>
      </c>
    </row>
    <row r="3910" spans="1:19" x14ac:dyDescent="0.25">
      <c r="A3910" s="39" t="s">
        <v>75</v>
      </c>
      <c r="B3910" s="39" t="s">
        <v>41</v>
      </c>
      <c r="C3910" s="39" t="s">
        <v>73</v>
      </c>
      <c r="D3910" s="39" t="s">
        <v>3985</v>
      </c>
      <c r="E3910" s="39" t="s">
        <v>199</v>
      </c>
      <c r="F3910" s="48">
        <v>2</v>
      </c>
      <c r="G3910" s="41">
        <v>60099</v>
      </c>
      <c r="H3910" s="42">
        <v>2.2293567772089919</v>
      </c>
      <c r="I3910" s="42">
        <v>26958</v>
      </c>
      <c r="J3910" s="42" t="s">
        <v>4169</v>
      </c>
      <c r="K3910" s="42" t="s">
        <v>4170</v>
      </c>
      <c r="L3910" s="42">
        <v>284</v>
      </c>
      <c r="M3910" s="39" t="s">
        <v>103</v>
      </c>
      <c r="N3910" s="39" t="str">
        <f t="shared" si="61"/>
        <v>sim</v>
      </c>
      <c r="O3910" s="49">
        <v>391.14</v>
      </c>
      <c r="P3910" s="49">
        <v>0.1</v>
      </c>
      <c r="Q3910" s="39">
        <v>0.01</v>
      </c>
      <c r="R3910" s="39">
        <v>0</v>
      </c>
      <c r="S3910" s="39">
        <v>0</v>
      </c>
    </row>
    <row r="3911" spans="1:19" x14ac:dyDescent="0.25">
      <c r="A3911" s="39" t="s">
        <v>75</v>
      </c>
      <c r="B3911" s="39" t="s">
        <v>41</v>
      </c>
      <c r="C3911" s="39" t="s">
        <v>73</v>
      </c>
      <c r="D3911" s="39" t="s">
        <v>3986</v>
      </c>
      <c r="E3911" s="39" t="s">
        <v>200</v>
      </c>
      <c r="F3911" s="48">
        <v>1</v>
      </c>
      <c r="G3911" s="41">
        <v>1737</v>
      </c>
      <c r="H3911" s="42">
        <v>2.1712500000000001</v>
      </c>
      <c r="I3911" s="42">
        <v>800</v>
      </c>
      <c r="J3911" s="42" t="s">
        <v>4170</v>
      </c>
      <c r="K3911" s="42" t="s">
        <v>4170</v>
      </c>
      <c r="L3911" s="42">
        <v>0</v>
      </c>
      <c r="M3911" s="39" t="s">
        <v>103</v>
      </c>
      <c r="N3911" s="39" t="str">
        <f t="shared" si="61"/>
        <v>sim</v>
      </c>
      <c r="O3911" s="49">
        <v>89</v>
      </c>
      <c r="P3911" s="49">
        <v>40</v>
      </c>
      <c r="Q3911" s="39">
        <v>5</v>
      </c>
      <c r="R3911" s="39">
        <v>44.9</v>
      </c>
      <c r="S3911" s="39">
        <v>5.6</v>
      </c>
    </row>
    <row r="3912" spans="1:19" x14ac:dyDescent="0.25">
      <c r="A3912" s="39" t="s">
        <v>75</v>
      </c>
      <c r="B3912" s="39" t="s">
        <v>41</v>
      </c>
      <c r="C3912" s="39" t="s">
        <v>73</v>
      </c>
      <c r="D3912" s="39" t="s">
        <v>3987</v>
      </c>
      <c r="E3912" s="39" t="s">
        <v>200</v>
      </c>
      <c r="F3912" s="48">
        <v>1</v>
      </c>
      <c r="G3912" s="41">
        <v>5905</v>
      </c>
      <c r="H3912" s="42">
        <v>2.5673913043478263</v>
      </c>
      <c r="I3912" s="42">
        <v>2300</v>
      </c>
      <c r="J3912" s="42" t="s">
        <v>4170</v>
      </c>
      <c r="K3912" s="42" t="s">
        <v>4170</v>
      </c>
      <c r="L3912" s="42">
        <v>50</v>
      </c>
      <c r="M3912" s="39" t="s">
        <v>103</v>
      </c>
      <c r="N3912" s="39" t="str">
        <f t="shared" si="61"/>
        <v>sim</v>
      </c>
      <c r="O3912" s="49">
        <v>150</v>
      </c>
      <c r="P3912" s="49">
        <v>100</v>
      </c>
      <c r="Q3912" s="39">
        <v>130</v>
      </c>
      <c r="R3912" s="39">
        <v>66.7</v>
      </c>
      <c r="S3912" s="39">
        <v>86.7</v>
      </c>
    </row>
    <row r="3913" spans="1:19" x14ac:dyDescent="0.25">
      <c r="A3913" s="39" t="s">
        <v>75</v>
      </c>
      <c r="B3913" s="39" t="s">
        <v>41</v>
      </c>
      <c r="C3913" s="39" t="s">
        <v>73</v>
      </c>
      <c r="D3913" s="39" t="s">
        <v>3988</v>
      </c>
      <c r="E3913" s="39" t="s">
        <v>197</v>
      </c>
      <c r="F3913" s="48">
        <v>1</v>
      </c>
      <c r="G3913" s="41">
        <v>712</v>
      </c>
      <c r="H3913" s="42">
        <v>2.0342857142857143</v>
      </c>
      <c r="I3913" s="42">
        <v>350</v>
      </c>
      <c r="J3913" s="42" t="s">
        <v>4170</v>
      </c>
      <c r="K3913" s="42" t="s">
        <v>4170</v>
      </c>
      <c r="L3913" s="42">
        <v>0</v>
      </c>
      <c r="M3913" s="39" t="s">
        <v>102</v>
      </c>
      <c r="N3913" s="39" t="str">
        <f t="shared" si="61"/>
        <v>sim</v>
      </c>
      <c r="O3913" s="49">
        <v>10</v>
      </c>
      <c r="P3913" s="49">
        <v>7</v>
      </c>
      <c r="Q3913" s="39">
        <v>5</v>
      </c>
      <c r="R3913" s="39">
        <v>70</v>
      </c>
      <c r="S3913" s="39">
        <v>50</v>
      </c>
    </row>
    <row r="3914" spans="1:19" x14ac:dyDescent="0.25">
      <c r="A3914" s="39" t="s">
        <v>75</v>
      </c>
      <c r="B3914" s="39" t="s">
        <v>41</v>
      </c>
      <c r="C3914" s="39" t="s">
        <v>73</v>
      </c>
      <c r="D3914" s="39" t="s">
        <v>3989</v>
      </c>
      <c r="E3914" s="39" t="s">
        <v>207</v>
      </c>
      <c r="F3914" s="48">
        <v>1</v>
      </c>
      <c r="G3914" s="41">
        <v>10207</v>
      </c>
      <c r="H3914" s="42">
        <v>2.2682222222222221</v>
      </c>
      <c r="I3914" s="42">
        <v>4500</v>
      </c>
      <c r="J3914" s="42" t="s">
        <v>4169</v>
      </c>
      <c r="K3914" s="42" t="s">
        <v>4170</v>
      </c>
      <c r="L3914" s="42">
        <v>600</v>
      </c>
      <c r="M3914" s="39" t="s">
        <v>103</v>
      </c>
      <c r="N3914" s="39" t="str">
        <f t="shared" si="61"/>
        <v>sim</v>
      </c>
      <c r="O3914" s="49">
        <v>46.5</v>
      </c>
      <c r="P3914" s="49">
        <v>28.8</v>
      </c>
      <c r="Q3914" s="39">
        <v>18</v>
      </c>
      <c r="R3914" s="39">
        <v>61.9</v>
      </c>
      <c r="S3914" s="39">
        <v>38.700000000000003</v>
      </c>
    </row>
    <row r="3915" spans="1:19" x14ac:dyDescent="0.25">
      <c r="A3915" s="39" t="s">
        <v>75</v>
      </c>
      <c r="B3915" s="39" t="s">
        <v>41</v>
      </c>
      <c r="C3915" s="39" t="s">
        <v>73</v>
      </c>
      <c r="D3915" s="39" t="s">
        <v>3990</v>
      </c>
      <c r="E3915" s="39" t="s">
        <v>203</v>
      </c>
      <c r="F3915" s="48">
        <v>1</v>
      </c>
      <c r="G3915" s="41">
        <v>12406</v>
      </c>
      <c r="H3915" s="42">
        <v>2.7568888888888887</v>
      </c>
      <c r="I3915" s="42">
        <v>4500</v>
      </c>
      <c r="J3915" s="42" t="s">
        <v>4170</v>
      </c>
      <c r="K3915" s="42" t="s">
        <v>4170</v>
      </c>
      <c r="L3915" s="42">
        <v>120</v>
      </c>
      <c r="M3915" s="39" t="s">
        <v>106</v>
      </c>
      <c r="N3915" s="39" t="str">
        <f t="shared" si="61"/>
        <v>sim</v>
      </c>
      <c r="O3915" s="49">
        <v>400</v>
      </c>
      <c r="P3915" s="49">
        <v>250</v>
      </c>
      <c r="Q3915" s="39">
        <v>400</v>
      </c>
      <c r="R3915" s="39">
        <v>62.5</v>
      </c>
      <c r="S3915" s="39">
        <v>100</v>
      </c>
    </row>
    <row r="3916" spans="1:19" x14ac:dyDescent="0.25">
      <c r="A3916" s="39" t="s">
        <v>75</v>
      </c>
      <c r="B3916" s="39" t="s">
        <v>41</v>
      </c>
      <c r="C3916" s="39" t="s">
        <v>73</v>
      </c>
      <c r="D3916" s="39" t="s">
        <v>3991</v>
      </c>
      <c r="E3916" s="39" t="s">
        <v>204</v>
      </c>
      <c r="F3916" s="48">
        <v>3</v>
      </c>
      <c r="G3916" s="41">
        <v>214285</v>
      </c>
      <c r="H3916" s="42">
        <v>2.785562936290249</v>
      </c>
      <c r="I3916" s="42">
        <v>76927</v>
      </c>
      <c r="J3916" s="42" t="s">
        <v>4170</v>
      </c>
      <c r="K3916" s="42" t="s">
        <v>4170</v>
      </c>
      <c r="L3916" s="42">
        <v>1200</v>
      </c>
      <c r="M3916" s="39" t="s">
        <v>105</v>
      </c>
      <c r="N3916" s="39" t="str">
        <f t="shared" si="61"/>
        <v>sim</v>
      </c>
      <c r="O3916" s="49">
        <v>1145</v>
      </c>
      <c r="P3916" s="49">
        <v>830</v>
      </c>
      <c r="Q3916" s="39">
        <v>700</v>
      </c>
      <c r="R3916" s="39">
        <v>72.5</v>
      </c>
      <c r="S3916" s="39">
        <v>61.1</v>
      </c>
    </row>
    <row r="3917" spans="1:19" x14ac:dyDescent="0.25">
      <c r="A3917" s="39" t="s">
        <v>75</v>
      </c>
      <c r="B3917" s="39" t="s">
        <v>41</v>
      </c>
      <c r="C3917" s="39" t="s">
        <v>73</v>
      </c>
      <c r="D3917" s="39" t="s">
        <v>3992</v>
      </c>
      <c r="E3917" s="39" t="s">
        <v>197</v>
      </c>
      <c r="F3917" s="48">
        <v>1</v>
      </c>
      <c r="G3917" s="41">
        <v>6829</v>
      </c>
      <c r="H3917" s="42">
        <v>2.7326930772308922</v>
      </c>
      <c r="I3917" s="42">
        <v>2499</v>
      </c>
      <c r="J3917" s="42" t="s">
        <v>4170</v>
      </c>
      <c r="K3917" s="42" t="s">
        <v>4170</v>
      </c>
      <c r="L3917" s="42">
        <v>14</v>
      </c>
      <c r="M3917" s="39" t="s">
        <v>103</v>
      </c>
      <c r="N3917" s="39" t="str">
        <f t="shared" si="61"/>
        <v>sim</v>
      </c>
      <c r="O3917" s="49">
        <v>46.53</v>
      </c>
      <c r="P3917" s="49">
        <v>42.29</v>
      </c>
      <c r="Q3917" s="39">
        <v>0.4</v>
      </c>
      <c r="R3917" s="39">
        <v>90.9</v>
      </c>
      <c r="S3917" s="39">
        <v>0.9</v>
      </c>
    </row>
    <row r="3918" spans="1:19" x14ac:dyDescent="0.25">
      <c r="A3918" s="39" t="s">
        <v>75</v>
      </c>
      <c r="B3918" s="39" t="s">
        <v>41</v>
      </c>
      <c r="C3918" s="39" t="s">
        <v>73</v>
      </c>
      <c r="D3918" s="39" t="s">
        <v>3993</v>
      </c>
      <c r="E3918" s="39" t="s">
        <v>200</v>
      </c>
      <c r="F3918" s="48">
        <v>1</v>
      </c>
      <c r="G3918" s="41">
        <v>595</v>
      </c>
      <c r="H3918" s="42">
        <v>2.1402877697841727</v>
      </c>
      <c r="I3918" s="42">
        <v>278</v>
      </c>
      <c r="J3918" s="42" t="s">
        <v>4170</v>
      </c>
      <c r="K3918" s="42" t="s">
        <v>4170</v>
      </c>
      <c r="L3918" s="42">
        <v>50</v>
      </c>
      <c r="M3918" s="39" t="s">
        <v>102</v>
      </c>
      <c r="N3918" s="39" t="str">
        <f t="shared" si="61"/>
        <v>sim</v>
      </c>
      <c r="O3918" s="49">
        <v>25</v>
      </c>
      <c r="P3918" s="49">
        <v>18</v>
      </c>
      <c r="Q3918" s="39">
        <v>18</v>
      </c>
      <c r="R3918" s="39">
        <v>72</v>
      </c>
      <c r="S3918" s="39">
        <v>72</v>
      </c>
    </row>
    <row r="3919" spans="1:19" x14ac:dyDescent="0.25">
      <c r="A3919" s="39" t="s">
        <v>75</v>
      </c>
      <c r="B3919" s="39" t="s">
        <v>41</v>
      </c>
      <c r="C3919" s="39" t="s">
        <v>73</v>
      </c>
      <c r="D3919" s="39" t="s">
        <v>3994</v>
      </c>
      <c r="E3919" s="39" t="s">
        <v>207</v>
      </c>
      <c r="F3919" s="48">
        <v>2</v>
      </c>
      <c r="G3919" s="41">
        <v>36745</v>
      </c>
      <c r="H3919" s="42">
        <v>2.5647379074474768</v>
      </c>
      <c r="I3919" s="42">
        <v>14327</v>
      </c>
      <c r="J3919" s="42" t="s">
        <v>4169</v>
      </c>
      <c r="K3919" s="42" t="s">
        <v>4170</v>
      </c>
      <c r="L3919" s="42">
        <v>27</v>
      </c>
      <c r="M3919" s="39" t="s">
        <v>106</v>
      </c>
      <c r="N3919" s="39" t="str">
        <f t="shared" si="61"/>
        <v>sim</v>
      </c>
      <c r="O3919" s="49">
        <v>330</v>
      </c>
      <c r="P3919" s="49">
        <v>235</v>
      </c>
      <c r="Q3919" s="39">
        <v>181</v>
      </c>
      <c r="R3919" s="39">
        <v>71.2</v>
      </c>
      <c r="S3919" s="39">
        <v>54.8</v>
      </c>
    </row>
    <row r="3920" spans="1:19" x14ac:dyDescent="0.25">
      <c r="A3920" s="39" t="s">
        <v>75</v>
      </c>
      <c r="B3920" s="39" t="s">
        <v>41</v>
      </c>
      <c r="C3920" s="39" t="s">
        <v>73</v>
      </c>
      <c r="D3920" s="39" t="s">
        <v>3995</v>
      </c>
      <c r="E3920" s="39" t="s">
        <v>197</v>
      </c>
      <c r="F3920" s="48">
        <v>1</v>
      </c>
      <c r="G3920" s="41">
        <v>4077</v>
      </c>
      <c r="H3920" s="42">
        <v>2.841114982578397</v>
      </c>
      <c r="I3920" s="42">
        <v>1435</v>
      </c>
      <c r="J3920" s="42" t="s">
        <v>4169</v>
      </c>
      <c r="K3920" s="42" t="s">
        <v>4170</v>
      </c>
      <c r="L3920" s="42">
        <v>5</v>
      </c>
      <c r="M3920" s="39" t="s">
        <v>103</v>
      </c>
      <c r="N3920" s="39" t="str">
        <f t="shared" si="61"/>
        <v>sim</v>
      </c>
      <c r="O3920" s="49">
        <v>35</v>
      </c>
      <c r="P3920" s="49">
        <v>31.5</v>
      </c>
      <c r="Q3920" s="39">
        <v>31.45</v>
      </c>
      <c r="R3920" s="39">
        <v>90</v>
      </c>
      <c r="S3920" s="39">
        <v>89.9</v>
      </c>
    </row>
    <row r="3921" spans="1:19" x14ac:dyDescent="0.25">
      <c r="A3921" s="39" t="s">
        <v>75</v>
      </c>
      <c r="B3921" s="39" t="s">
        <v>41</v>
      </c>
      <c r="C3921" s="39" t="s">
        <v>73</v>
      </c>
      <c r="D3921" s="39" t="s">
        <v>3996</v>
      </c>
      <c r="E3921" s="39" t="s">
        <v>197</v>
      </c>
      <c r="F3921" s="48">
        <v>1</v>
      </c>
      <c r="G3921" s="41">
        <v>10696</v>
      </c>
      <c r="H3921" s="42">
        <v>2.6739999999999999</v>
      </c>
      <c r="I3921" s="42">
        <v>4000</v>
      </c>
      <c r="J3921" s="42" t="s">
        <v>4169</v>
      </c>
      <c r="K3921" s="42" t="s">
        <v>4170</v>
      </c>
      <c r="L3921" s="42">
        <v>50</v>
      </c>
      <c r="M3921" s="39" t="s">
        <v>102</v>
      </c>
      <c r="N3921" s="39" t="str">
        <f t="shared" si="61"/>
        <v>sim</v>
      </c>
      <c r="O3921" s="49">
        <v>51</v>
      </c>
      <c r="P3921" s="49">
        <v>46</v>
      </c>
      <c r="Q3921" s="39">
        <v>36</v>
      </c>
      <c r="R3921" s="39">
        <v>90.2</v>
      </c>
      <c r="S3921" s="39">
        <v>70.599999999999994</v>
      </c>
    </row>
    <row r="3922" spans="1:19" x14ac:dyDescent="0.25">
      <c r="A3922" s="39" t="s">
        <v>75</v>
      </c>
      <c r="B3922" s="39" t="s">
        <v>41</v>
      </c>
      <c r="C3922" s="39" t="s">
        <v>73</v>
      </c>
      <c r="D3922" s="39" t="s">
        <v>3997</v>
      </c>
      <c r="E3922" s="39" t="s">
        <v>198</v>
      </c>
      <c r="F3922" s="48">
        <v>1</v>
      </c>
      <c r="G3922" s="41">
        <v>2101</v>
      </c>
      <c r="H3922" s="42">
        <v>2.132994923857868</v>
      </c>
      <c r="I3922" s="42">
        <v>985</v>
      </c>
      <c r="J3922" s="42" t="s">
        <v>4170</v>
      </c>
      <c r="K3922" s="42" t="s">
        <v>4170</v>
      </c>
      <c r="L3922" s="42">
        <v>10</v>
      </c>
      <c r="M3922" s="39" t="s">
        <v>102</v>
      </c>
      <c r="N3922" s="39" t="str">
        <f t="shared" si="61"/>
        <v>sim</v>
      </c>
      <c r="O3922" s="49">
        <v>25</v>
      </c>
      <c r="P3922" s="49">
        <v>20</v>
      </c>
      <c r="Q3922" s="39">
        <v>15</v>
      </c>
      <c r="R3922" s="39">
        <v>80</v>
      </c>
      <c r="S3922" s="39">
        <v>60</v>
      </c>
    </row>
    <row r="3923" spans="1:19" x14ac:dyDescent="0.25">
      <c r="A3923" s="39" t="s">
        <v>75</v>
      </c>
      <c r="B3923" s="39" t="s">
        <v>41</v>
      </c>
      <c r="C3923" s="39" t="s">
        <v>73</v>
      </c>
      <c r="D3923" s="39" t="s">
        <v>3998</v>
      </c>
      <c r="E3923" s="39" t="s">
        <v>202</v>
      </c>
      <c r="F3923" s="48">
        <v>1</v>
      </c>
      <c r="G3923" s="41">
        <v>2305</v>
      </c>
      <c r="H3923" s="42">
        <v>2.1952380952380954</v>
      </c>
      <c r="I3923" s="42">
        <v>1050</v>
      </c>
      <c r="J3923" s="42" t="s">
        <v>4170</v>
      </c>
      <c r="K3923" s="42" t="s">
        <v>4170</v>
      </c>
      <c r="L3923" s="42">
        <v>0</v>
      </c>
      <c r="M3923" s="39" t="s">
        <v>103</v>
      </c>
      <c r="N3923" s="39" t="str">
        <f t="shared" si="61"/>
        <v>sim</v>
      </c>
      <c r="O3923" s="49">
        <v>17.95</v>
      </c>
      <c r="P3923" s="49">
        <v>13.15</v>
      </c>
      <c r="Q3923" s="39">
        <v>12.15</v>
      </c>
      <c r="R3923" s="39">
        <v>73.3</v>
      </c>
      <c r="S3923" s="39">
        <v>67.7</v>
      </c>
    </row>
    <row r="3924" spans="1:19" x14ac:dyDescent="0.25">
      <c r="A3924" s="39" t="s">
        <v>75</v>
      </c>
      <c r="B3924" s="39" t="s">
        <v>41</v>
      </c>
      <c r="C3924" s="39" t="s">
        <v>73</v>
      </c>
      <c r="D3924" s="39" t="s">
        <v>3999</v>
      </c>
      <c r="E3924" s="39" t="s">
        <v>197</v>
      </c>
      <c r="F3924" s="48">
        <v>1</v>
      </c>
      <c r="G3924" s="41">
        <v>989</v>
      </c>
      <c r="H3924" s="42">
        <v>4.6872037914691944</v>
      </c>
      <c r="I3924" s="42">
        <v>211</v>
      </c>
      <c r="J3924" s="42" t="s">
        <v>4170</v>
      </c>
      <c r="K3924" s="42" t="s">
        <v>4170</v>
      </c>
      <c r="L3924" s="42">
        <v>1</v>
      </c>
      <c r="M3924" s="39" t="s">
        <v>103</v>
      </c>
      <c r="N3924" s="39" t="str">
        <f t="shared" si="61"/>
        <v>sim</v>
      </c>
      <c r="O3924" s="49">
        <v>12.08</v>
      </c>
      <c r="P3924" s="49">
        <v>12.08</v>
      </c>
      <c r="Q3924" s="39">
        <v>10</v>
      </c>
      <c r="R3924" s="39">
        <v>100</v>
      </c>
      <c r="S3924" s="39">
        <v>82.8</v>
      </c>
    </row>
    <row r="3925" spans="1:19" x14ac:dyDescent="0.25">
      <c r="A3925" s="39" t="s">
        <v>75</v>
      </c>
      <c r="B3925" s="39" t="s">
        <v>41</v>
      </c>
      <c r="C3925" s="39" t="s">
        <v>73</v>
      </c>
      <c r="D3925" s="39" t="s">
        <v>4000</v>
      </c>
      <c r="E3925" s="39" t="s">
        <v>204</v>
      </c>
      <c r="F3925" s="48">
        <v>1</v>
      </c>
      <c r="G3925" s="41">
        <v>622</v>
      </c>
      <c r="H3925" s="42">
        <v>2.0733333333333333</v>
      </c>
      <c r="I3925" s="42">
        <v>300</v>
      </c>
      <c r="J3925" s="42" t="s">
        <v>4170</v>
      </c>
      <c r="K3925" s="42" t="s">
        <v>4169</v>
      </c>
      <c r="L3925" s="42">
        <v>140</v>
      </c>
      <c r="M3925" s="39" t="s">
        <v>106</v>
      </c>
      <c r="N3925" s="39" t="str">
        <f t="shared" si="61"/>
        <v>sim</v>
      </c>
      <c r="O3925" s="49">
        <v>15.3</v>
      </c>
      <c r="P3925" s="49">
        <v>10.73</v>
      </c>
      <c r="Q3925" s="39">
        <v>4.0199999999999996</v>
      </c>
      <c r="R3925" s="39">
        <v>70.099999999999994</v>
      </c>
      <c r="S3925" s="39">
        <v>26.3</v>
      </c>
    </row>
    <row r="3926" spans="1:19" x14ac:dyDescent="0.25">
      <c r="A3926" s="39" t="s">
        <v>75</v>
      </c>
      <c r="B3926" s="39" t="s">
        <v>41</v>
      </c>
      <c r="C3926" s="39" t="s">
        <v>73</v>
      </c>
      <c r="D3926" s="39" t="s">
        <v>4001</v>
      </c>
      <c r="E3926" s="39" t="s">
        <v>199</v>
      </c>
      <c r="F3926" s="48">
        <v>1</v>
      </c>
      <c r="G3926" s="41">
        <v>2885</v>
      </c>
      <c r="H3926" s="42">
        <v>2.8849999999999998</v>
      </c>
      <c r="I3926" s="42">
        <v>1000</v>
      </c>
      <c r="J3926" s="42" t="s">
        <v>4170</v>
      </c>
      <c r="K3926" s="42" t="s">
        <v>4170</v>
      </c>
      <c r="L3926" s="42">
        <v>28</v>
      </c>
      <c r="M3926" s="39" t="s">
        <v>102</v>
      </c>
      <c r="N3926" s="39" t="str">
        <f t="shared" si="61"/>
        <v>sim</v>
      </c>
      <c r="O3926" s="49">
        <v>32.79</v>
      </c>
      <c r="P3926" s="49">
        <v>23.83</v>
      </c>
      <c r="Q3926" s="39">
        <v>23</v>
      </c>
      <c r="R3926" s="39">
        <v>72.7</v>
      </c>
      <c r="S3926" s="39">
        <v>70.099999999999994</v>
      </c>
    </row>
    <row r="3927" spans="1:19" x14ac:dyDescent="0.25">
      <c r="A3927" s="39" t="s">
        <v>75</v>
      </c>
      <c r="B3927" s="39" t="s">
        <v>41</v>
      </c>
      <c r="C3927" s="39" t="s">
        <v>73</v>
      </c>
      <c r="D3927" s="39" t="s">
        <v>4002</v>
      </c>
      <c r="E3927" s="39" t="s">
        <v>201</v>
      </c>
      <c r="F3927" s="48">
        <v>4</v>
      </c>
      <c r="G3927" s="41">
        <v>489555</v>
      </c>
      <c r="H3927" s="42">
        <v>1.591350138963382</v>
      </c>
      <c r="I3927" s="42">
        <v>307635</v>
      </c>
      <c r="J3927" s="42" t="s">
        <v>4170</v>
      </c>
      <c r="K3927" s="42" t="s">
        <v>4170</v>
      </c>
      <c r="L3927" s="42">
        <v>0</v>
      </c>
      <c r="M3927" s="39" t="s">
        <v>102</v>
      </c>
      <c r="N3927" s="39" t="str">
        <f t="shared" si="61"/>
        <v>sim</v>
      </c>
      <c r="O3927" s="49">
        <v>1772.09</v>
      </c>
      <c r="P3927" s="49">
        <v>1667.89</v>
      </c>
      <c r="Q3927" s="39">
        <v>1342.81</v>
      </c>
      <c r="R3927" s="39">
        <v>94.1</v>
      </c>
      <c r="S3927" s="39">
        <v>75.8</v>
      </c>
    </row>
    <row r="3928" spans="1:19" x14ac:dyDescent="0.25">
      <c r="A3928" s="39" t="s">
        <v>75</v>
      </c>
      <c r="B3928" s="39" t="s">
        <v>41</v>
      </c>
      <c r="C3928" s="39" t="s">
        <v>73</v>
      </c>
      <c r="D3928" s="39" t="s">
        <v>4003</v>
      </c>
      <c r="E3928" s="39" t="s">
        <v>197</v>
      </c>
      <c r="F3928" s="48">
        <v>1</v>
      </c>
      <c r="G3928" s="41">
        <v>1040</v>
      </c>
      <c r="H3928" s="42">
        <v>2.0758483033932134</v>
      </c>
      <c r="I3928" s="42">
        <v>501</v>
      </c>
      <c r="J3928" s="42" t="s">
        <v>4169</v>
      </c>
      <c r="K3928" s="42" t="s">
        <v>4170</v>
      </c>
      <c r="L3928" s="42">
        <v>10</v>
      </c>
      <c r="M3928" s="39" t="s">
        <v>105</v>
      </c>
      <c r="N3928" s="39" t="str">
        <f t="shared" si="61"/>
        <v>sim</v>
      </c>
      <c r="O3928" s="49">
        <v>100.11</v>
      </c>
      <c r="P3928" s="49">
        <v>100</v>
      </c>
      <c r="Q3928" s="39">
        <v>90</v>
      </c>
      <c r="R3928" s="39">
        <v>99.9</v>
      </c>
      <c r="S3928" s="39">
        <v>89.9</v>
      </c>
    </row>
    <row r="3929" spans="1:19" x14ac:dyDescent="0.25">
      <c r="A3929" s="39" t="s">
        <v>75</v>
      </c>
      <c r="B3929" s="39" t="s">
        <v>41</v>
      </c>
      <c r="C3929" s="39" t="s">
        <v>73</v>
      </c>
      <c r="D3929" s="39" t="s">
        <v>4004</v>
      </c>
      <c r="E3929" s="39" t="s">
        <v>204</v>
      </c>
      <c r="F3929" s="48">
        <v>1</v>
      </c>
      <c r="G3929" s="41">
        <v>22237</v>
      </c>
      <c r="H3929" s="42">
        <v>2.0555555555555554</v>
      </c>
      <c r="I3929" s="42">
        <v>10818</v>
      </c>
      <c r="J3929" s="42" t="s">
        <v>4170</v>
      </c>
      <c r="K3929" s="42" t="s">
        <v>4170</v>
      </c>
      <c r="L3929" s="42">
        <v>427</v>
      </c>
      <c r="M3929" s="39" t="s">
        <v>103</v>
      </c>
      <c r="N3929" s="39" t="str">
        <f t="shared" si="61"/>
        <v>sim</v>
      </c>
      <c r="O3929" s="49">
        <v>166.52</v>
      </c>
      <c r="P3929" s="49">
        <v>105.23</v>
      </c>
      <c r="Q3929" s="39">
        <v>99.53</v>
      </c>
      <c r="R3929" s="39">
        <v>63.2</v>
      </c>
      <c r="S3929" s="39">
        <v>59.8</v>
      </c>
    </row>
    <row r="3930" spans="1:19" x14ac:dyDescent="0.25">
      <c r="A3930" s="39" t="s">
        <v>75</v>
      </c>
      <c r="B3930" s="39" t="s">
        <v>41</v>
      </c>
      <c r="C3930" s="39" t="s">
        <v>73</v>
      </c>
      <c r="D3930" s="39" t="s">
        <v>4005</v>
      </c>
      <c r="E3930" s="39" t="s">
        <v>199</v>
      </c>
      <c r="F3930" s="48">
        <v>2</v>
      </c>
      <c r="G3930" s="41">
        <v>32071</v>
      </c>
      <c r="H3930" s="42">
        <v>3.5096301159991246</v>
      </c>
      <c r="I3930" s="42">
        <v>9138</v>
      </c>
      <c r="J3930" s="42" t="s">
        <v>4170</v>
      </c>
      <c r="K3930" s="42" t="s">
        <v>4170</v>
      </c>
      <c r="L3930" s="42">
        <v>30</v>
      </c>
      <c r="M3930" s="39" t="s">
        <v>103</v>
      </c>
      <c r="N3930" s="39" t="str">
        <f t="shared" si="61"/>
        <v>sim</v>
      </c>
      <c r="O3930" s="49">
        <v>368.93</v>
      </c>
      <c r="P3930" s="49">
        <v>295.14999999999998</v>
      </c>
      <c r="Q3930" s="39">
        <v>236.12</v>
      </c>
      <c r="R3930" s="39">
        <v>80</v>
      </c>
      <c r="S3930" s="39">
        <v>64</v>
      </c>
    </row>
    <row r="3931" spans="1:19" x14ac:dyDescent="0.25">
      <c r="A3931" s="39" t="s">
        <v>75</v>
      </c>
      <c r="B3931" s="39" t="s">
        <v>41</v>
      </c>
      <c r="C3931" s="39" t="s">
        <v>73</v>
      </c>
      <c r="D3931" s="39" t="s">
        <v>4006</v>
      </c>
      <c r="E3931" s="39" t="s">
        <v>207</v>
      </c>
      <c r="F3931" s="48">
        <v>1</v>
      </c>
      <c r="G3931" s="41">
        <v>562</v>
      </c>
      <c r="H3931" s="42">
        <v>2.5898617511520738</v>
      </c>
      <c r="I3931" s="42">
        <v>217</v>
      </c>
      <c r="J3931" s="42" t="s">
        <v>4170</v>
      </c>
      <c r="K3931" s="42" t="s">
        <v>4170</v>
      </c>
      <c r="L3931" s="42">
        <v>0</v>
      </c>
      <c r="M3931" s="39" t="s">
        <v>104</v>
      </c>
      <c r="N3931" s="39" t="b">
        <f t="shared" si="61"/>
        <v>0</v>
      </c>
      <c r="O3931" s="49">
        <v>10.49</v>
      </c>
      <c r="P3931" s="49">
        <v>0</v>
      </c>
      <c r="Q3931" s="39">
        <v>0</v>
      </c>
      <c r="R3931" s="39"/>
      <c r="S3931" s="39"/>
    </row>
    <row r="3932" spans="1:19" x14ac:dyDescent="0.25">
      <c r="A3932" s="39" t="s">
        <v>75</v>
      </c>
      <c r="B3932" s="39" t="s">
        <v>41</v>
      </c>
      <c r="C3932" s="39" t="s">
        <v>73</v>
      </c>
      <c r="D3932" s="39" t="s">
        <v>4007</v>
      </c>
      <c r="E3932" s="39" t="s">
        <v>197</v>
      </c>
      <c r="F3932" s="48">
        <v>1</v>
      </c>
      <c r="G3932" s="41">
        <v>1887</v>
      </c>
      <c r="H3932" s="42">
        <v>3.9476987447698746</v>
      </c>
      <c r="I3932" s="42">
        <v>478</v>
      </c>
      <c r="J3932" s="42" t="s">
        <v>4170</v>
      </c>
      <c r="K3932" s="42" t="s">
        <v>4170</v>
      </c>
      <c r="L3932" s="42">
        <v>70</v>
      </c>
      <c r="M3932" s="39" t="s">
        <v>102</v>
      </c>
      <c r="N3932" s="39" t="str">
        <f t="shared" si="61"/>
        <v>sim</v>
      </c>
      <c r="O3932" s="49">
        <v>29</v>
      </c>
      <c r="P3932" s="49">
        <v>10</v>
      </c>
      <c r="Q3932" s="39">
        <v>2.5</v>
      </c>
      <c r="R3932" s="39">
        <v>34.5</v>
      </c>
      <c r="S3932" s="39">
        <v>8.6</v>
      </c>
    </row>
    <row r="3933" spans="1:19" x14ac:dyDescent="0.25">
      <c r="A3933" s="39" t="s">
        <v>75</v>
      </c>
      <c r="B3933" s="39" t="s">
        <v>41</v>
      </c>
      <c r="C3933" s="39" t="s">
        <v>73</v>
      </c>
      <c r="D3933" s="39" t="s">
        <v>4008</v>
      </c>
      <c r="E3933" s="39" t="s">
        <v>201</v>
      </c>
      <c r="F3933" s="48">
        <v>1</v>
      </c>
      <c r="G3933" s="41">
        <v>19916</v>
      </c>
      <c r="H3933" s="42">
        <v>2.1820970746137833</v>
      </c>
      <c r="I3933" s="42">
        <v>9127</v>
      </c>
      <c r="J3933" s="42" t="s">
        <v>4169</v>
      </c>
      <c r="K3933" s="42" t="s">
        <v>4170</v>
      </c>
      <c r="L3933" s="42">
        <v>200</v>
      </c>
      <c r="M3933" s="39" t="s">
        <v>103</v>
      </c>
      <c r="N3933" s="39" t="str">
        <f t="shared" si="61"/>
        <v>sim</v>
      </c>
      <c r="O3933" s="49">
        <v>1000</v>
      </c>
      <c r="P3933" s="49">
        <v>500</v>
      </c>
      <c r="Q3933" s="39">
        <v>400</v>
      </c>
      <c r="R3933" s="39">
        <v>50</v>
      </c>
      <c r="S3933" s="39">
        <v>40</v>
      </c>
    </row>
    <row r="3934" spans="1:19" x14ac:dyDescent="0.25">
      <c r="A3934" s="39" t="s">
        <v>75</v>
      </c>
      <c r="B3934" s="39" t="s">
        <v>41</v>
      </c>
      <c r="C3934" s="39" t="s">
        <v>73</v>
      </c>
      <c r="D3934" s="39" t="s">
        <v>4009</v>
      </c>
      <c r="E3934" s="39" t="s">
        <v>203</v>
      </c>
      <c r="F3934" s="48">
        <v>1</v>
      </c>
      <c r="G3934" s="41">
        <v>14339</v>
      </c>
      <c r="H3934" s="42">
        <v>3.1016655851178889</v>
      </c>
      <c r="I3934" s="42">
        <v>4623</v>
      </c>
      <c r="J3934" s="42" t="s">
        <v>4169</v>
      </c>
      <c r="K3934" s="42" t="s">
        <v>4169</v>
      </c>
      <c r="L3934" s="42">
        <v>73</v>
      </c>
      <c r="M3934" s="39" t="s">
        <v>106</v>
      </c>
      <c r="N3934" s="39" t="str">
        <f t="shared" si="61"/>
        <v>sim</v>
      </c>
      <c r="O3934" s="49">
        <v>223.5</v>
      </c>
      <c r="P3934" s="49">
        <v>92.5</v>
      </c>
      <c r="Q3934" s="39">
        <v>13.5</v>
      </c>
      <c r="R3934" s="39">
        <v>41.4</v>
      </c>
      <c r="S3934" s="39">
        <v>6</v>
      </c>
    </row>
    <row r="3935" spans="1:19" x14ac:dyDescent="0.25">
      <c r="A3935" s="39" t="s">
        <v>75</v>
      </c>
      <c r="B3935" s="39" t="s">
        <v>41</v>
      </c>
      <c r="C3935" s="39" t="s">
        <v>73</v>
      </c>
      <c r="D3935" s="39" t="s">
        <v>4010</v>
      </c>
      <c r="E3935" s="39" t="s">
        <v>202</v>
      </c>
      <c r="F3935" s="48">
        <v>2</v>
      </c>
      <c r="G3935" s="41">
        <v>57539</v>
      </c>
      <c r="H3935" s="42">
        <v>2.7340936089332382</v>
      </c>
      <c r="I3935" s="42">
        <v>21045</v>
      </c>
      <c r="J3935" s="42" t="s">
        <v>4170</v>
      </c>
      <c r="K3935" s="42" t="s">
        <v>4170</v>
      </c>
      <c r="L3935" s="42">
        <v>10000</v>
      </c>
      <c r="M3935" s="39" t="s">
        <v>103</v>
      </c>
      <c r="N3935" s="39" t="str">
        <f t="shared" si="61"/>
        <v>sim</v>
      </c>
      <c r="O3935" s="49">
        <v>568.45000000000005</v>
      </c>
      <c r="P3935" s="49">
        <v>318.82</v>
      </c>
      <c r="Q3935" s="39">
        <v>205.42</v>
      </c>
      <c r="R3935" s="39">
        <v>56.1</v>
      </c>
      <c r="S3935" s="39">
        <v>36.1</v>
      </c>
    </row>
    <row r="3936" spans="1:19" x14ac:dyDescent="0.25">
      <c r="A3936" s="39" t="s">
        <v>75</v>
      </c>
      <c r="B3936" s="39" t="s">
        <v>41</v>
      </c>
      <c r="C3936" s="39" t="s">
        <v>73</v>
      </c>
      <c r="D3936" s="39" t="s">
        <v>4011</v>
      </c>
      <c r="E3936" s="39" t="s">
        <v>201</v>
      </c>
      <c r="F3936" s="48">
        <v>1</v>
      </c>
      <c r="G3936" s="41">
        <v>13767</v>
      </c>
      <c r="H3936" s="42">
        <v>3.9334285714285713</v>
      </c>
      <c r="I3936" s="42">
        <v>3500</v>
      </c>
      <c r="J3936" s="42" t="s">
        <v>4169</v>
      </c>
      <c r="K3936" s="42" t="s">
        <v>4169</v>
      </c>
      <c r="L3936" s="42">
        <v>40</v>
      </c>
      <c r="M3936" s="39" t="s">
        <v>106</v>
      </c>
      <c r="N3936" s="39" t="str">
        <f t="shared" si="61"/>
        <v>sim</v>
      </c>
      <c r="O3936" s="49">
        <v>10800</v>
      </c>
      <c r="P3936" s="49">
        <v>10000</v>
      </c>
      <c r="Q3936" s="39">
        <v>1000</v>
      </c>
      <c r="R3936" s="39">
        <v>92.6</v>
      </c>
      <c r="S3936" s="39">
        <v>9.3000000000000007</v>
      </c>
    </row>
    <row r="3937" spans="1:19" x14ac:dyDescent="0.25">
      <c r="A3937" s="39" t="s">
        <v>75</v>
      </c>
      <c r="B3937" s="39" t="s">
        <v>41</v>
      </c>
      <c r="C3937" s="39" t="s">
        <v>73</v>
      </c>
      <c r="D3937" s="39" t="s">
        <v>4012</v>
      </c>
      <c r="E3937" s="39" t="s">
        <v>205</v>
      </c>
      <c r="F3937" s="48">
        <v>1</v>
      </c>
      <c r="G3937" s="41">
        <v>3199</v>
      </c>
      <c r="H3937" s="42">
        <v>2.2850000000000001</v>
      </c>
      <c r="I3937" s="42">
        <v>1400</v>
      </c>
      <c r="J3937" s="42" t="s">
        <v>4170</v>
      </c>
      <c r="K3937" s="42" t="s">
        <v>4170</v>
      </c>
      <c r="L3937" s="42">
        <v>20</v>
      </c>
      <c r="M3937" s="39" t="s">
        <v>103</v>
      </c>
      <c r="N3937" s="39" t="str">
        <f t="shared" si="61"/>
        <v>sim</v>
      </c>
      <c r="O3937" s="49">
        <v>16.7</v>
      </c>
      <c r="P3937" s="49">
        <v>14</v>
      </c>
      <c r="Q3937" s="39">
        <v>10</v>
      </c>
      <c r="R3937" s="39">
        <v>83.8</v>
      </c>
      <c r="S3937" s="39">
        <v>59.9</v>
      </c>
    </row>
    <row r="3938" spans="1:19" x14ac:dyDescent="0.25">
      <c r="A3938" s="39" t="s">
        <v>75</v>
      </c>
      <c r="B3938" s="39" t="s">
        <v>41</v>
      </c>
      <c r="C3938" s="39" t="s">
        <v>73</v>
      </c>
      <c r="D3938" s="39" t="s">
        <v>4013</v>
      </c>
      <c r="E3938" s="39" t="s">
        <v>202</v>
      </c>
      <c r="F3938" s="48">
        <v>1</v>
      </c>
      <c r="G3938" s="41">
        <v>22577</v>
      </c>
      <c r="H3938" s="42">
        <v>2.9832188160676534</v>
      </c>
      <c r="I3938" s="42">
        <v>7568</v>
      </c>
      <c r="J3938" s="42" t="s">
        <v>4170</v>
      </c>
      <c r="K3938" s="42" t="s">
        <v>4170</v>
      </c>
      <c r="L3938" s="42">
        <v>456</v>
      </c>
      <c r="M3938" s="39" t="s">
        <v>106</v>
      </c>
      <c r="N3938" s="39" t="str">
        <f t="shared" si="61"/>
        <v>sim</v>
      </c>
      <c r="O3938" s="49">
        <v>260</v>
      </c>
      <c r="P3938" s="49">
        <v>25</v>
      </c>
      <c r="Q3938" s="39">
        <v>24.99</v>
      </c>
      <c r="R3938" s="39">
        <v>9.6</v>
      </c>
      <c r="S3938" s="39">
        <v>9.6</v>
      </c>
    </row>
    <row r="3939" spans="1:19" x14ac:dyDescent="0.25">
      <c r="A3939" s="39" t="s">
        <v>75</v>
      </c>
      <c r="B3939" s="39" t="s">
        <v>41</v>
      </c>
      <c r="C3939" s="39" t="s">
        <v>73</v>
      </c>
      <c r="D3939" s="39" t="s">
        <v>2142</v>
      </c>
      <c r="E3939" s="39" t="s">
        <v>197</v>
      </c>
      <c r="F3939" s="48">
        <v>1</v>
      </c>
      <c r="G3939" s="41">
        <v>4703</v>
      </c>
      <c r="H3939" s="42">
        <v>2.3282178217821783</v>
      </c>
      <c r="I3939" s="42">
        <v>2020</v>
      </c>
      <c r="J3939" s="42" t="s">
        <v>4170</v>
      </c>
      <c r="K3939" s="42" t="s">
        <v>4170</v>
      </c>
      <c r="L3939" s="42">
        <v>3</v>
      </c>
      <c r="M3939" s="39" t="s">
        <v>102</v>
      </c>
      <c r="N3939" s="39" t="str">
        <f t="shared" si="61"/>
        <v>sim</v>
      </c>
      <c r="O3939" s="49">
        <v>41.89</v>
      </c>
      <c r="P3939" s="49">
        <v>27</v>
      </c>
      <c r="Q3939" s="39">
        <v>25</v>
      </c>
      <c r="R3939" s="39">
        <v>64.5</v>
      </c>
      <c r="S3939" s="39">
        <v>59.7</v>
      </c>
    </row>
    <row r="3940" spans="1:19" x14ac:dyDescent="0.25">
      <c r="A3940" s="39" t="s">
        <v>75</v>
      </c>
      <c r="B3940" s="39" t="s">
        <v>41</v>
      </c>
      <c r="C3940" s="39" t="s">
        <v>73</v>
      </c>
      <c r="D3940" s="39" t="s">
        <v>4014</v>
      </c>
      <c r="E3940" s="39" t="s">
        <v>203</v>
      </c>
      <c r="F3940" s="48">
        <v>2</v>
      </c>
      <c r="G3940" s="41">
        <v>36518</v>
      </c>
      <c r="H3940" s="42">
        <v>3.319818181818182</v>
      </c>
      <c r="I3940" s="42">
        <v>11000</v>
      </c>
      <c r="J3940" s="42" t="s">
        <v>4169</v>
      </c>
      <c r="K3940" s="42" t="s">
        <v>4170</v>
      </c>
      <c r="L3940" s="42">
        <v>1200</v>
      </c>
      <c r="M3940" s="39" t="s">
        <v>103</v>
      </c>
      <c r="N3940" s="39" t="str">
        <f t="shared" si="61"/>
        <v>sim</v>
      </c>
      <c r="O3940" s="49">
        <v>280</v>
      </c>
      <c r="P3940" s="49">
        <v>149.30000000000001</v>
      </c>
      <c r="Q3940" s="39">
        <v>65</v>
      </c>
      <c r="R3940" s="39">
        <v>53.3</v>
      </c>
      <c r="S3940" s="39">
        <v>23.2</v>
      </c>
    </row>
    <row r="3941" spans="1:19" x14ac:dyDescent="0.25">
      <c r="A3941" s="39" t="s">
        <v>75</v>
      </c>
      <c r="B3941" s="39" t="s">
        <v>41</v>
      </c>
      <c r="C3941" s="39" t="s">
        <v>73</v>
      </c>
      <c r="D3941" s="39" t="s">
        <v>4015</v>
      </c>
      <c r="E3941" s="39" t="s">
        <v>197</v>
      </c>
      <c r="F3941" s="48">
        <v>1</v>
      </c>
      <c r="G3941" s="41">
        <v>2801</v>
      </c>
      <c r="H3941" s="42">
        <v>2.1546153846153846</v>
      </c>
      <c r="I3941" s="42">
        <v>1300</v>
      </c>
      <c r="J3941" s="42" t="s">
        <v>4169</v>
      </c>
      <c r="K3941" s="42" t="s">
        <v>4170</v>
      </c>
      <c r="L3941" s="42">
        <v>10</v>
      </c>
      <c r="M3941" s="39" t="s">
        <v>106</v>
      </c>
      <c r="N3941" s="39" t="str">
        <f t="shared" si="61"/>
        <v>sim</v>
      </c>
      <c r="O3941" s="49">
        <v>28.65</v>
      </c>
      <c r="P3941" s="49">
        <v>23</v>
      </c>
      <c r="Q3941" s="39">
        <v>10</v>
      </c>
      <c r="R3941" s="39">
        <v>80.3</v>
      </c>
      <c r="S3941" s="39">
        <v>34.9</v>
      </c>
    </row>
    <row r="3942" spans="1:19" x14ac:dyDescent="0.25">
      <c r="A3942" s="39" t="s">
        <v>75</v>
      </c>
      <c r="B3942" s="39" t="s">
        <v>41</v>
      </c>
      <c r="C3942" s="39" t="s">
        <v>73</v>
      </c>
      <c r="D3942" s="39" t="s">
        <v>4016</v>
      </c>
      <c r="E3942" s="39" t="s">
        <v>200</v>
      </c>
      <c r="F3942" s="48">
        <v>1</v>
      </c>
      <c r="G3942" s="41">
        <v>1756</v>
      </c>
      <c r="H3942" s="42">
        <v>3.1927272727272729</v>
      </c>
      <c r="I3942" s="42">
        <v>550</v>
      </c>
      <c r="J3942" s="42" t="s">
        <v>4170</v>
      </c>
      <c r="K3942" s="42" t="s">
        <v>4169</v>
      </c>
      <c r="L3942" s="42">
        <v>3</v>
      </c>
      <c r="M3942" s="39" t="s">
        <v>103</v>
      </c>
      <c r="N3942" s="39" t="str">
        <f t="shared" si="61"/>
        <v>sim</v>
      </c>
      <c r="O3942" s="49">
        <v>39</v>
      </c>
      <c r="P3942" s="49">
        <v>39</v>
      </c>
      <c r="Q3942" s="39">
        <v>39</v>
      </c>
      <c r="R3942" s="39">
        <v>100</v>
      </c>
      <c r="S3942" s="39">
        <v>100</v>
      </c>
    </row>
    <row r="3943" spans="1:19" x14ac:dyDescent="0.25">
      <c r="A3943" s="39" t="s">
        <v>75</v>
      </c>
      <c r="B3943" s="39" t="s">
        <v>41</v>
      </c>
      <c r="C3943" s="39" t="s">
        <v>73</v>
      </c>
      <c r="D3943" s="39" t="s">
        <v>4017</v>
      </c>
      <c r="E3943" s="39" t="s">
        <v>199</v>
      </c>
      <c r="F3943" s="48">
        <v>1</v>
      </c>
      <c r="G3943" s="41">
        <v>20160</v>
      </c>
      <c r="H3943" s="42">
        <v>3.7689287717330342</v>
      </c>
      <c r="I3943" s="42">
        <v>5349</v>
      </c>
      <c r="J3943" s="42" t="s">
        <v>4169</v>
      </c>
      <c r="K3943" s="42" t="s">
        <v>4169</v>
      </c>
      <c r="L3943" s="42">
        <v>12</v>
      </c>
      <c r="M3943" s="39" t="s">
        <v>102</v>
      </c>
      <c r="N3943" s="39" t="str">
        <f t="shared" si="61"/>
        <v>sim</v>
      </c>
      <c r="O3943" s="49">
        <v>64.540000000000006</v>
      </c>
      <c r="P3943" s="49">
        <v>64.2</v>
      </c>
      <c r="Q3943" s="39">
        <v>56.04</v>
      </c>
      <c r="R3943" s="39">
        <v>99.5</v>
      </c>
      <c r="S3943" s="39">
        <v>86.8</v>
      </c>
    </row>
    <row r="3944" spans="1:19" x14ac:dyDescent="0.25">
      <c r="A3944" s="39" t="s">
        <v>75</v>
      </c>
      <c r="B3944" s="39" t="s">
        <v>41</v>
      </c>
      <c r="C3944" s="39" t="s">
        <v>73</v>
      </c>
      <c r="D3944" s="39" t="s">
        <v>4018</v>
      </c>
      <c r="E3944" s="39" t="s">
        <v>199</v>
      </c>
      <c r="F3944" s="48">
        <v>1</v>
      </c>
      <c r="G3944" s="41">
        <v>1467</v>
      </c>
      <c r="H3944" s="42">
        <v>2.5293103448275862</v>
      </c>
      <c r="I3944" s="42">
        <v>580</v>
      </c>
      <c r="J3944" s="42" t="s">
        <v>4170</v>
      </c>
      <c r="K3944" s="42" t="s">
        <v>4170</v>
      </c>
      <c r="L3944" s="42">
        <v>0</v>
      </c>
      <c r="M3944" s="39" t="s">
        <v>106</v>
      </c>
      <c r="N3944" s="39" t="str">
        <f t="shared" si="61"/>
        <v>sim</v>
      </c>
      <c r="O3944" s="49">
        <v>10.7</v>
      </c>
      <c r="P3944" s="49">
        <v>10.7</v>
      </c>
      <c r="Q3944" s="39">
        <v>4</v>
      </c>
      <c r="R3944" s="39">
        <v>100</v>
      </c>
      <c r="S3944" s="39">
        <v>37.4</v>
      </c>
    </row>
    <row r="3945" spans="1:19" x14ac:dyDescent="0.25">
      <c r="A3945" s="39" t="s">
        <v>75</v>
      </c>
      <c r="B3945" s="39" t="s">
        <v>41</v>
      </c>
      <c r="C3945" s="39" t="s">
        <v>73</v>
      </c>
      <c r="D3945" s="39" t="s">
        <v>4019</v>
      </c>
      <c r="E3945" s="39" t="s">
        <v>198</v>
      </c>
      <c r="F3945" s="48">
        <v>1</v>
      </c>
      <c r="G3945" s="41">
        <v>16323</v>
      </c>
      <c r="H3945" s="42">
        <v>2.5632851758793969</v>
      </c>
      <c r="I3945" s="42">
        <v>6368</v>
      </c>
      <c r="J3945" s="42" t="s">
        <v>4170</v>
      </c>
      <c r="K3945" s="42" t="s">
        <v>4170</v>
      </c>
      <c r="L3945" s="42">
        <v>100</v>
      </c>
      <c r="M3945" s="39" t="s">
        <v>103</v>
      </c>
      <c r="N3945" s="39" t="str">
        <f t="shared" si="61"/>
        <v>sim</v>
      </c>
      <c r="O3945" s="49">
        <v>452.4</v>
      </c>
      <c r="P3945" s="49">
        <v>256.10000000000002</v>
      </c>
      <c r="Q3945" s="39">
        <v>255</v>
      </c>
      <c r="R3945" s="39">
        <v>56.6</v>
      </c>
      <c r="S3945" s="39">
        <v>56.4</v>
      </c>
    </row>
    <row r="3946" spans="1:19" x14ac:dyDescent="0.25">
      <c r="A3946" s="39" t="s">
        <v>75</v>
      </c>
      <c r="B3946" s="39" t="s">
        <v>41</v>
      </c>
      <c r="C3946" s="39" t="s">
        <v>73</v>
      </c>
      <c r="D3946" s="39" t="s">
        <v>4020</v>
      </c>
      <c r="E3946" s="39" t="s">
        <v>204</v>
      </c>
      <c r="F3946" s="48">
        <v>2</v>
      </c>
      <c r="G3946" s="41">
        <v>52460</v>
      </c>
      <c r="H3946" s="42">
        <v>2.9553264604810998</v>
      </c>
      <c r="I3946" s="42">
        <v>17751</v>
      </c>
      <c r="J3946" s="42" t="s">
        <v>4169</v>
      </c>
      <c r="K3946" s="42" t="s">
        <v>4170</v>
      </c>
      <c r="L3946" s="42">
        <v>1544</v>
      </c>
      <c r="M3946" s="39" t="s">
        <v>103</v>
      </c>
      <c r="N3946" s="39" t="str">
        <f t="shared" si="61"/>
        <v>sim</v>
      </c>
      <c r="O3946" s="49">
        <v>2445</v>
      </c>
      <c r="P3946" s="49">
        <v>2007.9</v>
      </c>
      <c r="Q3946" s="39">
        <v>1807.9</v>
      </c>
      <c r="R3946" s="39">
        <v>82.1</v>
      </c>
      <c r="S3946" s="39">
        <v>73.900000000000006</v>
      </c>
    </row>
    <row r="3947" spans="1:19" x14ac:dyDescent="0.25">
      <c r="A3947" s="39" t="s">
        <v>75</v>
      </c>
      <c r="B3947" s="39" t="s">
        <v>41</v>
      </c>
      <c r="C3947" s="39" t="s">
        <v>73</v>
      </c>
      <c r="D3947" s="39" t="s">
        <v>4021</v>
      </c>
      <c r="E3947" s="39" t="s">
        <v>205</v>
      </c>
      <c r="F3947" s="48">
        <v>1</v>
      </c>
      <c r="G3947" s="41">
        <v>3413</v>
      </c>
      <c r="H3947" s="42">
        <v>2.0315476190476192</v>
      </c>
      <c r="I3947" s="42">
        <v>1680</v>
      </c>
      <c r="J3947" s="42" t="s">
        <v>4170</v>
      </c>
      <c r="K3947" s="42" t="s">
        <v>4170</v>
      </c>
      <c r="L3947" s="42">
        <v>0</v>
      </c>
      <c r="M3947" s="39" t="s">
        <v>103</v>
      </c>
      <c r="N3947" s="39" t="str">
        <f t="shared" si="61"/>
        <v>sim</v>
      </c>
      <c r="O3947" s="49">
        <v>27</v>
      </c>
      <c r="P3947" s="49">
        <v>23</v>
      </c>
      <c r="Q3947" s="39">
        <v>0.24</v>
      </c>
      <c r="R3947" s="39">
        <v>85.2</v>
      </c>
      <c r="S3947" s="39">
        <v>0.9</v>
      </c>
    </row>
    <row r="3948" spans="1:19" x14ac:dyDescent="0.25">
      <c r="A3948" s="39" t="s">
        <v>75</v>
      </c>
      <c r="B3948" s="39" t="s">
        <v>41</v>
      </c>
      <c r="C3948" s="39" t="s">
        <v>73</v>
      </c>
      <c r="D3948" s="39" t="s">
        <v>4022</v>
      </c>
      <c r="E3948" s="39" t="s">
        <v>205</v>
      </c>
      <c r="F3948" s="48">
        <v>2</v>
      </c>
      <c r="G3948" s="41">
        <v>45286</v>
      </c>
      <c r="H3948" s="42">
        <v>2.4088297872340427</v>
      </c>
      <c r="I3948" s="42">
        <v>18800</v>
      </c>
      <c r="J3948" s="42" t="s">
        <v>4169</v>
      </c>
      <c r="K3948" s="42" t="s">
        <v>4170</v>
      </c>
      <c r="L3948" s="42">
        <v>0</v>
      </c>
      <c r="M3948" s="39" t="s">
        <v>102</v>
      </c>
      <c r="N3948" s="39" t="str">
        <f t="shared" si="61"/>
        <v>sim</v>
      </c>
      <c r="O3948" s="49">
        <v>700</v>
      </c>
      <c r="P3948" s="49">
        <v>250</v>
      </c>
      <c r="Q3948" s="39">
        <v>121</v>
      </c>
      <c r="R3948" s="39">
        <v>35.700000000000003</v>
      </c>
      <c r="S3948" s="39">
        <v>17.3</v>
      </c>
    </row>
    <row r="3949" spans="1:19" x14ac:dyDescent="0.25">
      <c r="A3949" s="39" t="s">
        <v>75</v>
      </c>
      <c r="B3949" s="39" t="s">
        <v>41</v>
      </c>
      <c r="C3949" s="39" t="s">
        <v>73</v>
      </c>
      <c r="D3949" s="39" t="s">
        <v>4023</v>
      </c>
      <c r="E3949" s="39" t="s">
        <v>198</v>
      </c>
      <c r="F3949" s="48">
        <v>1</v>
      </c>
      <c r="G3949" s="41">
        <v>2750</v>
      </c>
      <c r="H3949" s="42">
        <v>2.6340996168582373</v>
      </c>
      <c r="I3949" s="42">
        <v>1044</v>
      </c>
      <c r="J3949" s="42" t="s">
        <v>4170</v>
      </c>
      <c r="K3949" s="42" t="s">
        <v>4170</v>
      </c>
      <c r="L3949" s="42">
        <v>20</v>
      </c>
      <c r="M3949" s="39" t="s">
        <v>106</v>
      </c>
      <c r="N3949" s="39" t="str">
        <f t="shared" si="61"/>
        <v>sim</v>
      </c>
      <c r="O3949" s="49">
        <v>4.05</v>
      </c>
      <c r="P3949" s="49">
        <v>3.2</v>
      </c>
      <c r="Q3949" s="39">
        <v>2.2000000000000002</v>
      </c>
      <c r="R3949" s="39">
        <v>79</v>
      </c>
      <c r="S3949" s="39">
        <v>54.3</v>
      </c>
    </row>
    <row r="3950" spans="1:19" x14ac:dyDescent="0.25">
      <c r="A3950" s="39" t="s">
        <v>75</v>
      </c>
      <c r="B3950" s="39" t="s">
        <v>41</v>
      </c>
      <c r="C3950" s="39" t="s">
        <v>73</v>
      </c>
      <c r="D3950" s="39" t="s">
        <v>4024</v>
      </c>
      <c r="E3950" s="39" t="s">
        <v>202</v>
      </c>
      <c r="F3950" s="48">
        <v>2</v>
      </c>
      <c r="G3950" s="41">
        <v>68409</v>
      </c>
      <c r="H3950" s="42">
        <v>2.3412505561449741</v>
      </c>
      <c r="I3950" s="42">
        <v>29219</v>
      </c>
      <c r="J3950" s="42" t="s">
        <v>4170</v>
      </c>
      <c r="K3950" s="42" t="s">
        <v>4170</v>
      </c>
      <c r="L3950" s="42">
        <v>330</v>
      </c>
      <c r="M3950" s="39" t="s">
        <v>106</v>
      </c>
      <c r="N3950" s="39" t="str">
        <f t="shared" si="61"/>
        <v>sim</v>
      </c>
      <c r="O3950" s="49">
        <v>356.67</v>
      </c>
      <c r="P3950" s="49">
        <v>239.51</v>
      </c>
      <c r="Q3950" s="39">
        <v>209.57</v>
      </c>
      <c r="R3950" s="39">
        <v>67.2</v>
      </c>
      <c r="S3950" s="39">
        <v>58.8</v>
      </c>
    </row>
    <row r="3951" spans="1:19" x14ac:dyDescent="0.25">
      <c r="A3951" s="39" t="s">
        <v>75</v>
      </c>
      <c r="B3951" s="39" t="s">
        <v>41</v>
      </c>
      <c r="C3951" s="39" t="s">
        <v>73</v>
      </c>
      <c r="D3951" s="39" t="s">
        <v>4025</v>
      </c>
      <c r="E3951" s="39" t="s">
        <v>199</v>
      </c>
      <c r="F3951" s="48">
        <v>1</v>
      </c>
      <c r="G3951" s="41">
        <v>981</v>
      </c>
      <c r="H3951" s="42">
        <v>2.0020408163265304</v>
      </c>
      <c r="I3951" s="42">
        <v>490</v>
      </c>
      <c r="J3951" s="42" t="s">
        <v>4170</v>
      </c>
      <c r="K3951" s="42" t="s">
        <v>4170</v>
      </c>
      <c r="L3951" s="42">
        <v>8</v>
      </c>
      <c r="M3951" s="39" t="s">
        <v>102</v>
      </c>
      <c r="N3951" s="39" t="str">
        <f t="shared" si="61"/>
        <v>sim</v>
      </c>
      <c r="O3951" s="49">
        <v>13.48</v>
      </c>
      <c r="P3951" s="49">
        <v>12.24</v>
      </c>
      <c r="Q3951" s="39">
        <v>11</v>
      </c>
      <c r="R3951" s="39">
        <v>90.8</v>
      </c>
      <c r="S3951" s="39">
        <v>81.599999999999994</v>
      </c>
    </row>
    <row r="3952" spans="1:19" x14ac:dyDescent="0.25">
      <c r="A3952" s="39" t="s">
        <v>75</v>
      </c>
      <c r="B3952" s="39" t="s">
        <v>41</v>
      </c>
      <c r="C3952" s="39" t="s">
        <v>73</v>
      </c>
      <c r="D3952" s="39" t="s">
        <v>4026</v>
      </c>
      <c r="E3952" s="39" t="s">
        <v>199</v>
      </c>
      <c r="F3952" s="48">
        <v>1</v>
      </c>
      <c r="G3952" s="41">
        <v>2337</v>
      </c>
      <c r="H3952" s="42">
        <v>2.9212500000000001</v>
      </c>
      <c r="I3952" s="42">
        <v>800</v>
      </c>
      <c r="J3952" s="42" t="s">
        <v>4169</v>
      </c>
      <c r="K3952" s="42" t="s">
        <v>4169</v>
      </c>
      <c r="L3952" s="42">
        <v>28</v>
      </c>
      <c r="M3952" s="39" t="s">
        <v>106</v>
      </c>
      <c r="N3952" s="39" t="str">
        <f t="shared" si="61"/>
        <v>sim</v>
      </c>
      <c r="O3952" s="49">
        <v>38</v>
      </c>
      <c r="P3952" s="49">
        <v>23</v>
      </c>
      <c r="Q3952" s="39">
        <v>19</v>
      </c>
      <c r="R3952" s="39">
        <v>60.5</v>
      </c>
      <c r="S3952" s="39">
        <v>50</v>
      </c>
    </row>
    <row r="3953" spans="1:19" x14ac:dyDescent="0.25">
      <c r="A3953" s="39" t="s">
        <v>75</v>
      </c>
      <c r="B3953" s="39" t="s">
        <v>41</v>
      </c>
      <c r="C3953" s="39" t="s">
        <v>73</v>
      </c>
      <c r="D3953" s="39" t="s">
        <v>4027</v>
      </c>
      <c r="E3953" s="39" t="s">
        <v>197</v>
      </c>
      <c r="F3953" s="48">
        <v>1</v>
      </c>
      <c r="G3953" s="41">
        <v>1535</v>
      </c>
      <c r="H3953" s="42">
        <v>2.0466666666666669</v>
      </c>
      <c r="I3953" s="42">
        <v>750</v>
      </c>
      <c r="J3953" s="42" t="s">
        <v>4170</v>
      </c>
      <c r="K3953" s="42" t="s">
        <v>4170</v>
      </c>
      <c r="L3953" s="42">
        <v>55</v>
      </c>
      <c r="M3953" s="39" t="s">
        <v>102</v>
      </c>
      <c r="N3953" s="39" t="str">
        <f t="shared" si="61"/>
        <v>sim</v>
      </c>
      <c r="O3953" s="49">
        <v>23.85</v>
      </c>
      <c r="P3953" s="49">
        <v>18.649999999999999</v>
      </c>
      <c r="Q3953" s="39">
        <v>4.3</v>
      </c>
      <c r="R3953" s="39">
        <v>78.2</v>
      </c>
      <c r="S3953" s="39">
        <v>18</v>
      </c>
    </row>
    <row r="3954" spans="1:19" x14ac:dyDescent="0.25">
      <c r="A3954" s="39" t="s">
        <v>75</v>
      </c>
      <c r="B3954" s="39" t="s">
        <v>41</v>
      </c>
      <c r="C3954" s="39" t="s">
        <v>73</v>
      </c>
      <c r="D3954" s="39" t="s">
        <v>4028</v>
      </c>
      <c r="E3954" s="39" t="s">
        <v>197</v>
      </c>
      <c r="F3954" s="48">
        <v>1</v>
      </c>
      <c r="G3954" s="41">
        <v>1359</v>
      </c>
      <c r="H3954" s="42">
        <v>2.718</v>
      </c>
      <c r="I3954" s="42">
        <v>500</v>
      </c>
      <c r="J3954" s="42" t="s">
        <v>4170</v>
      </c>
      <c r="K3954" s="42" t="s">
        <v>4170</v>
      </c>
      <c r="L3954" s="42">
        <v>25</v>
      </c>
      <c r="M3954" s="39" t="s">
        <v>104</v>
      </c>
      <c r="N3954" s="39" t="b">
        <f t="shared" si="61"/>
        <v>0</v>
      </c>
      <c r="O3954" s="49">
        <v>6.5</v>
      </c>
      <c r="P3954" s="49">
        <v>5</v>
      </c>
      <c r="Q3954" s="39">
        <v>5</v>
      </c>
      <c r="R3954" s="39">
        <v>76.900000000000006</v>
      </c>
      <c r="S3954" s="39">
        <v>76.900000000000006</v>
      </c>
    </row>
    <row r="3955" spans="1:19" x14ac:dyDescent="0.25">
      <c r="A3955" s="39" t="s">
        <v>75</v>
      </c>
      <c r="B3955" s="39" t="s">
        <v>41</v>
      </c>
      <c r="C3955" s="39" t="s">
        <v>73</v>
      </c>
      <c r="D3955" s="39" t="s">
        <v>3310</v>
      </c>
      <c r="E3955" s="39" t="s">
        <v>197</v>
      </c>
      <c r="F3955" s="48">
        <v>1</v>
      </c>
      <c r="G3955" s="41">
        <v>409</v>
      </c>
      <c r="H3955" s="42">
        <v>5.1124999999999998</v>
      </c>
      <c r="I3955" s="42">
        <v>80</v>
      </c>
      <c r="J3955" s="42" t="s">
        <v>4170</v>
      </c>
      <c r="K3955" s="42" t="s">
        <v>4170</v>
      </c>
      <c r="L3955" s="42">
        <v>75</v>
      </c>
      <c r="M3955" s="39" t="s">
        <v>102</v>
      </c>
      <c r="N3955" s="39" t="str">
        <f t="shared" si="61"/>
        <v>sim</v>
      </c>
      <c r="O3955" s="49">
        <v>6.17</v>
      </c>
      <c r="P3955" s="49">
        <v>3.56</v>
      </c>
      <c r="Q3955" s="39">
        <v>3.2</v>
      </c>
      <c r="R3955" s="39">
        <v>57.7</v>
      </c>
      <c r="S3955" s="39">
        <v>51.9</v>
      </c>
    </row>
    <row r="3956" spans="1:19" x14ac:dyDescent="0.25">
      <c r="A3956" s="39" t="s">
        <v>75</v>
      </c>
      <c r="B3956" s="39" t="s">
        <v>41</v>
      </c>
      <c r="C3956" s="39" t="s">
        <v>73</v>
      </c>
      <c r="D3956" s="39" t="s">
        <v>4029</v>
      </c>
      <c r="E3956" s="39" t="s">
        <v>203</v>
      </c>
      <c r="F3956" s="48">
        <v>1</v>
      </c>
      <c r="G3956" s="41">
        <v>3802</v>
      </c>
      <c r="H3956" s="42">
        <v>2.8079763663220088</v>
      </c>
      <c r="I3956" s="42">
        <v>1354</v>
      </c>
      <c r="J3956" s="42" t="s">
        <v>4169</v>
      </c>
      <c r="K3956" s="42" t="s">
        <v>4170</v>
      </c>
      <c r="L3956" s="42">
        <v>54</v>
      </c>
      <c r="M3956" s="39" t="s">
        <v>106</v>
      </c>
      <c r="N3956" s="39" t="str">
        <f t="shared" si="61"/>
        <v>sim</v>
      </c>
      <c r="O3956" s="49">
        <v>25.85</v>
      </c>
      <c r="P3956" s="49">
        <v>12.94</v>
      </c>
      <c r="Q3956" s="39">
        <v>12.59</v>
      </c>
      <c r="R3956" s="39">
        <v>50.1</v>
      </c>
      <c r="S3956" s="39">
        <v>48.7</v>
      </c>
    </row>
    <row r="3957" spans="1:19" x14ac:dyDescent="0.25">
      <c r="A3957" s="39" t="s">
        <v>75</v>
      </c>
      <c r="B3957" s="39" t="s">
        <v>41</v>
      </c>
      <c r="C3957" s="39" t="s">
        <v>73</v>
      </c>
      <c r="D3957" s="39" t="s">
        <v>4030</v>
      </c>
      <c r="E3957" s="39" t="s">
        <v>200</v>
      </c>
      <c r="F3957" s="48">
        <v>1</v>
      </c>
      <c r="G3957" s="41">
        <v>3869</v>
      </c>
      <c r="H3957" s="42">
        <v>2.5188802083333335</v>
      </c>
      <c r="I3957" s="42">
        <v>1536</v>
      </c>
      <c r="J3957" s="42" t="s">
        <v>4169</v>
      </c>
      <c r="K3957" s="42" t="s">
        <v>4170</v>
      </c>
      <c r="L3957" s="42">
        <v>2</v>
      </c>
      <c r="M3957" s="39" t="s">
        <v>102</v>
      </c>
      <c r="N3957" s="39" t="str">
        <f t="shared" si="61"/>
        <v>sim</v>
      </c>
      <c r="O3957" s="49">
        <v>41.16</v>
      </c>
      <c r="P3957" s="49">
        <v>31.68</v>
      </c>
      <c r="Q3957" s="39">
        <v>30.6</v>
      </c>
      <c r="R3957" s="39">
        <v>77</v>
      </c>
      <c r="S3957" s="39">
        <v>74.3</v>
      </c>
    </row>
    <row r="3958" spans="1:19" x14ac:dyDescent="0.25">
      <c r="A3958" s="39" t="s">
        <v>75</v>
      </c>
      <c r="B3958" s="39" t="s">
        <v>41</v>
      </c>
      <c r="C3958" s="39" t="s">
        <v>73</v>
      </c>
      <c r="D3958" s="39" t="s">
        <v>4031</v>
      </c>
      <c r="E3958" s="39" t="s">
        <v>203</v>
      </c>
      <c r="F3958" s="48">
        <v>1</v>
      </c>
      <c r="G3958" s="41">
        <v>11519</v>
      </c>
      <c r="H3958" s="42">
        <v>2.7924848484848486</v>
      </c>
      <c r="I3958" s="42">
        <v>4125</v>
      </c>
      <c r="J3958" s="42" t="s">
        <v>4170</v>
      </c>
      <c r="K3958" s="42" t="s">
        <v>4170</v>
      </c>
      <c r="L3958" s="42">
        <v>10</v>
      </c>
      <c r="M3958" s="39" t="s">
        <v>102</v>
      </c>
      <c r="N3958" s="39" t="str">
        <f t="shared" si="61"/>
        <v>sim</v>
      </c>
      <c r="O3958" s="49">
        <v>79.599999999999994</v>
      </c>
      <c r="P3958" s="49">
        <v>35.29</v>
      </c>
      <c r="Q3958" s="39">
        <v>63.5</v>
      </c>
      <c r="R3958" s="39">
        <v>44.3</v>
      </c>
      <c r="S3958" s="39">
        <v>79.8</v>
      </c>
    </row>
    <row r="3959" spans="1:19" x14ac:dyDescent="0.25">
      <c r="A3959" s="39" t="s">
        <v>75</v>
      </c>
      <c r="B3959" s="39" t="s">
        <v>41</v>
      </c>
      <c r="C3959" s="39" t="s">
        <v>73</v>
      </c>
      <c r="D3959" s="39" t="s">
        <v>4032</v>
      </c>
      <c r="E3959" s="39" t="s">
        <v>206</v>
      </c>
      <c r="F3959" s="48">
        <v>3</v>
      </c>
      <c r="G3959" s="41">
        <v>211041</v>
      </c>
      <c r="H3959" s="42">
        <v>3.5750271039436239</v>
      </c>
      <c r="I3959" s="42">
        <v>59032</v>
      </c>
      <c r="J3959" s="42" t="s">
        <v>4169</v>
      </c>
      <c r="K3959" s="42" t="s">
        <v>4169</v>
      </c>
      <c r="L3959" s="42">
        <v>47835</v>
      </c>
      <c r="M3959" s="39" t="s">
        <v>103</v>
      </c>
      <c r="N3959" s="39" t="str">
        <f t="shared" si="61"/>
        <v>sim</v>
      </c>
      <c r="O3959" s="49">
        <v>550</v>
      </c>
      <c r="P3959" s="49">
        <v>526</v>
      </c>
      <c r="Q3959" s="39">
        <v>500</v>
      </c>
      <c r="R3959" s="39">
        <v>95.6</v>
      </c>
      <c r="S3959" s="39">
        <v>90.9</v>
      </c>
    </row>
    <row r="3960" spans="1:19" x14ac:dyDescent="0.25">
      <c r="A3960" s="39" t="s">
        <v>75</v>
      </c>
      <c r="B3960" s="39" t="s">
        <v>41</v>
      </c>
      <c r="C3960" s="39" t="s">
        <v>73</v>
      </c>
      <c r="D3960" s="39" t="s">
        <v>4033</v>
      </c>
      <c r="E3960" s="39" t="s">
        <v>206</v>
      </c>
      <c r="F3960" s="48">
        <v>2</v>
      </c>
      <c r="G3960" s="41">
        <v>65665</v>
      </c>
      <c r="H3960" s="42">
        <v>1.6190793204625589</v>
      </c>
      <c r="I3960" s="42">
        <v>40557</v>
      </c>
      <c r="J3960" s="42" t="s">
        <v>4169</v>
      </c>
      <c r="K3960" s="42" t="s">
        <v>4170</v>
      </c>
      <c r="L3960" s="42">
        <v>1500</v>
      </c>
      <c r="M3960" s="39" t="s">
        <v>102</v>
      </c>
      <c r="N3960" s="39" t="str">
        <f t="shared" si="61"/>
        <v>sim</v>
      </c>
      <c r="O3960" s="49">
        <v>288.98</v>
      </c>
      <c r="P3960" s="49">
        <v>164.5</v>
      </c>
      <c r="Q3960" s="39">
        <v>121.74</v>
      </c>
      <c r="R3960" s="39">
        <v>56.9</v>
      </c>
      <c r="S3960" s="39">
        <v>42.1</v>
      </c>
    </row>
    <row r="3961" spans="1:19" x14ac:dyDescent="0.25">
      <c r="A3961" s="39" t="s">
        <v>75</v>
      </c>
      <c r="B3961" s="39" t="s">
        <v>41</v>
      </c>
      <c r="C3961" s="39" t="s">
        <v>73</v>
      </c>
      <c r="D3961" s="39" t="s">
        <v>4034</v>
      </c>
      <c r="E3961" s="39" t="s">
        <v>197</v>
      </c>
      <c r="F3961" s="48">
        <v>1</v>
      </c>
      <c r="G3961" s="41">
        <v>8406</v>
      </c>
      <c r="H3961" s="42">
        <v>2.6626544187519796</v>
      </c>
      <c r="I3961" s="42">
        <v>3157</v>
      </c>
      <c r="J3961" s="42" t="s">
        <v>4170</v>
      </c>
      <c r="K3961" s="42" t="s">
        <v>4170</v>
      </c>
      <c r="L3961" s="42">
        <v>280</v>
      </c>
      <c r="M3961" s="39" t="s">
        <v>102</v>
      </c>
      <c r="N3961" s="39" t="str">
        <f t="shared" si="61"/>
        <v>sim</v>
      </c>
      <c r="O3961" s="49">
        <v>31.22</v>
      </c>
      <c r="P3961" s="49">
        <v>29.72</v>
      </c>
      <c r="Q3961" s="39">
        <v>27.88</v>
      </c>
      <c r="R3961" s="39">
        <v>95.2</v>
      </c>
      <c r="S3961" s="39">
        <v>89.3</v>
      </c>
    </row>
    <row r="3962" spans="1:19" x14ac:dyDescent="0.25">
      <c r="A3962" s="39" t="s">
        <v>75</v>
      </c>
      <c r="B3962" s="39" t="s">
        <v>41</v>
      </c>
      <c r="C3962" s="39" t="s">
        <v>73</v>
      </c>
      <c r="D3962" s="39" t="s">
        <v>4035</v>
      </c>
      <c r="E3962" s="39" t="s">
        <v>203</v>
      </c>
      <c r="F3962" s="48">
        <v>1</v>
      </c>
      <c r="G3962" s="41">
        <v>20329</v>
      </c>
      <c r="H3962" s="42">
        <v>1.3681270610404468</v>
      </c>
      <c r="I3962" s="42">
        <v>14859</v>
      </c>
      <c r="J3962" s="42" t="s">
        <v>4169</v>
      </c>
      <c r="K3962" s="42" t="s">
        <v>4169</v>
      </c>
      <c r="L3962" s="42">
        <v>2700</v>
      </c>
      <c r="M3962" s="39" t="s">
        <v>102</v>
      </c>
      <c r="N3962" s="39" t="str">
        <f t="shared" si="61"/>
        <v>sim</v>
      </c>
      <c r="O3962" s="49">
        <v>566.46</v>
      </c>
      <c r="P3962" s="49">
        <v>55.12</v>
      </c>
      <c r="Q3962" s="39">
        <v>115.06</v>
      </c>
      <c r="R3962" s="39">
        <v>9.6999999999999993</v>
      </c>
      <c r="S3962" s="39">
        <v>20.3</v>
      </c>
    </row>
    <row r="3963" spans="1:19" x14ac:dyDescent="0.25">
      <c r="A3963" s="39" t="s">
        <v>75</v>
      </c>
      <c r="B3963" s="39" t="s">
        <v>41</v>
      </c>
      <c r="C3963" s="39" t="s">
        <v>73</v>
      </c>
      <c r="D3963" s="39" t="s">
        <v>4036</v>
      </c>
      <c r="E3963" s="39" t="s">
        <v>198</v>
      </c>
      <c r="F3963" s="48">
        <v>1</v>
      </c>
      <c r="G3963" s="41">
        <v>16902</v>
      </c>
      <c r="H3963" s="42">
        <v>2.3805633802816901</v>
      </c>
      <c r="I3963" s="42">
        <v>7100</v>
      </c>
      <c r="J3963" s="42" t="s">
        <v>4170</v>
      </c>
      <c r="K3963" s="42" t="s">
        <v>4170</v>
      </c>
      <c r="L3963" s="42">
        <v>500</v>
      </c>
      <c r="M3963" s="39" t="s">
        <v>103</v>
      </c>
      <c r="N3963" s="39" t="str">
        <f t="shared" si="61"/>
        <v>sim</v>
      </c>
      <c r="O3963" s="49">
        <v>210</v>
      </c>
      <c r="P3963" s="49">
        <v>200</v>
      </c>
      <c r="Q3963" s="39">
        <v>150</v>
      </c>
      <c r="R3963" s="39">
        <v>95.2</v>
      </c>
      <c r="S3963" s="39">
        <v>71.400000000000006</v>
      </c>
    </row>
    <row r="3964" spans="1:19" x14ac:dyDescent="0.25">
      <c r="A3964" s="39" t="s">
        <v>75</v>
      </c>
      <c r="B3964" s="39" t="s">
        <v>41</v>
      </c>
      <c r="C3964" s="39" t="s">
        <v>73</v>
      </c>
      <c r="D3964" s="39" t="s">
        <v>4037</v>
      </c>
      <c r="E3964" s="39" t="s">
        <v>199</v>
      </c>
      <c r="F3964" s="48">
        <v>1</v>
      </c>
      <c r="G3964" s="41">
        <v>1556</v>
      </c>
      <c r="H3964" s="42">
        <v>2.0313315926892952</v>
      </c>
      <c r="I3964" s="42">
        <v>766</v>
      </c>
      <c r="J3964" s="42" t="s">
        <v>4170</v>
      </c>
      <c r="K3964" s="42" t="s">
        <v>4170</v>
      </c>
      <c r="L3964" s="42">
        <v>6</v>
      </c>
      <c r="M3964" s="39" t="s">
        <v>102</v>
      </c>
      <c r="N3964" s="39" t="str">
        <f t="shared" si="61"/>
        <v>sim</v>
      </c>
      <c r="O3964" s="49">
        <v>21.8</v>
      </c>
      <c r="P3964" s="49">
        <v>15.26</v>
      </c>
      <c r="Q3964" s="39">
        <v>21.8</v>
      </c>
      <c r="R3964" s="39">
        <v>70</v>
      </c>
      <c r="S3964" s="39">
        <v>100</v>
      </c>
    </row>
    <row r="3965" spans="1:19" x14ac:dyDescent="0.25">
      <c r="A3965" s="39" t="s">
        <v>75</v>
      </c>
      <c r="B3965" s="39" t="s">
        <v>41</v>
      </c>
      <c r="C3965" s="39" t="s">
        <v>73</v>
      </c>
      <c r="D3965" s="39" t="s">
        <v>4038</v>
      </c>
      <c r="E3965" s="39" t="s">
        <v>204</v>
      </c>
      <c r="F3965" s="48">
        <v>1</v>
      </c>
      <c r="G3965" s="41">
        <v>5020</v>
      </c>
      <c r="H3965" s="42">
        <v>2.008</v>
      </c>
      <c r="I3965" s="42">
        <v>2500</v>
      </c>
      <c r="J3965" s="42" t="s">
        <v>4170</v>
      </c>
      <c r="K3965" s="42" t="s">
        <v>4170</v>
      </c>
      <c r="L3965" s="42">
        <v>100</v>
      </c>
      <c r="M3965" s="39" t="s">
        <v>102</v>
      </c>
      <c r="N3965" s="39" t="str">
        <f t="shared" si="61"/>
        <v>sim</v>
      </c>
      <c r="O3965" s="49">
        <v>24</v>
      </c>
      <c r="P3965" s="49">
        <v>13</v>
      </c>
      <c r="Q3965" s="39">
        <v>4</v>
      </c>
      <c r="R3965" s="39">
        <v>54.2</v>
      </c>
      <c r="S3965" s="39">
        <v>16.7</v>
      </c>
    </row>
    <row r="3966" spans="1:19" x14ac:dyDescent="0.25">
      <c r="A3966" s="39" t="s">
        <v>75</v>
      </c>
      <c r="B3966" s="39" t="s">
        <v>41</v>
      </c>
      <c r="C3966" s="39" t="s">
        <v>73</v>
      </c>
      <c r="D3966" s="39" t="s">
        <v>4039</v>
      </c>
      <c r="E3966" s="39" t="s">
        <v>205</v>
      </c>
      <c r="F3966" s="48">
        <v>1</v>
      </c>
      <c r="G3966" s="41">
        <v>15486</v>
      </c>
      <c r="H3966" s="42">
        <v>3.8715000000000002</v>
      </c>
      <c r="I3966" s="42">
        <v>4000</v>
      </c>
      <c r="J3966" s="42" t="s">
        <v>4169</v>
      </c>
      <c r="K3966" s="42" t="s">
        <v>4170</v>
      </c>
      <c r="L3966" s="42">
        <v>100</v>
      </c>
      <c r="M3966" s="39" t="s">
        <v>102</v>
      </c>
      <c r="N3966" s="39" t="str">
        <f t="shared" si="61"/>
        <v>sim</v>
      </c>
      <c r="O3966" s="49">
        <v>600</v>
      </c>
      <c r="P3966" s="49">
        <v>120</v>
      </c>
      <c r="Q3966" s="39">
        <v>80</v>
      </c>
      <c r="R3966" s="39">
        <v>20</v>
      </c>
      <c r="S3966" s="39">
        <v>13.3</v>
      </c>
    </row>
    <row r="3967" spans="1:19" x14ac:dyDescent="0.25">
      <c r="A3967" s="39" t="s">
        <v>75</v>
      </c>
      <c r="B3967" s="39" t="s">
        <v>41</v>
      </c>
      <c r="C3967" s="39" t="s">
        <v>73</v>
      </c>
      <c r="D3967" s="39" t="s">
        <v>4040</v>
      </c>
      <c r="E3967" s="39" t="s">
        <v>203</v>
      </c>
      <c r="F3967" s="48">
        <v>3</v>
      </c>
      <c r="G3967" s="41">
        <v>168106</v>
      </c>
      <c r="H3967" s="42">
        <v>2.8433747166875274</v>
      </c>
      <c r="I3967" s="42">
        <v>59122</v>
      </c>
      <c r="J3967" s="42" t="s">
        <v>4169</v>
      </c>
      <c r="K3967" s="42" t="s">
        <v>4170</v>
      </c>
      <c r="L3967" s="42">
        <v>10977</v>
      </c>
      <c r="M3967" s="39" t="s">
        <v>103</v>
      </c>
      <c r="N3967" s="39" t="str">
        <f t="shared" si="61"/>
        <v>sim</v>
      </c>
      <c r="O3967" s="49">
        <v>726</v>
      </c>
      <c r="P3967" s="49">
        <v>473</v>
      </c>
      <c r="Q3967" s="39">
        <v>470</v>
      </c>
      <c r="R3967" s="39">
        <v>65.2</v>
      </c>
      <c r="S3967" s="39">
        <v>64.7</v>
      </c>
    </row>
    <row r="3968" spans="1:19" x14ac:dyDescent="0.25">
      <c r="A3968" s="39" t="s">
        <v>75</v>
      </c>
      <c r="B3968" s="39" t="s">
        <v>41</v>
      </c>
      <c r="C3968" s="39" t="s">
        <v>73</v>
      </c>
      <c r="D3968" s="39" t="s">
        <v>2877</v>
      </c>
      <c r="E3968" s="39" t="s">
        <v>197</v>
      </c>
      <c r="F3968" s="48">
        <v>1</v>
      </c>
      <c r="G3968" s="41">
        <v>699</v>
      </c>
      <c r="H3968" s="42">
        <v>2.0028653295128942</v>
      </c>
      <c r="I3968" s="42">
        <v>349</v>
      </c>
      <c r="J3968" s="42" t="s">
        <v>4170</v>
      </c>
      <c r="K3968" s="42" t="s">
        <v>4170</v>
      </c>
      <c r="L3968" s="42">
        <v>3</v>
      </c>
      <c r="M3968" s="39" t="s">
        <v>102</v>
      </c>
      <c r="N3968" s="39" t="str">
        <f t="shared" si="61"/>
        <v>sim</v>
      </c>
      <c r="O3968" s="49">
        <v>9.8800000000000008</v>
      </c>
      <c r="P3968" s="49">
        <v>8.06</v>
      </c>
      <c r="Q3968" s="39">
        <v>7.93</v>
      </c>
      <c r="R3968" s="39">
        <v>81.599999999999994</v>
      </c>
      <c r="S3968" s="39">
        <v>80.3</v>
      </c>
    </row>
    <row r="3969" spans="1:19" x14ac:dyDescent="0.25">
      <c r="A3969" s="39" t="s">
        <v>75</v>
      </c>
      <c r="B3969" s="39" t="s">
        <v>41</v>
      </c>
      <c r="C3969" s="39" t="s">
        <v>73</v>
      </c>
      <c r="D3969" s="39" t="s">
        <v>4041</v>
      </c>
      <c r="E3969" s="39" t="s">
        <v>199</v>
      </c>
      <c r="F3969" s="48">
        <v>2</v>
      </c>
      <c r="G3969" s="41">
        <v>28045</v>
      </c>
      <c r="H3969" s="42">
        <v>2.6220082273747196</v>
      </c>
      <c r="I3969" s="42">
        <v>10696</v>
      </c>
      <c r="J3969" s="42" t="s">
        <v>4170</v>
      </c>
      <c r="K3969" s="42" t="s">
        <v>4170</v>
      </c>
      <c r="L3969" s="42">
        <v>50</v>
      </c>
      <c r="M3969" s="39" t="s">
        <v>102</v>
      </c>
      <c r="N3969" s="39" t="str">
        <f t="shared" si="61"/>
        <v>sim</v>
      </c>
      <c r="O3969" s="49">
        <v>150</v>
      </c>
      <c r="P3969" s="49">
        <v>99.6</v>
      </c>
      <c r="Q3969" s="39">
        <v>70</v>
      </c>
      <c r="R3969" s="39">
        <v>66.400000000000006</v>
      </c>
      <c r="S3969" s="39">
        <v>46.7</v>
      </c>
    </row>
    <row r="3970" spans="1:19" x14ac:dyDescent="0.25">
      <c r="A3970" s="39" t="s">
        <v>75</v>
      </c>
      <c r="B3970" s="39" t="s">
        <v>41</v>
      </c>
      <c r="C3970" s="39" t="s">
        <v>73</v>
      </c>
      <c r="D3970" s="39" t="s">
        <v>4042</v>
      </c>
      <c r="E3970" s="39" t="s">
        <v>203</v>
      </c>
      <c r="F3970" s="48">
        <v>4</v>
      </c>
      <c r="G3970" s="41">
        <v>577432</v>
      </c>
      <c r="H3970" s="42">
        <v>2.6414521234744104</v>
      </c>
      <c r="I3970" s="42">
        <v>218604</v>
      </c>
      <c r="J3970" s="42" t="s">
        <v>4169</v>
      </c>
      <c r="K3970" s="42" t="s">
        <v>4169</v>
      </c>
      <c r="L3970" s="42">
        <v>26453</v>
      </c>
      <c r="M3970" s="39" t="s">
        <v>103</v>
      </c>
      <c r="N3970" s="39" t="str">
        <f t="shared" si="61"/>
        <v>sim</v>
      </c>
      <c r="O3970" s="49">
        <v>1830.63</v>
      </c>
      <c r="P3970" s="49">
        <v>1168.06</v>
      </c>
      <c r="Q3970" s="39">
        <v>1168</v>
      </c>
      <c r="R3970" s="39">
        <v>63.8</v>
      </c>
      <c r="S3970" s="39">
        <v>63.8</v>
      </c>
    </row>
    <row r="3971" spans="1:19" x14ac:dyDescent="0.25">
      <c r="A3971" s="39" t="s">
        <v>75</v>
      </c>
      <c r="B3971" s="39" t="s">
        <v>41</v>
      </c>
      <c r="C3971" s="39" t="s">
        <v>73</v>
      </c>
      <c r="D3971" s="39" t="s">
        <v>4043</v>
      </c>
      <c r="E3971" s="39" t="s">
        <v>198</v>
      </c>
      <c r="F3971" s="48">
        <v>1</v>
      </c>
      <c r="G3971" s="41">
        <v>1709</v>
      </c>
      <c r="H3971" s="42">
        <v>2.3670360110803323</v>
      </c>
      <c r="I3971" s="42">
        <v>722</v>
      </c>
      <c r="J3971" s="42" t="s">
        <v>4170</v>
      </c>
      <c r="K3971" s="42" t="s">
        <v>4170</v>
      </c>
      <c r="L3971" s="42">
        <v>0</v>
      </c>
      <c r="M3971" s="39" t="s">
        <v>106</v>
      </c>
      <c r="N3971" s="39" t="str">
        <f t="shared" ref="N3971:N4034" si="62">IF(M3971&lt;&gt;"Não existe", "sim")</f>
        <v>sim</v>
      </c>
      <c r="O3971" s="49">
        <v>16.399999999999999</v>
      </c>
      <c r="P3971" s="49">
        <v>8.5</v>
      </c>
      <c r="Q3971" s="39">
        <v>7.24</v>
      </c>
      <c r="R3971" s="39">
        <v>51.8</v>
      </c>
      <c r="S3971" s="39">
        <v>44.1</v>
      </c>
    </row>
    <row r="3972" spans="1:19" x14ac:dyDescent="0.25">
      <c r="A3972" s="39" t="s">
        <v>75</v>
      </c>
      <c r="B3972" s="39" t="s">
        <v>41</v>
      </c>
      <c r="C3972" s="39" t="s">
        <v>73</v>
      </c>
      <c r="D3972" s="39" t="s">
        <v>4044</v>
      </c>
      <c r="E3972" s="39" t="s">
        <v>199</v>
      </c>
      <c r="F3972" s="48">
        <v>1</v>
      </c>
      <c r="G3972" s="41">
        <v>1185</v>
      </c>
      <c r="H3972" s="42">
        <v>2.7430555555555554</v>
      </c>
      <c r="I3972" s="42">
        <v>432</v>
      </c>
      <c r="J3972" s="42" t="s">
        <v>4170</v>
      </c>
      <c r="K3972" s="42" t="s">
        <v>4170</v>
      </c>
      <c r="L3972" s="42">
        <v>73</v>
      </c>
      <c r="M3972" s="39" t="s">
        <v>102</v>
      </c>
      <c r="N3972" s="39" t="str">
        <f t="shared" si="62"/>
        <v>sim</v>
      </c>
      <c r="O3972" s="49">
        <v>12.3</v>
      </c>
      <c r="P3972" s="49">
        <v>9.82</v>
      </c>
      <c r="Q3972" s="39">
        <v>9.82</v>
      </c>
      <c r="R3972" s="39">
        <v>79.8</v>
      </c>
      <c r="S3972" s="39">
        <v>79.8</v>
      </c>
    </row>
    <row r="3973" spans="1:19" x14ac:dyDescent="0.25">
      <c r="A3973" s="39" t="s">
        <v>75</v>
      </c>
      <c r="B3973" s="39" t="s">
        <v>41</v>
      </c>
      <c r="C3973" s="39" t="s">
        <v>73</v>
      </c>
      <c r="D3973" s="39" t="s">
        <v>4045</v>
      </c>
      <c r="E3973" s="39" t="s">
        <v>207</v>
      </c>
      <c r="F3973" s="48">
        <v>3</v>
      </c>
      <c r="G3973" s="41">
        <v>154548</v>
      </c>
      <c r="H3973" s="42">
        <v>2.7353628318584069</v>
      </c>
      <c r="I3973" s="42">
        <v>56500</v>
      </c>
      <c r="J3973" s="42" t="s">
        <v>4169</v>
      </c>
      <c r="K3973" s="42" t="s">
        <v>4170</v>
      </c>
      <c r="L3973" s="42">
        <v>2480</v>
      </c>
      <c r="M3973" s="39" t="s">
        <v>103</v>
      </c>
      <c r="N3973" s="39" t="str">
        <f t="shared" si="62"/>
        <v>sim</v>
      </c>
      <c r="O3973" s="49">
        <v>730</v>
      </c>
      <c r="P3973" s="49">
        <v>362</v>
      </c>
      <c r="Q3973" s="39">
        <v>320</v>
      </c>
      <c r="R3973" s="39">
        <v>49.6</v>
      </c>
      <c r="S3973" s="39">
        <v>43.8</v>
      </c>
    </row>
    <row r="3974" spans="1:19" x14ac:dyDescent="0.25">
      <c r="A3974" s="39" t="s">
        <v>75</v>
      </c>
      <c r="B3974" s="39" t="s">
        <v>41</v>
      </c>
      <c r="C3974" s="39" t="s">
        <v>73</v>
      </c>
      <c r="D3974" s="39" t="s">
        <v>4046</v>
      </c>
      <c r="E3974" s="39" t="s">
        <v>205</v>
      </c>
      <c r="F3974" s="48">
        <v>2</v>
      </c>
      <c r="G3974" s="41">
        <v>36366</v>
      </c>
      <c r="H3974" s="42">
        <v>1.6624457142857143</v>
      </c>
      <c r="I3974" s="42">
        <v>21875</v>
      </c>
      <c r="J3974" s="42" t="s">
        <v>4170</v>
      </c>
      <c r="K3974" s="42" t="s">
        <v>4170</v>
      </c>
      <c r="L3974" s="42">
        <v>35</v>
      </c>
      <c r="M3974" s="39" t="s">
        <v>102</v>
      </c>
      <c r="N3974" s="39" t="str">
        <f t="shared" si="62"/>
        <v>sim</v>
      </c>
      <c r="O3974" s="49">
        <v>310</v>
      </c>
      <c r="P3974" s="49">
        <v>194.1</v>
      </c>
      <c r="Q3974" s="39">
        <v>154.1</v>
      </c>
      <c r="R3974" s="39">
        <v>62.6</v>
      </c>
      <c r="S3974" s="39">
        <v>49.7</v>
      </c>
    </row>
    <row r="3975" spans="1:19" x14ac:dyDescent="0.25">
      <c r="A3975" s="39" t="s">
        <v>75</v>
      </c>
      <c r="B3975" s="39" t="s">
        <v>41</v>
      </c>
      <c r="C3975" s="39" t="s">
        <v>73</v>
      </c>
      <c r="D3975" s="39" t="s">
        <v>4047</v>
      </c>
      <c r="E3975" s="39" t="s">
        <v>200</v>
      </c>
      <c r="F3975" s="48">
        <v>1</v>
      </c>
      <c r="G3975" s="41">
        <v>617</v>
      </c>
      <c r="H3975" s="42">
        <v>2.0229508196721313</v>
      </c>
      <c r="I3975" s="42">
        <v>305</v>
      </c>
      <c r="J3975" s="42" t="s">
        <v>4169</v>
      </c>
      <c r="K3975" s="42" t="s">
        <v>4170</v>
      </c>
      <c r="L3975" s="42">
        <v>0</v>
      </c>
      <c r="M3975" s="39" t="s">
        <v>102</v>
      </c>
      <c r="N3975" s="39" t="str">
        <f t="shared" si="62"/>
        <v>sim</v>
      </c>
      <c r="O3975" s="49">
        <v>7</v>
      </c>
      <c r="P3975" s="49">
        <v>6</v>
      </c>
      <c r="Q3975" s="39">
        <v>3</v>
      </c>
      <c r="R3975" s="39">
        <v>85.7</v>
      </c>
      <c r="S3975" s="39">
        <v>42.9</v>
      </c>
    </row>
    <row r="3976" spans="1:19" x14ac:dyDescent="0.25">
      <c r="A3976" s="39" t="s">
        <v>75</v>
      </c>
      <c r="B3976" s="39" t="s">
        <v>41</v>
      </c>
      <c r="C3976" s="39" t="s">
        <v>73</v>
      </c>
      <c r="D3976" s="39" t="s">
        <v>4048</v>
      </c>
      <c r="E3976" s="39" t="s">
        <v>198</v>
      </c>
      <c r="F3976" s="48">
        <v>1</v>
      </c>
      <c r="G3976" s="41">
        <v>5145</v>
      </c>
      <c r="H3976" s="42">
        <v>2.1763959390862944</v>
      </c>
      <c r="I3976" s="42">
        <v>2364</v>
      </c>
      <c r="J3976" s="42" t="s">
        <v>4170</v>
      </c>
      <c r="K3976" s="42" t="s">
        <v>4170</v>
      </c>
      <c r="L3976" s="42">
        <v>416</v>
      </c>
      <c r="M3976" s="39" t="s">
        <v>106</v>
      </c>
      <c r="N3976" s="39" t="str">
        <f t="shared" si="62"/>
        <v>sim</v>
      </c>
      <c r="O3976" s="49">
        <v>59.2</v>
      </c>
      <c r="P3976" s="49">
        <v>59.2</v>
      </c>
      <c r="Q3976" s="39">
        <v>40</v>
      </c>
      <c r="R3976" s="39">
        <v>100</v>
      </c>
      <c r="S3976" s="39">
        <v>67.599999999999994</v>
      </c>
    </row>
    <row r="3977" spans="1:19" x14ac:dyDescent="0.25">
      <c r="A3977" s="39" t="s">
        <v>75</v>
      </c>
      <c r="B3977" s="39" t="s">
        <v>41</v>
      </c>
      <c r="C3977" s="39" t="s">
        <v>73</v>
      </c>
      <c r="D3977" s="39" t="s">
        <v>4049</v>
      </c>
      <c r="E3977" s="39" t="s">
        <v>204</v>
      </c>
      <c r="F3977" s="48">
        <v>1</v>
      </c>
      <c r="G3977" s="41">
        <v>11837</v>
      </c>
      <c r="H3977" s="42">
        <v>2.2418560606060605</v>
      </c>
      <c r="I3977" s="42">
        <v>5280</v>
      </c>
      <c r="J3977" s="42" t="s">
        <v>4169</v>
      </c>
      <c r="K3977" s="42" t="s">
        <v>4170</v>
      </c>
      <c r="L3977" s="42">
        <v>475</v>
      </c>
      <c r="M3977" s="39" t="s">
        <v>105</v>
      </c>
      <c r="N3977" s="39" t="str">
        <f t="shared" si="62"/>
        <v>sim</v>
      </c>
      <c r="O3977" s="49">
        <v>82.51</v>
      </c>
      <c r="P3977" s="49">
        <v>70.13</v>
      </c>
      <c r="Q3977" s="39">
        <v>3.7</v>
      </c>
      <c r="R3977" s="39">
        <v>85</v>
      </c>
      <c r="S3977" s="39">
        <v>4.5</v>
      </c>
    </row>
    <row r="3978" spans="1:19" x14ac:dyDescent="0.25">
      <c r="A3978" s="39" t="s">
        <v>75</v>
      </c>
      <c r="B3978" s="39" t="s">
        <v>41</v>
      </c>
      <c r="C3978" s="39" t="s">
        <v>73</v>
      </c>
      <c r="D3978" s="39" t="s">
        <v>4050</v>
      </c>
      <c r="E3978" s="39" t="s">
        <v>199</v>
      </c>
      <c r="F3978" s="48">
        <v>1</v>
      </c>
      <c r="G3978" s="41">
        <v>7698</v>
      </c>
      <c r="H3978" s="42">
        <v>2.7492857142857141</v>
      </c>
      <c r="I3978" s="42">
        <v>2800</v>
      </c>
      <c r="J3978" s="42" t="s">
        <v>4170</v>
      </c>
      <c r="K3978" s="42" t="s">
        <v>4170</v>
      </c>
      <c r="L3978" s="42">
        <v>199</v>
      </c>
      <c r="M3978" s="39" t="s">
        <v>106</v>
      </c>
      <c r="N3978" s="39" t="str">
        <f t="shared" si="62"/>
        <v>sim</v>
      </c>
      <c r="O3978" s="49">
        <v>40</v>
      </c>
      <c r="P3978" s="49">
        <v>15.65</v>
      </c>
      <c r="Q3978" s="39">
        <v>14.85</v>
      </c>
      <c r="R3978" s="39">
        <v>39.1</v>
      </c>
      <c r="S3978" s="39">
        <v>37.1</v>
      </c>
    </row>
    <row r="3979" spans="1:19" x14ac:dyDescent="0.25">
      <c r="A3979" s="39" t="s">
        <v>75</v>
      </c>
      <c r="B3979" s="39" t="s">
        <v>41</v>
      </c>
      <c r="C3979" s="39" t="s">
        <v>73</v>
      </c>
      <c r="D3979" s="39" t="s">
        <v>4051</v>
      </c>
      <c r="E3979" s="39" t="s">
        <v>201</v>
      </c>
      <c r="F3979" s="48">
        <v>1</v>
      </c>
      <c r="G3979" s="41">
        <v>731</v>
      </c>
      <c r="H3979" s="42">
        <v>2.0885714285714285</v>
      </c>
      <c r="I3979" s="42">
        <v>350</v>
      </c>
      <c r="J3979" s="42" t="s">
        <v>4170</v>
      </c>
      <c r="K3979" s="42" t="s">
        <v>4170</v>
      </c>
      <c r="L3979" s="42">
        <v>35</v>
      </c>
      <c r="M3979" s="39" t="s">
        <v>105</v>
      </c>
      <c r="N3979" s="39" t="str">
        <f t="shared" si="62"/>
        <v>sim</v>
      </c>
      <c r="O3979" s="49">
        <v>12.11</v>
      </c>
      <c r="P3979" s="49">
        <v>11.01</v>
      </c>
      <c r="Q3979" s="39">
        <v>8.56</v>
      </c>
      <c r="R3979" s="39">
        <v>90.9</v>
      </c>
      <c r="S3979" s="39">
        <v>70.7</v>
      </c>
    </row>
    <row r="3980" spans="1:19" x14ac:dyDescent="0.25">
      <c r="A3980" s="39" t="s">
        <v>75</v>
      </c>
      <c r="B3980" s="39" t="s">
        <v>41</v>
      </c>
      <c r="C3980" s="39" t="s">
        <v>73</v>
      </c>
      <c r="D3980" s="39" t="s">
        <v>4052</v>
      </c>
      <c r="E3980" s="39" t="s">
        <v>199</v>
      </c>
      <c r="F3980" s="48">
        <v>1</v>
      </c>
      <c r="G3980" s="41">
        <v>1890</v>
      </c>
      <c r="H3980" s="42">
        <v>2.25</v>
      </c>
      <c r="I3980" s="42">
        <v>840</v>
      </c>
      <c r="J3980" s="42" t="s">
        <v>4170</v>
      </c>
      <c r="K3980" s="42" t="s">
        <v>4170</v>
      </c>
      <c r="L3980" s="42">
        <v>85</v>
      </c>
      <c r="M3980" s="39" t="s">
        <v>102</v>
      </c>
      <c r="N3980" s="39" t="str">
        <f t="shared" si="62"/>
        <v>sim</v>
      </c>
      <c r="O3980" s="49">
        <v>18.21</v>
      </c>
      <c r="P3980" s="49">
        <v>12.18</v>
      </c>
      <c r="Q3980" s="39">
        <v>12</v>
      </c>
      <c r="R3980" s="39">
        <v>66.900000000000006</v>
      </c>
      <c r="S3980" s="39">
        <v>65.900000000000006</v>
      </c>
    </row>
    <row r="3981" spans="1:19" x14ac:dyDescent="0.25">
      <c r="A3981" s="39" t="s">
        <v>75</v>
      </c>
      <c r="B3981" s="39" t="s">
        <v>41</v>
      </c>
      <c r="C3981" s="39" t="s">
        <v>73</v>
      </c>
      <c r="D3981" s="39" t="s">
        <v>4053</v>
      </c>
      <c r="E3981" s="39" t="s">
        <v>198</v>
      </c>
      <c r="F3981" s="48">
        <v>1</v>
      </c>
      <c r="G3981" s="41">
        <v>8432</v>
      </c>
      <c r="H3981" s="42">
        <v>2.4091428571428573</v>
      </c>
      <c r="I3981" s="42">
        <v>3500</v>
      </c>
      <c r="J3981" s="42" t="s">
        <v>4170</v>
      </c>
      <c r="K3981" s="42" t="s">
        <v>4170</v>
      </c>
      <c r="L3981" s="42">
        <v>1050</v>
      </c>
      <c r="M3981" s="39" t="s">
        <v>103</v>
      </c>
      <c r="N3981" s="39" t="str">
        <f t="shared" si="62"/>
        <v>sim</v>
      </c>
      <c r="O3981" s="49">
        <v>79.31</v>
      </c>
      <c r="P3981" s="49">
        <v>32.32</v>
      </c>
      <c r="Q3981" s="39">
        <v>25.79</v>
      </c>
      <c r="R3981" s="39">
        <v>40.799999999999997</v>
      </c>
      <c r="S3981" s="39">
        <v>32.5</v>
      </c>
    </row>
    <row r="3982" spans="1:19" x14ac:dyDescent="0.25">
      <c r="A3982" s="39" t="s">
        <v>75</v>
      </c>
      <c r="B3982" s="39" t="s">
        <v>41</v>
      </c>
      <c r="C3982" s="39" t="s">
        <v>73</v>
      </c>
      <c r="D3982" s="39" t="s">
        <v>4054</v>
      </c>
      <c r="E3982" s="39" t="s">
        <v>202</v>
      </c>
      <c r="F3982" s="48">
        <v>1</v>
      </c>
      <c r="G3982" s="41">
        <v>4089</v>
      </c>
      <c r="H3982" s="42">
        <v>2.0292803970223323</v>
      </c>
      <c r="I3982" s="42">
        <v>2015</v>
      </c>
      <c r="J3982" s="42" t="s">
        <v>4170</v>
      </c>
      <c r="K3982" s="42" t="s">
        <v>4170</v>
      </c>
      <c r="L3982" s="42">
        <v>1000</v>
      </c>
      <c r="M3982" s="39" t="s">
        <v>106</v>
      </c>
      <c r="N3982" s="39" t="str">
        <f t="shared" si="62"/>
        <v>sim</v>
      </c>
      <c r="O3982" s="49">
        <v>65.22</v>
      </c>
      <c r="P3982" s="49">
        <v>44</v>
      </c>
      <c r="Q3982" s="39">
        <v>4.7699999999999996</v>
      </c>
      <c r="R3982" s="39">
        <v>67.5</v>
      </c>
      <c r="S3982" s="39">
        <v>7.3</v>
      </c>
    </row>
    <row r="3983" spans="1:19" x14ac:dyDescent="0.25">
      <c r="A3983" s="39" t="s">
        <v>75</v>
      </c>
      <c r="B3983" s="39" t="s">
        <v>41</v>
      </c>
      <c r="C3983" s="39" t="s">
        <v>73</v>
      </c>
      <c r="D3983" s="39" t="s">
        <v>4055</v>
      </c>
      <c r="E3983" s="39" t="s">
        <v>199</v>
      </c>
      <c r="F3983" s="48">
        <v>1</v>
      </c>
      <c r="G3983" s="41">
        <v>4323</v>
      </c>
      <c r="H3983" s="42">
        <v>2.2226221079691517</v>
      </c>
      <c r="I3983" s="42">
        <v>1945</v>
      </c>
      <c r="J3983" s="42" t="s">
        <v>4170</v>
      </c>
      <c r="K3983" s="42" t="s">
        <v>4170</v>
      </c>
      <c r="L3983" s="42">
        <v>133</v>
      </c>
      <c r="M3983" s="39" t="s">
        <v>102</v>
      </c>
      <c r="N3983" s="39" t="str">
        <f t="shared" si="62"/>
        <v>sim</v>
      </c>
      <c r="O3983" s="49">
        <v>48.65</v>
      </c>
      <c r="P3983" s="49">
        <v>42.69</v>
      </c>
      <c r="Q3983" s="39">
        <v>29.44</v>
      </c>
      <c r="R3983" s="39">
        <v>87.7</v>
      </c>
      <c r="S3983" s="39">
        <v>60.5</v>
      </c>
    </row>
    <row r="3984" spans="1:19" x14ac:dyDescent="0.25">
      <c r="A3984" s="39" t="s">
        <v>75</v>
      </c>
      <c r="B3984" s="39" t="s">
        <v>41</v>
      </c>
      <c r="C3984" s="39" t="s">
        <v>73</v>
      </c>
      <c r="D3984" s="39" t="s">
        <v>4056</v>
      </c>
      <c r="E3984" s="39" t="s">
        <v>203</v>
      </c>
      <c r="F3984" s="48">
        <v>2</v>
      </c>
      <c r="G3984" s="41">
        <v>44167</v>
      </c>
      <c r="H3984" s="42">
        <v>2.3967332320382027</v>
      </c>
      <c r="I3984" s="42">
        <v>18428</v>
      </c>
      <c r="J3984" s="42" t="s">
        <v>4170</v>
      </c>
      <c r="K3984" s="42" t="s">
        <v>4170</v>
      </c>
      <c r="L3984" s="42">
        <v>979</v>
      </c>
      <c r="M3984" s="39" t="s">
        <v>102</v>
      </c>
      <c r="N3984" s="39" t="str">
        <f t="shared" si="62"/>
        <v>sim</v>
      </c>
      <c r="O3984" s="49">
        <v>387</v>
      </c>
      <c r="P3984" s="49">
        <v>233</v>
      </c>
      <c r="Q3984" s="39">
        <v>0</v>
      </c>
      <c r="R3984" s="39">
        <v>60.2</v>
      </c>
      <c r="S3984" s="39"/>
    </row>
    <row r="3985" spans="1:19" x14ac:dyDescent="0.25">
      <c r="A3985" s="39" t="s">
        <v>75</v>
      </c>
      <c r="B3985" s="39" t="s">
        <v>41</v>
      </c>
      <c r="C3985" s="39" t="s">
        <v>73</v>
      </c>
      <c r="D3985" s="39" t="s">
        <v>4057</v>
      </c>
      <c r="E3985" s="39" t="s">
        <v>201</v>
      </c>
      <c r="F3985" s="48">
        <v>1</v>
      </c>
      <c r="G3985" s="41">
        <v>1316</v>
      </c>
      <c r="H3985" s="42">
        <v>2.6320000000000001</v>
      </c>
      <c r="I3985" s="42">
        <v>500</v>
      </c>
      <c r="J3985" s="42" t="s">
        <v>4169</v>
      </c>
      <c r="K3985" s="42" t="s">
        <v>4170</v>
      </c>
      <c r="L3985" s="42">
        <v>30</v>
      </c>
      <c r="M3985" s="39" t="s">
        <v>103</v>
      </c>
      <c r="N3985" s="39" t="str">
        <f t="shared" si="62"/>
        <v>sim</v>
      </c>
      <c r="O3985" s="49">
        <v>9</v>
      </c>
      <c r="P3985" s="49">
        <v>3.6</v>
      </c>
      <c r="Q3985" s="39">
        <v>3.5</v>
      </c>
      <c r="R3985" s="39">
        <v>40</v>
      </c>
      <c r="S3985" s="39">
        <v>38.9</v>
      </c>
    </row>
    <row r="3986" spans="1:19" x14ac:dyDescent="0.25">
      <c r="A3986" s="39" t="s">
        <v>75</v>
      </c>
      <c r="B3986" s="39" t="s">
        <v>41</v>
      </c>
      <c r="C3986" s="39" t="s">
        <v>73</v>
      </c>
      <c r="D3986" s="39" t="s">
        <v>4058</v>
      </c>
      <c r="E3986" s="39" t="s">
        <v>203</v>
      </c>
      <c r="F3986" s="48">
        <v>1</v>
      </c>
      <c r="G3986" s="41">
        <v>3229</v>
      </c>
      <c r="H3986" s="42">
        <v>2.1526666666666667</v>
      </c>
      <c r="I3986" s="42">
        <v>1500</v>
      </c>
      <c r="J3986" s="42" t="s">
        <v>4169</v>
      </c>
      <c r="K3986" s="42" t="s">
        <v>4169</v>
      </c>
      <c r="L3986" s="42">
        <v>30</v>
      </c>
      <c r="M3986" s="39" t="s">
        <v>106</v>
      </c>
      <c r="N3986" s="39" t="str">
        <f t="shared" si="62"/>
        <v>sim</v>
      </c>
      <c r="O3986" s="49">
        <v>25.13</v>
      </c>
      <c r="P3986" s="49">
        <v>9.3000000000000007</v>
      </c>
      <c r="Q3986" s="39">
        <v>9</v>
      </c>
      <c r="R3986" s="39">
        <v>37</v>
      </c>
      <c r="S3986" s="39">
        <v>35.799999999999997</v>
      </c>
    </row>
    <row r="3987" spans="1:19" x14ac:dyDescent="0.25">
      <c r="A3987" s="39" t="s">
        <v>75</v>
      </c>
      <c r="B3987" s="39" t="s">
        <v>41</v>
      </c>
      <c r="C3987" s="39" t="s">
        <v>73</v>
      </c>
      <c r="D3987" s="39" t="s">
        <v>4059</v>
      </c>
      <c r="E3987" s="39" t="s">
        <v>204</v>
      </c>
      <c r="F3987" s="48">
        <v>1</v>
      </c>
      <c r="G3987" s="41">
        <v>4903</v>
      </c>
      <c r="H3987" s="42">
        <v>2.0540427314620864</v>
      </c>
      <c r="I3987" s="42">
        <v>2387</v>
      </c>
      <c r="J3987" s="42" t="s">
        <v>4170</v>
      </c>
      <c r="K3987" s="42" t="s">
        <v>4170</v>
      </c>
      <c r="L3987" s="42">
        <v>588</v>
      </c>
      <c r="M3987" s="39" t="s">
        <v>106</v>
      </c>
      <c r="N3987" s="39" t="str">
        <f t="shared" si="62"/>
        <v>sim</v>
      </c>
      <c r="O3987" s="49">
        <v>45.92</v>
      </c>
      <c r="P3987" s="49">
        <v>28.81</v>
      </c>
      <c r="Q3987" s="39">
        <v>28.25</v>
      </c>
      <c r="R3987" s="39">
        <v>62.7</v>
      </c>
      <c r="S3987" s="39">
        <v>61.5</v>
      </c>
    </row>
    <row r="3988" spans="1:19" x14ac:dyDescent="0.25">
      <c r="A3988" s="39" t="s">
        <v>75</v>
      </c>
      <c r="B3988" s="39" t="s">
        <v>41</v>
      </c>
      <c r="C3988" s="39" t="s">
        <v>73</v>
      </c>
      <c r="D3988" s="39" t="s">
        <v>595</v>
      </c>
      <c r="E3988" s="39" t="s">
        <v>197</v>
      </c>
      <c r="F3988" s="48">
        <v>1</v>
      </c>
      <c r="G3988" s="41">
        <v>21373</v>
      </c>
      <c r="H3988" s="42">
        <v>2.7327707454289731</v>
      </c>
      <c r="I3988" s="42">
        <v>7821</v>
      </c>
      <c r="J3988" s="42" t="s">
        <v>4169</v>
      </c>
      <c r="K3988" s="42" t="s">
        <v>4170</v>
      </c>
      <c r="L3988" s="42">
        <v>300</v>
      </c>
      <c r="M3988" s="39" t="s">
        <v>102</v>
      </c>
      <c r="N3988" s="39" t="str">
        <f t="shared" si="62"/>
        <v>sim</v>
      </c>
      <c r="O3988" s="49">
        <v>148</v>
      </c>
      <c r="P3988" s="49">
        <v>143</v>
      </c>
      <c r="Q3988" s="39">
        <v>108</v>
      </c>
      <c r="R3988" s="39">
        <v>96.6</v>
      </c>
      <c r="S3988" s="39">
        <v>73</v>
      </c>
    </row>
    <row r="3989" spans="1:19" x14ac:dyDescent="0.25">
      <c r="A3989" s="39" t="s">
        <v>75</v>
      </c>
      <c r="B3989" s="39" t="s">
        <v>41</v>
      </c>
      <c r="C3989" s="39" t="s">
        <v>73</v>
      </c>
      <c r="D3989" s="39" t="s">
        <v>4060</v>
      </c>
      <c r="E3989" s="39" t="s">
        <v>200</v>
      </c>
      <c r="F3989" s="48">
        <v>1</v>
      </c>
      <c r="G3989" s="41">
        <v>604</v>
      </c>
      <c r="H3989" s="42">
        <v>2.0133333333333332</v>
      </c>
      <c r="I3989" s="42">
        <v>300</v>
      </c>
      <c r="J3989" s="42" t="s">
        <v>4170</v>
      </c>
      <c r="K3989" s="42" t="s">
        <v>4170</v>
      </c>
      <c r="L3989" s="42">
        <v>5</v>
      </c>
      <c r="M3989" s="39" t="s">
        <v>102</v>
      </c>
      <c r="N3989" s="39" t="str">
        <f t="shared" si="62"/>
        <v>sim</v>
      </c>
      <c r="O3989" s="49">
        <v>11.1</v>
      </c>
      <c r="P3989" s="49">
        <v>7.37</v>
      </c>
      <c r="Q3989" s="39">
        <v>4.99</v>
      </c>
      <c r="R3989" s="39">
        <v>66.400000000000006</v>
      </c>
      <c r="S3989" s="39">
        <v>45</v>
      </c>
    </row>
    <row r="3990" spans="1:19" x14ac:dyDescent="0.25">
      <c r="A3990" s="39" t="s">
        <v>75</v>
      </c>
      <c r="B3990" s="39" t="s">
        <v>41</v>
      </c>
      <c r="C3990" s="39" t="s">
        <v>73</v>
      </c>
      <c r="D3990" s="39" t="s">
        <v>1149</v>
      </c>
      <c r="E3990" s="39" t="s">
        <v>203</v>
      </c>
      <c r="F3990" s="48">
        <v>1</v>
      </c>
      <c r="G3990" s="41">
        <v>8876</v>
      </c>
      <c r="H3990" s="42">
        <v>3.5475619504396483</v>
      </c>
      <c r="I3990" s="42">
        <v>2502</v>
      </c>
      <c r="J3990" s="42" t="s">
        <v>4169</v>
      </c>
      <c r="K3990" s="42" t="s">
        <v>4170</v>
      </c>
      <c r="L3990" s="42">
        <v>200</v>
      </c>
      <c r="M3990" s="39" t="s">
        <v>106</v>
      </c>
      <c r="N3990" s="39" t="str">
        <f t="shared" si="62"/>
        <v>sim</v>
      </c>
      <c r="O3990" s="49">
        <v>120</v>
      </c>
      <c r="P3990" s="49">
        <v>100</v>
      </c>
      <c r="Q3990" s="39">
        <v>80</v>
      </c>
      <c r="R3990" s="39">
        <v>83.3</v>
      </c>
      <c r="S3990" s="39">
        <v>66.7</v>
      </c>
    </row>
    <row r="3991" spans="1:19" x14ac:dyDescent="0.25">
      <c r="A3991" s="39" t="s">
        <v>75</v>
      </c>
      <c r="B3991" s="39" t="s">
        <v>41</v>
      </c>
      <c r="C3991" s="39" t="s">
        <v>73</v>
      </c>
      <c r="D3991" s="39" t="s">
        <v>4061</v>
      </c>
      <c r="E3991" s="39" t="s">
        <v>199</v>
      </c>
      <c r="F3991" s="48">
        <v>1</v>
      </c>
      <c r="G3991" s="41">
        <v>1280</v>
      </c>
      <c r="H3991" s="42">
        <v>2.9090909090909092</v>
      </c>
      <c r="I3991" s="42">
        <v>440</v>
      </c>
      <c r="J3991" s="42" t="s">
        <v>4170</v>
      </c>
      <c r="K3991" s="42" t="s">
        <v>4170</v>
      </c>
      <c r="L3991" s="42">
        <v>0</v>
      </c>
      <c r="M3991" s="39" t="s">
        <v>103</v>
      </c>
      <c r="N3991" s="39" t="str">
        <f t="shared" si="62"/>
        <v>sim</v>
      </c>
      <c r="O3991" s="49">
        <v>12</v>
      </c>
      <c r="P3991" s="49">
        <v>9</v>
      </c>
      <c r="Q3991" s="39">
        <v>5</v>
      </c>
      <c r="R3991" s="39">
        <v>75</v>
      </c>
      <c r="S3991" s="39">
        <v>41.7</v>
      </c>
    </row>
    <row r="3992" spans="1:19" x14ac:dyDescent="0.25">
      <c r="A3992" s="39" t="s">
        <v>75</v>
      </c>
      <c r="B3992" s="39" t="s">
        <v>41</v>
      </c>
      <c r="C3992" s="39" t="s">
        <v>73</v>
      </c>
      <c r="D3992" s="39" t="s">
        <v>4062</v>
      </c>
      <c r="E3992" s="39" t="s">
        <v>204</v>
      </c>
      <c r="F3992" s="48">
        <v>1</v>
      </c>
      <c r="G3992" s="41">
        <v>3650</v>
      </c>
      <c r="H3992" s="42">
        <v>2</v>
      </c>
      <c r="I3992" s="42">
        <v>1825</v>
      </c>
      <c r="J3992" s="42" t="s">
        <v>4169</v>
      </c>
      <c r="K3992" s="42" t="s">
        <v>4170</v>
      </c>
      <c r="L3992" s="42">
        <v>161</v>
      </c>
      <c r="M3992" s="39" t="s">
        <v>102</v>
      </c>
      <c r="N3992" s="39" t="str">
        <f t="shared" si="62"/>
        <v>sim</v>
      </c>
      <c r="O3992" s="49">
        <v>30</v>
      </c>
      <c r="P3992" s="49">
        <v>28</v>
      </c>
      <c r="Q3992" s="39">
        <v>27</v>
      </c>
      <c r="R3992" s="39">
        <v>93.3</v>
      </c>
      <c r="S3992" s="39">
        <v>90</v>
      </c>
    </row>
    <row r="3993" spans="1:19" x14ac:dyDescent="0.25">
      <c r="A3993" s="39" t="s">
        <v>75</v>
      </c>
      <c r="B3993" s="39" t="s">
        <v>41</v>
      </c>
      <c r="C3993" s="39" t="s">
        <v>73</v>
      </c>
      <c r="D3993" s="39" t="s">
        <v>4063</v>
      </c>
      <c r="E3993" s="39" t="s">
        <v>198</v>
      </c>
      <c r="F3993" s="48">
        <v>1</v>
      </c>
      <c r="G3993" s="41">
        <v>1092</v>
      </c>
      <c r="H3993" s="42">
        <v>2.0036697247706421</v>
      </c>
      <c r="I3993" s="42">
        <v>545</v>
      </c>
      <c r="J3993" s="42" t="s">
        <v>4170</v>
      </c>
      <c r="K3993" s="42" t="s">
        <v>4170</v>
      </c>
      <c r="L3993" s="42">
        <v>20</v>
      </c>
      <c r="M3993" s="39" t="s">
        <v>103</v>
      </c>
      <c r="N3993" s="39" t="str">
        <f t="shared" si="62"/>
        <v>sim</v>
      </c>
      <c r="O3993" s="49">
        <v>10.64</v>
      </c>
      <c r="P3993" s="49">
        <v>7.32</v>
      </c>
      <c r="Q3993" s="39">
        <v>4</v>
      </c>
      <c r="R3993" s="39">
        <v>68.8</v>
      </c>
      <c r="S3993" s="39">
        <v>37.6</v>
      </c>
    </row>
    <row r="3994" spans="1:19" x14ac:dyDescent="0.25">
      <c r="A3994" s="39" t="s">
        <v>75</v>
      </c>
      <c r="B3994" s="39" t="s">
        <v>41</v>
      </c>
      <c r="C3994" s="39" t="s">
        <v>73</v>
      </c>
      <c r="D3994" s="39" t="s">
        <v>4064</v>
      </c>
      <c r="E3994" s="39" t="s">
        <v>197</v>
      </c>
      <c r="F3994" s="48">
        <v>1</v>
      </c>
      <c r="G3994" s="41">
        <v>7327</v>
      </c>
      <c r="H3994" s="42">
        <v>3.4890476190476192</v>
      </c>
      <c r="I3994" s="42">
        <v>2100</v>
      </c>
      <c r="J3994" s="42" t="s">
        <v>4170</v>
      </c>
      <c r="K3994" s="42" t="s">
        <v>4170</v>
      </c>
      <c r="L3994" s="42">
        <v>58</v>
      </c>
      <c r="M3994" s="39" t="s">
        <v>106</v>
      </c>
      <c r="N3994" s="39" t="str">
        <f t="shared" si="62"/>
        <v>sim</v>
      </c>
      <c r="O3994" s="49">
        <v>120</v>
      </c>
      <c r="P3994" s="49">
        <v>95</v>
      </c>
      <c r="Q3994" s="39">
        <v>80</v>
      </c>
      <c r="R3994" s="39">
        <v>79.2</v>
      </c>
      <c r="S3994" s="39">
        <v>66.7</v>
      </c>
    </row>
    <row r="3995" spans="1:19" x14ac:dyDescent="0.25">
      <c r="A3995" s="39" t="s">
        <v>75</v>
      </c>
      <c r="B3995" s="39" t="s">
        <v>41</v>
      </c>
      <c r="C3995" s="39" t="s">
        <v>73</v>
      </c>
      <c r="D3995" s="39" t="s">
        <v>4065</v>
      </c>
      <c r="E3995" s="39" t="s">
        <v>199</v>
      </c>
      <c r="F3995" s="48">
        <v>1</v>
      </c>
      <c r="G3995" s="41">
        <v>8591</v>
      </c>
      <c r="H3995" s="42">
        <v>3.4363999999999999</v>
      </c>
      <c r="I3995" s="42">
        <v>2500</v>
      </c>
      <c r="J3995" s="42" t="s">
        <v>4170</v>
      </c>
      <c r="K3995" s="42" t="s">
        <v>4170</v>
      </c>
      <c r="L3995" s="42">
        <v>0</v>
      </c>
      <c r="M3995" s="39" t="s">
        <v>106</v>
      </c>
      <c r="N3995" s="39" t="str">
        <f t="shared" si="62"/>
        <v>sim</v>
      </c>
      <c r="O3995" s="49">
        <v>100</v>
      </c>
      <c r="P3995" s="49">
        <v>50</v>
      </c>
      <c r="Q3995" s="39">
        <v>30</v>
      </c>
      <c r="R3995" s="39">
        <v>50</v>
      </c>
      <c r="S3995" s="39">
        <v>30</v>
      </c>
    </row>
    <row r="3996" spans="1:19" x14ac:dyDescent="0.25">
      <c r="A3996" s="39" t="s">
        <v>75</v>
      </c>
      <c r="B3996" s="39" t="s">
        <v>41</v>
      </c>
      <c r="C3996" s="39" t="s">
        <v>73</v>
      </c>
      <c r="D3996" s="39" t="s">
        <v>4066</v>
      </c>
      <c r="E3996" s="39" t="s">
        <v>203</v>
      </c>
      <c r="F3996" s="48">
        <v>1</v>
      </c>
      <c r="G3996" s="41">
        <v>4804</v>
      </c>
      <c r="H3996" s="42">
        <v>2.8974668275030155</v>
      </c>
      <c r="I3996" s="42">
        <v>1658</v>
      </c>
      <c r="J3996" s="42" t="s">
        <v>4169</v>
      </c>
      <c r="K3996" s="42" t="s">
        <v>4170</v>
      </c>
      <c r="L3996" s="42">
        <v>10</v>
      </c>
      <c r="M3996" s="39" t="s">
        <v>102</v>
      </c>
      <c r="N3996" s="39" t="str">
        <f t="shared" si="62"/>
        <v>sim</v>
      </c>
      <c r="O3996" s="49">
        <v>33</v>
      </c>
      <c r="P3996" s="49">
        <v>12.9</v>
      </c>
      <c r="Q3996" s="39">
        <v>12</v>
      </c>
      <c r="R3996" s="39">
        <v>39.1</v>
      </c>
      <c r="S3996" s="39">
        <v>36.4</v>
      </c>
    </row>
    <row r="3997" spans="1:19" x14ac:dyDescent="0.25">
      <c r="A3997" s="39" t="s">
        <v>75</v>
      </c>
      <c r="B3997" s="39" t="s">
        <v>41</v>
      </c>
      <c r="C3997" s="39" t="s">
        <v>73</v>
      </c>
      <c r="D3997" s="39" t="s">
        <v>4067</v>
      </c>
      <c r="E3997" s="39" t="s">
        <v>204</v>
      </c>
      <c r="F3997" s="48">
        <v>1</v>
      </c>
      <c r="G3997" s="41">
        <v>15428</v>
      </c>
      <c r="H3997" s="42">
        <v>2.2486518000291502</v>
      </c>
      <c r="I3997" s="42">
        <v>6861</v>
      </c>
      <c r="J3997" s="42" t="s">
        <v>4169</v>
      </c>
      <c r="K3997" s="42" t="s">
        <v>4170</v>
      </c>
      <c r="L3997" s="42">
        <v>650</v>
      </c>
      <c r="M3997" s="39" t="s">
        <v>103</v>
      </c>
      <c r="N3997" s="39" t="str">
        <f t="shared" si="62"/>
        <v>sim</v>
      </c>
      <c r="O3997" s="49">
        <v>138</v>
      </c>
      <c r="P3997" s="49">
        <v>105</v>
      </c>
      <c r="Q3997" s="39">
        <v>138</v>
      </c>
      <c r="R3997" s="39">
        <v>76.099999999999994</v>
      </c>
      <c r="S3997" s="39">
        <v>100</v>
      </c>
    </row>
    <row r="3998" spans="1:19" x14ac:dyDescent="0.25">
      <c r="A3998" s="39" t="s">
        <v>75</v>
      </c>
      <c r="B3998" s="39" t="s">
        <v>41</v>
      </c>
      <c r="C3998" s="39" t="s">
        <v>73</v>
      </c>
      <c r="D3998" s="39" t="s">
        <v>4068</v>
      </c>
      <c r="E3998" s="39" t="s">
        <v>204</v>
      </c>
      <c r="F3998" s="48">
        <v>1</v>
      </c>
      <c r="G3998" s="41">
        <v>755</v>
      </c>
      <c r="H3998" s="42">
        <v>2.157142857142857</v>
      </c>
      <c r="I3998" s="42">
        <v>350</v>
      </c>
      <c r="J3998" s="42" t="s">
        <v>4170</v>
      </c>
      <c r="K3998" s="42" t="s">
        <v>4170</v>
      </c>
      <c r="L3998" s="42">
        <v>0</v>
      </c>
      <c r="M3998" s="39" t="s">
        <v>103</v>
      </c>
      <c r="N3998" s="39" t="str">
        <f t="shared" si="62"/>
        <v>sim</v>
      </c>
      <c r="O3998" s="49">
        <v>10</v>
      </c>
      <c r="P3998" s="49">
        <v>10</v>
      </c>
      <c r="Q3998" s="39">
        <v>5</v>
      </c>
      <c r="R3998" s="39">
        <v>100</v>
      </c>
      <c r="S3998" s="39">
        <v>50</v>
      </c>
    </row>
    <row r="3999" spans="1:19" x14ac:dyDescent="0.25">
      <c r="A3999" s="39" t="s">
        <v>75</v>
      </c>
      <c r="B3999" s="39" t="s">
        <v>41</v>
      </c>
      <c r="C3999" s="39" t="s">
        <v>73</v>
      </c>
      <c r="D3999" s="39" t="s">
        <v>4069</v>
      </c>
      <c r="E3999" s="39" t="s">
        <v>206</v>
      </c>
      <c r="F3999" s="48">
        <v>2</v>
      </c>
      <c r="G3999" s="41">
        <v>79270</v>
      </c>
      <c r="H3999" s="42">
        <v>2.0528292114463293</v>
      </c>
      <c r="I3999" s="42">
        <v>38615</v>
      </c>
      <c r="J3999" s="42" t="s">
        <v>4169</v>
      </c>
      <c r="K3999" s="42" t="s">
        <v>4170</v>
      </c>
      <c r="L3999" s="42">
        <v>922</v>
      </c>
      <c r="M3999" s="39" t="s">
        <v>105</v>
      </c>
      <c r="N3999" s="39" t="str">
        <f t="shared" si="62"/>
        <v>sim</v>
      </c>
      <c r="O3999" s="49">
        <v>276.83999999999997</v>
      </c>
      <c r="P3999" s="49">
        <v>276.83999999999997</v>
      </c>
      <c r="Q3999" s="39">
        <v>3.81</v>
      </c>
      <c r="R3999" s="39">
        <v>100</v>
      </c>
      <c r="S3999" s="39">
        <v>1.4</v>
      </c>
    </row>
    <row r="4000" spans="1:19" x14ac:dyDescent="0.25">
      <c r="A4000" s="39" t="s">
        <v>75</v>
      </c>
      <c r="B4000" s="39" t="s">
        <v>41</v>
      </c>
      <c r="C4000" s="39" t="s">
        <v>73</v>
      </c>
      <c r="D4000" s="39" t="s">
        <v>4070</v>
      </c>
      <c r="E4000" s="39" t="s">
        <v>200</v>
      </c>
      <c r="F4000" s="48">
        <v>1</v>
      </c>
      <c r="G4000" s="41">
        <v>3825</v>
      </c>
      <c r="H4000" s="42">
        <v>2.5499999999999998</v>
      </c>
      <c r="I4000" s="42">
        <v>1500</v>
      </c>
      <c r="J4000" s="42" t="s">
        <v>4170</v>
      </c>
      <c r="K4000" s="42" t="s">
        <v>4170</v>
      </c>
      <c r="L4000" s="42">
        <v>0</v>
      </c>
      <c r="M4000" s="39" t="s">
        <v>102</v>
      </c>
      <c r="N4000" s="39" t="str">
        <f t="shared" si="62"/>
        <v>sim</v>
      </c>
      <c r="O4000" s="49">
        <v>25</v>
      </c>
      <c r="P4000" s="49">
        <v>22</v>
      </c>
      <c r="Q4000" s="39">
        <v>18</v>
      </c>
      <c r="R4000" s="39">
        <v>88</v>
      </c>
      <c r="S4000" s="39">
        <v>72</v>
      </c>
    </row>
    <row r="4001" spans="1:19" x14ac:dyDescent="0.25">
      <c r="A4001" s="39" t="s">
        <v>75</v>
      </c>
      <c r="B4001" s="39" t="s">
        <v>41</v>
      </c>
      <c r="C4001" s="39" t="s">
        <v>73</v>
      </c>
      <c r="D4001" s="39" t="s">
        <v>4071</v>
      </c>
      <c r="E4001" s="39" t="s">
        <v>200</v>
      </c>
      <c r="F4001" s="48">
        <v>1</v>
      </c>
      <c r="G4001" s="41">
        <v>1552</v>
      </c>
      <c r="H4001" s="42">
        <v>2.2014184397163121</v>
      </c>
      <c r="I4001" s="42">
        <v>705</v>
      </c>
      <c r="J4001" s="42" t="s">
        <v>4169</v>
      </c>
      <c r="K4001" s="42" t="s">
        <v>4170</v>
      </c>
      <c r="L4001" s="42">
        <v>0</v>
      </c>
      <c r="M4001" s="39" t="s">
        <v>102</v>
      </c>
      <c r="N4001" s="39" t="str">
        <f t="shared" si="62"/>
        <v>sim</v>
      </c>
      <c r="O4001" s="49">
        <v>15.41</v>
      </c>
      <c r="P4001" s="49">
        <v>13.49</v>
      </c>
      <c r="Q4001" s="39">
        <v>5.92</v>
      </c>
      <c r="R4001" s="39">
        <v>87.5</v>
      </c>
      <c r="S4001" s="39">
        <v>38.4</v>
      </c>
    </row>
    <row r="4002" spans="1:19" x14ac:dyDescent="0.25">
      <c r="A4002" s="39" t="s">
        <v>75</v>
      </c>
      <c r="B4002" s="39" t="s">
        <v>41</v>
      </c>
      <c r="C4002" s="39" t="s">
        <v>73</v>
      </c>
      <c r="D4002" s="39" t="s">
        <v>4072</v>
      </c>
      <c r="E4002" s="39" t="s">
        <v>201</v>
      </c>
      <c r="F4002" s="48">
        <v>1</v>
      </c>
      <c r="G4002" s="41">
        <v>11070</v>
      </c>
      <c r="H4002" s="42">
        <v>2.5424896646761597</v>
      </c>
      <c r="I4002" s="42">
        <v>4354</v>
      </c>
      <c r="J4002" s="42" t="s">
        <v>4170</v>
      </c>
      <c r="K4002" s="42" t="s">
        <v>4170</v>
      </c>
      <c r="L4002" s="42">
        <v>377</v>
      </c>
      <c r="M4002" s="39" t="s">
        <v>106</v>
      </c>
      <c r="N4002" s="39" t="str">
        <f t="shared" si="62"/>
        <v>sim</v>
      </c>
      <c r="O4002" s="49">
        <v>725</v>
      </c>
      <c r="P4002" s="49">
        <v>45</v>
      </c>
      <c r="Q4002" s="39">
        <v>44</v>
      </c>
      <c r="R4002" s="39">
        <v>6.2</v>
      </c>
      <c r="S4002" s="39">
        <v>6.1</v>
      </c>
    </row>
    <row r="4003" spans="1:19" x14ac:dyDescent="0.25">
      <c r="A4003" s="39" t="s">
        <v>75</v>
      </c>
      <c r="B4003" s="39" t="s">
        <v>41</v>
      </c>
      <c r="C4003" s="39" t="s">
        <v>73</v>
      </c>
      <c r="D4003" s="39" t="s">
        <v>327</v>
      </c>
      <c r="E4003" s="39" t="s">
        <v>204</v>
      </c>
      <c r="F4003" s="48">
        <v>1</v>
      </c>
      <c r="G4003" s="41">
        <v>10291</v>
      </c>
      <c r="H4003" s="42">
        <v>3.2159374999999999</v>
      </c>
      <c r="I4003" s="42">
        <v>3200</v>
      </c>
      <c r="J4003" s="42" t="s">
        <v>4170</v>
      </c>
      <c r="K4003" s="42" t="s">
        <v>4170</v>
      </c>
      <c r="L4003" s="42">
        <v>629</v>
      </c>
      <c r="M4003" s="39" t="s">
        <v>106</v>
      </c>
      <c r="N4003" s="39" t="str">
        <f t="shared" si="62"/>
        <v>sim</v>
      </c>
      <c r="O4003" s="49">
        <v>119.78</v>
      </c>
      <c r="P4003" s="49">
        <v>108.2</v>
      </c>
      <c r="Q4003" s="39">
        <v>0.4</v>
      </c>
      <c r="R4003" s="39">
        <v>90.3</v>
      </c>
      <c r="S4003" s="39">
        <v>0.3</v>
      </c>
    </row>
    <row r="4004" spans="1:19" x14ac:dyDescent="0.25">
      <c r="A4004" s="39" t="s">
        <v>75</v>
      </c>
      <c r="B4004" s="39" t="s">
        <v>41</v>
      </c>
      <c r="C4004" s="39" t="s">
        <v>73</v>
      </c>
      <c r="D4004" s="39" t="s">
        <v>804</v>
      </c>
      <c r="E4004" s="39" t="s">
        <v>197</v>
      </c>
      <c r="F4004" s="48">
        <v>1</v>
      </c>
      <c r="G4004" s="41">
        <v>805</v>
      </c>
      <c r="H4004" s="42">
        <v>2.229916897506925</v>
      </c>
      <c r="I4004" s="42">
        <v>361</v>
      </c>
      <c r="J4004" s="42" t="s">
        <v>4170</v>
      </c>
      <c r="K4004" s="42" t="s">
        <v>4170</v>
      </c>
      <c r="L4004" s="42">
        <v>2</v>
      </c>
      <c r="M4004" s="39" t="s">
        <v>102</v>
      </c>
      <c r="N4004" s="39" t="str">
        <f t="shared" si="62"/>
        <v>sim</v>
      </c>
      <c r="O4004" s="49">
        <v>13.19</v>
      </c>
      <c r="P4004" s="49">
        <v>6</v>
      </c>
      <c r="Q4004" s="39">
        <v>5</v>
      </c>
      <c r="R4004" s="39">
        <v>45.5</v>
      </c>
      <c r="S4004" s="39">
        <v>37.9</v>
      </c>
    </row>
    <row r="4005" spans="1:19" x14ac:dyDescent="0.25">
      <c r="A4005" s="39" t="s">
        <v>75</v>
      </c>
      <c r="B4005" s="39" t="s">
        <v>41</v>
      </c>
      <c r="C4005" s="39" t="s">
        <v>73</v>
      </c>
      <c r="D4005" s="39" t="s">
        <v>4073</v>
      </c>
      <c r="E4005" s="39" t="s">
        <v>205</v>
      </c>
      <c r="F4005" s="48">
        <v>1</v>
      </c>
      <c r="G4005" s="41">
        <v>17321</v>
      </c>
      <c r="H4005" s="42">
        <v>2.1349685689633922</v>
      </c>
      <c r="I4005" s="42">
        <v>8113</v>
      </c>
      <c r="J4005" s="42" t="s">
        <v>4170</v>
      </c>
      <c r="K4005" s="42" t="s">
        <v>4170</v>
      </c>
      <c r="L4005" s="42">
        <v>0</v>
      </c>
      <c r="M4005" s="39" t="s">
        <v>102</v>
      </c>
      <c r="N4005" s="39" t="str">
        <f t="shared" si="62"/>
        <v>sim</v>
      </c>
      <c r="O4005" s="49">
        <v>112</v>
      </c>
      <c r="P4005" s="49">
        <v>17</v>
      </c>
      <c r="Q4005" s="39">
        <v>11</v>
      </c>
      <c r="R4005" s="39">
        <v>15.2</v>
      </c>
      <c r="S4005" s="39">
        <v>9.8000000000000007</v>
      </c>
    </row>
    <row r="4006" spans="1:19" x14ac:dyDescent="0.25">
      <c r="A4006" s="39" t="s">
        <v>75</v>
      </c>
      <c r="B4006" s="39" t="s">
        <v>41</v>
      </c>
      <c r="C4006" s="39" t="s">
        <v>73</v>
      </c>
      <c r="D4006" s="39" t="s">
        <v>4074</v>
      </c>
      <c r="E4006" s="39" t="s">
        <v>207</v>
      </c>
      <c r="F4006" s="48">
        <v>1</v>
      </c>
      <c r="G4006" s="41">
        <v>17296</v>
      </c>
      <c r="H4006" s="42">
        <v>2.9764240234038892</v>
      </c>
      <c r="I4006" s="42">
        <v>5811</v>
      </c>
      <c r="J4006" s="42" t="s">
        <v>4169</v>
      </c>
      <c r="K4006" s="42" t="s">
        <v>4170</v>
      </c>
      <c r="L4006" s="42">
        <v>808</v>
      </c>
      <c r="M4006" s="39" t="s">
        <v>103</v>
      </c>
      <c r="N4006" s="39" t="str">
        <f t="shared" si="62"/>
        <v>sim</v>
      </c>
      <c r="O4006" s="49">
        <v>107.3</v>
      </c>
      <c r="P4006" s="49">
        <v>65.56</v>
      </c>
      <c r="Q4006" s="39">
        <v>58.25</v>
      </c>
      <c r="R4006" s="39">
        <v>61.1</v>
      </c>
      <c r="S4006" s="39">
        <v>54.3</v>
      </c>
    </row>
    <row r="4007" spans="1:19" x14ac:dyDescent="0.25">
      <c r="A4007" s="39" t="s">
        <v>75</v>
      </c>
      <c r="B4007" s="39" t="s">
        <v>41</v>
      </c>
      <c r="C4007" s="39" t="s">
        <v>73</v>
      </c>
      <c r="D4007" s="39" t="s">
        <v>4075</v>
      </c>
      <c r="E4007" s="39" t="s">
        <v>199</v>
      </c>
      <c r="F4007" s="48">
        <v>1</v>
      </c>
      <c r="G4007" s="41">
        <v>4778</v>
      </c>
      <c r="H4007" s="42">
        <v>2.1426008968609866</v>
      </c>
      <c r="I4007" s="42">
        <v>2230</v>
      </c>
      <c r="J4007" s="42" t="s">
        <v>4169</v>
      </c>
      <c r="K4007" s="42" t="s">
        <v>4169</v>
      </c>
      <c r="L4007" s="42">
        <v>2</v>
      </c>
      <c r="M4007" s="39" t="s">
        <v>103</v>
      </c>
      <c r="N4007" s="39" t="str">
        <f t="shared" si="62"/>
        <v>sim</v>
      </c>
      <c r="O4007" s="49">
        <v>1250</v>
      </c>
      <c r="P4007" s="49">
        <v>16</v>
      </c>
      <c r="Q4007" s="39">
        <v>16</v>
      </c>
      <c r="R4007" s="39">
        <v>1.3</v>
      </c>
      <c r="S4007" s="39">
        <v>1.3</v>
      </c>
    </row>
    <row r="4008" spans="1:19" x14ac:dyDescent="0.25">
      <c r="A4008" s="39" t="s">
        <v>75</v>
      </c>
      <c r="B4008" s="39" t="s">
        <v>41</v>
      </c>
      <c r="C4008" s="39" t="s">
        <v>73</v>
      </c>
      <c r="D4008" s="39" t="s">
        <v>2971</v>
      </c>
      <c r="E4008" s="39" t="s">
        <v>197</v>
      </c>
      <c r="F4008" s="48">
        <v>1</v>
      </c>
      <c r="G4008" s="41">
        <v>695</v>
      </c>
      <c r="H4008" s="42">
        <v>2.78</v>
      </c>
      <c r="I4008" s="42">
        <v>250</v>
      </c>
      <c r="J4008" s="42" t="s">
        <v>4170</v>
      </c>
      <c r="K4008" s="42" t="s">
        <v>4170</v>
      </c>
      <c r="L4008" s="42">
        <v>0</v>
      </c>
      <c r="M4008" s="39" t="s">
        <v>105</v>
      </c>
      <c r="N4008" s="39" t="str">
        <f t="shared" si="62"/>
        <v>sim</v>
      </c>
      <c r="O4008" s="49">
        <v>4</v>
      </c>
      <c r="P4008" s="49">
        <v>3</v>
      </c>
      <c r="Q4008" s="39">
        <v>2</v>
      </c>
      <c r="R4008" s="39">
        <v>75</v>
      </c>
      <c r="S4008" s="39">
        <v>50</v>
      </c>
    </row>
    <row r="4009" spans="1:19" x14ac:dyDescent="0.25">
      <c r="A4009" s="39" t="s">
        <v>75</v>
      </c>
      <c r="B4009" s="39" t="s">
        <v>41</v>
      </c>
      <c r="C4009" s="39" t="s">
        <v>73</v>
      </c>
      <c r="D4009" s="39" t="s">
        <v>4076</v>
      </c>
      <c r="E4009" s="39" t="s">
        <v>207</v>
      </c>
      <c r="F4009" s="48">
        <v>1</v>
      </c>
      <c r="G4009" s="41">
        <v>946</v>
      </c>
      <c r="H4009" s="42">
        <v>2.4571428571428573</v>
      </c>
      <c r="I4009" s="42">
        <v>385</v>
      </c>
      <c r="J4009" s="42" t="s">
        <v>4170</v>
      </c>
      <c r="K4009" s="42" t="s">
        <v>4170</v>
      </c>
      <c r="L4009" s="42">
        <v>0</v>
      </c>
      <c r="M4009" s="39" t="s">
        <v>106</v>
      </c>
      <c r="N4009" s="39" t="str">
        <f t="shared" si="62"/>
        <v>sim</v>
      </c>
      <c r="O4009" s="49">
        <v>15</v>
      </c>
      <c r="P4009" s="49">
        <v>10</v>
      </c>
      <c r="Q4009" s="39">
        <v>10</v>
      </c>
      <c r="R4009" s="39">
        <v>66.7</v>
      </c>
      <c r="S4009" s="39">
        <v>66.7</v>
      </c>
    </row>
    <row r="4010" spans="1:19" x14ac:dyDescent="0.25">
      <c r="A4010" s="39" t="s">
        <v>75</v>
      </c>
      <c r="B4010" s="39" t="s">
        <v>41</v>
      </c>
      <c r="C4010" s="39" t="s">
        <v>73</v>
      </c>
      <c r="D4010" s="39" t="s">
        <v>4077</v>
      </c>
      <c r="E4010" s="39" t="s">
        <v>197</v>
      </c>
      <c r="F4010" s="48">
        <v>1</v>
      </c>
      <c r="G4010" s="41">
        <v>4242</v>
      </c>
      <c r="H4010" s="42">
        <v>2.1231231231231229</v>
      </c>
      <c r="I4010" s="42">
        <v>1998</v>
      </c>
      <c r="J4010" s="42" t="s">
        <v>4170</v>
      </c>
      <c r="K4010" s="42" t="s">
        <v>4170</v>
      </c>
      <c r="L4010" s="42">
        <v>2</v>
      </c>
      <c r="M4010" s="39" t="s">
        <v>102</v>
      </c>
      <c r="N4010" s="39" t="str">
        <f t="shared" si="62"/>
        <v>sim</v>
      </c>
      <c r="O4010" s="49">
        <v>35.69</v>
      </c>
      <c r="P4010" s="49">
        <v>34.5</v>
      </c>
      <c r="Q4010" s="39">
        <v>17</v>
      </c>
      <c r="R4010" s="39">
        <v>96.7</v>
      </c>
      <c r="S4010" s="39">
        <v>47.6</v>
      </c>
    </row>
    <row r="4011" spans="1:19" x14ac:dyDescent="0.25">
      <c r="A4011" s="39" t="s">
        <v>75</v>
      </c>
      <c r="B4011" s="39" t="s">
        <v>41</v>
      </c>
      <c r="C4011" s="39" t="s">
        <v>73</v>
      </c>
      <c r="D4011" s="39" t="s">
        <v>4078</v>
      </c>
      <c r="E4011" s="39" t="s">
        <v>200</v>
      </c>
      <c r="F4011" s="48">
        <v>1</v>
      </c>
      <c r="G4011" s="41">
        <v>9955</v>
      </c>
      <c r="H4011" s="42">
        <v>2.8257167187056487</v>
      </c>
      <c r="I4011" s="42">
        <v>3523</v>
      </c>
      <c r="J4011" s="42" t="s">
        <v>4170</v>
      </c>
      <c r="K4011" s="42" t="s">
        <v>4169</v>
      </c>
      <c r="L4011" s="42">
        <v>300</v>
      </c>
      <c r="M4011" s="39" t="s">
        <v>102</v>
      </c>
      <c r="N4011" s="39" t="str">
        <f t="shared" si="62"/>
        <v>sim</v>
      </c>
      <c r="O4011" s="49">
        <v>100</v>
      </c>
      <c r="P4011" s="49">
        <v>75</v>
      </c>
      <c r="Q4011" s="39">
        <v>47</v>
      </c>
      <c r="R4011" s="39">
        <v>75</v>
      </c>
      <c r="S4011" s="39">
        <v>47</v>
      </c>
    </row>
    <row r="4012" spans="1:19" x14ac:dyDescent="0.25">
      <c r="A4012" s="39" t="s">
        <v>75</v>
      </c>
      <c r="B4012" s="39" t="s">
        <v>41</v>
      </c>
      <c r="C4012" s="39" t="s">
        <v>73</v>
      </c>
      <c r="D4012" s="39" t="s">
        <v>4079</v>
      </c>
      <c r="E4012" s="39" t="s">
        <v>204</v>
      </c>
      <c r="F4012" s="48">
        <v>1</v>
      </c>
      <c r="G4012" s="41">
        <v>8019</v>
      </c>
      <c r="H4012" s="42">
        <v>4.0095000000000001</v>
      </c>
      <c r="I4012" s="42">
        <v>2000</v>
      </c>
      <c r="J4012" s="42" t="s">
        <v>4169</v>
      </c>
      <c r="K4012" s="42" t="s">
        <v>4170</v>
      </c>
      <c r="L4012" s="42">
        <v>30</v>
      </c>
      <c r="M4012" s="39" t="s">
        <v>102</v>
      </c>
      <c r="N4012" s="39" t="str">
        <f t="shared" si="62"/>
        <v>sim</v>
      </c>
      <c r="O4012" s="49">
        <v>20</v>
      </c>
      <c r="P4012" s="49">
        <v>10</v>
      </c>
      <c r="Q4012" s="39">
        <v>8</v>
      </c>
      <c r="R4012" s="39">
        <v>50</v>
      </c>
      <c r="S4012" s="39">
        <v>40</v>
      </c>
    </row>
    <row r="4013" spans="1:19" x14ac:dyDescent="0.25">
      <c r="A4013" s="39" t="s">
        <v>75</v>
      </c>
      <c r="B4013" s="39" t="s">
        <v>41</v>
      </c>
      <c r="C4013" s="39" t="s">
        <v>73</v>
      </c>
      <c r="D4013" s="39" t="s">
        <v>4080</v>
      </c>
      <c r="E4013" s="39" t="s">
        <v>200</v>
      </c>
      <c r="F4013" s="48">
        <v>1</v>
      </c>
      <c r="G4013" s="41">
        <v>1021</v>
      </c>
      <c r="H4013" s="42">
        <v>2.1270833333333332</v>
      </c>
      <c r="I4013" s="42">
        <v>480</v>
      </c>
      <c r="J4013" s="42" t="s">
        <v>4170</v>
      </c>
      <c r="K4013" s="42" t="s">
        <v>4170</v>
      </c>
      <c r="L4013" s="42">
        <v>35</v>
      </c>
      <c r="M4013" s="39" t="s">
        <v>106</v>
      </c>
      <c r="N4013" s="39" t="str">
        <f t="shared" si="62"/>
        <v>sim</v>
      </c>
      <c r="O4013" s="49">
        <v>14.74</v>
      </c>
      <c r="P4013" s="49">
        <v>10</v>
      </c>
      <c r="Q4013" s="39">
        <v>9</v>
      </c>
      <c r="R4013" s="39">
        <v>67.8</v>
      </c>
      <c r="S4013" s="39">
        <v>61.1</v>
      </c>
    </row>
    <row r="4014" spans="1:19" x14ac:dyDescent="0.25">
      <c r="A4014" s="39" t="s">
        <v>75</v>
      </c>
      <c r="B4014" s="39" t="s">
        <v>41</v>
      </c>
      <c r="C4014" s="39" t="s">
        <v>73</v>
      </c>
      <c r="D4014" s="39" t="s">
        <v>4081</v>
      </c>
      <c r="E4014" s="39" t="s">
        <v>201</v>
      </c>
      <c r="F4014" s="48">
        <v>1</v>
      </c>
      <c r="G4014" s="41">
        <v>5452</v>
      </c>
      <c r="H4014" s="42">
        <v>3.6346666666666665</v>
      </c>
      <c r="I4014" s="42">
        <v>1500</v>
      </c>
      <c r="J4014" s="42" t="s">
        <v>4170</v>
      </c>
      <c r="K4014" s="42" t="s">
        <v>4170</v>
      </c>
      <c r="L4014" s="42">
        <v>50</v>
      </c>
      <c r="M4014" s="39" t="s">
        <v>102</v>
      </c>
      <c r="N4014" s="39" t="str">
        <f t="shared" si="62"/>
        <v>sim</v>
      </c>
      <c r="O4014" s="49">
        <v>1500</v>
      </c>
      <c r="P4014" s="49">
        <v>800</v>
      </c>
      <c r="Q4014" s="39">
        <v>750</v>
      </c>
      <c r="R4014" s="39">
        <v>53.3</v>
      </c>
      <c r="S4014" s="39">
        <v>50</v>
      </c>
    </row>
    <row r="4015" spans="1:19" x14ac:dyDescent="0.25">
      <c r="A4015" s="39" t="s">
        <v>75</v>
      </c>
      <c r="B4015" s="39" t="s">
        <v>41</v>
      </c>
      <c r="C4015" s="39" t="s">
        <v>73</v>
      </c>
      <c r="D4015" s="39" t="s">
        <v>4082</v>
      </c>
      <c r="E4015" s="39" t="s">
        <v>206</v>
      </c>
      <c r="F4015" s="48">
        <v>2</v>
      </c>
      <c r="G4015" s="41">
        <v>30534</v>
      </c>
      <c r="H4015" s="42">
        <v>2.096827358879275</v>
      </c>
      <c r="I4015" s="42">
        <v>14562</v>
      </c>
      <c r="J4015" s="42" t="s">
        <v>4170</v>
      </c>
      <c r="K4015" s="42" t="s">
        <v>4170</v>
      </c>
      <c r="L4015" s="42">
        <v>350</v>
      </c>
      <c r="M4015" s="39" t="s">
        <v>106</v>
      </c>
      <c r="N4015" s="39" t="str">
        <f t="shared" si="62"/>
        <v>sim</v>
      </c>
      <c r="O4015" s="49">
        <v>114.4</v>
      </c>
      <c r="P4015" s="49">
        <v>89.44</v>
      </c>
      <c r="Q4015" s="39">
        <v>86.4</v>
      </c>
      <c r="R4015" s="39">
        <v>78.2</v>
      </c>
      <c r="S4015" s="39">
        <v>75.5</v>
      </c>
    </row>
    <row r="4016" spans="1:19" x14ac:dyDescent="0.25">
      <c r="A4016" s="39" t="s">
        <v>75</v>
      </c>
      <c r="B4016" s="39" t="s">
        <v>41</v>
      </c>
      <c r="C4016" s="39" t="s">
        <v>73</v>
      </c>
      <c r="D4016" s="39" t="s">
        <v>4083</v>
      </c>
      <c r="E4016" s="39" t="s">
        <v>199</v>
      </c>
      <c r="F4016" s="48">
        <v>1</v>
      </c>
      <c r="G4016" s="41">
        <v>1368</v>
      </c>
      <c r="H4016" s="42">
        <v>2.1046153846153848</v>
      </c>
      <c r="I4016" s="42">
        <v>650</v>
      </c>
      <c r="J4016" s="42" t="s">
        <v>4170</v>
      </c>
      <c r="K4016" s="42" t="s">
        <v>4170</v>
      </c>
      <c r="L4016" s="42">
        <v>4</v>
      </c>
      <c r="M4016" s="39" t="s">
        <v>102</v>
      </c>
      <c r="N4016" s="39" t="str">
        <f t="shared" si="62"/>
        <v>sim</v>
      </c>
      <c r="O4016" s="49">
        <v>20</v>
      </c>
      <c r="P4016" s="49">
        <v>18</v>
      </c>
      <c r="Q4016" s="39">
        <v>15</v>
      </c>
      <c r="R4016" s="39">
        <v>90</v>
      </c>
      <c r="S4016" s="39">
        <v>75</v>
      </c>
    </row>
    <row r="4017" spans="1:19" x14ac:dyDescent="0.25">
      <c r="A4017" s="39" t="s">
        <v>75</v>
      </c>
      <c r="B4017" s="39" t="s">
        <v>41</v>
      </c>
      <c r="C4017" s="39" t="s">
        <v>73</v>
      </c>
      <c r="D4017" s="39" t="s">
        <v>4084</v>
      </c>
      <c r="E4017" s="39" t="s">
        <v>205</v>
      </c>
      <c r="F4017" s="48">
        <v>1</v>
      </c>
      <c r="G4017" s="41">
        <v>8010</v>
      </c>
      <c r="H4017" s="42">
        <v>2.6807228915662651</v>
      </c>
      <c r="I4017" s="42">
        <v>2988</v>
      </c>
      <c r="J4017" s="42" t="s">
        <v>4170</v>
      </c>
      <c r="K4017" s="42" t="s">
        <v>4170</v>
      </c>
      <c r="L4017" s="42">
        <v>47</v>
      </c>
      <c r="M4017" s="39" t="s">
        <v>103</v>
      </c>
      <c r="N4017" s="39" t="str">
        <f t="shared" si="62"/>
        <v>sim</v>
      </c>
      <c r="O4017" s="49">
        <v>42</v>
      </c>
      <c r="P4017" s="49">
        <v>11</v>
      </c>
      <c r="Q4017" s="39">
        <v>10.5</v>
      </c>
      <c r="R4017" s="39">
        <v>26.2</v>
      </c>
      <c r="S4017" s="39">
        <v>25</v>
      </c>
    </row>
    <row r="4018" spans="1:19" x14ac:dyDescent="0.25">
      <c r="A4018" s="39" t="s">
        <v>75</v>
      </c>
      <c r="B4018" s="39" t="s">
        <v>41</v>
      </c>
      <c r="C4018" s="39" t="s">
        <v>73</v>
      </c>
      <c r="D4018" s="39" t="s">
        <v>1278</v>
      </c>
      <c r="E4018" s="39" t="s">
        <v>198</v>
      </c>
      <c r="F4018" s="48">
        <v>1</v>
      </c>
      <c r="G4018" s="41">
        <v>2143</v>
      </c>
      <c r="H4018" s="42">
        <v>2.0028037383177568</v>
      </c>
      <c r="I4018" s="42">
        <v>1070</v>
      </c>
      <c r="J4018" s="42" t="s">
        <v>4169</v>
      </c>
      <c r="K4018" s="42" t="s">
        <v>4169</v>
      </c>
      <c r="L4018" s="42">
        <v>20</v>
      </c>
      <c r="M4018" s="39" t="s">
        <v>105</v>
      </c>
      <c r="N4018" s="39" t="str">
        <f t="shared" si="62"/>
        <v>sim</v>
      </c>
      <c r="O4018" s="49">
        <v>19.7</v>
      </c>
      <c r="P4018" s="49">
        <v>13</v>
      </c>
      <c r="Q4018" s="39">
        <v>10</v>
      </c>
      <c r="R4018" s="39">
        <v>66</v>
      </c>
      <c r="S4018" s="39">
        <v>50.8</v>
      </c>
    </row>
    <row r="4019" spans="1:19" x14ac:dyDescent="0.25">
      <c r="A4019" s="39" t="s">
        <v>75</v>
      </c>
      <c r="B4019" s="39" t="s">
        <v>41</v>
      </c>
      <c r="C4019" s="39" t="s">
        <v>73</v>
      </c>
      <c r="D4019" s="39" t="s">
        <v>3007</v>
      </c>
      <c r="E4019" s="39" t="s">
        <v>200</v>
      </c>
      <c r="F4019" s="48">
        <v>1</v>
      </c>
      <c r="G4019" s="41">
        <v>17266</v>
      </c>
      <c r="H4019" s="42">
        <v>3.1335753176043557</v>
      </c>
      <c r="I4019" s="42">
        <v>5510</v>
      </c>
      <c r="J4019" s="42" t="s">
        <v>4170</v>
      </c>
      <c r="K4019" s="42" t="s">
        <v>4170</v>
      </c>
      <c r="L4019" s="42">
        <v>20</v>
      </c>
      <c r="M4019" s="39" t="s">
        <v>102</v>
      </c>
      <c r="N4019" s="39" t="str">
        <f t="shared" si="62"/>
        <v>sim</v>
      </c>
      <c r="O4019" s="49">
        <v>42</v>
      </c>
      <c r="P4019" s="49">
        <v>42</v>
      </c>
      <c r="Q4019" s="39">
        <v>32</v>
      </c>
      <c r="R4019" s="39">
        <v>100</v>
      </c>
      <c r="S4019" s="39">
        <v>76.2</v>
      </c>
    </row>
    <row r="4020" spans="1:19" x14ac:dyDescent="0.25">
      <c r="A4020" s="39" t="s">
        <v>75</v>
      </c>
      <c r="B4020" s="39" t="s">
        <v>41</v>
      </c>
      <c r="C4020" s="39" t="s">
        <v>73</v>
      </c>
      <c r="D4020" s="39" t="s">
        <v>4085</v>
      </c>
      <c r="E4020" s="39" t="s">
        <v>199</v>
      </c>
      <c r="F4020" s="48">
        <v>1</v>
      </c>
      <c r="G4020" s="41">
        <v>1943</v>
      </c>
      <c r="H4020" s="42">
        <v>2.6986111111111111</v>
      </c>
      <c r="I4020" s="42">
        <v>720</v>
      </c>
      <c r="J4020" s="42" t="s">
        <v>4169</v>
      </c>
      <c r="K4020" s="42" t="s">
        <v>4169</v>
      </c>
      <c r="L4020" s="42">
        <v>0</v>
      </c>
      <c r="M4020" s="39" t="s">
        <v>102</v>
      </c>
      <c r="N4020" s="39" t="str">
        <f t="shared" si="62"/>
        <v>sim</v>
      </c>
      <c r="O4020" s="49">
        <v>14.7</v>
      </c>
      <c r="P4020" s="49">
        <v>12</v>
      </c>
      <c r="Q4020" s="39">
        <v>8.1999999999999993</v>
      </c>
      <c r="R4020" s="39">
        <v>81.599999999999994</v>
      </c>
      <c r="S4020" s="39">
        <v>55.8</v>
      </c>
    </row>
    <row r="4021" spans="1:19" x14ac:dyDescent="0.25">
      <c r="A4021" s="39" t="s">
        <v>75</v>
      </c>
      <c r="B4021" s="39" t="s">
        <v>41</v>
      </c>
      <c r="C4021" s="39" t="s">
        <v>73</v>
      </c>
      <c r="D4021" s="39" t="s">
        <v>4086</v>
      </c>
      <c r="E4021" s="39" t="s">
        <v>199</v>
      </c>
      <c r="F4021" s="48">
        <v>1</v>
      </c>
      <c r="G4021" s="41">
        <v>2234</v>
      </c>
      <c r="H4021" s="42">
        <v>2.351578947368421</v>
      </c>
      <c r="I4021" s="42">
        <v>950</v>
      </c>
      <c r="J4021" s="42" t="s">
        <v>4169</v>
      </c>
      <c r="K4021" s="42" t="s">
        <v>4169</v>
      </c>
      <c r="L4021" s="42">
        <v>0</v>
      </c>
      <c r="M4021" s="39" t="s">
        <v>102</v>
      </c>
      <c r="N4021" s="39" t="str">
        <f t="shared" si="62"/>
        <v>sim</v>
      </c>
      <c r="O4021" s="49">
        <v>12</v>
      </c>
      <c r="P4021" s="49">
        <v>9</v>
      </c>
      <c r="Q4021" s="39">
        <v>8</v>
      </c>
      <c r="R4021" s="39">
        <v>75</v>
      </c>
      <c r="S4021" s="39">
        <v>66.7</v>
      </c>
    </row>
    <row r="4022" spans="1:19" x14ac:dyDescent="0.25">
      <c r="A4022" s="39" t="s">
        <v>75</v>
      </c>
      <c r="B4022" s="39" t="s">
        <v>41</v>
      </c>
      <c r="C4022" s="39" t="s">
        <v>73</v>
      </c>
      <c r="D4022" s="39" t="s">
        <v>4087</v>
      </c>
      <c r="E4022" s="39" t="s">
        <v>200</v>
      </c>
      <c r="F4022" s="48">
        <v>1</v>
      </c>
      <c r="G4022" s="41">
        <v>1161</v>
      </c>
      <c r="H4022" s="42">
        <v>2.3266533066132267</v>
      </c>
      <c r="I4022" s="42">
        <v>499</v>
      </c>
      <c r="J4022" s="42" t="s">
        <v>4170</v>
      </c>
      <c r="K4022" s="42" t="s">
        <v>4170</v>
      </c>
      <c r="L4022" s="42">
        <v>0</v>
      </c>
      <c r="M4022" s="39" t="s">
        <v>102</v>
      </c>
      <c r="N4022" s="39" t="str">
        <f t="shared" si="62"/>
        <v>sim</v>
      </c>
      <c r="O4022" s="49">
        <v>19</v>
      </c>
      <c r="P4022" s="49">
        <v>16</v>
      </c>
      <c r="Q4022" s="39">
        <v>0</v>
      </c>
      <c r="R4022" s="39">
        <v>84.2</v>
      </c>
      <c r="S4022" s="39"/>
    </row>
    <row r="4023" spans="1:19" x14ac:dyDescent="0.25">
      <c r="A4023" s="39" t="s">
        <v>75</v>
      </c>
      <c r="B4023" s="39" t="s">
        <v>41</v>
      </c>
      <c r="C4023" s="39" t="s">
        <v>73</v>
      </c>
      <c r="D4023" s="39" t="s">
        <v>4088</v>
      </c>
      <c r="E4023" s="39" t="s">
        <v>202</v>
      </c>
      <c r="F4023" s="48">
        <v>2</v>
      </c>
      <c r="G4023" s="41">
        <v>29188</v>
      </c>
      <c r="H4023" s="42">
        <v>2.295375904372444</v>
      </c>
      <c r="I4023" s="42">
        <v>12716</v>
      </c>
      <c r="J4023" s="42" t="s">
        <v>4170</v>
      </c>
      <c r="K4023" s="42" t="s">
        <v>4170</v>
      </c>
      <c r="L4023" s="42">
        <v>100</v>
      </c>
      <c r="M4023" s="39" t="s">
        <v>103</v>
      </c>
      <c r="N4023" s="39" t="str">
        <f t="shared" si="62"/>
        <v>sim</v>
      </c>
      <c r="O4023" s="49">
        <v>604</v>
      </c>
      <c r="P4023" s="49">
        <v>604</v>
      </c>
      <c r="Q4023" s="39">
        <v>350</v>
      </c>
      <c r="R4023" s="39">
        <v>100</v>
      </c>
      <c r="S4023" s="39">
        <v>57.9</v>
      </c>
    </row>
    <row r="4024" spans="1:19" x14ac:dyDescent="0.25">
      <c r="A4024" s="39" t="s">
        <v>75</v>
      </c>
      <c r="B4024" s="39" t="s">
        <v>41</v>
      </c>
      <c r="C4024" s="39" t="s">
        <v>73</v>
      </c>
      <c r="D4024" s="39" t="s">
        <v>4089</v>
      </c>
      <c r="E4024" s="39" t="s">
        <v>207</v>
      </c>
      <c r="F4024" s="48">
        <v>1</v>
      </c>
      <c r="G4024" s="41">
        <v>3400</v>
      </c>
      <c r="H4024" s="42">
        <v>2.1725239616613417</v>
      </c>
      <c r="I4024" s="42">
        <v>1565</v>
      </c>
      <c r="J4024" s="42" t="s">
        <v>4170</v>
      </c>
      <c r="K4024" s="42" t="s">
        <v>4170</v>
      </c>
      <c r="L4024" s="42">
        <v>0</v>
      </c>
      <c r="M4024" s="39" t="s">
        <v>103</v>
      </c>
      <c r="N4024" s="39" t="str">
        <f t="shared" si="62"/>
        <v>sim</v>
      </c>
      <c r="O4024" s="49">
        <v>44</v>
      </c>
      <c r="P4024" s="49">
        <v>12.9</v>
      </c>
      <c r="Q4024" s="39">
        <v>6</v>
      </c>
      <c r="R4024" s="39">
        <v>29.3</v>
      </c>
      <c r="S4024" s="39">
        <v>13.6</v>
      </c>
    </row>
    <row r="4025" spans="1:19" x14ac:dyDescent="0.25">
      <c r="A4025" s="39" t="s">
        <v>75</v>
      </c>
      <c r="B4025" s="39" t="s">
        <v>41</v>
      </c>
      <c r="C4025" s="39" t="s">
        <v>73</v>
      </c>
      <c r="D4025" s="39" t="s">
        <v>4090</v>
      </c>
      <c r="E4025" s="39" t="s">
        <v>207</v>
      </c>
      <c r="F4025" s="48">
        <v>1</v>
      </c>
      <c r="G4025" s="41">
        <v>3114</v>
      </c>
      <c r="H4025" s="42">
        <v>2.5629629629629629</v>
      </c>
      <c r="I4025" s="42">
        <v>1215</v>
      </c>
      <c r="J4025" s="42" t="s">
        <v>4169</v>
      </c>
      <c r="K4025" s="42" t="s">
        <v>4170</v>
      </c>
      <c r="L4025" s="42">
        <v>50</v>
      </c>
      <c r="M4025" s="39" t="s">
        <v>102</v>
      </c>
      <c r="N4025" s="39" t="str">
        <f t="shared" si="62"/>
        <v>sim</v>
      </c>
      <c r="O4025" s="49">
        <v>15.4</v>
      </c>
      <c r="P4025" s="49">
        <v>15.4</v>
      </c>
      <c r="Q4025" s="39">
        <v>4</v>
      </c>
      <c r="R4025" s="39">
        <v>100</v>
      </c>
      <c r="S4025" s="39">
        <v>26</v>
      </c>
    </row>
    <row r="4026" spans="1:19" x14ac:dyDescent="0.25">
      <c r="A4026" s="39" t="s">
        <v>75</v>
      </c>
      <c r="B4026" s="39" t="s">
        <v>41</v>
      </c>
      <c r="C4026" s="39" t="s">
        <v>73</v>
      </c>
      <c r="D4026" s="39" t="s">
        <v>4091</v>
      </c>
      <c r="E4026" s="39" t="s">
        <v>200</v>
      </c>
      <c r="F4026" s="48">
        <v>1</v>
      </c>
      <c r="G4026" s="41">
        <v>8041</v>
      </c>
      <c r="H4026" s="42">
        <v>2.3307246376811595</v>
      </c>
      <c r="I4026" s="42">
        <v>3450</v>
      </c>
      <c r="J4026" s="42" t="s">
        <v>4170</v>
      </c>
      <c r="K4026" s="42" t="s">
        <v>4170</v>
      </c>
      <c r="L4026" s="42">
        <v>105</v>
      </c>
      <c r="M4026" s="39" t="s">
        <v>103</v>
      </c>
      <c r="N4026" s="39" t="str">
        <f t="shared" si="62"/>
        <v>sim</v>
      </c>
      <c r="O4026" s="49">
        <v>43</v>
      </c>
      <c r="P4026" s="49">
        <v>43</v>
      </c>
      <c r="Q4026" s="39">
        <v>32</v>
      </c>
      <c r="R4026" s="39">
        <v>100</v>
      </c>
      <c r="S4026" s="39">
        <v>74.400000000000006</v>
      </c>
    </row>
    <row r="4027" spans="1:19" x14ac:dyDescent="0.25">
      <c r="A4027" s="39" t="s">
        <v>75</v>
      </c>
      <c r="B4027" s="39" t="s">
        <v>41</v>
      </c>
      <c r="C4027" s="39" t="s">
        <v>73</v>
      </c>
      <c r="D4027" s="39" t="s">
        <v>4092</v>
      </c>
      <c r="E4027" s="39" t="s">
        <v>206</v>
      </c>
      <c r="F4027" s="48">
        <v>1</v>
      </c>
      <c r="G4027" s="41">
        <v>20683</v>
      </c>
      <c r="H4027" s="42">
        <v>3.9396190476190478</v>
      </c>
      <c r="I4027" s="42">
        <v>5250</v>
      </c>
      <c r="J4027" s="42" t="s">
        <v>4170</v>
      </c>
      <c r="K4027" s="42" t="s">
        <v>4170</v>
      </c>
      <c r="L4027" s="42">
        <v>100</v>
      </c>
      <c r="M4027" s="39" t="s">
        <v>103</v>
      </c>
      <c r="N4027" s="39" t="str">
        <f t="shared" si="62"/>
        <v>sim</v>
      </c>
      <c r="O4027" s="49">
        <v>380</v>
      </c>
      <c r="P4027" s="49">
        <v>300</v>
      </c>
      <c r="Q4027" s="39">
        <v>100</v>
      </c>
      <c r="R4027" s="39">
        <v>78.900000000000006</v>
      </c>
      <c r="S4027" s="39">
        <v>26.3</v>
      </c>
    </row>
    <row r="4028" spans="1:19" x14ac:dyDescent="0.25">
      <c r="A4028" s="39" t="s">
        <v>75</v>
      </c>
      <c r="B4028" s="39" t="s">
        <v>41</v>
      </c>
      <c r="C4028" s="39" t="s">
        <v>73</v>
      </c>
      <c r="D4028" s="39" t="s">
        <v>4093</v>
      </c>
      <c r="E4028" s="39" t="s">
        <v>203</v>
      </c>
      <c r="F4028" s="48">
        <v>2</v>
      </c>
      <c r="G4028" s="41">
        <v>29996</v>
      </c>
      <c r="H4028" s="42">
        <v>3.1245833333333333</v>
      </c>
      <c r="I4028" s="42">
        <v>9600</v>
      </c>
      <c r="J4028" s="42" t="s">
        <v>4170</v>
      </c>
      <c r="K4028" s="42" t="s">
        <v>4170</v>
      </c>
      <c r="L4028" s="42">
        <v>700</v>
      </c>
      <c r="M4028" s="39" t="s">
        <v>106</v>
      </c>
      <c r="N4028" s="39" t="str">
        <f t="shared" si="62"/>
        <v>sim</v>
      </c>
      <c r="O4028" s="49">
        <v>528.97</v>
      </c>
      <c r="P4028" s="49">
        <v>99.59</v>
      </c>
      <c r="Q4028" s="39">
        <v>105.59</v>
      </c>
      <c r="R4028" s="39">
        <v>18.8</v>
      </c>
      <c r="S4028" s="39">
        <v>20</v>
      </c>
    </row>
    <row r="4029" spans="1:19" x14ac:dyDescent="0.25">
      <c r="A4029" s="39" t="s">
        <v>75</v>
      </c>
      <c r="B4029" s="39" t="s">
        <v>41</v>
      </c>
      <c r="C4029" s="39" t="s">
        <v>73</v>
      </c>
      <c r="D4029" s="39" t="s">
        <v>4094</v>
      </c>
      <c r="E4029" s="39" t="s">
        <v>198</v>
      </c>
      <c r="F4029" s="48">
        <v>1</v>
      </c>
      <c r="G4029" s="41">
        <v>10792</v>
      </c>
      <c r="H4029" s="42">
        <v>2.8362680683311434</v>
      </c>
      <c r="I4029" s="42">
        <v>3805</v>
      </c>
      <c r="J4029" s="42" t="s">
        <v>4169</v>
      </c>
      <c r="K4029" s="42" t="s">
        <v>4169</v>
      </c>
      <c r="L4029" s="42">
        <v>8</v>
      </c>
      <c r="M4029" s="39" t="s">
        <v>106</v>
      </c>
      <c r="N4029" s="39" t="str">
        <f t="shared" si="62"/>
        <v>sim</v>
      </c>
      <c r="O4029" s="49">
        <v>58.5</v>
      </c>
      <c r="P4029" s="49">
        <v>48.5</v>
      </c>
      <c r="Q4029" s="39">
        <v>45</v>
      </c>
      <c r="R4029" s="39">
        <v>82.9</v>
      </c>
      <c r="S4029" s="39">
        <v>76.900000000000006</v>
      </c>
    </row>
    <row r="4030" spans="1:19" x14ac:dyDescent="0.25">
      <c r="A4030" s="39" t="s">
        <v>75</v>
      </c>
      <c r="B4030" s="39" t="s">
        <v>41</v>
      </c>
      <c r="C4030" s="39" t="s">
        <v>73</v>
      </c>
      <c r="D4030" s="39" t="s">
        <v>3035</v>
      </c>
      <c r="E4030" s="39" t="s">
        <v>204</v>
      </c>
      <c r="F4030" s="48">
        <v>1</v>
      </c>
      <c r="G4030" s="41">
        <v>4324</v>
      </c>
      <c r="H4030" s="42">
        <v>2.3876311430149091</v>
      </c>
      <c r="I4030" s="42">
        <v>1811</v>
      </c>
      <c r="J4030" s="42" t="s">
        <v>4170</v>
      </c>
      <c r="K4030" s="42" t="s">
        <v>4170</v>
      </c>
      <c r="L4030" s="42">
        <v>878</v>
      </c>
      <c r="M4030" s="39" t="s">
        <v>102</v>
      </c>
      <c r="N4030" s="39" t="str">
        <f t="shared" si="62"/>
        <v>sim</v>
      </c>
      <c r="O4030" s="49">
        <v>32</v>
      </c>
      <c r="P4030" s="49">
        <v>25</v>
      </c>
      <c r="Q4030" s="39">
        <v>24</v>
      </c>
      <c r="R4030" s="39">
        <v>78.099999999999994</v>
      </c>
      <c r="S4030" s="39">
        <v>75</v>
      </c>
    </row>
    <row r="4031" spans="1:19" x14ac:dyDescent="0.25">
      <c r="A4031" s="39" t="s">
        <v>75</v>
      </c>
      <c r="B4031" s="39" t="s">
        <v>41</v>
      </c>
      <c r="C4031" s="39" t="s">
        <v>73</v>
      </c>
      <c r="D4031" s="39" t="s">
        <v>4095</v>
      </c>
      <c r="E4031" s="39" t="s">
        <v>199</v>
      </c>
      <c r="F4031" s="48">
        <v>1</v>
      </c>
      <c r="G4031" s="41">
        <v>496</v>
      </c>
      <c r="H4031" s="42">
        <v>2.48</v>
      </c>
      <c r="I4031" s="42">
        <v>200</v>
      </c>
      <c r="J4031" s="42" t="s">
        <v>4170</v>
      </c>
      <c r="K4031" s="42" t="s">
        <v>4170</v>
      </c>
      <c r="L4031" s="42">
        <v>15</v>
      </c>
      <c r="M4031" s="39" t="s">
        <v>102</v>
      </c>
      <c r="N4031" s="39" t="str">
        <f t="shared" si="62"/>
        <v>sim</v>
      </c>
      <c r="O4031" s="49">
        <v>6.56</v>
      </c>
      <c r="P4031" s="49">
        <v>6.56</v>
      </c>
      <c r="Q4031" s="39">
        <v>5.7</v>
      </c>
      <c r="R4031" s="39">
        <v>100</v>
      </c>
      <c r="S4031" s="39">
        <v>86.9</v>
      </c>
    </row>
    <row r="4032" spans="1:19" x14ac:dyDescent="0.25">
      <c r="A4032" s="39" t="s">
        <v>75</v>
      </c>
      <c r="B4032" s="39" t="s">
        <v>41</v>
      </c>
      <c r="C4032" s="39" t="s">
        <v>73</v>
      </c>
      <c r="D4032" s="39" t="s">
        <v>4096</v>
      </c>
      <c r="E4032" s="39" t="s">
        <v>198</v>
      </c>
      <c r="F4032" s="48">
        <v>1</v>
      </c>
      <c r="G4032" s="41">
        <v>12544</v>
      </c>
      <c r="H4032" s="42">
        <v>3.3957769355711966</v>
      </c>
      <c r="I4032" s="42">
        <v>3694</v>
      </c>
      <c r="J4032" s="42" t="s">
        <v>4170</v>
      </c>
      <c r="K4032" s="42" t="s">
        <v>4170</v>
      </c>
      <c r="L4032" s="42">
        <v>964</v>
      </c>
      <c r="M4032" s="39" t="s">
        <v>106</v>
      </c>
      <c r="N4032" s="39" t="str">
        <f t="shared" si="62"/>
        <v>sim</v>
      </c>
      <c r="O4032" s="49">
        <v>91.17</v>
      </c>
      <c r="P4032" s="49">
        <v>86.89</v>
      </c>
      <c r="Q4032" s="39">
        <v>91.17</v>
      </c>
      <c r="R4032" s="39">
        <v>95.3</v>
      </c>
      <c r="S4032" s="39">
        <v>100</v>
      </c>
    </row>
    <row r="4033" spans="1:19" x14ac:dyDescent="0.25">
      <c r="A4033" s="39" t="s">
        <v>75</v>
      </c>
      <c r="B4033" s="39" t="s">
        <v>41</v>
      </c>
      <c r="C4033" s="39" t="s">
        <v>73</v>
      </c>
      <c r="D4033" s="39" t="s">
        <v>4097</v>
      </c>
      <c r="E4033" s="39" t="s">
        <v>198</v>
      </c>
      <c r="F4033" s="48">
        <v>1</v>
      </c>
      <c r="G4033" s="41">
        <v>808</v>
      </c>
      <c r="H4033" s="42">
        <v>2.2506963788300838</v>
      </c>
      <c r="I4033" s="42">
        <v>359</v>
      </c>
      <c r="J4033" s="42" t="s">
        <v>4170</v>
      </c>
      <c r="K4033" s="42" t="s">
        <v>4170</v>
      </c>
      <c r="L4033" s="42">
        <v>15</v>
      </c>
      <c r="M4033" s="39" t="s">
        <v>106</v>
      </c>
      <c r="N4033" s="39" t="str">
        <f t="shared" si="62"/>
        <v>sim</v>
      </c>
      <c r="O4033" s="49">
        <v>15</v>
      </c>
      <c r="P4033" s="49">
        <v>13</v>
      </c>
      <c r="Q4033" s="39">
        <v>10</v>
      </c>
      <c r="R4033" s="39">
        <v>86.7</v>
      </c>
      <c r="S4033" s="39">
        <v>66.7</v>
      </c>
    </row>
    <row r="4034" spans="1:19" x14ac:dyDescent="0.25">
      <c r="A4034" s="39" t="s">
        <v>75</v>
      </c>
      <c r="B4034" s="39" t="s">
        <v>41</v>
      </c>
      <c r="C4034" s="39" t="s">
        <v>73</v>
      </c>
      <c r="D4034" s="39" t="s">
        <v>4098</v>
      </c>
      <c r="E4034" s="39" t="s">
        <v>197</v>
      </c>
      <c r="F4034" s="48">
        <v>1</v>
      </c>
      <c r="G4034" s="41">
        <v>1069</v>
      </c>
      <c r="H4034" s="42">
        <v>2.2086776859504131</v>
      </c>
      <c r="I4034" s="42">
        <v>484</v>
      </c>
      <c r="J4034" s="42" t="s">
        <v>4169</v>
      </c>
      <c r="K4034" s="42" t="s">
        <v>4170</v>
      </c>
      <c r="L4034" s="42">
        <v>0</v>
      </c>
      <c r="M4034" s="39" t="s">
        <v>102</v>
      </c>
      <c r="N4034" s="39" t="str">
        <f t="shared" si="62"/>
        <v>sim</v>
      </c>
      <c r="O4034" s="49">
        <v>11.39</v>
      </c>
      <c r="P4034" s="49">
        <v>8.83</v>
      </c>
      <c r="Q4034" s="39">
        <v>8.73</v>
      </c>
      <c r="R4034" s="39">
        <v>77.5</v>
      </c>
      <c r="S4034" s="39">
        <v>76.599999999999994</v>
      </c>
    </row>
    <row r="4035" spans="1:19" x14ac:dyDescent="0.25">
      <c r="A4035" s="39" t="s">
        <v>75</v>
      </c>
      <c r="B4035" s="39" t="s">
        <v>41</v>
      </c>
      <c r="C4035" s="39" t="s">
        <v>73</v>
      </c>
      <c r="D4035" s="39" t="s">
        <v>4099</v>
      </c>
      <c r="E4035" s="39" t="s">
        <v>200</v>
      </c>
      <c r="F4035" s="48">
        <v>1</v>
      </c>
      <c r="G4035" s="41">
        <v>5511</v>
      </c>
      <c r="H4035" s="42">
        <v>2.0578790141896937</v>
      </c>
      <c r="I4035" s="42">
        <v>2678</v>
      </c>
      <c r="J4035" s="42" t="s">
        <v>4170</v>
      </c>
      <c r="K4035" s="42" t="s">
        <v>4170</v>
      </c>
      <c r="L4035" s="42">
        <v>0</v>
      </c>
      <c r="M4035" s="39" t="s">
        <v>102</v>
      </c>
      <c r="N4035" s="39" t="str">
        <f t="shared" ref="N4035:N4098" si="63">IF(M4035&lt;&gt;"Não existe", "sim")</f>
        <v>sim</v>
      </c>
      <c r="O4035" s="49">
        <v>50.81</v>
      </c>
      <c r="P4035" s="49">
        <v>38.68</v>
      </c>
      <c r="Q4035" s="39">
        <v>6.11</v>
      </c>
      <c r="R4035" s="39">
        <v>76.099999999999994</v>
      </c>
      <c r="S4035" s="39">
        <v>12</v>
      </c>
    </row>
    <row r="4036" spans="1:19" x14ac:dyDescent="0.25">
      <c r="A4036" s="39" t="s">
        <v>75</v>
      </c>
      <c r="B4036" s="39" t="s">
        <v>41</v>
      </c>
      <c r="C4036" s="39" t="s">
        <v>73</v>
      </c>
      <c r="D4036" s="39" t="s">
        <v>4100</v>
      </c>
      <c r="E4036" s="39" t="s">
        <v>201</v>
      </c>
      <c r="F4036" s="48">
        <v>1</v>
      </c>
      <c r="G4036" s="41">
        <v>1355</v>
      </c>
      <c r="H4036" s="42">
        <v>3.0795454545454546</v>
      </c>
      <c r="I4036" s="42">
        <v>440</v>
      </c>
      <c r="J4036" s="42" t="s">
        <v>4169</v>
      </c>
      <c r="K4036" s="42" t="s">
        <v>4170</v>
      </c>
      <c r="L4036" s="42">
        <v>40</v>
      </c>
      <c r="M4036" s="39" t="s">
        <v>105</v>
      </c>
      <c r="N4036" s="39" t="str">
        <f t="shared" si="63"/>
        <v>sim</v>
      </c>
      <c r="O4036" s="49">
        <v>350</v>
      </c>
      <c r="P4036" s="49">
        <v>260</v>
      </c>
      <c r="Q4036" s="39">
        <v>190</v>
      </c>
      <c r="R4036" s="39">
        <v>74.3</v>
      </c>
      <c r="S4036" s="39">
        <v>54.3</v>
      </c>
    </row>
    <row r="4037" spans="1:19" x14ac:dyDescent="0.25">
      <c r="A4037" s="39" t="s">
        <v>75</v>
      </c>
      <c r="B4037" s="39" t="s">
        <v>41</v>
      </c>
      <c r="C4037" s="39" t="s">
        <v>73</v>
      </c>
      <c r="D4037" s="39" t="s">
        <v>4101</v>
      </c>
      <c r="E4037" s="39" t="s">
        <v>199</v>
      </c>
      <c r="F4037" s="48">
        <v>1</v>
      </c>
      <c r="G4037" s="41">
        <v>2766</v>
      </c>
      <c r="H4037" s="42">
        <v>2.5754189944134076</v>
      </c>
      <c r="I4037" s="42">
        <v>1074</v>
      </c>
      <c r="J4037" s="42" t="s">
        <v>4169</v>
      </c>
      <c r="K4037" s="42" t="s">
        <v>4169</v>
      </c>
      <c r="L4037" s="42">
        <v>100</v>
      </c>
      <c r="M4037" s="39" t="s">
        <v>103</v>
      </c>
      <c r="N4037" s="39" t="str">
        <f t="shared" si="63"/>
        <v>sim</v>
      </c>
      <c r="O4037" s="49">
        <v>30</v>
      </c>
      <c r="P4037" s="49">
        <v>20</v>
      </c>
      <c r="Q4037" s="39">
        <v>15</v>
      </c>
      <c r="R4037" s="39">
        <v>66.7</v>
      </c>
      <c r="S4037" s="39">
        <v>50</v>
      </c>
    </row>
    <row r="4038" spans="1:19" x14ac:dyDescent="0.25">
      <c r="A4038" s="39" t="s">
        <v>75</v>
      </c>
      <c r="B4038" s="39" t="s">
        <v>41</v>
      </c>
      <c r="C4038" s="39" t="s">
        <v>73</v>
      </c>
      <c r="D4038" s="39" t="s">
        <v>4102</v>
      </c>
      <c r="E4038" s="39" t="s">
        <v>198</v>
      </c>
      <c r="F4038" s="48">
        <v>1</v>
      </c>
      <c r="G4038" s="41">
        <v>2509</v>
      </c>
      <c r="H4038" s="42">
        <v>2.3492509363295881</v>
      </c>
      <c r="I4038" s="42">
        <v>1068</v>
      </c>
      <c r="J4038" s="42" t="s">
        <v>4170</v>
      </c>
      <c r="K4038" s="42" t="s">
        <v>4170</v>
      </c>
      <c r="L4038" s="42">
        <v>5</v>
      </c>
      <c r="M4038" s="39" t="s">
        <v>102</v>
      </c>
      <c r="N4038" s="39" t="str">
        <f t="shared" si="63"/>
        <v>sim</v>
      </c>
      <c r="O4038" s="49">
        <v>24.78</v>
      </c>
      <c r="P4038" s="49">
        <v>8.39</v>
      </c>
      <c r="Q4038" s="39">
        <v>16</v>
      </c>
      <c r="R4038" s="39">
        <v>33.9</v>
      </c>
      <c r="S4038" s="39">
        <v>64.599999999999994</v>
      </c>
    </row>
    <row r="4039" spans="1:19" x14ac:dyDescent="0.25">
      <c r="A4039" s="39" t="s">
        <v>75</v>
      </c>
      <c r="B4039" s="39" t="s">
        <v>41</v>
      </c>
      <c r="C4039" s="39" t="s">
        <v>73</v>
      </c>
      <c r="D4039" s="39" t="s">
        <v>4103</v>
      </c>
      <c r="E4039" s="39" t="s">
        <v>198</v>
      </c>
      <c r="F4039" s="48">
        <v>1</v>
      </c>
      <c r="G4039" s="41">
        <v>3596</v>
      </c>
      <c r="H4039" s="42">
        <v>2.1558752997601918</v>
      </c>
      <c r="I4039" s="42">
        <v>1668</v>
      </c>
      <c r="J4039" s="42" t="s">
        <v>4169</v>
      </c>
      <c r="K4039" s="42" t="s">
        <v>4169</v>
      </c>
      <c r="L4039" s="42">
        <v>80</v>
      </c>
      <c r="M4039" s="39" t="s">
        <v>105</v>
      </c>
      <c r="N4039" s="39" t="str">
        <f t="shared" si="63"/>
        <v>sim</v>
      </c>
      <c r="O4039" s="49">
        <v>47.8</v>
      </c>
      <c r="P4039" s="49">
        <v>23.4</v>
      </c>
      <c r="Q4039" s="39">
        <v>0</v>
      </c>
      <c r="R4039" s="39">
        <v>49</v>
      </c>
      <c r="S4039" s="39"/>
    </row>
    <row r="4040" spans="1:19" x14ac:dyDescent="0.25">
      <c r="A4040" s="39" t="s">
        <v>75</v>
      </c>
      <c r="B4040" s="39" t="s">
        <v>41</v>
      </c>
      <c r="C4040" s="39" t="s">
        <v>73</v>
      </c>
      <c r="D4040" s="39" t="s">
        <v>4104</v>
      </c>
      <c r="E4040" s="39" t="s">
        <v>198</v>
      </c>
      <c r="F4040" s="48">
        <v>2</v>
      </c>
      <c r="G4040" s="41">
        <v>66814</v>
      </c>
      <c r="H4040" s="42">
        <v>3.9302352941176473</v>
      </c>
      <c r="I4040" s="42">
        <v>17000</v>
      </c>
      <c r="J4040" s="42" t="s">
        <v>4169</v>
      </c>
      <c r="K4040" s="42" t="s">
        <v>4170</v>
      </c>
      <c r="L4040" s="42">
        <v>7200</v>
      </c>
      <c r="M4040" s="39" t="s">
        <v>106</v>
      </c>
      <c r="N4040" s="39" t="str">
        <f t="shared" si="63"/>
        <v>sim</v>
      </c>
      <c r="O4040" s="49">
        <v>308.89999999999998</v>
      </c>
      <c r="P4040" s="49">
        <v>200</v>
      </c>
      <c r="Q4040" s="39">
        <v>50</v>
      </c>
      <c r="R4040" s="39">
        <v>64.7</v>
      </c>
      <c r="S4040" s="39">
        <v>16.2</v>
      </c>
    </row>
    <row r="4041" spans="1:19" x14ac:dyDescent="0.25">
      <c r="A4041" s="39" t="s">
        <v>75</v>
      </c>
      <c r="B4041" s="39" t="s">
        <v>41</v>
      </c>
      <c r="C4041" s="39" t="s">
        <v>73</v>
      </c>
      <c r="D4041" s="39" t="s">
        <v>4105</v>
      </c>
      <c r="E4041" s="39" t="s">
        <v>202</v>
      </c>
      <c r="F4041" s="48">
        <v>1</v>
      </c>
      <c r="G4041" s="41">
        <v>5867</v>
      </c>
      <c r="H4041" s="42">
        <v>2.8139088729016786</v>
      </c>
      <c r="I4041" s="42">
        <v>2085</v>
      </c>
      <c r="J4041" s="42" t="s">
        <v>4169</v>
      </c>
      <c r="K4041" s="42" t="s">
        <v>4170</v>
      </c>
      <c r="L4041" s="42">
        <v>164</v>
      </c>
      <c r="M4041" s="39" t="s">
        <v>106</v>
      </c>
      <c r="N4041" s="39" t="str">
        <f t="shared" si="63"/>
        <v>sim</v>
      </c>
      <c r="O4041" s="49">
        <v>105.15</v>
      </c>
      <c r="P4041" s="49">
        <v>28.9</v>
      </c>
      <c r="Q4041" s="39">
        <v>18.7</v>
      </c>
      <c r="R4041" s="39">
        <v>27.5</v>
      </c>
      <c r="S4041" s="39">
        <v>17.8</v>
      </c>
    </row>
    <row r="4042" spans="1:19" x14ac:dyDescent="0.25">
      <c r="A4042" s="39" t="s">
        <v>75</v>
      </c>
      <c r="B4042" s="39" t="s">
        <v>41</v>
      </c>
      <c r="C4042" s="39" t="s">
        <v>73</v>
      </c>
      <c r="D4042" s="39" t="s">
        <v>4106</v>
      </c>
      <c r="E4042" s="39" t="s">
        <v>205</v>
      </c>
      <c r="F4042" s="48">
        <v>1</v>
      </c>
      <c r="G4042" s="41">
        <v>1583</v>
      </c>
      <c r="H4042" s="42">
        <v>2.6830508474576269</v>
      </c>
      <c r="I4042" s="42">
        <v>590</v>
      </c>
      <c r="J4042" s="42" t="s">
        <v>4170</v>
      </c>
      <c r="K4042" s="42" t="s">
        <v>4170</v>
      </c>
      <c r="L4042" s="42">
        <v>300</v>
      </c>
      <c r="M4042" s="39" t="s">
        <v>106</v>
      </c>
      <c r="N4042" s="39" t="str">
        <f t="shared" si="63"/>
        <v>sim</v>
      </c>
      <c r="O4042" s="49">
        <v>10</v>
      </c>
      <c r="P4042" s="49">
        <v>3</v>
      </c>
      <c r="Q4042" s="39">
        <v>10</v>
      </c>
      <c r="R4042" s="39">
        <v>30</v>
      </c>
      <c r="S4042" s="39">
        <v>100</v>
      </c>
    </row>
    <row r="4043" spans="1:19" x14ac:dyDescent="0.25">
      <c r="A4043" s="39" t="s">
        <v>75</v>
      </c>
      <c r="B4043" s="39" t="s">
        <v>41</v>
      </c>
      <c r="C4043" s="39" t="s">
        <v>73</v>
      </c>
      <c r="D4043" s="39" t="s">
        <v>4107</v>
      </c>
      <c r="E4043" s="39" t="s">
        <v>203</v>
      </c>
      <c r="F4043" s="48">
        <v>2</v>
      </c>
      <c r="G4043" s="41">
        <v>38764</v>
      </c>
      <c r="H4043" s="42">
        <v>2.7507805847289242</v>
      </c>
      <c r="I4043" s="42">
        <v>14092</v>
      </c>
      <c r="J4043" s="42" t="s">
        <v>4170</v>
      </c>
      <c r="K4043" s="42" t="s">
        <v>4170</v>
      </c>
      <c r="L4043" s="42">
        <v>1500</v>
      </c>
      <c r="M4043" s="39" t="s">
        <v>102</v>
      </c>
      <c r="N4043" s="39" t="str">
        <f t="shared" si="63"/>
        <v>sim</v>
      </c>
      <c r="O4043" s="49">
        <v>150</v>
      </c>
      <c r="P4043" s="49">
        <v>85.5</v>
      </c>
      <c r="Q4043" s="39">
        <v>84</v>
      </c>
      <c r="R4043" s="39">
        <v>57</v>
      </c>
      <c r="S4043" s="39">
        <v>56</v>
      </c>
    </row>
    <row r="4044" spans="1:19" x14ac:dyDescent="0.25">
      <c r="A4044" s="39" t="s">
        <v>75</v>
      </c>
      <c r="B4044" s="39" t="s">
        <v>41</v>
      </c>
      <c r="C4044" s="39" t="s">
        <v>73</v>
      </c>
      <c r="D4044" s="39" t="s">
        <v>4108</v>
      </c>
      <c r="E4044" s="39" t="s">
        <v>207</v>
      </c>
      <c r="F4044" s="48">
        <v>1</v>
      </c>
      <c r="G4044" s="41">
        <v>701</v>
      </c>
      <c r="H4044" s="42">
        <v>2.0028571428571427</v>
      </c>
      <c r="I4044" s="42">
        <v>350</v>
      </c>
      <c r="J4044" s="42" t="s">
        <v>4170</v>
      </c>
      <c r="K4044" s="42" t="s">
        <v>4170</v>
      </c>
      <c r="L4044" s="42">
        <v>0</v>
      </c>
      <c r="M4044" s="39" t="s">
        <v>106</v>
      </c>
      <c r="N4044" s="39" t="str">
        <f t="shared" si="63"/>
        <v>sim</v>
      </c>
      <c r="O4044" s="49">
        <v>4.57</v>
      </c>
      <c r="P4044" s="49">
        <v>4</v>
      </c>
      <c r="Q4044" s="39">
        <v>3.5</v>
      </c>
      <c r="R4044" s="39">
        <v>87.5</v>
      </c>
      <c r="S4044" s="39">
        <v>76.599999999999994</v>
      </c>
    </row>
    <row r="4045" spans="1:19" x14ac:dyDescent="0.25">
      <c r="A4045" s="39" t="s">
        <v>75</v>
      </c>
      <c r="B4045" s="39" t="s">
        <v>41</v>
      </c>
      <c r="C4045" s="39" t="s">
        <v>73</v>
      </c>
      <c r="D4045" s="39" t="s">
        <v>4109</v>
      </c>
      <c r="E4045" s="39" t="s">
        <v>197</v>
      </c>
      <c r="F4045" s="48">
        <v>1</v>
      </c>
      <c r="G4045" s="41">
        <v>2031</v>
      </c>
      <c r="H4045" s="42">
        <v>2.0269461077844313</v>
      </c>
      <c r="I4045" s="42">
        <v>1002</v>
      </c>
      <c r="J4045" s="42" t="s">
        <v>4170</v>
      </c>
      <c r="K4045" s="42" t="s">
        <v>4170</v>
      </c>
      <c r="L4045" s="42">
        <v>15</v>
      </c>
      <c r="M4045" s="39" t="s">
        <v>102</v>
      </c>
      <c r="N4045" s="39" t="str">
        <f t="shared" si="63"/>
        <v>sim</v>
      </c>
      <c r="O4045" s="49">
        <v>26.5</v>
      </c>
      <c r="P4045" s="49">
        <v>17.5</v>
      </c>
      <c r="Q4045" s="39">
        <v>7.2</v>
      </c>
      <c r="R4045" s="39">
        <v>66</v>
      </c>
      <c r="S4045" s="39">
        <v>27.2</v>
      </c>
    </row>
    <row r="4046" spans="1:19" x14ac:dyDescent="0.25">
      <c r="A4046" s="39" t="s">
        <v>75</v>
      </c>
      <c r="B4046" s="39" t="s">
        <v>41</v>
      </c>
      <c r="C4046" s="39" t="s">
        <v>73</v>
      </c>
      <c r="D4046" s="39" t="s">
        <v>4110</v>
      </c>
      <c r="E4046" s="39" t="s">
        <v>202</v>
      </c>
      <c r="F4046" s="48">
        <v>1</v>
      </c>
      <c r="G4046" s="41">
        <v>10009</v>
      </c>
      <c r="H4046" s="42">
        <v>2.1520103203612124</v>
      </c>
      <c r="I4046" s="42">
        <v>4651</v>
      </c>
      <c r="J4046" s="42" t="s">
        <v>4170</v>
      </c>
      <c r="K4046" s="42" t="s">
        <v>4170</v>
      </c>
      <c r="L4046" s="42">
        <v>89</v>
      </c>
      <c r="M4046" s="39" t="s">
        <v>106</v>
      </c>
      <c r="N4046" s="39" t="str">
        <f t="shared" si="63"/>
        <v>sim</v>
      </c>
      <c r="O4046" s="49">
        <v>79.739999999999995</v>
      </c>
      <c r="P4046" s="49">
        <v>61.3</v>
      </c>
      <c r="Q4046" s="39">
        <v>0</v>
      </c>
      <c r="R4046" s="39">
        <v>76.900000000000006</v>
      </c>
      <c r="S4046" s="39"/>
    </row>
    <row r="4047" spans="1:19" x14ac:dyDescent="0.25">
      <c r="A4047" s="39" t="s">
        <v>75</v>
      </c>
      <c r="B4047" s="39" t="s">
        <v>41</v>
      </c>
      <c r="C4047" s="39" t="s">
        <v>73</v>
      </c>
      <c r="D4047" s="39" t="s">
        <v>4111</v>
      </c>
      <c r="E4047" s="39" t="s">
        <v>197</v>
      </c>
      <c r="F4047" s="48">
        <v>1</v>
      </c>
      <c r="G4047" s="41">
        <v>1694</v>
      </c>
      <c r="H4047" s="42">
        <v>2.1175000000000002</v>
      </c>
      <c r="I4047" s="42">
        <v>800</v>
      </c>
      <c r="J4047" s="42" t="s">
        <v>4170</v>
      </c>
      <c r="K4047" s="42" t="s">
        <v>4170</v>
      </c>
      <c r="L4047" s="42">
        <v>30</v>
      </c>
      <c r="M4047" s="39" t="s">
        <v>102</v>
      </c>
      <c r="N4047" s="39" t="str">
        <f t="shared" si="63"/>
        <v>sim</v>
      </c>
      <c r="O4047" s="49">
        <v>20.52</v>
      </c>
      <c r="P4047" s="49">
        <v>13.68</v>
      </c>
      <c r="Q4047" s="39">
        <v>3</v>
      </c>
      <c r="R4047" s="39">
        <v>66.7</v>
      </c>
      <c r="S4047" s="39">
        <v>14.6</v>
      </c>
    </row>
    <row r="4048" spans="1:19" x14ac:dyDescent="0.25">
      <c r="A4048" s="39" t="s">
        <v>75</v>
      </c>
      <c r="B4048" s="39" t="s">
        <v>41</v>
      </c>
      <c r="C4048" s="39" t="s">
        <v>73</v>
      </c>
      <c r="D4048" s="39" t="s">
        <v>4112</v>
      </c>
      <c r="E4048" s="39" t="s">
        <v>198</v>
      </c>
      <c r="F4048" s="48">
        <v>1</v>
      </c>
      <c r="G4048" s="41">
        <v>5183</v>
      </c>
      <c r="H4048" s="42">
        <v>3.1412121212121211</v>
      </c>
      <c r="I4048" s="42">
        <v>1650</v>
      </c>
      <c r="J4048" s="42" t="s">
        <v>4170</v>
      </c>
      <c r="K4048" s="42" t="s">
        <v>4170</v>
      </c>
      <c r="L4048" s="42">
        <v>8</v>
      </c>
      <c r="M4048" s="39" t="s">
        <v>106</v>
      </c>
      <c r="N4048" s="39" t="str">
        <f t="shared" si="63"/>
        <v>sim</v>
      </c>
      <c r="O4048" s="49">
        <v>38</v>
      </c>
      <c r="P4048" s="49">
        <v>24</v>
      </c>
      <c r="Q4048" s="39">
        <v>23</v>
      </c>
      <c r="R4048" s="39">
        <v>63.2</v>
      </c>
      <c r="S4048" s="39">
        <v>60.5</v>
      </c>
    </row>
    <row r="4049" spans="1:19" x14ac:dyDescent="0.25">
      <c r="A4049" s="39" t="s">
        <v>75</v>
      </c>
      <c r="B4049" s="39" t="s">
        <v>41</v>
      </c>
      <c r="C4049" s="39" t="s">
        <v>73</v>
      </c>
      <c r="D4049" s="39" t="s">
        <v>3074</v>
      </c>
      <c r="E4049" s="39" t="s">
        <v>197</v>
      </c>
      <c r="F4049" s="48">
        <v>1</v>
      </c>
      <c r="G4049" s="41">
        <v>1189</v>
      </c>
      <c r="H4049" s="42">
        <v>2.1618181818181816</v>
      </c>
      <c r="I4049" s="42">
        <v>550</v>
      </c>
      <c r="J4049" s="42" t="s">
        <v>4170</v>
      </c>
      <c r="K4049" s="42" t="s">
        <v>4170</v>
      </c>
      <c r="L4049" s="42">
        <v>0</v>
      </c>
      <c r="M4049" s="39" t="s">
        <v>102</v>
      </c>
      <c r="N4049" s="39" t="str">
        <f t="shared" si="63"/>
        <v>sim</v>
      </c>
      <c r="O4049" s="49">
        <v>14.94</v>
      </c>
      <c r="P4049" s="49">
        <v>9</v>
      </c>
      <c r="Q4049" s="39">
        <v>2</v>
      </c>
      <c r="R4049" s="39">
        <v>60.2</v>
      </c>
      <c r="S4049" s="39">
        <v>13.4</v>
      </c>
    </row>
    <row r="4050" spans="1:19" x14ac:dyDescent="0.25">
      <c r="A4050" s="39" t="s">
        <v>75</v>
      </c>
      <c r="B4050" s="39" t="s">
        <v>41</v>
      </c>
      <c r="C4050" s="39" t="s">
        <v>73</v>
      </c>
      <c r="D4050" s="39" t="s">
        <v>4113</v>
      </c>
      <c r="E4050" s="39" t="s">
        <v>199</v>
      </c>
      <c r="F4050" s="48">
        <v>1</v>
      </c>
      <c r="G4050" s="41">
        <v>3762</v>
      </c>
      <c r="H4050" s="42">
        <v>2.9253499222395023</v>
      </c>
      <c r="I4050" s="42">
        <v>1286</v>
      </c>
      <c r="J4050" s="42" t="s">
        <v>4169</v>
      </c>
      <c r="K4050" s="42" t="s">
        <v>4169</v>
      </c>
      <c r="L4050" s="42">
        <v>0</v>
      </c>
      <c r="M4050" s="39" t="s">
        <v>102</v>
      </c>
      <c r="N4050" s="39" t="str">
        <f t="shared" si="63"/>
        <v>sim</v>
      </c>
      <c r="O4050" s="49">
        <v>20</v>
      </c>
      <c r="P4050" s="49">
        <v>19</v>
      </c>
      <c r="Q4050" s="39">
        <v>11.5</v>
      </c>
      <c r="R4050" s="39">
        <v>95</v>
      </c>
      <c r="S4050" s="39">
        <v>57.5</v>
      </c>
    </row>
    <row r="4051" spans="1:19" x14ac:dyDescent="0.25">
      <c r="A4051" s="39" t="s">
        <v>75</v>
      </c>
      <c r="B4051" s="39" t="s">
        <v>41</v>
      </c>
      <c r="C4051" s="39" t="s">
        <v>73</v>
      </c>
      <c r="D4051" s="39" t="s">
        <v>4114</v>
      </c>
      <c r="E4051" s="39" t="s">
        <v>205</v>
      </c>
      <c r="F4051" s="48">
        <v>1</v>
      </c>
      <c r="G4051" s="41">
        <v>6026</v>
      </c>
      <c r="H4051" s="42">
        <v>2.0743545611015493</v>
      </c>
      <c r="I4051" s="42">
        <v>2905</v>
      </c>
      <c r="J4051" s="42" t="s">
        <v>4169</v>
      </c>
      <c r="K4051" s="42" t="s">
        <v>4170</v>
      </c>
      <c r="L4051" s="42">
        <v>0</v>
      </c>
      <c r="M4051" s="39" t="s">
        <v>103</v>
      </c>
      <c r="N4051" s="39" t="str">
        <f t="shared" si="63"/>
        <v>sim</v>
      </c>
      <c r="O4051" s="49">
        <v>116.88</v>
      </c>
      <c r="P4051" s="49">
        <v>50.12</v>
      </c>
      <c r="Q4051" s="39">
        <v>15.73</v>
      </c>
      <c r="R4051" s="39">
        <v>42.9</v>
      </c>
      <c r="S4051" s="39">
        <v>13.5</v>
      </c>
    </row>
    <row r="4052" spans="1:19" x14ac:dyDescent="0.25">
      <c r="A4052" s="39" t="s">
        <v>75</v>
      </c>
      <c r="B4052" s="39" t="s">
        <v>41</v>
      </c>
      <c r="C4052" s="39" t="s">
        <v>73</v>
      </c>
      <c r="D4052" s="39" t="s">
        <v>4115</v>
      </c>
      <c r="E4052" s="39" t="s">
        <v>207</v>
      </c>
      <c r="F4052" s="48">
        <v>1</v>
      </c>
      <c r="G4052" s="41">
        <v>14670</v>
      </c>
      <c r="H4052" s="42">
        <v>4.1747296528173026</v>
      </c>
      <c r="I4052" s="42">
        <v>3514</v>
      </c>
      <c r="J4052" s="42" t="s">
        <v>4170</v>
      </c>
      <c r="K4052" s="42" t="s">
        <v>4170</v>
      </c>
      <c r="L4052" s="42">
        <v>10</v>
      </c>
      <c r="M4052" s="39" t="s">
        <v>106</v>
      </c>
      <c r="N4052" s="39" t="str">
        <f t="shared" si="63"/>
        <v>sim</v>
      </c>
      <c r="O4052" s="49">
        <v>83.54</v>
      </c>
      <c r="P4052" s="49">
        <v>57.54</v>
      </c>
      <c r="Q4052" s="39">
        <v>46.52</v>
      </c>
      <c r="R4052" s="39">
        <v>68.900000000000006</v>
      </c>
      <c r="S4052" s="39">
        <v>55.7</v>
      </c>
    </row>
    <row r="4053" spans="1:19" x14ac:dyDescent="0.25">
      <c r="A4053" s="39" t="s">
        <v>75</v>
      </c>
      <c r="B4053" s="39" t="s">
        <v>41</v>
      </c>
      <c r="C4053" s="39" t="s">
        <v>73</v>
      </c>
      <c r="D4053" s="39" t="s">
        <v>1177</v>
      </c>
      <c r="E4053" s="39" t="s">
        <v>197</v>
      </c>
      <c r="F4053" s="48">
        <v>1</v>
      </c>
      <c r="G4053" s="41">
        <v>815</v>
      </c>
      <c r="H4053" s="42">
        <v>2.0375000000000001</v>
      </c>
      <c r="I4053" s="42">
        <v>400</v>
      </c>
      <c r="J4053" s="42" t="s">
        <v>4169</v>
      </c>
      <c r="K4053" s="42" t="s">
        <v>4170</v>
      </c>
      <c r="L4053" s="42">
        <v>0</v>
      </c>
      <c r="M4053" s="39" t="s">
        <v>102</v>
      </c>
      <c r="N4053" s="39" t="str">
        <f t="shared" si="63"/>
        <v>sim</v>
      </c>
      <c r="O4053" s="49">
        <v>3.72</v>
      </c>
      <c r="P4053" s="49">
        <v>3.2</v>
      </c>
      <c r="Q4053" s="39">
        <v>0.25</v>
      </c>
      <c r="R4053" s="39">
        <v>86</v>
      </c>
      <c r="S4053" s="39">
        <v>6.7</v>
      </c>
    </row>
    <row r="4054" spans="1:19" x14ac:dyDescent="0.25">
      <c r="A4054" s="39" t="s">
        <v>75</v>
      </c>
      <c r="B4054" s="39" t="s">
        <v>41</v>
      </c>
      <c r="C4054" s="39" t="s">
        <v>73</v>
      </c>
      <c r="D4054" s="39" t="s">
        <v>1545</v>
      </c>
      <c r="E4054" s="39" t="s">
        <v>205</v>
      </c>
      <c r="F4054" s="48">
        <v>1</v>
      </c>
      <c r="G4054" s="41">
        <v>539</v>
      </c>
      <c r="H4054" s="42">
        <v>2.708542713567839</v>
      </c>
      <c r="I4054" s="42">
        <v>199</v>
      </c>
      <c r="J4054" s="42" t="s">
        <v>4170</v>
      </c>
      <c r="K4054" s="42" t="s">
        <v>4170</v>
      </c>
      <c r="L4054" s="42">
        <v>0</v>
      </c>
      <c r="M4054" s="39" t="s">
        <v>103</v>
      </c>
      <c r="N4054" s="39" t="str">
        <f t="shared" si="63"/>
        <v>sim</v>
      </c>
      <c r="O4054" s="49">
        <v>7</v>
      </c>
      <c r="P4054" s="49">
        <v>5</v>
      </c>
      <c r="Q4054" s="39">
        <v>4</v>
      </c>
      <c r="R4054" s="39">
        <v>71.400000000000006</v>
      </c>
      <c r="S4054" s="39">
        <v>57.1</v>
      </c>
    </row>
    <row r="4055" spans="1:19" x14ac:dyDescent="0.25">
      <c r="A4055" s="39" t="s">
        <v>75</v>
      </c>
      <c r="B4055" s="39" t="s">
        <v>41</v>
      </c>
      <c r="C4055" s="39" t="s">
        <v>73</v>
      </c>
      <c r="D4055" s="39" t="s">
        <v>4116</v>
      </c>
      <c r="E4055" s="39" t="s">
        <v>204</v>
      </c>
      <c r="F4055" s="48">
        <v>1</v>
      </c>
      <c r="G4055" s="41">
        <v>3897</v>
      </c>
      <c r="H4055" s="42">
        <v>2.7232704402515724</v>
      </c>
      <c r="I4055" s="42">
        <v>1431</v>
      </c>
      <c r="J4055" s="42" t="s">
        <v>4170</v>
      </c>
      <c r="K4055" s="42" t="s">
        <v>4170</v>
      </c>
      <c r="L4055" s="42">
        <v>0</v>
      </c>
      <c r="M4055" s="39" t="s">
        <v>102</v>
      </c>
      <c r="N4055" s="39" t="str">
        <f t="shared" si="63"/>
        <v>sim</v>
      </c>
      <c r="O4055" s="49">
        <v>52</v>
      </c>
      <c r="P4055" s="49">
        <v>30</v>
      </c>
      <c r="Q4055" s="39">
        <v>14.5</v>
      </c>
      <c r="R4055" s="39">
        <v>57.7</v>
      </c>
      <c r="S4055" s="39">
        <v>27.9</v>
      </c>
    </row>
    <row r="4056" spans="1:19" x14ac:dyDescent="0.25">
      <c r="A4056" s="39" t="s">
        <v>75</v>
      </c>
      <c r="B4056" s="39" t="s">
        <v>41</v>
      </c>
      <c r="C4056" s="39" t="s">
        <v>73</v>
      </c>
      <c r="D4056" s="39" t="s">
        <v>1293</v>
      </c>
      <c r="E4056" s="39" t="s">
        <v>198</v>
      </c>
      <c r="F4056" s="48">
        <v>1</v>
      </c>
      <c r="G4056" s="41">
        <v>1514</v>
      </c>
      <c r="H4056" s="42">
        <v>2.3149847094801221</v>
      </c>
      <c r="I4056" s="42">
        <v>654</v>
      </c>
      <c r="J4056" s="42" t="s">
        <v>4170</v>
      </c>
      <c r="K4056" s="42" t="s">
        <v>4170</v>
      </c>
      <c r="L4056" s="42">
        <v>0</v>
      </c>
      <c r="M4056" s="39" t="s">
        <v>106</v>
      </c>
      <c r="N4056" s="39" t="str">
        <f t="shared" si="63"/>
        <v>sim</v>
      </c>
      <c r="O4056" s="49">
        <v>21.4</v>
      </c>
      <c r="P4056" s="49">
        <v>5.2</v>
      </c>
      <c r="Q4056" s="39">
        <v>11.8</v>
      </c>
      <c r="R4056" s="39">
        <v>24.3</v>
      </c>
      <c r="S4056" s="39">
        <v>55.1</v>
      </c>
    </row>
    <row r="4057" spans="1:19" x14ac:dyDescent="0.25">
      <c r="A4057" s="39" t="s">
        <v>75</v>
      </c>
      <c r="B4057" s="39" t="s">
        <v>41</v>
      </c>
      <c r="C4057" s="39" t="s">
        <v>73</v>
      </c>
      <c r="D4057" s="39" t="s">
        <v>4117</v>
      </c>
      <c r="E4057" s="39" t="s">
        <v>197</v>
      </c>
      <c r="F4057" s="48">
        <v>1</v>
      </c>
      <c r="G4057" s="41">
        <v>441</v>
      </c>
      <c r="H4057" s="42">
        <v>2.0045454545454544</v>
      </c>
      <c r="I4057" s="42">
        <v>220</v>
      </c>
      <c r="J4057" s="42" t="s">
        <v>4169</v>
      </c>
      <c r="K4057" s="42" t="s">
        <v>4170</v>
      </c>
      <c r="L4057" s="42">
        <v>30</v>
      </c>
      <c r="M4057" s="39" t="s">
        <v>102</v>
      </c>
      <c r="N4057" s="39" t="str">
        <f t="shared" si="63"/>
        <v>sim</v>
      </c>
      <c r="O4057" s="49">
        <v>7.9</v>
      </c>
      <c r="P4057" s="49">
        <v>5.6</v>
      </c>
      <c r="Q4057" s="39">
        <v>2</v>
      </c>
      <c r="R4057" s="39">
        <v>70.900000000000006</v>
      </c>
      <c r="S4057" s="39">
        <v>25.3</v>
      </c>
    </row>
    <row r="4058" spans="1:19" x14ac:dyDescent="0.25">
      <c r="A4058" s="39" t="s">
        <v>75</v>
      </c>
      <c r="B4058" s="39" t="s">
        <v>41</v>
      </c>
      <c r="C4058" s="39" t="s">
        <v>73</v>
      </c>
      <c r="D4058" s="39" t="s">
        <v>4118</v>
      </c>
      <c r="E4058" s="39" t="s">
        <v>197</v>
      </c>
      <c r="F4058" s="48">
        <v>1</v>
      </c>
      <c r="G4058" s="41">
        <v>548</v>
      </c>
      <c r="H4058" s="42">
        <v>2.1832669322709162</v>
      </c>
      <c r="I4058" s="42">
        <v>251</v>
      </c>
      <c r="J4058" s="42" t="s">
        <v>4169</v>
      </c>
      <c r="K4058" s="42" t="s">
        <v>4170</v>
      </c>
      <c r="L4058" s="42">
        <v>0</v>
      </c>
      <c r="M4058" s="39" t="s">
        <v>102</v>
      </c>
      <c r="N4058" s="39" t="str">
        <f t="shared" si="63"/>
        <v>sim</v>
      </c>
      <c r="O4058" s="49">
        <v>5.5</v>
      </c>
      <c r="P4058" s="49">
        <v>5.5</v>
      </c>
      <c r="Q4058" s="39">
        <v>1</v>
      </c>
      <c r="R4058" s="39">
        <v>100</v>
      </c>
      <c r="S4058" s="39">
        <v>18.2</v>
      </c>
    </row>
    <row r="4059" spans="1:19" x14ac:dyDescent="0.25">
      <c r="A4059" s="39" t="s">
        <v>75</v>
      </c>
      <c r="B4059" s="39" t="s">
        <v>41</v>
      </c>
      <c r="C4059" s="39" t="s">
        <v>73</v>
      </c>
      <c r="D4059" s="39" t="s">
        <v>4119</v>
      </c>
      <c r="E4059" s="39" t="s">
        <v>201</v>
      </c>
      <c r="F4059" s="48">
        <v>1</v>
      </c>
      <c r="G4059" s="41">
        <v>17806</v>
      </c>
      <c r="H4059" s="42">
        <v>3.0956189151599443</v>
      </c>
      <c r="I4059" s="42">
        <v>5752</v>
      </c>
      <c r="J4059" s="42" t="s">
        <v>4170</v>
      </c>
      <c r="K4059" s="42" t="s">
        <v>4169</v>
      </c>
      <c r="L4059" s="42">
        <v>0</v>
      </c>
      <c r="M4059" s="39" t="s">
        <v>103</v>
      </c>
      <c r="N4059" s="39" t="str">
        <f t="shared" si="63"/>
        <v>sim</v>
      </c>
      <c r="O4059" s="49">
        <v>1672.5</v>
      </c>
      <c r="P4059" s="49">
        <v>1672.5</v>
      </c>
      <c r="Q4059" s="39">
        <v>0</v>
      </c>
      <c r="R4059" s="39">
        <v>100</v>
      </c>
      <c r="S4059" s="39"/>
    </row>
    <row r="4060" spans="1:19" x14ac:dyDescent="0.25">
      <c r="A4060" s="39" t="s">
        <v>75</v>
      </c>
      <c r="B4060" s="39" t="s">
        <v>41</v>
      </c>
      <c r="C4060" s="39" t="s">
        <v>73</v>
      </c>
      <c r="D4060" s="39" t="s">
        <v>4120</v>
      </c>
      <c r="E4060" s="39" t="s">
        <v>203</v>
      </c>
      <c r="F4060" s="48">
        <v>2</v>
      </c>
      <c r="G4060" s="41">
        <v>81348</v>
      </c>
      <c r="H4060" s="42">
        <v>2.7115999999999998</v>
      </c>
      <c r="I4060" s="42">
        <v>30000</v>
      </c>
      <c r="J4060" s="42" t="s">
        <v>4170</v>
      </c>
      <c r="K4060" s="42" t="s">
        <v>4170</v>
      </c>
      <c r="L4060" s="42">
        <v>1444</v>
      </c>
      <c r="M4060" s="39" t="s">
        <v>102</v>
      </c>
      <c r="N4060" s="39" t="str">
        <f t="shared" si="63"/>
        <v>sim</v>
      </c>
      <c r="O4060" s="49">
        <v>1600</v>
      </c>
      <c r="P4060" s="49">
        <v>800</v>
      </c>
      <c r="Q4060" s="39">
        <v>20</v>
      </c>
      <c r="R4060" s="39">
        <v>50</v>
      </c>
      <c r="S4060" s="39">
        <v>1.3</v>
      </c>
    </row>
    <row r="4061" spans="1:19" x14ac:dyDescent="0.25">
      <c r="A4061" s="39" t="s">
        <v>75</v>
      </c>
      <c r="B4061" s="39" t="s">
        <v>41</v>
      </c>
      <c r="C4061" s="39" t="s">
        <v>73</v>
      </c>
      <c r="D4061" s="39" t="s">
        <v>4121</v>
      </c>
      <c r="E4061" s="39" t="s">
        <v>197</v>
      </c>
      <c r="F4061" s="48">
        <v>1</v>
      </c>
      <c r="G4061" s="41">
        <v>614</v>
      </c>
      <c r="H4061" s="42">
        <v>2</v>
      </c>
      <c r="I4061" s="42">
        <v>307</v>
      </c>
      <c r="J4061" s="42" t="s">
        <v>4170</v>
      </c>
      <c r="K4061" s="42" t="s">
        <v>4170</v>
      </c>
      <c r="L4061" s="42">
        <v>0</v>
      </c>
      <c r="M4061" s="39" t="s">
        <v>102</v>
      </c>
      <c r="N4061" s="39" t="str">
        <f t="shared" si="63"/>
        <v>sim</v>
      </c>
      <c r="O4061" s="49">
        <v>9.52</v>
      </c>
      <c r="P4061" s="49">
        <v>4.43</v>
      </c>
      <c r="Q4061" s="39">
        <v>0.1</v>
      </c>
      <c r="R4061" s="39">
        <v>46.5</v>
      </c>
      <c r="S4061" s="39">
        <v>1.1000000000000001</v>
      </c>
    </row>
    <row r="4062" spans="1:19" x14ac:dyDescent="0.25">
      <c r="A4062" s="39" t="s">
        <v>75</v>
      </c>
      <c r="B4062" s="39" t="s">
        <v>41</v>
      </c>
      <c r="C4062" s="39" t="s">
        <v>73</v>
      </c>
      <c r="D4062" s="39" t="s">
        <v>4122</v>
      </c>
      <c r="E4062" s="39" t="s">
        <v>201</v>
      </c>
      <c r="F4062" s="48">
        <v>1</v>
      </c>
      <c r="G4062" s="41">
        <v>641</v>
      </c>
      <c r="H4062" s="42">
        <v>2.0031249999999998</v>
      </c>
      <c r="I4062" s="42">
        <v>320</v>
      </c>
      <c r="J4062" s="42" t="s">
        <v>4169</v>
      </c>
      <c r="K4062" s="42" t="s">
        <v>4170</v>
      </c>
      <c r="L4062" s="42">
        <v>0</v>
      </c>
      <c r="M4062" s="39" t="s">
        <v>102</v>
      </c>
      <c r="N4062" s="39" t="str">
        <f t="shared" si="63"/>
        <v>sim</v>
      </c>
      <c r="O4062" s="49">
        <v>7.9</v>
      </c>
      <c r="P4062" s="49">
        <v>7.8</v>
      </c>
      <c r="Q4062" s="39">
        <v>7</v>
      </c>
      <c r="R4062" s="39">
        <v>98.7</v>
      </c>
      <c r="S4062" s="39">
        <v>88.6</v>
      </c>
    </row>
    <row r="4063" spans="1:19" x14ac:dyDescent="0.25">
      <c r="A4063" s="39" t="s">
        <v>75</v>
      </c>
      <c r="B4063" s="39" t="s">
        <v>41</v>
      </c>
      <c r="C4063" s="39" t="s">
        <v>73</v>
      </c>
      <c r="D4063" s="39" t="s">
        <v>3109</v>
      </c>
      <c r="E4063" s="39" t="s">
        <v>200</v>
      </c>
      <c r="F4063" s="48">
        <v>1</v>
      </c>
      <c r="G4063" s="41">
        <v>7625</v>
      </c>
      <c r="H4063" s="42">
        <v>2.5416666666666665</v>
      </c>
      <c r="I4063" s="42">
        <v>3000</v>
      </c>
      <c r="J4063" s="42" t="s">
        <v>4170</v>
      </c>
      <c r="K4063" s="42" t="s">
        <v>4170</v>
      </c>
      <c r="L4063" s="42">
        <v>70</v>
      </c>
      <c r="M4063" s="39" t="s">
        <v>102</v>
      </c>
      <c r="N4063" s="39" t="str">
        <f t="shared" si="63"/>
        <v>sim</v>
      </c>
      <c r="O4063" s="49">
        <v>30</v>
      </c>
      <c r="P4063" s="49">
        <v>26</v>
      </c>
      <c r="Q4063" s="39">
        <v>0</v>
      </c>
      <c r="R4063" s="39">
        <v>86.7</v>
      </c>
      <c r="S4063" s="39"/>
    </row>
    <row r="4064" spans="1:19" x14ac:dyDescent="0.25">
      <c r="A4064" s="39" t="s">
        <v>75</v>
      </c>
      <c r="B4064" s="39" t="s">
        <v>41</v>
      </c>
      <c r="C4064" s="39" t="s">
        <v>73</v>
      </c>
      <c r="D4064" s="39" t="s">
        <v>4123</v>
      </c>
      <c r="E4064" s="39" t="s">
        <v>207</v>
      </c>
      <c r="F4064" s="48">
        <v>1</v>
      </c>
      <c r="G4064" s="41">
        <v>4244</v>
      </c>
      <c r="H4064" s="42">
        <v>2.2431289640591965</v>
      </c>
      <c r="I4064" s="42">
        <v>1892</v>
      </c>
      <c r="J4064" s="42" t="s">
        <v>4170</v>
      </c>
      <c r="K4064" s="42" t="s">
        <v>4170</v>
      </c>
      <c r="L4064" s="42">
        <v>10</v>
      </c>
      <c r="M4064" s="39" t="s">
        <v>103</v>
      </c>
      <c r="N4064" s="39" t="str">
        <f t="shared" si="63"/>
        <v>sim</v>
      </c>
      <c r="O4064" s="49">
        <v>28.57</v>
      </c>
      <c r="P4064" s="49">
        <v>7.38</v>
      </c>
      <c r="Q4064" s="39">
        <v>13.72</v>
      </c>
      <c r="R4064" s="39">
        <v>25.8</v>
      </c>
      <c r="S4064" s="39">
        <v>48</v>
      </c>
    </row>
    <row r="4065" spans="1:19" x14ac:dyDescent="0.25">
      <c r="A4065" s="39" t="s">
        <v>75</v>
      </c>
      <c r="B4065" s="39" t="s">
        <v>41</v>
      </c>
      <c r="C4065" s="39" t="s">
        <v>73</v>
      </c>
      <c r="D4065" s="39" t="s">
        <v>4124</v>
      </c>
      <c r="E4065" s="39" t="s">
        <v>203</v>
      </c>
      <c r="F4065" s="48">
        <v>2</v>
      </c>
      <c r="G4065" s="41">
        <v>49916</v>
      </c>
      <c r="H4065" s="42">
        <v>1.7085158817086528</v>
      </c>
      <c r="I4065" s="42">
        <v>29216</v>
      </c>
      <c r="J4065" s="42" t="s">
        <v>4170</v>
      </c>
      <c r="K4065" s="42" t="s">
        <v>4170</v>
      </c>
      <c r="L4065" s="42">
        <v>3870</v>
      </c>
      <c r="M4065" s="39" t="s">
        <v>102</v>
      </c>
      <c r="N4065" s="39" t="str">
        <f t="shared" si="63"/>
        <v>sim</v>
      </c>
      <c r="O4065" s="49">
        <v>772.85</v>
      </c>
      <c r="P4065" s="49">
        <v>286.60000000000002</v>
      </c>
      <c r="Q4065" s="39">
        <v>147.35</v>
      </c>
      <c r="R4065" s="39">
        <v>37.1</v>
      </c>
      <c r="S4065" s="39">
        <v>19.100000000000001</v>
      </c>
    </row>
    <row r="4066" spans="1:19" x14ac:dyDescent="0.25">
      <c r="A4066" s="39" t="s">
        <v>75</v>
      </c>
      <c r="B4066" s="39" t="s">
        <v>41</v>
      </c>
      <c r="C4066" s="39" t="s">
        <v>73</v>
      </c>
      <c r="D4066" s="39" t="s">
        <v>4125</v>
      </c>
      <c r="E4066" s="39" t="s">
        <v>201</v>
      </c>
      <c r="F4066" s="48">
        <v>2</v>
      </c>
      <c r="G4066" s="41">
        <v>34603</v>
      </c>
      <c r="H4066" s="42">
        <v>2.9998266146510622</v>
      </c>
      <c r="I4066" s="42">
        <v>11535</v>
      </c>
      <c r="J4066" s="42" t="s">
        <v>4170</v>
      </c>
      <c r="K4066" s="42" t="s">
        <v>4170</v>
      </c>
      <c r="L4066" s="42">
        <v>3174</v>
      </c>
      <c r="M4066" s="39" t="s">
        <v>105</v>
      </c>
      <c r="N4066" s="39" t="str">
        <f t="shared" si="63"/>
        <v>sim</v>
      </c>
      <c r="O4066" s="49">
        <v>274</v>
      </c>
      <c r="P4066" s="49">
        <v>188</v>
      </c>
      <c r="Q4066" s="39">
        <v>188</v>
      </c>
      <c r="R4066" s="39">
        <v>68.599999999999994</v>
      </c>
      <c r="S4066" s="39">
        <v>68.599999999999994</v>
      </c>
    </row>
    <row r="4067" spans="1:19" x14ac:dyDescent="0.25">
      <c r="A4067" s="39" t="s">
        <v>75</v>
      </c>
      <c r="B4067" s="39" t="s">
        <v>41</v>
      </c>
      <c r="C4067" s="39" t="s">
        <v>73</v>
      </c>
      <c r="D4067" s="39" t="s">
        <v>4126</v>
      </c>
      <c r="E4067" s="39" t="s">
        <v>204</v>
      </c>
      <c r="F4067" s="48">
        <v>1</v>
      </c>
      <c r="G4067" s="41">
        <v>1642</v>
      </c>
      <c r="H4067" s="42">
        <v>4.4378378378378383</v>
      </c>
      <c r="I4067" s="42">
        <v>370</v>
      </c>
      <c r="J4067" s="42" t="s">
        <v>4170</v>
      </c>
      <c r="K4067" s="42" t="s">
        <v>4170</v>
      </c>
      <c r="L4067" s="42">
        <v>160</v>
      </c>
      <c r="M4067" s="39" t="s">
        <v>104</v>
      </c>
      <c r="N4067" s="39" t="b">
        <f t="shared" si="63"/>
        <v>0</v>
      </c>
      <c r="O4067" s="49">
        <v>1000</v>
      </c>
      <c r="P4067" s="49">
        <v>520</v>
      </c>
      <c r="Q4067" s="39">
        <v>0</v>
      </c>
      <c r="R4067" s="39">
        <v>52</v>
      </c>
      <c r="S4067" s="39"/>
    </row>
    <row r="4068" spans="1:19" x14ac:dyDescent="0.25">
      <c r="A4068" s="39" t="s">
        <v>75</v>
      </c>
      <c r="B4068" s="39" t="s">
        <v>41</v>
      </c>
      <c r="C4068" s="39" t="s">
        <v>73</v>
      </c>
      <c r="D4068" s="39" t="s">
        <v>4127</v>
      </c>
      <c r="E4068" s="39" t="s">
        <v>207</v>
      </c>
      <c r="F4068" s="48">
        <v>1</v>
      </c>
      <c r="G4068" s="41">
        <v>19221</v>
      </c>
      <c r="H4068" s="42">
        <v>2.1189505015985008</v>
      </c>
      <c r="I4068" s="42">
        <v>9071</v>
      </c>
      <c r="J4068" s="42" t="s">
        <v>4170</v>
      </c>
      <c r="K4068" s="42" t="s">
        <v>4170</v>
      </c>
      <c r="L4068" s="42">
        <v>150</v>
      </c>
      <c r="M4068" s="39" t="s">
        <v>103</v>
      </c>
      <c r="N4068" s="39" t="str">
        <f t="shared" si="63"/>
        <v>sim</v>
      </c>
      <c r="O4068" s="49">
        <v>67.2</v>
      </c>
      <c r="P4068" s="49">
        <v>46.12</v>
      </c>
      <c r="Q4068" s="39">
        <v>46.1</v>
      </c>
      <c r="R4068" s="39">
        <v>68.599999999999994</v>
      </c>
      <c r="S4068" s="39">
        <v>68.599999999999994</v>
      </c>
    </row>
    <row r="4069" spans="1:19" x14ac:dyDescent="0.25">
      <c r="A4069" s="39" t="s">
        <v>75</v>
      </c>
      <c r="B4069" s="39" t="s">
        <v>41</v>
      </c>
      <c r="C4069" s="39" t="s">
        <v>73</v>
      </c>
      <c r="D4069" s="39" t="s">
        <v>4128</v>
      </c>
      <c r="E4069" s="39" t="s">
        <v>201</v>
      </c>
      <c r="F4069" s="48">
        <v>4</v>
      </c>
      <c r="G4069" s="41">
        <v>247209</v>
      </c>
      <c r="H4069" s="42">
        <v>2.4141032401710905</v>
      </c>
      <c r="I4069" s="42">
        <v>102402</v>
      </c>
      <c r="J4069" s="42" t="s">
        <v>4170</v>
      </c>
      <c r="K4069" s="42" t="s">
        <v>4170</v>
      </c>
      <c r="L4069" s="42">
        <v>0</v>
      </c>
      <c r="M4069" s="39" t="s">
        <v>102</v>
      </c>
      <c r="N4069" s="39" t="str">
        <f t="shared" si="63"/>
        <v>sim</v>
      </c>
      <c r="O4069" s="49">
        <v>850</v>
      </c>
      <c r="P4069" s="49">
        <v>743.03</v>
      </c>
      <c r="Q4069" s="39">
        <v>683.03</v>
      </c>
      <c r="R4069" s="39">
        <v>87.4</v>
      </c>
      <c r="S4069" s="39">
        <v>80.400000000000006</v>
      </c>
    </row>
    <row r="4070" spans="1:19" x14ac:dyDescent="0.25">
      <c r="A4070" s="39" t="s">
        <v>75</v>
      </c>
      <c r="B4070" s="39" t="s">
        <v>41</v>
      </c>
      <c r="C4070" s="39" t="s">
        <v>73</v>
      </c>
      <c r="D4070" s="39" t="s">
        <v>4129</v>
      </c>
      <c r="E4070" s="39" t="s">
        <v>197</v>
      </c>
      <c r="F4070" s="48">
        <v>1</v>
      </c>
      <c r="G4070" s="41">
        <v>8531</v>
      </c>
      <c r="H4070" s="42">
        <v>3.2811538461538463</v>
      </c>
      <c r="I4070" s="42">
        <v>2600</v>
      </c>
      <c r="J4070" s="42" t="s">
        <v>4170</v>
      </c>
      <c r="K4070" s="42" t="s">
        <v>4170</v>
      </c>
      <c r="L4070" s="42">
        <v>250</v>
      </c>
      <c r="M4070" s="39" t="s">
        <v>102</v>
      </c>
      <c r="N4070" s="39" t="str">
        <f t="shared" si="63"/>
        <v>sim</v>
      </c>
      <c r="O4070" s="49">
        <v>1700</v>
      </c>
      <c r="P4070" s="49">
        <v>800</v>
      </c>
      <c r="Q4070" s="39">
        <v>15</v>
      </c>
      <c r="R4070" s="39">
        <v>47.1</v>
      </c>
      <c r="S4070" s="39">
        <v>0.9</v>
      </c>
    </row>
    <row r="4071" spans="1:19" x14ac:dyDescent="0.25">
      <c r="A4071" s="39" t="s">
        <v>75</v>
      </c>
      <c r="B4071" s="39" t="s">
        <v>41</v>
      </c>
      <c r="C4071" s="39" t="s">
        <v>73</v>
      </c>
      <c r="D4071" s="39" t="s">
        <v>4130</v>
      </c>
      <c r="E4071" s="39" t="s">
        <v>207</v>
      </c>
      <c r="F4071" s="48">
        <v>1</v>
      </c>
      <c r="G4071" s="41">
        <v>2196</v>
      </c>
      <c r="H4071" s="42">
        <v>2</v>
      </c>
      <c r="I4071" s="42">
        <v>1098</v>
      </c>
      <c r="J4071" s="42" t="s">
        <v>4169</v>
      </c>
      <c r="K4071" s="42" t="s">
        <v>4170</v>
      </c>
      <c r="L4071" s="42">
        <v>300</v>
      </c>
      <c r="M4071" s="39" t="s">
        <v>102</v>
      </c>
      <c r="N4071" s="39" t="str">
        <f t="shared" si="63"/>
        <v>sim</v>
      </c>
      <c r="O4071" s="49">
        <v>16.2</v>
      </c>
      <c r="P4071" s="49">
        <v>13.5</v>
      </c>
      <c r="Q4071" s="39">
        <v>9</v>
      </c>
      <c r="R4071" s="39">
        <v>83.3</v>
      </c>
      <c r="S4071" s="39">
        <v>55.6</v>
      </c>
    </row>
    <row r="4072" spans="1:19" x14ac:dyDescent="0.25">
      <c r="A4072" s="39" t="s">
        <v>75</v>
      </c>
      <c r="B4072" s="39" t="s">
        <v>41</v>
      </c>
      <c r="C4072" s="39" t="s">
        <v>73</v>
      </c>
      <c r="D4072" s="39" t="s">
        <v>4131</v>
      </c>
      <c r="E4072" s="39" t="s">
        <v>197</v>
      </c>
      <c r="F4072" s="48">
        <v>1</v>
      </c>
      <c r="G4072" s="41">
        <v>18816</v>
      </c>
      <c r="H4072" s="42">
        <v>2.6880000000000002</v>
      </c>
      <c r="I4072" s="42">
        <v>7000</v>
      </c>
      <c r="J4072" s="42" t="s">
        <v>4170</v>
      </c>
      <c r="K4072" s="42" t="s">
        <v>4170</v>
      </c>
      <c r="L4072" s="42">
        <v>0</v>
      </c>
      <c r="M4072" s="39" t="s">
        <v>102</v>
      </c>
      <c r="N4072" s="39" t="str">
        <f t="shared" si="63"/>
        <v>sim</v>
      </c>
      <c r="O4072" s="49">
        <v>53</v>
      </c>
      <c r="P4072" s="49">
        <v>43</v>
      </c>
      <c r="Q4072" s="39">
        <v>4</v>
      </c>
      <c r="R4072" s="39">
        <v>81.099999999999994</v>
      </c>
      <c r="S4072" s="39">
        <v>7.5</v>
      </c>
    </row>
    <row r="4073" spans="1:19" x14ac:dyDescent="0.25">
      <c r="A4073" s="39" t="s">
        <v>75</v>
      </c>
      <c r="B4073" s="39" t="s">
        <v>41</v>
      </c>
      <c r="C4073" s="39" t="s">
        <v>73</v>
      </c>
      <c r="D4073" s="39" t="s">
        <v>3846</v>
      </c>
      <c r="E4073" s="39" t="s">
        <v>205</v>
      </c>
      <c r="F4073" s="48">
        <v>1</v>
      </c>
      <c r="G4073" s="41">
        <v>1216</v>
      </c>
      <c r="H4073" s="42">
        <v>2.3295019157088124</v>
      </c>
      <c r="I4073" s="42">
        <v>522</v>
      </c>
      <c r="J4073" s="42" t="s">
        <v>4169</v>
      </c>
      <c r="K4073" s="42" t="s">
        <v>4170</v>
      </c>
      <c r="L4073" s="42">
        <v>0</v>
      </c>
      <c r="M4073" s="39" t="s">
        <v>102</v>
      </c>
      <c r="N4073" s="39" t="str">
        <f t="shared" si="63"/>
        <v>sim</v>
      </c>
      <c r="O4073" s="49">
        <v>15</v>
      </c>
      <c r="P4073" s="49">
        <v>12</v>
      </c>
      <c r="Q4073" s="39">
        <v>6</v>
      </c>
      <c r="R4073" s="39">
        <v>80</v>
      </c>
      <c r="S4073" s="39">
        <v>40</v>
      </c>
    </row>
    <row r="4074" spans="1:19" x14ac:dyDescent="0.25">
      <c r="A4074" s="39" t="s">
        <v>75</v>
      </c>
      <c r="B4074" s="39" t="s">
        <v>41</v>
      </c>
      <c r="C4074" s="39" t="s">
        <v>73</v>
      </c>
      <c r="D4074" s="39" t="s">
        <v>4132</v>
      </c>
      <c r="E4074" s="39" t="s">
        <v>197</v>
      </c>
      <c r="F4074" s="48">
        <v>1</v>
      </c>
      <c r="G4074" s="41">
        <v>417</v>
      </c>
      <c r="H4074" s="42">
        <v>2.0048076923076925</v>
      </c>
      <c r="I4074" s="42">
        <v>208</v>
      </c>
      <c r="J4074" s="42" t="s">
        <v>4170</v>
      </c>
      <c r="K4074" s="42" t="s">
        <v>4170</v>
      </c>
      <c r="L4074" s="42">
        <v>0</v>
      </c>
      <c r="M4074" s="39" t="s">
        <v>105</v>
      </c>
      <c r="N4074" s="39" t="str">
        <f t="shared" si="63"/>
        <v>sim</v>
      </c>
      <c r="O4074" s="49">
        <v>25</v>
      </c>
      <c r="P4074" s="49">
        <v>12</v>
      </c>
      <c r="Q4074" s="39">
        <v>10</v>
      </c>
      <c r="R4074" s="39">
        <v>48</v>
      </c>
      <c r="S4074" s="39">
        <v>40</v>
      </c>
    </row>
    <row r="4075" spans="1:19" x14ac:dyDescent="0.25">
      <c r="A4075" s="39" t="s">
        <v>75</v>
      </c>
      <c r="B4075" s="39" t="s">
        <v>41</v>
      </c>
      <c r="C4075" s="39" t="s">
        <v>73</v>
      </c>
      <c r="D4075" s="39" t="s">
        <v>4133</v>
      </c>
      <c r="E4075" s="39" t="s">
        <v>197</v>
      </c>
      <c r="F4075" s="48">
        <v>2</v>
      </c>
      <c r="G4075" s="41">
        <v>36094</v>
      </c>
      <c r="H4075" s="42">
        <v>2.0052222222222222</v>
      </c>
      <c r="I4075" s="42">
        <v>18000</v>
      </c>
      <c r="J4075" s="42" t="s">
        <v>4169</v>
      </c>
      <c r="K4075" s="42" t="s">
        <v>4169</v>
      </c>
      <c r="L4075" s="42">
        <v>0</v>
      </c>
      <c r="M4075" s="39" t="s">
        <v>106</v>
      </c>
      <c r="N4075" s="39" t="str">
        <f t="shared" si="63"/>
        <v>sim</v>
      </c>
      <c r="O4075" s="49">
        <v>100</v>
      </c>
      <c r="P4075" s="49">
        <v>80</v>
      </c>
      <c r="Q4075" s="39">
        <v>40</v>
      </c>
      <c r="R4075" s="39">
        <v>80</v>
      </c>
      <c r="S4075" s="39">
        <v>40</v>
      </c>
    </row>
    <row r="4076" spans="1:19" x14ac:dyDescent="0.25">
      <c r="A4076" s="39" t="s">
        <v>75</v>
      </c>
      <c r="B4076" s="39" t="s">
        <v>41</v>
      </c>
      <c r="C4076" s="39" t="s">
        <v>73</v>
      </c>
      <c r="D4076" s="39" t="s">
        <v>4134</v>
      </c>
      <c r="E4076" s="39" t="s">
        <v>201</v>
      </c>
      <c r="F4076" s="48">
        <v>1</v>
      </c>
      <c r="G4076" s="41">
        <v>4705</v>
      </c>
      <c r="H4076" s="42">
        <v>3.9208333333333334</v>
      </c>
      <c r="I4076" s="42">
        <v>1200</v>
      </c>
      <c r="J4076" s="42" t="s">
        <v>4170</v>
      </c>
      <c r="K4076" s="42" t="s">
        <v>4170</v>
      </c>
      <c r="L4076" s="42">
        <v>53</v>
      </c>
      <c r="M4076" s="39" t="s">
        <v>104</v>
      </c>
      <c r="N4076" s="39" t="b">
        <f t="shared" si="63"/>
        <v>0</v>
      </c>
      <c r="O4076" s="49">
        <v>26.9</v>
      </c>
      <c r="P4076" s="49">
        <v>3.52</v>
      </c>
      <c r="Q4076" s="39">
        <v>0</v>
      </c>
      <c r="R4076" s="39">
        <v>13.1</v>
      </c>
      <c r="S4076" s="39"/>
    </row>
    <row r="4077" spans="1:19" x14ac:dyDescent="0.25">
      <c r="A4077" s="39" t="s">
        <v>75</v>
      </c>
      <c r="B4077" s="39" t="s">
        <v>41</v>
      </c>
      <c r="C4077" s="39" t="s">
        <v>73</v>
      </c>
      <c r="D4077" s="39" t="s">
        <v>4135</v>
      </c>
      <c r="E4077" s="39" t="s">
        <v>200</v>
      </c>
      <c r="F4077" s="48">
        <v>1</v>
      </c>
      <c r="G4077" s="41">
        <v>5574</v>
      </c>
      <c r="H4077" s="42">
        <v>2.4234782608695653</v>
      </c>
      <c r="I4077" s="42">
        <v>2300</v>
      </c>
      <c r="J4077" s="42" t="s">
        <v>4170</v>
      </c>
      <c r="K4077" s="42" t="s">
        <v>4170</v>
      </c>
      <c r="L4077" s="42">
        <v>241</v>
      </c>
      <c r="M4077" s="39" t="s">
        <v>102</v>
      </c>
      <c r="N4077" s="39" t="str">
        <f t="shared" si="63"/>
        <v>sim</v>
      </c>
      <c r="O4077" s="49">
        <v>42.36</v>
      </c>
      <c r="P4077" s="49">
        <v>27.36</v>
      </c>
      <c r="Q4077" s="39">
        <v>20</v>
      </c>
      <c r="R4077" s="39">
        <v>64.599999999999994</v>
      </c>
      <c r="S4077" s="39">
        <v>47.2</v>
      </c>
    </row>
    <row r="4078" spans="1:19" x14ac:dyDescent="0.25">
      <c r="A4078" s="39" t="s">
        <v>75</v>
      </c>
      <c r="B4078" s="39" t="s">
        <v>41</v>
      </c>
      <c r="C4078" s="39" t="s">
        <v>73</v>
      </c>
      <c r="D4078" s="39" t="s">
        <v>4136</v>
      </c>
      <c r="E4078" s="39" t="s">
        <v>203</v>
      </c>
      <c r="F4078" s="48">
        <v>1</v>
      </c>
      <c r="G4078" s="41">
        <v>19675</v>
      </c>
      <c r="H4078" s="42">
        <v>4.3146929824561404</v>
      </c>
      <c r="I4078" s="42">
        <v>4560</v>
      </c>
      <c r="J4078" s="42" t="s">
        <v>4170</v>
      </c>
      <c r="K4078" s="42" t="s">
        <v>4170</v>
      </c>
      <c r="L4078" s="42">
        <v>473</v>
      </c>
      <c r="M4078" s="39" t="s">
        <v>106</v>
      </c>
      <c r="N4078" s="39" t="str">
        <f t="shared" si="63"/>
        <v>sim</v>
      </c>
      <c r="O4078" s="49">
        <v>107.5</v>
      </c>
      <c r="P4078" s="49">
        <v>71.33</v>
      </c>
      <c r="Q4078" s="39">
        <v>20</v>
      </c>
      <c r="R4078" s="39">
        <v>66.400000000000006</v>
      </c>
      <c r="S4078" s="39">
        <v>18.600000000000001</v>
      </c>
    </row>
    <row r="4079" spans="1:19" x14ac:dyDescent="0.25">
      <c r="A4079" s="39" t="s">
        <v>75</v>
      </c>
      <c r="B4079" s="39" t="s">
        <v>41</v>
      </c>
      <c r="C4079" s="39" t="s">
        <v>73</v>
      </c>
      <c r="D4079" s="39" t="s">
        <v>4137</v>
      </c>
      <c r="E4079" s="39" t="s">
        <v>200</v>
      </c>
      <c r="F4079" s="48">
        <v>1</v>
      </c>
      <c r="G4079" s="41">
        <v>1819</v>
      </c>
      <c r="H4079" s="42">
        <v>2.0908045977011493</v>
      </c>
      <c r="I4079" s="42">
        <v>870</v>
      </c>
      <c r="J4079" s="42" t="s">
        <v>4170</v>
      </c>
      <c r="K4079" s="42" t="s">
        <v>4170</v>
      </c>
      <c r="L4079" s="42">
        <v>0</v>
      </c>
      <c r="M4079" s="39" t="s">
        <v>102</v>
      </c>
      <c r="N4079" s="39" t="str">
        <f t="shared" si="63"/>
        <v>sim</v>
      </c>
      <c r="O4079" s="49">
        <v>19</v>
      </c>
      <c r="P4079" s="49">
        <v>18.5</v>
      </c>
      <c r="Q4079" s="39">
        <v>9</v>
      </c>
      <c r="R4079" s="39">
        <v>97.4</v>
      </c>
      <c r="S4079" s="39">
        <v>47.4</v>
      </c>
    </row>
    <row r="4080" spans="1:19" x14ac:dyDescent="0.25">
      <c r="A4080" s="39" t="s">
        <v>75</v>
      </c>
      <c r="B4080" s="39" t="s">
        <v>41</v>
      </c>
      <c r="C4080" s="39" t="s">
        <v>73</v>
      </c>
      <c r="D4080" s="39" t="s">
        <v>4138</v>
      </c>
      <c r="E4080" s="39" t="s">
        <v>204</v>
      </c>
      <c r="F4080" s="48">
        <v>1</v>
      </c>
      <c r="G4080" s="41">
        <v>10897</v>
      </c>
      <c r="H4080" s="42">
        <v>2.0105166051660515</v>
      </c>
      <c r="I4080" s="42">
        <v>5420</v>
      </c>
      <c r="J4080" s="42" t="s">
        <v>4169</v>
      </c>
      <c r="K4080" s="42" t="s">
        <v>4170</v>
      </c>
      <c r="L4080" s="42">
        <v>57</v>
      </c>
      <c r="M4080" s="39" t="s">
        <v>103</v>
      </c>
      <c r="N4080" s="39" t="str">
        <f t="shared" si="63"/>
        <v>sim</v>
      </c>
      <c r="O4080" s="49">
        <v>70.02</v>
      </c>
      <c r="P4080" s="49">
        <v>59.4</v>
      </c>
      <c r="Q4080" s="39">
        <v>52.3</v>
      </c>
      <c r="R4080" s="39">
        <v>84.8</v>
      </c>
      <c r="S4080" s="39">
        <v>74.7</v>
      </c>
    </row>
    <row r="4081" spans="1:19" x14ac:dyDescent="0.25">
      <c r="A4081" s="39" t="s">
        <v>75</v>
      </c>
      <c r="B4081" s="39" t="s">
        <v>41</v>
      </c>
      <c r="C4081" s="39" t="s">
        <v>73</v>
      </c>
      <c r="D4081" s="39" t="s">
        <v>4139</v>
      </c>
      <c r="E4081" s="39" t="s">
        <v>204</v>
      </c>
      <c r="F4081" s="48">
        <v>2</v>
      </c>
      <c r="G4081" s="41">
        <v>22678</v>
      </c>
      <c r="H4081" s="42">
        <v>2.2909384786342053</v>
      </c>
      <c r="I4081" s="42">
        <v>9899</v>
      </c>
      <c r="J4081" s="42" t="s">
        <v>4169</v>
      </c>
      <c r="K4081" s="42" t="s">
        <v>4170</v>
      </c>
      <c r="L4081" s="42">
        <v>18</v>
      </c>
      <c r="M4081" s="39" t="s">
        <v>102</v>
      </c>
      <c r="N4081" s="39" t="str">
        <f t="shared" si="63"/>
        <v>sim</v>
      </c>
      <c r="O4081" s="49">
        <v>120</v>
      </c>
      <c r="P4081" s="49">
        <v>101</v>
      </c>
      <c r="Q4081" s="39">
        <v>45</v>
      </c>
      <c r="R4081" s="39">
        <v>84.2</v>
      </c>
      <c r="S4081" s="39">
        <v>37.5</v>
      </c>
    </row>
    <row r="4082" spans="1:19" x14ac:dyDescent="0.25">
      <c r="A4082" s="39" t="s">
        <v>75</v>
      </c>
      <c r="B4082" s="39" t="s">
        <v>41</v>
      </c>
      <c r="C4082" s="39" t="s">
        <v>73</v>
      </c>
      <c r="D4082" s="39" t="s">
        <v>4140</v>
      </c>
      <c r="E4082" s="39" t="s">
        <v>200</v>
      </c>
      <c r="F4082" s="48">
        <v>1</v>
      </c>
      <c r="G4082" s="41">
        <v>886</v>
      </c>
      <c r="H4082" s="42">
        <v>3.544</v>
      </c>
      <c r="I4082" s="42">
        <v>250</v>
      </c>
      <c r="J4082" s="42" t="s">
        <v>4170</v>
      </c>
      <c r="K4082" s="42" t="s">
        <v>4170</v>
      </c>
      <c r="L4082" s="42">
        <v>0</v>
      </c>
      <c r="M4082" s="39" t="s">
        <v>104</v>
      </c>
      <c r="N4082" s="39" t="b">
        <f t="shared" si="63"/>
        <v>0</v>
      </c>
      <c r="O4082" s="49">
        <v>12</v>
      </c>
      <c r="P4082" s="49">
        <v>3</v>
      </c>
      <c r="Q4082" s="39">
        <v>0</v>
      </c>
      <c r="R4082" s="39">
        <v>25</v>
      </c>
      <c r="S4082" s="39"/>
    </row>
    <row r="4083" spans="1:19" x14ac:dyDescent="0.25">
      <c r="A4083" s="39" t="s">
        <v>75</v>
      </c>
      <c r="B4083" s="39" t="s">
        <v>41</v>
      </c>
      <c r="C4083" s="39" t="s">
        <v>73</v>
      </c>
      <c r="D4083" s="39" t="s">
        <v>4141</v>
      </c>
      <c r="E4083" s="39" t="s">
        <v>198</v>
      </c>
      <c r="F4083" s="48">
        <v>1</v>
      </c>
      <c r="G4083" s="41">
        <v>10672</v>
      </c>
      <c r="H4083" s="42">
        <v>2.407399052560343</v>
      </c>
      <c r="I4083" s="42">
        <v>4433</v>
      </c>
      <c r="J4083" s="42" t="s">
        <v>4170</v>
      </c>
      <c r="K4083" s="42" t="s">
        <v>4170</v>
      </c>
      <c r="L4083" s="42">
        <v>1774</v>
      </c>
      <c r="M4083" s="39" t="s">
        <v>106</v>
      </c>
      <c r="N4083" s="39" t="str">
        <f t="shared" si="63"/>
        <v>sim</v>
      </c>
      <c r="O4083" s="49">
        <v>119.6</v>
      </c>
      <c r="P4083" s="49">
        <v>42.77</v>
      </c>
      <c r="Q4083" s="39">
        <v>38.270000000000003</v>
      </c>
      <c r="R4083" s="39">
        <v>35.799999999999997</v>
      </c>
      <c r="S4083" s="39">
        <v>32</v>
      </c>
    </row>
    <row r="4084" spans="1:19" x14ac:dyDescent="0.25">
      <c r="A4084" s="39" t="s">
        <v>75</v>
      </c>
      <c r="B4084" s="39" t="s">
        <v>41</v>
      </c>
      <c r="C4084" s="39" t="s">
        <v>73</v>
      </c>
      <c r="D4084" s="39" t="s">
        <v>4142</v>
      </c>
      <c r="E4084" s="39" t="s">
        <v>199</v>
      </c>
      <c r="F4084" s="48">
        <v>1</v>
      </c>
      <c r="G4084" s="41">
        <v>4977</v>
      </c>
      <c r="H4084" s="42">
        <v>2.9276470588235295</v>
      </c>
      <c r="I4084" s="42">
        <v>1700</v>
      </c>
      <c r="J4084" s="42" t="s">
        <v>4170</v>
      </c>
      <c r="K4084" s="42" t="s">
        <v>4170</v>
      </c>
      <c r="L4084" s="42">
        <v>10</v>
      </c>
      <c r="M4084" s="39" t="s">
        <v>106</v>
      </c>
      <c r="N4084" s="39" t="str">
        <f t="shared" si="63"/>
        <v>sim</v>
      </c>
      <c r="O4084" s="49">
        <v>27</v>
      </c>
      <c r="P4084" s="49">
        <v>23</v>
      </c>
      <c r="Q4084" s="39">
        <v>15</v>
      </c>
      <c r="R4084" s="39">
        <v>85.2</v>
      </c>
      <c r="S4084" s="39">
        <v>55.6</v>
      </c>
    </row>
    <row r="4085" spans="1:19" x14ac:dyDescent="0.25">
      <c r="A4085" s="39" t="s">
        <v>75</v>
      </c>
      <c r="B4085" s="39" t="s">
        <v>41</v>
      </c>
      <c r="C4085" s="39" t="s">
        <v>73</v>
      </c>
      <c r="D4085" s="39" t="s">
        <v>4143</v>
      </c>
      <c r="E4085" s="39" t="s">
        <v>197</v>
      </c>
      <c r="F4085" s="48">
        <v>1</v>
      </c>
      <c r="G4085" s="41">
        <v>316</v>
      </c>
      <c r="H4085" s="42">
        <v>1.0711864406779661</v>
      </c>
      <c r="I4085" s="42">
        <v>295</v>
      </c>
      <c r="J4085" s="42" t="s">
        <v>4170</v>
      </c>
      <c r="K4085" s="42" t="s">
        <v>4170</v>
      </c>
      <c r="L4085" s="42">
        <v>1</v>
      </c>
      <c r="M4085" s="39" t="s">
        <v>102</v>
      </c>
      <c r="N4085" s="39" t="str">
        <f t="shared" si="63"/>
        <v>sim</v>
      </c>
      <c r="O4085" s="49">
        <v>14</v>
      </c>
      <c r="P4085" s="49">
        <v>14</v>
      </c>
      <c r="Q4085" s="39">
        <v>6.5</v>
      </c>
      <c r="R4085" s="39">
        <v>100</v>
      </c>
      <c r="S4085" s="39">
        <v>46.4</v>
      </c>
    </row>
    <row r="4086" spans="1:19" x14ac:dyDescent="0.25">
      <c r="A4086" s="39" t="s">
        <v>75</v>
      </c>
      <c r="B4086" s="39" t="s">
        <v>41</v>
      </c>
      <c r="C4086" s="39" t="s">
        <v>73</v>
      </c>
      <c r="D4086" s="39" t="s">
        <v>4144</v>
      </c>
      <c r="E4086" s="39" t="s">
        <v>201</v>
      </c>
      <c r="F4086" s="48">
        <v>2</v>
      </c>
      <c r="G4086" s="41">
        <v>32885</v>
      </c>
      <c r="H4086" s="42">
        <v>2.0553124999999999</v>
      </c>
      <c r="I4086" s="42">
        <v>16000</v>
      </c>
      <c r="J4086" s="42" t="s">
        <v>4169</v>
      </c>
      <c r="K4086" s="42" t="s">
        <v>4170</v>
      </c>
      <c r="L4086" s="42">
        <v>3000</v>
      </c>
      <c r="M4086" s="39" t="s">
        <v>103</v>
      </c>
      <c r="N4086" s="39" t="str">
        <f t="shared" si="63"/>
        <v>sim</v>
      </c>
      <c r="O4086" s="49">
        <v>120</v>
      </c>
      <c r="P4086" s="49">
        <v>72</v>
      </c>
      <c r="Q4086" s="39">
        <v>70</v>
      </c>
      <c r="R4086" s="39">
        <v>60</v>
      </c>
      <c r="S4086" s="39">
        <v>58.3</v>
      </c>
    </row>
    <row r="4087" spans="1:19" x14ac:dyDescent="0.25">
      <c r="A4087" s="39" t="s">
        <v>75</v>
      </c>
      <c r="B4087" s="39" t="s">
        <v>41</v>
      </c>
      <c r="C4087" s="39" t="s">
        <v>73</v>
      </c>
      <c r="D4087" s="39" t="s">
        <v>4145</v>
      </c>
      <c r="E4087" s="39" t="s">
        <v>204</v>
      </c>
      <c r="F4087" s="48">
        <v>1</v>
      </c>
      <c r="G4087" s="41">
        <v>1857</v>
      </c>
      <c r="H4087" s="42">
        <v>2.0010775862068964</v>
      </c>
      <c r="I4087" s="42">
        <v>928</v>
      </c>
      <c r="J4087" s="42" t="s">
        <v>4170</v>
      </c>
      <c r="K4087" s="42" t="s">
        <v>4170</v>
      </c>
      <c r="L4087" s="42">
        <v>6</v>
      </c>
      <c r="M4087" s="39" t="s">
        <v>106</v>
      </c>
      <c r="N4087" s="39" t="str">
        <f t="shared" si="63"/>
        <v>sim</v>
      </c>
      <c r="O4087" s="49">
        <v>20</v>
      </c>
      <c r="P4087" s="49">
        <v>14</v>
      </c>
      <c r="Q4087" s="39">
        <v>10</v>
      </c>
      <c r="R4087" s="39">
        <v>70</v>
      </c>
      <c r="S4087" s="39">
        <v>50</v>
      </c>
    </row>
    <row r="4088" spans="1:19" x14ac:dyDescent="0.25">
      <c r="A4088" s="39" t="s">
        <v>75</v>
      </c>
      <c r="B4088" s="39" t="s">
        <v>41</v>
      </c>
      <c r="C4088" s="39" t="s">
        <v>73</v>
      </c>
      <c r="D4088" s="39" t="s">
        <v>4146</v>
      </c>
      <c r="E4088" s="39" t="s">
        <v>202</v>
      </c>
      <c r="F4088" s="48">
        <v>2</v>
      </c>
      <c r="G4088" s="41">
        <v>41946</v>
      </c>
      <c r="H4088" s="42">
        <v>3.5698723404255319</v>
      </c>
      <c r="I4088" s="42">
        <v>11750</v>
      </c>
      <c r="J4088" s="42" t="s">
        <v>4169</v>
      </c>
      <c r="K4088" s="42" t="s">
        <v>4170</v>
      </c>
      <c r="L4088" s="42">
        <v>5000</v>
      </c>
      <c r="M4088" s="39" t="s">
        <v>102</v>
      </c>
      <c r="N4088" s="39" t="str">
        <f t="shared" si="63"/>
        <v>sim</v>
      </c>
      <c r="O4088" s="49">
        <v>275</v>
      </c>
      <c r="P4088" s="49">
        <v>195</v>
      </c>
      <c r="Q4088" s="39">
        <v>195</v>
      </c>
      <c r="R4088" s="39">
        <v>70.900000000000006</v>
      </c>
      <c r="S4088" s="39">
        <v>70.900000000000006</v>
      </c>
    </row>
    <row r="4089" spans="1:19" x14ac:dyDescent="0.25">
      <c r="A4089" s="39" t="s">
        <v>75</v>
      </c>
      <c r="B4089" s="39" t="s">
        <v>41</v>
      </c>
      <c r="C4089" s="39" t="s">
        <v>73</v>
      </c>
      <c r="D4089" s="39" t="s">
        <v>4147</v>
      </c>
      <c r="E4089" s="39" t="s">
        <v>199</v>
      </c>
      <c r="F4089" s="48">
        <v>1</v>
      </c>
      <c r="G4089" s="41">
        <v>4524</v>
      </c>
      <c r="H4089" s="42">
        <v>4.3710144927536234</v>
      </c>
      <c r="I4089" s="42">
        <v>1035</v>
      </c>
      <c r="J4089" s="42" t="s">
        <v>4170</v>
      </c>
      <c r="K4089" s="42" t="s">
        <v>4170</v>
      </c>
      <c r="L4089" s="42">
        <v>0</v>
      </c>
      <c r="M4089" s="39" t="s">
        <v>106</v>
      </c>
      <c r="N4089" s="39" t="str">
        <f t="shared" si="63"/>
        <v>sim</v>
      </c>
      <c r="O4089" s="49">
        <v>20</v>
      </c>
      <c r="P4089" s="49">
        <v>4</v>
      </c>
      <c r="Q4089" s="39">
        <v>3.5</v>
      </c>
      <c r="R4089" s="39">
        <v>20</v>
      </c>
      <c r="S4089" s="39">
        <v>17.5</v>
      </c>
    </row>
    <row r="4090" spans="1:19" x14ac:dyDescent="0.25">
      <c r="A4090" s="39" t="s">
        <v>75</v>
      </c>
      <c r="B4090" s="39" t="s">
        <v>41</v>
      </c>
      <c r="C4090" s="39" t="s">
        <v>73</v>
      </c>
      <c r="D4090" s="39" t="s">
        <v>4148</v>
      </c>
      <c r="E4090" s="39" t="s">
        <v>204</v>
      </c>
      <c r="F4090" s="48">
        <v>1</v>
      </c>
      <c r="G4090" s="41">
        <v>2061</v>
      </c>
      <c r="H4090" s="42">
        <v>2.0923857868020304</v>
      </c>
      <c r="I4090" s="42">
        <v>985</v>
      </c>
      <c r="J4090" s="42" t="s">
        <v>4170</v>
      </c>
      <c r="K4090" s="42" t="s">
        <v>4170</v>
      </c>
      <c r="L4090" s="42">
        <v>61</v>
      </c>
      <c r="M4090" s="39" t="s">
        <v>102</v>
      </c>
      <c r="N4090" s="39" t="str">
        <f t="shared" si="63"/>
        <v>sim</v>
      </c>
      <c r="O4090" s="49">
        <v>21.9</v>
      </c>
      <c r="P4090" s="49">
        <v>20.3</v>
      </c>
      <c r="Q4090" s="39">
        <v>16.239999999999998</v>
      </c>
      <c r="R4090" s="39">
        <v>92.7</v>
      </c>
      <c r="S4090" s="39">
        <v>74.2</v>
      </c>
    </row>
    <row r="4091" spans="1:19" x14ac:dyDescent="0.25">
      <c r="A4091" s="39" t="s">
        <v>75</v>
      </c>
      <c r="B4091" s="39" t="s">
        <v>41</v>
      </c>
      <c r="C4091" s="39" t="s">
        <v>73</v>
      </c>
      <c r="D4091" s="39" t="s">
        <v>4149</v>
      </c>
      <c r="E4091" s="39" t="s">
        <v>205</v>
      </c>
      <c r="F4091" s="48">
        <v>1</v>
      </c>
      <c r="G4091" s="41">
        <v>3508</v>
      </c>
      <c r="H4091" s="42">
        <v>3.0504347826086957</v>
      </c>
      <c r="I4091" s="42">
        <v>1150</v>
      </c>
      <c r="J4091" s="42" t="s">
        <v>4170</v>
      </c>
      <c r="K4091" s="42" t="s">
        <v>4170</v>
      </c>
      <c r="L4091" s="42">
        <v>15</v>
      </c>
      <c r="M4091" s="39" t="s">
        <v>106</v>
      </c>
      <c r="N4091" s="39" t="str">
        <f t="shared" si="63"/>
        <v>sim</v>
      </c>
      <c r="O4091" s="49">
        <v>45</v>
      </c>
      <c r="P4091" s="49">
        <v>40</v>
      </c>
      <c r="Q4091" s="39">
        <v>27</v>
      </c>
      <c r="R4091" s="39">
        <v>88.9</v>
      </c>
      <c r="S4091" s="39">
        <v>60</v>
      </c>
    </row>
    <row r="4092" spans="1:19" x14ac:dyDescent="0.25">
      <c r="A4092" s="39" t="s">
        <v>75</v>
      </c>
      <c r="B4092" s="39" t="s">
        <v>41</v>
      </c>
      <c r="C4092" s="39" t="s">
        <v>73</v>
      </c>
      <c r="D4092" s="39" t="s">
        <v>4150</v>
      </c>
      <c r="E4092" s="39" t="s">
        <v>199</v>
      </c>
      <c r="F4092" s="48">
        <v>1</v>
      </c>
      <c r="G4092" s="41">
        <v>5942</v>
      </c>
      <c r="H4092" s="42">
        <v>2.4543577034283355</v>
      </c>
      <c r="I4092" s="42">
        <v>2421</v>
      </c>
      <c r="J4092" s="42" t="s">
        <v>4170</v>
      </c>
      <c r="K4092" s="42" t="s">
        <v>4170</v>
      </c>
      <c r="L4092" s="42">
        <v>30</v>
      </c>
      <c r="M4092" s="39" t="s">
        <v>102</v>
      </c>
      <c r="N4092" s="39" t="str">
        <f t="shared" si="63"/>
        <v>sim</v>
      </c>
      <c r="O4092" s="49">
        <v>47.1</v>
      </c>
      <c r="P4092" s="49">
        <v>43.32</v>
      </c>
      <c r="Q4092" s="39">
        <v>32.92</v>
      </c>
      <c r="R4092" s="39">
        <v>92</v>
      </c>
      <c r="S4092" s="39">
        <v>69.900000000000006</v>
      </c>
    </row>
    <row r="4093" spans="1:19" x14ac:dyDescent="0.25">
      <c r="A4093" s="39" t="s">
        <v>75</v>
      </c>
      <c r="B4093" s="39" t="s">
        <v>41</v>
      </c>
      <c r="C4093" s="39" t="s">
        <v>73</v>
      </c>
      <c r="D4093" s="39" t="s">
        <v>4151</v>
      </c>
      <c r="E4093" s="39" t="s">
        <v>198</v>
      </c>
      <c r="F4093" s="48">
        <v>1</v>
      </c>
      <c r="G4093" s="41">
        <v>4652</v>
      </c>
      <c r="H4093" s="42">
        <v>3.5109433962264149</v>
      </c>
      <c r="I4093" s="42">
        <v>1325</v>
      </c>
      <c r="J4093" s="42" t="s">
        <v>4170</v>
      </c>
      <c r="K4093" s="42" t="s">
        <v>4170</v>
      </c>
      <c r="L4093" s="42">
        <v>150</v>
      </c>
      <c r="M4093" s="39" t="s">
        <v>106</v>
      </c>
      <c r="N4093" s="39" t="str">
        <f t="shared" si="63"/>
        <v>sim</v>
      </c>
      <c r="O4093" s="49">
        <v>450</v>
      </c>
      <c r="P4093" s="49">
        <v>67</v>
      </c>
      <c r="Q4093" s="39">
        <v>45</v>
      </c>
      <c r="R4093" s="39">
        <v>14.9</v>
      </c>
      <c r="S4093" s="39">
        <v>10</v>
      </c>
    </row>
    <row r="4094" spans="1:19" x14ac:dyDescent="0.25">
      <c r="A4094" s="39" t="s">
        <v>75</v>
      </c>
      <c r="B4094" s="39" t="s">
        <v>41</v>
      </c>
      <c r="C4094" s="39" t="s">
        <v>73</v>
      </c>
      <c r="D4094" s="39" t="s">
        <v>4152</v>
      </c>
      <c r="E4094" s="39" t="s">
        <v>205</v>
      </c>
      <c r="F4094" s="48">
        <v>3</v>
      </c>
      <c r="G4094" s="41">
        <v>96417</v>
      </c>
      <c r="H4094" s="42">
        <v>2.4780764881258355</v>
      </c>
      <c r="I4094" s="42">
        <v>38908</v>
      </c>
      <c r="J4094" s="42" t="s">
        <v>4170</v>
      </c>
      <c r="K4094" s="42" t="s">
        <v>4170</v>
      </c>
      <c r="L4094" s="42">
        <v>7194</v>
      </c>
      <c r="M4094" s="39" t="s">
        <v>103</v>
      </c>
      <c r="N4094" s="39" t="str">
        <f t="shared" si="63"/>
        <v>sim</v>
      </c>
      <c r="O4094" s="49">
        <v>740</v>
      </c>
      <c r="P4094" s="49">
        <v>480</v>
      </c>
      <c r="Q4094" s="39">
        <v>398.2</v>
      </c>
      <c r="R4094" s="39">
        <v>64.900000000000006</v>
      </c>
      <c r="S4094" s="39">
        <v>53.8</v>
      </c>
    </row>
    <row r="4095" spans="1:19" x14ac:dyDescent="0.25">
      <c r="A4095" s="39" t="s">
        <v>75</v>
      </c>
      <c r="B4095" s="39" t="s">
        <v>41</v>
      </c>
      <c r="C4095" s="39" t="s">
        <v>73</v>
      </c>
      <c r="D4095" s="39" t="s">
        <v>4153</v>
      </c>
      <c r="E4095" s="39" t="s">
        <v>197</v>
      </c>
      <c r="F4095" s="48">
        <v>1</v>
      </c>
      <c r="G4095" s="41">
        <v>1385</v>
      </c>
      <c r="H4095" s="42">
        <v>3.0108695652173911</v>
      </c>
      <c r="I4095" s="42">
        <v>460</v>
      </c>
      <c r="J4095" s="42" t="s">
        <v>4170</v>
      </c>
      <c r="K4095" s="42" t="s">
        <v>4170</v>
      </c>
      <c r="L4095" s="42">
        <v>36</v>
      </c>
      <c r="M4095" s="39" t="s">
        <v>103</v>
      </c>
      <c r="N4095" s="39" t="str">
        <f t="shared" si="63"/>
        <v>sim</v>
      </c>
      <c r="O4095" s="49">
        <v>38</v>
      </c>
      <c r="P4095" s="49">
        <v>38</v>
      </c>
      <c r="Q4095" s="39">
        <v>0</v>
      </c>
      <c r="R4095" s="39">
        <v>100</v>
      </c>
      <c r="S4095" s="39"/>
    </row>
    <row r="4096" spans="1:19" x14ac:dyDescent="0.25">
      <c r="A4096" s="39" t="s">
        <v>75</v>
      </c>
      <c r="B4096" s="39" t="s">
        <v>41</v>
      </c>
      <c r="C4096" s="39" t="s">
        <v>73</v>
      </c>
      <c r="D4096" s="39" t="s">
        <v>3495</v>
      </c>
      <c r="E4096" s="39" t="s">
        <v>204</v>
      </c>
      <c r="F4096" s="48">
        <v>1</v>
      </c>
      <c r="G4096" s="41">
        <v>8674</v>
      </c>
      <c r="H4096" s="42">
        <v>2.1213010516018587</v>
      </c>
      <c r="I4096" s="42">
        <v>4089</v>
      </c>
      <c r="J4096" s="42" t="s">
        <v>4169</v>
      </c>
      <c r="K4096" s="42" t="s">
        <v>4170</v>
      </c>
      <c r="L4096" s="42">
        <v>260</v>
      </c>
      <c r="M4096" s="39" t="s">
        <v>102</v>
      </c>
      <c r="N4096" s="39" t="str">
        <f t="shared" si="63"/>
        <v>sim</v>
      </c>
      <c r="O4096" s="49">
        <v>66.8</v>
      </c>
      <c r="P4096" s="49">
        <v>59.12</v>
      </c>
      <c r="Q4096" s="39">
        <v>2</v>
      </c>
      <c r="R4096" s="39">
        <v>88.5</v>
      </c>
      <c r="S4096" s="39">
        <v>3</v>
      </c>
    </row>
    <row r="4097" spans="1:19" x14ac:dyDescent="0.25">
      <c r="A4097" s="39" t="s">
        <v>75</v>
      </c>
      <c r="B4097" s="39" t="s">
        <v>41</v>
      </c>
      <c r="C4097" s="39" t="s">
        <v>73</v>
      </c>
      <c r="D4097" s="39" t="s">
        <v>4154</v>
      </c>
      <c r="E4097" s="39" t="s">
        <v>200</v>
      </c>
      <c r="F4097" s="48">
        <v>1</v>
      </c>
      <c r="G4097" s="41">
        <v>918</v>
      </c>
      <c r="H4097" s="42">
        <v>2.1152073732718892</v>
      </c>
      <c r="I4097" s="42">
        <v>434</v>
      </c>
      <c r="J4097" s="42" t="s">
        <v>4170</v>
      </c>
      <c r="K4097" s="42" t="s">
        <v>4170</v>
      </c>
      <c r="L4097" s="42">
        <v>0</v>
      </c>
      <c r="M4097" s="39" t="s">
        <v>105</v>
      </c>
      <c r="N4097" s="39" t="str">
        <f t="shared" si="63"/>
        <v>sim</v>
      </c>
      <c r="O4097" s="49">
        <v>13.18</v>
      </c>
      <c r="P4097" s="49">
        <v>12.5</v>
      </c>
      <c r="Q4097" s="39">
        <v>10.7</v>
      </c>
      <c r="R4097" s="39">
        <v>94.8</v>
      </c>
      <c r="S4097" s="39">
        <v>81.2</v>
      </c>
    </row>
    <row r="4098" spans="1:19" x14ac:dyDescent="0.25">
      <c r="A4098" s="39" t="s">
        <v>75</v>
      </c>
      <c r="B4098" s="39" t="s">
        <v>41</v>
      </c>
      <c r="C4098" s="39" t="s">
        <v>73</v>
      </c>
      <c r="D4098" s="39" t="s">
        <v>4155</v>
      </c>
      <c r="E4098" s="39" t="s">
        <v>207</v>
      </c>
      <c r="F4098" s="48">
        <v>1</v>
      </c>
      <c r="G4098" s="41">
        <v>7445</v>
      </c>
      <c r="H4098" s="42">
        <v>2.885658914728682</v>
      </c>
      <c r="I4098" s="42">
        <v>2580</v>
      </c>
      <c r="J4098" s="42" t="s">
        <v>4170</v>
      </c>
      <c r="K4098" s="42" t="s">
        <v>4170</v>
      </c>
      <c r="L4098" s="42">
        <v>0</v>
      </c>
      <c r="M4098" s="39" t="s">
        <v>103</v>
      </c>
      <c r="N4098" s="39" t="str">
        <f t="shared" si="63"/>
        <v>sim</v>
      </c>
      <c r="O4098" s="49">
        <v>25</v>
      </c>
      <c r="P4098" s="49">
        <v>15</v>
      </c>
      <c r="Q4098" s="39">
        <v>10</v>
      </c>
      <c r="R4098" s="39">
        <v>60</v>
      </c>
      <c r="S4098" s="39">
        <v>40</v>
      </c>
    </row>
    <row r="4099" spans="1:19" x14ac:dyDescent="0.25">
      <c r="A4099" s="39" t="s">
        <v>75</v>
      </c>
      <c r="B4099" s="39" t="s">
        <v>41</v>
      </c>
      <c r="C4099" s="39" t="s">
        <v>73</v>
      </c>
      <c r="D4099" s="39" t="s">
        <v>4156</v>
      </c>
      <c r="E4099" s="39" t="s">
        <v>207</v>
      </c>
      <c r="F4099" s="48">
        <v>1</v>
      </c>
      <c r="G4099" s="41">
        <v>1221</v>
      </c>
      <c r="H4099" s="42">
        <v>2.5543933054393304</v>
      </c>
      <c r="I4099" s="42">
        <v>478</v>
      </c>
      <c r="J4099" s="42" t="s">
        <v>4170</v>
      </c>
      <c r="K4099" s="42" t="s">
        <v>4170</v>
      </c>
      <c r="L4099" s="42">
        <v>0</v>
      </c>
      <c r="M4099" s="39" t="s">
        <v>103</v>
      </c>
      <c r="N4099" s="39" t="str">
        <f t="shared" ref="N4099:N4108" si="64">IF(M4099&lt;&gt;"Não existe", "sim")</f>
        <v>sim</v>
      </c>
      <c r="O4099" s="49">
        <v>5.7</v>
      </c>
      <c r="P4099" s="49">
        <v>5.18</v>
      </c>
      <c r="Q4099" s="39">
        <v>0</v>
      </c>
      <c r="R4099" s="39">
        <v>90.9</v>
      </c>
      <c r="S4099" s="39"/>
    </row>
    <row r="4100" spans="1:19" x14ac:dyDescent="0.25">
      <c r="A4100" s="39" t="s">
        <v>75</v>
      </c>
      <c r="B4100" s="39" t="s">
        <v>41</v>
      </c>
      <c r="C4100" s="39" t="s">
        <v>73</v>
      </c>
      <c r="D4100" s="39" t="s">
        <v>4157</v>
      </c>
      <c r="E4100" s="39" t="s">
        <v>204</v>
      </c>
      <c r="F4100" s="48">
        <v>1</v>
      </c>
      <c r="G4100" s="41">
        <v>12037</v>
      </c>
      <c r="H4100" s="42">
        <v>2.1786425339366517</v>
      </c>
      <c r="I4100" s="42">
        <v>5525</v>
      </c>
      <c r="J4100" s="42" t="s">
        <v>4170</v>
      </c>
      <c r="K4100" s="42" t="s">
        <v>4170</v>
      </c>
      <c r="L4100" s="42">
        <v>60</v>
      </c>
      <c r="M4100" s="39" t="s">
        <v>103</v>
      </c>
      <c r="N4100" s="39" t="str">
        <f t="shared" si="64"/>
        <v>sim</v>
      </c>
      <c r="O4100" s="49">
        <v>125</v>
      </c>
      <c r="P4100" s="49">
        <v>90</v>
      </c>
      <c r="Q4100" s="39">
        <v>10</v>
      </c>
      <c r="R4100" s="39">
        <v>72</v>
      </c>
      <c r="S4100" s="39">
        <v>8</v>
      </c>
    </row>
    <row r="4101" spans="1:19" x14ac:dyDescent="0.25">
      <c r="A4101" s="39" t="s">
        <v>75</v>
      </c>
      <c r="B4101" s="39" t="s">
        <v>41</v>
      </c>
      <c r="C4101" s="39" t="s">
        <v>73</v>
      </c>
      <c r="D4101" s="39" t="s">
        <v>4158</v>
      </c>
      <c r="E4101" s="39" t="s">
        <v>200</v>
      </c>
      <c r="F4101" s="48">
        <v>1</v>
      </c>
      <c r="G4101" s="41">
        <v>1840</v>
      </c>
      <c r="H4101" s="42">
        <v>2.1852731591448933</v>
      </c>
      <c r="I4101" s="42">
        <v>842</v>
      </c>
      <c r="J4101" s="42" t="s">
        <v>4170</v>
      </c>
      <c r="K4101" s="42" t="s">
        <v>4170</v>
      </c>
      <c r="L4101" s="42">
        <v>7</v>
      </c>
      <c r="M4101" s="39" t="s">
        <v>102</v>
      </c>
      <c r="N4101" s="39" t="str">
        <f t="shared" si="64"/>
        <v>sim</v>
      </c>
      <c r="O4101" s="49">
        <v>16.37</v>
      </c>
      <c r="P4101" s="49">
        <v>15.1</v>
      </c>
      <c r="Q4101" s="39">
        <v>10.7</v>
      </c>
      <c r="R4101" s="39">
        <v>92.2</v>
      </c>
      <c r="S4101" s="39">
        <v>65.400000000000006</v>
      </c>
    </row>
    <row r="4102" spans="1:19" x14ac:dyDescent="0.25">
      <c r="A4102" s="39" t="s">
        <v>75</v>
      </c>
      <c r="B4102" s="39" t="s">
        <v>41</v>
      </c>
      <c r="C4102" s="39" t="s">
        <v>73</v>
      </c>
      <c r="D4102" s="39" t="s">
        <v>4159</v>
      </c>
      <c r="E4102" s="39" t="s">
        <v>199</v>
      </c>
      <c r="F4102" s="48">
        <v>1</v>
      </c>
      <c r="G4102" s="41">
        <v>776</v>
      </c>
      <c r="H4102" s="42">
        <v>2.5866666666666664</v>
      </c>
      <c r="I4102" s="42">
        <v>300</v>
      </c>
      <c r="J4102" s="42" t="s">
        <v>4170</v>
      </c>
      <c r="K4102" s="42" t="s">
        <v>4170</v>
      </c>
      <c r="L4102" s="42">
        <v>53</v>
      </c>
      <c r="M4102" s="39" t="s">
        <v>105</v>
      </c>
      <c r="N4102" s="39" t="str">
        <f t="shared" si="64"/>
        <v>sim</v>
      </c>
      <c r="O4102" s="49">
        <v>7</v>
      </c>
      <c r="P4102" s="49">
        <v>5</v>
      </c>
      <c r="Q4102" s="39">
        <v>0</v>
      </c>
      <c r="R4102" s="39">
        <v>71.400000000000006</v>
      </c>
      <c r="S4102" s="39"/>
    </row>
    <row r="4103" spans="1:19" x14ac:dyDescent="0.25">
      <c r="A4103" s="39" t="s">
        <v>75</v>
      </c>
      <c r="B4103" s="39" t="s">
        <v>41</v>
      </c>
      <c r="C4103" s="39" t="s">
        <v>73</v>
      </c>
      <c r="D4103" s="39" t="s">
        <v>4160</v>
      </c>
      <c r="E4103" s="39" t="s">
        <v>199</v>
      </c>
      <c r="F4103" s="48">
        <v>1</v>
      </c>
      <c r="G4103" s="41">
        <v>2486</v>
      </c>
      <c r="H4103" s="42">
        <v>2.4860000000000002</v>
      </c>
      <c r="I4103" s="42">
        <v>1000</v>
      </c>
      <c r="J4103" s="42" t="s">
        <v>4170</v>
      </c>
      <c r="K4103" s="42" t="s">
        <v>4170</v>
      </c>
      <c r="L4103" s="42">
        <v>0</v>
      </c>
      <c r="M4103" s="39" t="s">
        <v>103</v>
      </c>
      <c r="N4103" s="39" t="str">
        <f t="shared" si="64"/>
        <v>sim</v>
      </c>
      <c r="O4103" s="49">
        <v>13.5</v>
      </c>
      <c r="P4103" s="49">
        <v>12.5</v>
      </c>
      <c r="Q4103" s="39">
        <v>0.13</v>
      </c>
      <c r="R4103" s="39">
        <v>92.6</v>
      </c>
      <c r="S4103" s="39">
        <v>1</v>
      </c>
    </row>
    <row r="4104" spans="1:19" x14ac:dyDescent="0.25">
      <c r="A4104" s="39" t="s">
        <v>75</v>
      </c>
      <c r="B4104" s="39" t="s">
        <v>41</v>
      </c>
      <c r="C4104" s="39" t="s">
        <v>73</v>
      </c>
      <c r="D4104" s="39" t="s">
        <v>4161</v>
      </c>
      <c r="E4104" s="39" t="s">
        <v>198</v>
      </c>
      <c r="F4104" s="48">
        <v>1</v>
      </c>
      <c r="G4104" s="41">
        <v>1803</v>
      </c>
      <c r="H4104" s="42">
        <v>3.0049999999999999</v>
      </c>
      <c r="I4104" s="42">
        <v>600</v>
      </c>
      <c r="J4104" s="42" t="s">
        <v>4170</v>
      </c>
      <c r="K4104" s="42" t="s">
        <v>4170</v>
      </c>
      <c r="L4104" s="42">
        <v>50</v>
      </c>
      <c r="M4104" s="39" t="s">
        <v>103</v>
      </c>
      <c r="N4104" s="39" t="str">
        <f t="shared" si="64"/>
        <v>sim</v>
      </c>
      <c r="O4104" s="49">
        <v>13.7</v>
      </c>
      <c r="P4104" s="49">
        <v>11.94</v>
      </c>
      <c r="Q4104" s="39">
        <v>0</v>
      </c>
      <c r="R4104" s="39">
        <v>87.2</v>
      </c>
      <c r="S4104" s="39"/>
    </row>
    <row r="4105" spans="1:19" x14ac:dyDescent="0.25">
      <c r="A4105" s="39" t="s">
        <v>75</v>
      </c>
      <c r="B4105" s="39" t="s">
        <v>41</v>
      </c>
      <c r="C4105" s="39" t="s">
        <v>73</v>
      </c>
      <c r="D4105" s="39" t="s">
        <v>4162</v>
      </c>
      <c r="E4105" s="39" t="s">
        <v>198</v>
      </c>
      <c r="F4105" s="48">
        <v>1</v>
      </c>
      <c r="G4105" s="41">
        <v>1372</v>
      </c>
      <c r="H4105" s="42">
        <v>2.0176470588235293</v>
      </c>
      <c r="I4105" s="42">
        <v>680</v>
      </c>
      <c r="J4105" s="42" t="s">
        <v>4170</v>
      </c>
      <c r="K4105" s="42" t="s">
        <v>4169</v>
      </c>
      <c r="L4105" s="42">
        <v>140</v>
      </c>
      <c r="M4105" s="39" t="s">
        <v>106</v>
      </c>
      <c r="N4105" s="39" t="str">
        <f t="shared" si="64"/>
        <v>sim</v>
      </c>
      <c r="O4105" s="49">
        <v>19.05</v>
      </c>
      <c r="P4105" s="49">
        <v>7.39</v>
      </c>
      <c r="Q4105" s="39">
        <v>7.39</v>
      </c>
      <c r="R4105" s="39">
        <v>38.799999999999997</v>
      </c>
      <c r="S4105" s="39">
        <v>38.799999999999997</v>
      </c>
    </row>
    <row r="4106" spans="1:19" x14ac:dyDescent="0.25">
      <c r="A4106" s="39" t="s">
        <v>75</v>
      </c>
      <c r="B4106" s="39" t="s">
        <v>41</v>
      </c>
      <c r="C4106" s="39" t="s">
        <v>73</v>
      </c>
      <c r="D4106" s="39" t="s">
        <v>4163</v>
      </c>
      <c r="E4106" s="39" t="s">
        <v>198</v>
      </c>
      <c r="F4106" s="48">
        <v>1</v>
      </c>
      <c r="G4106" s="41">
        <v>938</v>
      </c>
      <c r="H4106" s="42">
        <v>2.0128755364806867</v>
      </c>
      <c r="I4106" s="42">
        <v>466</v>
      </c>
      <c r="J4106" s="42" t="s">
        <v>4170</v>
      </c>
      <c r="K4106" s="42" t="s">
        <v>4170</v>
      </c>
      <c r="L4106" s="42">
        <v>50</v>
      </c>
      <c r="M4106" s="39" t="s">
        <v>106</v>
      </c>
      <c r="N4106" s="39" t="str">
        <f t="shared" si="64"/>
        <v>sim</v>
      </c>
      <c r="O4106" s="49">
        <v>9.09</v>
      </c>
      <c r="P4106" s="49">
        <v>5.37</v>
      </c>
      <c r="Q4106" s="39">
        <v>6</v>
      </c>
      <c r="R4106" s="39">
        <v>59.1</v>
      </c>
      <c r="S4106" s="39">
        <v>66</v>
      </c>
    </row>
    <row r="4107" spans="1:19" x14ac:dyDescent="0.25">
      <c r="A4107" s="39" t="s">
        <v>75</v>
      </c>
      <c r="B4107" s="39" t="s">
        <v>41</v>
      </c>
      <c r="C4107" s="39" t="s">
        <v>73</v>
      </c>
      <c r="D4107" s="39" t="s">
        <v>4164</v>
      </c>
      <c r="E4107" s="39" t="s">
        <v>200</v>
      </c>
      <c r="F4107" s="48">
        <v>1</v>
      </c>
      <c r="G4107" s="41">
        <v>1053</v>
      </c>
      <c r="H4107" s="42">
        <v>2.0406976744186047</v>
      </c>
      <c r="I4107" s="42">
        <v>516</v>
      </c>
      <c r="J4107" s="42" t="s">
        <v>4170</v>
      </c>
      <c r="K4107" s="42" t="s">
        <v>4170</v>
      </c>
      <c r="L4107" s="42">
        <v>0</v>
      </c>
      <c r="M4107" s="39" t="s">
        <v>103</v>
      </c>
      <c r="N4107" s="39" t="str">
        <f t="shared" si="64"/>
        <v>sim</v>
      </c>
      <c r="O4107" s="49">
        <v>11.74</v>
      </c>
      <c r="P4107" s="49">
        <v>7.89</v>
      </c>
      <c r="Q4107" s="39">
        <v>7.89</v>
      </c>
      <c r="R4107" s="39">
        <v>67.2</v>
      </c>
      <c r="S4107" s="39">
        <v>67.2</v>
      </c>
    </row>
    <row r="4108" spans="1:19" x14ac:dyDescent="0.25">
      <c r="A4108" s="39" t="s">
        <v>75</v>
      </c>
      <c r="B4108" s="39" t="s">
        <v>41</v>
      </c>
      <c r="C4108" s="39" t="s">
        <v>73</v>
      </c>
      <c r="D4108" s="39" t="s">
        <v>4165</v>
      </c>
      <c r="E4108" s="39" t="s">
        <v>199</v>
      </c>
      <c r="F4108" s="48">
        <v>1</v>
      </c>
      <c r="G4108" s="41">
        <v>2654</v>
      </c>
      <c r="H4108" s="42">
        <v>2.3403880070546736</v>
      </c>
      <c r="I4108" s="42">
        <v>1134</v>
      </c>
      <c r="J4108" s="42" t="s">
        <v>4170</v>
      </c>
      <c r="K4108" s="42" t="s">
        <v>4170</v>
      </c>
      <c r="L4108" s="42">
        <v>80</v>
      </c>
      <c r="M4108" s="39" t="s">
        <v>102</v>
      </c>
      <c r="N4108" s="39" t="str">
        <f t="shared" si="64"/>
        <v>sim</v>
      </c>
      <c r="O4108" s="49">
        <v>21.9</v>
      </c>
      <c r="P4108" s="49">
        <v>9.6999999999999993</v>
      </c>
      <c r="Q4108" s="39">
        <v>6.5</v>
      </c>
      <c r="R4108" s="39">
        <v>44.3</v>
      </c>
      <c r="S4108" s="39">
        <v>29.7</v>
      </c>
    </row>
    <row r="4110" spans="1:19" x14ac:dyDescent="0.25">
      <c r="E4110">
        <f>SUBTOTAL(3,E2:E4108)</f>
        <v>4107</v>
      </c>
    </row>
  </sheetData>
  <autoFilter ref="A1:S4108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71"/>
  <sheetViews>
    <sheetView workbookViewId="0">
      <selection activeCell="A2" sqref="A2"/>
    </sheetView>
  </sheetViews>
  <sheetFormatPr defaultRowHeight="15" x14ac:dyDescent="0.25"/>
  <cols>
    <col min="1" max="1" width="77" bestFit="1" customWidth="1"/>
  </cols>
  <sheetData>
    <row r="1" spans="1:1" x14ac:dyDescent="0.25">
      <c r="A1" t="s">
        <v>209</v>
      </c>
    </row>
    <row r="2" spans="1:1" x14ac:dyDescent="0.25">
      <c r="A2" t="s">
        <v>126</v>
      </c>
    </row>
    <row r="4" spans="1:1" x14ac:dyDescent="0.25">
      <c r="A4" t="s">
        <v>125</v>
      </c>
    </row>
    <row r="11" spans="1:1" x14ac:dyDescent="0.25">
      <c r="A11" t="s">
        <v>199</v>
      </c>
    </row>
    <row r="13" spans="1:1" x14ac:dyDescent="0.25">
      <c r="A13" t="s">
        <v>197</v>
      </c>
    </row>
    <row r="15" spans="1:1" x14ac:dyDescent="0.25">
      <c r="A15" t="s">
        <v>160</v>
      </c>
    </row>
    <row r="18" spans="1:1" x14ac:dyDescent="0.25">
      <c r="A18" t="s">
        <v>145</v>
      </c>
    </row>
    <row r="27" spans="1:1" x14ac:dyDescent="0.25">
      <c r="A27" t="s">
        <v>128</v>
      </c>
    </row>
    <row r="31" spans="1:1" x14ac:dyDescent="0.25">
      <c r="A31" t="s">
        <v>173</v>
      </c>
    </row>
    <row r="35" spans="1:1" x14ac:dyDescent="0.25">
      <c r="A35" t="s">
        <v>185</v>
      </c>
    </row>
    <row r="45" spans="1:1" x14ac:dyDescent="0.25">
      <c r="A45" t="s">
        <v>198</v>
      </c>
    </row>
    <row r="46" spans="1:1" x14ac:dyDescent="0.25">
      <c r="A46" t="s">
        <v>198</v>
      </c>
    </row>
    <row r="50" spans="1:1" x14ac:dyDescent="0.25">
      <c r="A50" t="s">
        <v>129</v>
      </c>
    </row>
    <row r="55" spans="1:1" x14ac:dyDescent="0.25">
      <c r="A55" t="s">
        <v>199</v>
      </c>
    </row>
    <row r="59" spans="1:1" x14ac:dyDescent="0.25">
      <c r="A59" t="s">
        <v>125</v>
      </c>
    </row>
    <row r="68" spans="1:1" x14ac:dyDescent="0.25">
      <c r="A68" t="s">
        <v>200</v>
      </c>
    </row>
    <row r="71" spans="1:1" x14ac:dyDescent="0.25">
      <c r="A71" t="s">
        <v>176</v>
      </c>
    </row>
    <row r="73" spans="1:1" x14ac:dyDescent="0.25">
      <c r="A73" t="s">
        <v>200</v>
      </c>
    </row>
    <row r="74" spans="1:1" x14ac:dyDescent="0.25">
      <c r="A74" t="s">
        <v>125</v>
      </c>
    </row>
    <row r="75" spans="1:1" x14ac:dyDescent="0.25">
      <c r="A75" t="s">
        <v>201</v>
      </c>
    </row>
    <row r="79" spans="1:1" x14ac:dyDescent="0.25">
      <c r="A79" t="s">
        <v>185</v>
      </c>
    </row>
    <row r="81" spans="1:1" x14ac:dyDescent="0.25">
      <c r="A81" t="s">
        <v>148</v>
      </c>
    </row>
    <row r="90" spans="1:1" x14ac:dyDescent="0.25">
      <c r="A90" t="s">
        <v>150</v>
      </c>
    </row>
    <row r="91" spans="1:1" x14ac:dyDescent="0.25">
      <c r="A91" t="s">
        <v>152</v>
      </c>
    </row>
    <row r="95" spans="1:1" x14ac:dyDescent="0.25">
      <c r="A95" t="s">
        <v>177</v>
      </c>
    </row>
    <row r="97" spans="1:1" x14ac:dyDescent="0.25">
      <c r="A97" t="s">
        <v>146</v>
      </c>
    </row>
    <row r="98" spans="1:1" x14ac:dyDescent="0.25">
      <c r="A98" t="s">
        <v>142</v>
      </c>
    </row>
    <row r="99" spans="1:1" x14ac:dyDescent="0.25">
      <c r="A99" t="s">
        <v>149</v>
      </c>
    </row>
    <row r="111" spans="1:1" x14ac:dyDescent="0.25">
      <c r="A111" t="s">
        <v>125</v>
      </c>
    </row>
    <row r="116" spans="1:1" x14ac:dyDescent="0.25">
      <c r="A116" t="s">
        <v>201</v>
      </c>
    </row>
    <row r="117" spans="1:1" x14ac:dyDescent="0.25">
      <c r="A117" t="s">
        <v>150</v>
      </c>
    </row>
    <row r="118" spans="1:1" x14ac:dyDescent="0.25">
      <c r="A118" t="s">
        <v>151</v>
      </c>
    </row>
    <row r="120" spans="1:1" x14ac:dyDescent="0.25">
      <c r="A120" t="s">
        <v>170</v>
      </c>
    </row>
    <row r="126" spans="1:1" x14ac:dyDescent="0.25">
      <c r="A126" t="s">
        <v>185</v>
      </c>
    </row>
    <row r="137" spans="1:1" x14ac:dyDescent="0.25">
      <c r="A137" t="s">
        <v>186</v>
      </c>
    </row>
    <row r="141" spans="1:1" x14ac:dyDescent="0.25">
      <c r="A141" t="s">
        <v>178</v>
      </c>
    </row>
    <row r="142" spans="1:1" x14ac:dyDescent="0.25">
      <c r="A142" t="s">
        <v>167</v>
      </c>
    </row>
    <row r="149" spans="1:1" x14ac:dyDescent="0.25">
      <c r="A149" t="s">
        <v>199</v>
      </c>
    </row>
    <row r="159" spans="1:1" x14ac:dyDescent="0.25">
      <c r="A159" t="s">
        <v>187</v>
      </c>
    </row>
    <row r="161" spans="1:1" x14ac:dyDescent="0.25">
      <c r="A161" t="s">
        <v>125</v>
      </c>
    </row>
    <row r="164" spans="1:1" x14ac:dyDescent="0.25">
      <c r="A164" t="s">
        <v>187</v>
      </c>
    </row>
    <row r="169" spans="1:1" x14ac:dyDescent="0.25">
      <c r="A169" t="s">
        <v>187</v>
      </c>
    </row>
    <row r="170" spans="1:1" x14ac:dyDescent="0.25">
      <c r="A170" t="s">
        <v>147</v>
      </c>
    </row>
    <row r="171" spans="1:1" x14ac:dyDescent="0.25">
      <c r="A171" t="s">
        <v>177</v>
      </c>
    </row>
    <row r="179" spans="1:1" x14ac:dyDescent="0.25">
      <c r="A179" t="s">
        <v>194</v>
      </c>
    </row>
    <row r="180" spans="1:1" x14ac:dyDescent="0.25">
      <c r="A180" t="s">
        <v>170</v>
      </c>
    </row>
    <row r="183" spans="1:1" x14ac:dyDescent="0.25">
      <c r="A183" t="s">
        <v>125</v>
      </c>
    </row>
    <row r="184" spans="1:1" x14ac:dyDescent="0.25">
      <c r="A184" t="s">
        <v>188</v>
      </c>
    </row>
    <row r="195" spans="1:1" x14ac:dyDescent="0.25">
      <c r="A195" t="s">
        <v>145</v>
      </c>
    </row>
    <row r="198" spans="1:1" x14ac:dyDescent="0.25">
      <c r="A198" t="s">
        <v>139</v>
      </c>
    </row>
    <row r="200" spans="1:1" x14ac:dyDescent="0.25">
      <c r="A200" t="s">
        <v>179</v>
      </c>
    </row>
    <row r="214" spans="1:1" x14ac:dyDescent="0.25">
      <c r="A214" t="s">
        <v>189</v>
      </c>
    </row>
    <row r="217" spans="1:1" x14ac:dyDescent="0.25">
      <c r="A217" t="s">
        <v>176</v>
      </c>
    </row>
    <row r="220" spans="1:1" x14ac:dyDescent="0.25">
      <c r="A220" t="s">
        <v>165</v>
      </c>
    </row>
    <row r="227" spans="1:1" x14ac:dyDescent="0.25">
      <c r="A227" t="s">
        <v>197</v>
      </c>
    </row>
    <row r="239" spans="1:1" x14ac:dyDescent="0.25">
      <c r="A239" t="s">
        <v>201</v>
      </c>
    </row>
    <row r="245" spans="1:1" x14ac:dyDescent="0.25">
      <c r="A245" t="s">
        <v>139</v>
      </c>
    </row>
    <row r="246" spans="1:1" x14ac:dyDescent="0.25">
      <c r="A246" t="s">
        <v>190</v>
      </c>
    </row>
    <row r="252" spans="1:1" x14ac:dyDescent="0.25">
      <c r="A252" t="s">
        <v>207</v>
      </c>
    </row>
    <row r="253" spans="1:1" x14ac:dyDescent="0.25">
      <c r="A253" t="s">
        <v>201</v>
      </c>
    </row>
    <row r="260" spans="1:1" x14ac:dyDescent="0.25">
      <c r="A260" t="s">
        <v>139</v>
      </c>
    </row>
    <row r="262" spans="1:1" x14ac:dyDescent="0.25">
      <c r="A262" t="s">
        <v>201</v>
      </c>
    </row>
    <row r="263" spans="1:1" x14ac:dyDescent="0.25">
      <c r="A263" t="s">
        <v>173</v>
      </c>
    </row>
    <row r="268" spans="1:1" x14ac:dyDescent="0.25">
      <c r="A268" t="s">
        <v>193</v>
      </c>
    </row>
    <row r="270" spans="1:1" x14ac:dyDescent="0.25">
      <c r="A270" t="s">
        <v>159</v>
      </c>
    </row>
    <row r="271" spans="1:1" x14ac:dyDescent="0.25">
      <c r="A271" t="s">
        <v>181</v>
      </c>
    </row>
    <row r="272" spans="1:1" x14ac:dyDescent="0.25">
      <c r="A272" t="s">
        <v>126</v>
      </c>
    </row>
    <row r="274" spans="1:1" x14ac:dyDescent="0.25">
      <c r="A274" t="s">
        <v>171</v>
      </c>
    </row>
    <row r="282" spans="1:1" x14ac:dyDescent="0.25">
      <c r="A282" t="s">
        <v>202</v>
      </c>
    </row>
    <row r="287" spans="1:1" x14ac:dyDescent="0.25">
      <c r="A287" t="s">
        <v>191</v>
      </c>
    </row>
    <row r="292" spans="1:1" x14ac:dyDescent="0.25">
      <c r="A292" t="s">
        <v>143</v>
      </c>
    </row>
    <row r="293" spans="1:1" x14ac:dyDescent="0.25">
      <c r="A293" t="s">
        <v>199</v>
      </c>
    </row>
    <row r="294" spans="1:1" x14ac:dyDescent="0.25">
      <c r="A294" t="s">
        <v>152</v>
      </c>
    </row>
    <row r="296" spans="1:1" x14ac:dyDescent="0.25">
      <c r="A296" t="s">
        <v>162</v>
      </c>
    </row>
    <row r="297" spans="1:1" x14ac:dyDescent="0.25">
      <c r="A297" t="s">
        <v>177</v>
      </c>
    </row>
    <row r="305" spans="1:1" x14ac:dyDescent="0.25">
      <c r="A305" t="s">
        <v>160</v>
      </c>
    </row>
    <row r="306" spans="1:1" x14ac:dyDescent="0.25">
      <c r="A306" t="s">
        <v>177</v>
      </c>
    </row>
    <row r="311" spans="1:1" x14ac:dyDescent="0.25">
      <c r="A311" t="s">
        <v>126</v>
      </c>
    </row>
    <row r="314" spans="1:1" x14ac:dyDescent="0.25">
      <c r="A314" t="s">
        <v>170</v>
      </c>
    </row>
    <row r="328" spans="1:1" x14ac:dyDescent="0.25">
      <c r="A328" t="s">
        <v>180</v>
      </c>
    </row>
    <row r="331" spans="1:1" x14ac:dyDescent="0.25">
      <c r="A331" t="s">
        <v>181</v>
      </c>
    </row>
    <row r="332" spans="1:1" x14ac:dyDescent="0.25">
      <c r="A332" t="s">
        <v>134</v>
      </c>
    </row>
    <row r="335" spans="1:1" x14ac:dyDescent="0.25">
      <c r="A335" t="s">
        <v>188</v>
      </c>
    </row>
    <row r="339" spans="1:1" x14ac:dyDescent="0.25">
      <c r="A339" t="s">
        <v>191</v>
      </c>
    </row>
    <row r="341" spans="1:1" x14ac:dyDescent="0.25">
      <c r="A341" t="s">
        <v>203</v>
      </c>
    </row>
    <row r="342" spans="1:1" x14ac:dyDescent="0.25">
      <c r="A342" t="s">
        <v>152</v>
      </c>
    </row>
    <row r="343" spans="1:1" x14ac:dyDescent="0.25">
      <c r="A343" t="s">
        <v>204</v>
      </c>
    </row>
    <row r="345" spans="1:1" x14ac:dyDescent="0.25">
      <c r="A345" t="s">
        <v>176</v>
      </c>
    </row>
    <row r="348" spans="1:1" x14ac:dyDescent="0.25">
      <c r="A348" t="s">
        <v>194</v>
      </c>
    </row>
    <row r="352" spans="1:1" x14ac:dyDescent="0.25">
      <c r="A352" t="s">
        <v>157</v>
      </c>
    </row>
    <row r="353" spans="1:1" x14ac:dyDescent="0.25">
      <c r="A353" t="s">
        <v>186</v>
      </c>
    </row>
    <row r="359" spans="1:1" x14ac:dyDescent="0.25">
      <c r="A359" t="s">
        <v>185</v>
      </c>
    </row>
    <row r="369" spans="1:1" x14ac:dyDescent="0.25">
      <c r="A369" t="s">
        <v>150</v>
      </c>
    </row>
    <row r="372" spans="1:1" x14ac:dyDescent="0.25">
      <c r="A372" t="s">
        <v>153</v>
      </c>
    </row>
    <row r="373" spans="1:1" x14ac:dyDescent="0.25">
      <c r="A373" t="s">
        <v>150</v>
      </c>
    </row>
    <row r="374" spans="1:1" x14ac:dyDescent="0.25">
      <c r="A374" t="s">
        <v>181</v>
      </c>
    </row>
    <row r="378" spans="1:1" x14ac:dyDescent="0.25">
      <c r="A378" t="s">
        <v>161</v>
      </c>
    </row>
    <row r="381" spans="1:1" x14ac:dyDescent="0.25">
      <c r="A381" t="s">
        <v>125</v>
      </c>
    </row>
    <row r="385" spans="1:1" x14ac:dyDescent="0.25">
      <c r="A385" t="s">
        <v>191</v>
      </c>
    </row>
    <row r="387" spans="1:1" x14ac:dyDescent="0.25">
      <c r="A387" t="s">
        <v>205</v>
      </c>
    </row>
    <row r="390" spans="1:1" x14ac:dyDescent="0.25">
      <c r="A390" t="s">
        <v>149</v>
      </c>
    </row>
    <row r="396" spans="1:1" x14ac:dyDescent="0.25">
      <c r="A396" t="s">
        <v>195</v>
      </c>
    </row>
    <row r="397" spans="1:1" x14ac:dyDescent="0.25">
      <c r="A397" t="s">
        <v>196</v>
      </c>
    </row>
    <row r="399" spans="1:1" x14ac:dyDescent="0.25">
      <c r="A399" t="s">
        <v>194</v>
      </c>
    </row>
    <row r="401" spans="1:1" x14ac:dyDescent="0.25">
      <c r="A401" t="s">
        <v>199</v>
      </c>
    </row>
    <row r="402" spans="1:1" x14ac:dyDescent="0.25">
      <c r="A402" t="s">
        <v>179</v>
      </c>
    </row>
    <row r="404" spans="1:1" x14ac:dyDescent="0.25">
      <c r="A404" t="s">
        <v>182</v>
      </c>
    </row>
    <row r="405" spans="1:1" x14ac:dyDescent="0.25">
      <c r="A405" t="s">
        <v>200</v>
      </c>
    </row>
    <row r="407" spans="1:1" x14ac:dyDescent="0.25">
      <c r="A407" t="s">
        <v>202</v>
      </c>
    </row>
    <row r="409" spans="1:1" x14ac:dyDescent="0.25">
      <c r="A409" t="s">
        <v>188</v>
      </c>
    </row>
    <row r="413" spans="1:1" x14ac:dyDescent="0.25">
      <c r="A413" t="s">
        <v>192</v>
      </c>
    </row>
    <row r="417" spans="1:1" x14ac:dyDescent="0.25">
      <c r="A417" t="s">
        <v>190</v>
      </c>
    </row>
    <row r="418" spans="1:1" x14ac:dyDescent="0.25">
      <c r="A418" t="s">
        <v>130</v>
      </c>
    </row>
    <row r="419" spans="1:1" x14ac:dyDescent="0.25">
      <c r="A419" t="s">
        <v>190</v>
      </c>
    </row>
    <row r="421" spans="1:1" x14ac:dyDescent="0.25">
      <c r="A421" t="s">
        <v>198</v>
      </c>
    </row>
    <row r="435" spans="1:1" x14ac:dyDescent="0.25">
      <c r="A435" t="s">
        <v>198</v>
      </c>
    </row>
    <row r="438" spans="1:1" x14ac:dyDescent="0.25">
      <c r="A438" t="s">
        <v>164</v>
      </c>
    </row>
    <row r="445" spans="1:1" x14ac:dyDescent="0.25">
      <c r="A445" t="s">
        <v>146</v>
      </c>
    </row>
    <row r="449" spans="1:1" x14ac:dyDescent="0.25">
      <c r="A449" t="s">
        <v>146</v>
      </c>
    </row>
    <row r="456" spans="1:1" x14ac:dyDescent="0.25">
      <c r="A456" t="s">
        <v>156</v>
      </c>
    </row>
    <row r="465" spans="1:1" x14ac:dyDescent="0.25">
      <c r="A465" t="s">
        <v>174</v>
      </c>
    </row>
    <row r="467" spans="1:1" x14ac:dyDescent="0.25">
      <c r="A467" t="s">
        <v>204</v>
      </c>
    </row>
    <row r="468" spans="1:1" x14ac:dyDescent="0.25">
      <c r="A468" t="s">
        <v>203</v>
      </c>
    </row>
    <row r="469" spans="1:1" x14ac:dyDescent="0.25">
      <c r="A469" t="s">
        <v>206</v>
      </c>
    </row>
    <row r="470" spans="1:1" x14ac:dyDescent="0.25">
      <c r="A470" t="s">
        <v>204</v>
      </c>
    </row>
    <row r="471" spans="1:1" x14ac:dyDescent="0.25">
      <c r="A471" t="s">
        <v>206</v>
      </c>
    </row>
    <row r="472" spans="1:1" x14ac:dyDescent="0.25">
      <c r="A472" t="s">
        <v>196</v>
      </c>
    </row>
    <row r="473" spans="1:1" x14ac:dyDescent="0.25">
      <c r="A473" t="s">
        <v>204</v>
      </c>
    </row>
    <row r="474" spans="1:1" x14ac:dyDescent="0.25">
      <c r="A474" t="s">
        <v>185</v>
      </c>
    </row>
    <row r="479" spans="1:1" x14ac:dyDescent="0.25">
      <c r="A479" t="s">
        <v>181</v>
      </c>
    </row>
    <row r="480" spans="1:1" x14ac:dyDescent="0.25">
      <c r="A480" t="s">
        <v>152</v>
      </c>
    </row>
    <row r="483" spans="1:1" x14ac:dyDescent="0.25">
      <c r="A483" t="s">
        <v>197</v>
      </c>
    </row>
    <row r="491" spans="1:1" x14ac:dyDescent="0.25">
      <c r="A491" t="s">
        <v>174</v>
      </c>
    </row>
    <row r="494" spans="1:1" x14ac:dyDescent="0.25">
      <c r="A494" t="s">
        <v>128</v>
      </c>
    </row>
    <row r="497" spans="1:1" x14ac:dyDescent="0.25">
      <c r="A497" t="s">
        <v>154</v>
      </c>
    </row>
    <row r="500" spans="1:1" x14ac:dyDescent="0.25">
      <c r="A500" t="s">
        <v>144</v>
      </c>
    </row>
    <row r="502" spans="1:1" x14ac:dyDescent="0.25">
      <c r="A502" t="s">
        <v>186</v>
      </c>
    </row>
    <row r="508" spans="1:1" x14ac:dyDescent="0.25">
      <c r="A508" t="s">
        <v>197</v>
      </c>
    </row>
    <row r="513" spans="1:1" x14ac:dyDescent="0.25">
      <c r="A513" t="s">
        <v>154</v>
      </c>
    </row>
    <row r="514" spans="1:1" x14ac:dyDescent="0.25">
      <c r="A514" t="s">
        <v>149</v>
      </c>
    </row>
    <row r="515" spans="1:1" x14ac:dyDescent="0.25">
      <c r="A515" t="s">
        <v>131</v>
      </c>
    </row>
    <row r="517" spans="1:1" x14ac:dyDescent="0.25">
      <c r="A517" t="s">
        <v>131</v>
      </c>
    </row>
    <row r="534" spans="1:1" x14ac:dyDescent="0.25">
      <c r="A534" t="s">
        <v>162</v>
      </c>
    </row>
    <row r="538" spans="1:1" x14ac:dyDescent="0.25">
      <c r="A538" t="s">
        <v>203</v>
      </c>
    </row>
    <row r="549" spans="1:1" x14ac:dyDescent="0.25">
      <c r="A549" t="s">
        <v>178</v>
      </c>
    </row>
    <row r="552" spans="1:1" x14ac:dyDescent="0.25">
      <c r="A552" t="s">
        <v>125</v>
      </c>
    </row>
    <row r="556" spans="1:1" x14ac:dyDescent="0.25">
      <c r="A556" t="s">
        <v>171</v>
      </c>
    </row>
    <row r="560" spans="1:1" x14ac:dyDescent="0.25">
      <c r="A560" t="s">
        <v>182</v>
      </c>
    </row>
    <row r="565" spans="1:1" x14ac:dyDescent="0.25">
      <c r="A565" t="s">
        <v>178</v>
      </c>
    </row>
    <row r="569" spans="1:1" x14ac:dyDescent="0.25">
      <c r="A569" t="s">
        <v>151</v>
      </c>
    </row>
    <row r="575" spans="1:1" x14ac:dyDescent="0.25">
      <c r="A575" t="s">
        <v>126</v>
      </c>
    </row>
    <row r="578" spans="1:1" x14ac:dyDescent="0.25">
      <c r="A578" t="s">
        <v>188</v>
      </c>
    </row>
    <row r="580" spans="1:1" x14ac:dyDescent="0.25">
      <c r="A580" t="s">
        <v>203</v>
      </c>
    </row>
    <row r="582" spans="1:1" x14ac:dyDescent="0.25">
      <c r="A582" t="s">
        <v>134</v>
      </c>
    </row>
    <row r="583" spans="1:1" x14ac:dyDescent="0.25">
      <c r="A583" t="s">
        <v>165</v>
      </c>
    </row>
    <row r="584" spans="1:1" x14ac:dyDescent="0.25">
      <c r="A584" t="s">
        <v>152</v>
      </c>
    </row>
    <row r="589" spans="1:1" x14ac:dyDescent="0.25">
      <c r="A589" t="s">
        <v>175</v>
      </c>
    </row>
    <row r="592" spans="1:1" x14ac:dyDescent="0.25">
      <c r="A592" t="s">
        <v>197</v>
      </c>
    </row>
    <row r="594" spans="1:1" x14ac:dyDescent="0.25">
      <c r="A594" t="s">
        <v>174</v>
      </c>
    </row>
    <row r="597" spans="1:1" x14ac:dyDescent="0.25">
      <c r="A597" t="s">
        <v>173</v>
      </c>
    </row>
    <row r="598" spans="1:1" x14ac:dyDescent="0.25">
      <c r="A598" t="s">
        <v>174</v>
      </c>
    </row>
    <row r="599" spans="1:1" x14ac:dyDescent="0.25">
      <c r="A599" t="s">
        <v>166</v>
      </c>
    </row>
    <row r="600" spans="1:1" x14ac:dyDescent="0.25">
      <c r="A600" t="s">
        <v>147</v>
      </c>
    </row>
    <row r="602" spans="1:1" x14ac:dyDescent="0.25">
      <c r="A602" t="s">
        <v>202</v>
      </c>
    </row>
    <row r="603" spans="1:1" x14ac:dyDescent="0.25">
      <c r="A603" t="s">
        <v>165</v>
      </c>
    </row>
    <row r="608" spans="1:1" x14ac:dyDescent="0.25">
      <c r="A608" t="s">
        <v>193</v>
      </c>
    </row>
    <row r="612" spans="1:1" x14ac:dyDescent="0.25">
      <c r="A612" t="s">
        <v>155</v>
      </c>
    </row>
    <row r="616" spans="1:1" x14ac:dyDescent="0.25">
      <c r="A616" t="s">
        <v>183</v>
      </c>
    </row>
    <row r="622" spans="1:1" x14ac:dyDescent="0.25">
      <c r="A622" t="s">
        <v>174</v>
      </c>
    </row>
    <row r="626" spans="1:1" x14ac:dyDescent="0.25">
      <c r="A626" t="s">
        <v>201</v>
      </c>
    </row>
    <row r="630" spans="1:1" x14ac:dyDescent="0.25">
      <c r="A630" t="s">
        <v>182</v>
      </c>
    </row>
    <row r="633" spans="1:1" x14ac:dyDescent="0.25">
      <c r="A633" t="s">
        <v>202</v>
      </c>
    </row>
    <row r="636" spans="1:1" x14ac:dyDescent="0.25">
      <c r="A636" t="s">
        <v>186</v>
      </c>
    </row>
    <row r="641" spans="1:1" x14ac:dyDescent="0.25">
      <c r="A641" t="s">
        <v>148</v>
      </c>
    </row>
    <row r="644" spans="1:1" x14ac:dyDescent="0.25">
      <c r="A644" t="s">
        <v>149</v>
      </c>
    </row>
    <row r="645" spans="1:1" x14ac:dyDescent="0.25">
      <c r="A645" t="s">
        <v>167</v>
      </c>
    </row>
    <row r="646" spans="1:1" x14ac:dyDescent="0.25">
      <c r="A646" t="s">
        <v>189</v>
      </c>
    </row>
    <row r="655" spans="1:1" x14ac:dyDescent="0.25">
      <c r="A655" t="s">
        <v>130</v>
      </c>
    </row>
    <row r="660" spans="1:1" x14ac:dyDescent="0.25">
      <c r="A660" t="s">
        <v>207</v>
      </c>
    </row>
    <row r="662" spans="1:1" x14ac:dyDescent="0.25">
      <c r="A662" t="s">
        <v>185</v>
      </c>
    </row>
    <row r="667" spans="1:1" x14ac:dyDescent="0.25">
      <c r="A667" t="s">
        <v>177</v>
      </c>
    </row>
    <row r="673" spans="1:1" x14ac:dyDescent="0.25">
      <c r="A673" t="s">
        <v>207</v>
      </c>
    </row>
    <row r="676" spans="1:1" x14ac:dyDescent="0.25">
      <c r="A676" t="s">
        <v>155</v>
      </c>
    </row>
    <row r="678" spans="1:1" x14ac:dyDescent="0.25">
      <c r="A678" t="s">
        <v>161</v>
      </c>
    </row>
    <row r="680" spans="1:1" x14ac:dyDescent="0.25">
      <c r="A680" t="s">
        <v>197</v>
      </c>
    </row>
    <row r="686" spans="1:1" x14ac:dyDescent="0.25">
      <c r="A686" t="s">
        <v>174</v>
      </c>
    </row>
    <row r="688" spans="1:1" x14ac:dyDescent="0.25">
      <c r="A688" t="s">
        <v>173</v>
      </c>
    </row>
    <row r="691" spans="1:1" x14ac:dyDescent="0.25">
      <c r="A691" t="s">
        <v>197</v>
      </c>
    </row>
    <row r="701" spans="1:1" x14ac:dyDescent="0.25">
      <c r="A701" t="s">
        <v>207</v>
      </c>
    </row>
    <row r="705" spans="1:1" x14ac:dyDescent="0.25">
      <c r="A705" t="s">
        <v>190</v>
      </c>
    </row>
    <row r="708" spans="1:1" x14ac:dyDescent="0.25">
      <c r="A708" t="s">
        <v>206</v>
      </c>
    </row>
    <row r="709" spans="1:1" x14ac:dyDescent="0.25">
      <c r="A709" t="s">
        <v>174</v>
      </c>
    </row>
    <row r="710" spans="1:1" x14ac:dyDescent="0.25">
      <c r="A710" t="s">
        <v>167</v>
      </c>
    </row>
    <row r="712" spans="1:1" x14ac:dyDescent="0.25">
      <c r="A712" t="s">
        <v>126</v>
      </c>
    </row>
    <row r="720" spans="1:1" x14ac:dyDescent="0.25">
      <c r="A720" t="s">
        <v>155</v>
      </c>
    </row>
    <row r="722" spans="1:1" x14ac:dyDescent="0.25">
      <c r="A722" t="s">
        <v>149</v>
      </c>
    </row>
    <row r="730" spans="1:1" x14ac:dyDescent="0.25">
      <c r="A730" t="s">
        <v>152</v>
      </c>
    </row>
    <row r="734" spans="1:1" x14ac:dyDescent="0.25">
      <c r="A734" t="s">
        <v>191</v>
      </c>
    </row>
    <row r="740" spans="1:1" x14ac:dyDescent="0.25">
      <c r="A740" t="s">
        <v>202</v>
      </c>
    </row>
    <row r="742" spans="1:1" x14ac:dyDescent="0.25">
      <c r="A742" t="s">
        <v>205</v>
      </c>
    </row>
    <row r="743" spans="1:1" x14ac:dyDescent="0.25">
      <c r="A743" t="s">
        <v>198</v>
      </c>
    </row>
    <row r="747" spans="1:1" x14ac:dyDescent="0.25">
      <c r="A747" t="s">
        <v>189</v>
      </c>
    </row>
    <row r="748" spans="1:1" x14ac:dyDescent="0.25">
      <c r="A748" t="s">
        <v>136</v>
      </c>
    </row>
    <row r="753" spans="1:1" x14ac:dyDescent="0.25">
      <c r="A753" t="s">
        <v>187</v>
      </c>
    </row>
    <row r="757" spans="1:1" x14ac:dyDescent="0.25">
      <c r="A757" t="s">
        <v>125</v>
      </c>
    </row>
    <row r="762" spans="1:1" x14ac:dyDescent="0.25">
      <c r="A762" t="s">
        <v>173</v>
      </c>
    </row>
    <row r="763" spans="1:1" x14ac:dyDescent="0.25">
      <c r="A763" t="s">
        <v>126</v>
      </c>
    </row>
    <row r="768" spans="1:1" x14ac:dyDescent="0.25">
      <c r="A768" t="s">
        <v>171</v>
      </c>
    </row>
    <row r="785" spans="1:1" x14ac:dyDescent="0.25">
      <c r="A785" t="s">
        <v>178</v>
      </c>
    </row>
    <row r="788" spans="1:1" x14ac:dyDescent="0.25">
      <c r="A788" t="s">
        <v>174</v>
      </c>
    </row>
    <row r="790" spans="1:1" x14ac:dyDescent="0.25">
      <c r="A790" t="s">
        <v>199</v>
      </c>
    </row>
    <row r="791" spans="1:1" x14ac:dyDescent="0.25">
      <c r="A791" t="s">
        <v>202</v>
      </c>
    </row>
    <row r="796" spans="1:1" x14ac:dyDescent="0.25">
      <c r="A796" t="s">
        <v>173</v>
      </c>
    </row>
    <row r="812" spans="1:1" x14ac:dyDescent="0.25">
      <c r="A812" t="s">
        <v>145</v>
      </c>
    </row>
    <row r="813" spans="1:1" x14ac:dyDescent="0.25">
      <c r="A813" t="s">
        <v>125</v>
      </c>
    </row>
    <row r="815" spans="1:1" x14ac:dyDescent="0.25">
      <c r="A815" t="s">
        <v>180</v>
      </c>
    </row>
    <row r="819" spans="1:1" x14ac:dyDescent="0.25">
      <c r="A819" t="s">
        <v>151</v>
      </c>
    </row>
    <row r="824" spans="1:1" x14ac:dyDescent="0.25">
      <c r="A824" t="s">
        <v>125</v>
      </c>
    </row>
    <row r="825" spans="1:1" x14ac:dyDescent="0.25">
      <c r="A825" t="s">
        <v>125</v>
      </c>
    </row>
    <row r="827" spans="1:1" x14ac:dyDescent="0.25">
      <c r="A827" t="s">
        <v>151</v>
      </c>
    </row>
    <row r="829" spans="1:1" x14ac:dyDescent="0.25">
      <c r="A829" t="s">
        <v>160</v>
      </c>
    </row>
    <row r="833" spans="1:1" x14ac:dyDescent="0.25">
      <c r="A833" t="s">
        <v>184</v>
      </c>
    </row>
    <row r="835" spans="1:1" x14ac:dyDescent="0.25">
      <c r="A835" t="s">
        <v>199</v>
      </c>
    </row>
    <row r="836" spans="1:1" x14ac:dyDescent="0.25">
      <c r="A836" t="s">
        <v>181</v>
      </c>
    </row>
    <row r="850" spans="1:1" x14ac:dyDescent="0.25">
      <c r="A850" t="s">
        <v>155</v>
      </c>
    </row>
    <row r="853" spans="1:1" x14ac:dyDescent="0.25">
      <c r="A853" t="s">
        <v>146</v>
      </c>
    </row>
    <row r="854" spans="1:1" x14ac:dyDescent="0.25">
      <c r="A854" t="s">
        <v>181</v>
      </c>
    </row>
    <row r="855" spans="1:1" x14ac:dyDescent="0.25">
      <c r="A855" t="s">
        <v>175</v>
      </c>
    </row>
    <row r="857" spans="1:1" x14ac:dyDescent="0.25">
      <c r="A857" t="s">
        <v>194</v>
      </c>
    </row>
    <row r="860" spans="1:1" x14ac:dyDescent="0.25">
      <c r="A860" t="s">
        <v>153</v>
      </c>
    </row>
    <row r="861" spans="1:1" x14ac:dyDescent="0.25">
      <c r="A861" t="s">
        <v>157</v>
      </c>
    </row>
    <row r="862" spans="1:1" x14ac:dyDescent="0.25">
      <c r="A862" t="s">
        <v>153</v>
      </c>
    </row>
    <row r="863" spans="1:1" x14ac:dyDescent="0.25">
      <c r="A863" t="s">
        <v>132</v>
      </c>
    </row>
    <row r="872" spans="1:1" x14ac:dyDescent="0.25">
      <c r="A872" t="s">
        <v>174</v>
      </c>
    </row>
    <row r="877" spans="1:1" x14ac:dyDescent="0.25">
      <c r="A877" t="s">
        <v>189</v>
      </c>
    </row>
    <row r="879" spans="1:1" x14ac:dyDescent="0.25">
      <c r="A879" t="s">
        <v>187</v>
      </c>
    </row>
    <row r="884" spans="1:1" x14ac:dyDescent="0.25">
      <c r="A884" t="s">
        <v>197</v>
      </c>
    </row>
    <row r="885" spans="1:1" x14ac:dyDescent="0.25">
      <c r="A885" t="s">
        <v>152</v>
      </c>
    </row>
    <row r="890" spans="1:1" x14ac:dyDescent="0.25">
      <c r="A890" t="s">
        <v>182</v>
      </c>
    </row>
    <row r="893" spans="1:1" x14ac:dyDescent="0.25">
      <c r="A893" t="s">
        <v>182</v>
      </c>
    </row>
    <row r="897" spans="1:1" x14ac:dyDescent="0.25">
      <c r="A897" t="s">
        <v>155</v>
      </c>
    </row>
    <row r="901" spans="1:1" x14ac:dyDescent="0.25">
      <c r="A901" t="s">
        <v>130</v>
      </c>
    </row>
    <row r="904" spans="1:1" x14ac:dyDescent="0.25">
      <c r="A904" t="s">
        <v>178</v>
      </c>
    </row>
    <row r="908" spans="1:1" x14ac:dyDescent="0.25">
      <c r="A908" t="s">
        <v>158</v>
      </c>
    </row>
    <row r="910" spans="1:1" x14ac:dyDescent="0.25">
      <c r="A910" t="s">
        <v>126</v>
      </c>
    </row>
    <row r="913" spans="1:1" x14ac:dyDescent="0.25">
      <c r="A913" t="s">
        <v>191</v>
      </c>
    </row>
    <row r="914" spans="1:1" x14ac:dyDescent="0.25">
      <c r="A914" t="s">
        <v>199</v>
      </c>
    </row>
    <row r="917" spans="1:1" x14ac:dyDescent="0.25">
      <c r="A917" t="s">
        <v>140</v>
      </c>
    </row>
    <row r="924" spans="1:1" x14ac:dyDescent="0.25">
      <c r="A924" t="s">
        <v>160</v>
      </c>
    </row>
    <row r="928" spans="1:1" x14ac:dyDescent="0.25">
      <c r="A928" t="s">
        <v>188</v>
      </c>
    </row>
    <row r="929" spans="1:1" x14ac:dyDescent="0.25">
      <c r="A929" t="s">
        <v>190</v>
      </c>
    </row>
    <row r="930" spans="1:1" x14ac:dyDescent="0.25">
      <c r="A930" t="s">
        <v>206</v>
      </c>
    </row>
    <row r="939" spans="1:1" x14ac:dyDescent="0.25">
      <c r="A939" t="s">
        <v>136</v>
      </c>
    </row>
    <row r="943" spans="1:1" x14ac:dyDescent="0.25">
      <c r="A943" t="s">
        <v>145</v>
      </c>
    </row>
    <row r="944" spans="1:1" x14ac:dyDescent="0.25">
      <c r="A944" t="s">
        <v>186</v>
      </c>
    </row>
    <row r="948" spans="1:1" x14ac:dyDescent="0.25">
      <c r="A948" t="s">
        <v>149</v>
      </c>
    </row>
    <row r="949" spans="1:1" x14ac:dyDescent="0.25">
      <c r="A949" t="s">
        <v>185</v>
      </c>
    </row>
    <row r="953" spans="1:1" x14ac:dyDescent="0.25">
      <c r="A953" t="s">
        <v>179</v>
      </c>
    </row>
    <row r="958" spans="1:1" x14ac:dyDescent="0.25">
      <c r="A958" t="s">
        <v>203</v>
      </c>
    </row>
    <row r="964" spans="1:1" x14ac:dyDescent="0.25">
      <c r="A964" t="s">
        <v>207</v>
      </c>
    </row>
    <row r="965" spans="1:1" x14ac:dyDescent="0.25">
      <c r="A965" t="s">
        <v>194</v>
      </c>
    </row>
    <row r="966" spans="1:1" x14ac:dyDescent="0.25">
      <c r="A966" t="s">
        <v>189</v>
      </c>
    </row>
    <row r="969" spans="1:1" x14ac:dyDescent="0.25">
      <c r="A969" t="s">
        <v>185</v>
      </c>
    </row>
    <row r="970" spans="1:1" x14ac:dyDescent="0.25">
      <c r="A970" t="s">
        <v>197</v>
      </c>
    </row>
    <row r="973" spans="1:1" x14ac:dyDescent="0.25">
      <c r="A973" t="s">
        <v>134</v>
      </c>
    </row>
    <row r="976" spans="1:1" x14ac:dyDescent="0.25">
      <c r="A976" t="s">
        <v>185</v>
      </c>
    </row>
    <row r="979" spans="1:1" x14ac:dyDescent="0.25">
      <c r="A979" t="s">
        <v>184</v>
      </c>
    </row>
    <row r="980" spans="1:1" x14ac:dyDescent="0.25">
      <c r="A980" t="s">
        <v>185</v>
      </c>
    </row>
    <row r="982" spans="1:1" x14ac:dyDescent="0.25">
      <c r="A982" t="s">
        <v>186</v>
      </c>
    </row>
    <row r="992" spans="1:1" x14ac:dyDescent="0.25">
      <c r="A992" t="s">
        <v>181</v>
      </c>
    </row>
    <row r="996" spans="1:1" x14ac:dyDescent="0.25">
      <c r="A996" t="s">
        <v>199</v>
      </c>
    </row>
    <row r="1011" spans="1:1" x14ac:dyDescent="0.25">
      <c r="A1011" t="s">
        <v>181</v>
      </c>
    </row>
    <row r="1014" spans="1:1" x14ac:dyDescent="0.25">
      <c r="A1014" t="s">
        <v>139</v>
      </c>
    </row>
    <row r="1015" spans="1:1" x14ac:dyDescent="0.25">
      <c r="A1015" t="s">
        <v>140</v>
      </c>
    </row>
    <row r="1017" spans="1:1" x14ac:dyDescent="0.25">
      <c r="A1017" t="s">
        <v>208</v>
      </c>
    </row>
    <row r="1029" spans="1:1" x14ac:dyDescent="0.25">
      <c r="A1029" t="s">
        <v>201</v>
      </c>
    </row>
    <row r="1037" spans="1:1" x14ac:dyDescent="0.25">
      <c r="A1037" t="s">
        <v>194</v>
      </c>
    </row>
    <row r="1038" spans="1:1" x14ac:dyDescent="0.25">
      <c r="A1038" t="s">
        <v>203</v>
      </c>
    </row>
    <row r="1040" spans="1:1" x14ac:dyDescent="0.25">
      <c r="A1040" t="s">
        <v>167</v>
      </c>
    </row>
    <row r="1051" spans="1:1" x14ac:dyDescent="0.25">
      <c r="A1051" t="s">
        <v>207</v>
      </c>
    </row>
    <row r="1054" spans="1:1" x14ac:dyDescent="0.25">
      <c r="A1054" t="s">
        <v>196</v>
      </c>
    </row>
    <row r="1056" spans="1:1" x14ac:dyDescent="0.25">
      <c r="A1056" t="s">
        <v>195</v>
      </c>
    </row>
    <row r="1058" spans="1:1" x14ac:dyDescent="0.25">
      <c r="A1058" t="s">
        <v>130</v>
      </c>
    </row>
    <row r="1060" spans="1:1" x14ac:dyDescent="0.25">
      <c r="A1060" t="s">
        <v>194</v>
      </c>
    </row>
    <row r="1061" spans="1:1" x14ac:dyDescent="0.25">
      <c r="A1061" t="s">
        <v>177</v>
      </c>
    </row>
    <row r="1067" spans="1:1" x14ac:dyDescent="0.25">
      <c r="A1067" t="s">
        <v>174</v>
      </c>
    </row>
    <row r="1070" spans="1:1" x14ac:dyDescent="0.25">
      <c r="A1070" t="s">
        <v>199</v>
      </c>
    </row>
    <row r="1078" spans="1:1" x14ac:dyDescent="0.25">
      <c r="A1078" t="s">
        <v>189</v>
      </c>
    </row>
    <row r="1081" spans="1:1" x14ac:dyDescent="0.25">
      <c r="A1081" t="s">
        <v>176</v>
      </c>
    </row>
    <row r="1082" spans="1:1" x14ac:dyDescent="0.25">
      <c r="A1082" t="s">
        <v>205</v>
      </c>
    </row>
    <row r="1083" spans="1:1" x14ac:dyDescent="0.25">
      <c r="A1083" t="s">
        <v>196</v>
      </c>
    </row>
    <row r="1087" spans="1:1" x14ac:dyDescent="0.25">
      <c r="A1087" t="s">
        <v>196</v>
      </c>
    </row>
    <row r="1088" spans="1:1" x14ac:dyDescent="0.25">
      <c r="A1088" t="s">
        <v>168</v>
      </c>
    </row>
    <row r="1091" spans="1:1" x14ac:dyDescent="0.25">
      <c r="A1091" t="s">
        <v>181</v>
      </c>
    </row>
    <row r="1099" spans="1:1" x14ac:dyDescent="0.25">
      <c r="A1099" t="s">
        <v>182</v>
      </c>
    </row>
    <row r="1100" spans="1:1" x14ac:dyDescent="0.25">
      <c r="A1100" t="s">
        <v>173</v>
      </c>
    </row>
    <row r="1112" spans="1:1" x14ac:dyDescent="0.25">
      <c r="A1112" t="s">
        <v>164</v>
      </c>
    </row>
    <row r="1113" spans="1:1" x14ac:dyDescent="0.25">
      <c r="A1113" t="s">
        <v>164</v>
      </c>
    </row>
    <row r="1114" spans="1:1" x14ac:dyDescent="0.25">
      <c r="A1114" t="s">
        <v>172</v>
      </c>
    </row>
    <row r="1119" spans="1:1" x14ac:dyDescent="0.25">
      <c r="A1119" t="s">
        <v>142</v>
      </c>
    </row>
    <row r="1120" spans="1:1" x14ac:dyDescent="0.25">
      <c r="A1120" t="s">
        <v>170</v>
      </c>
    </row>
    <row r="1121" spans="1:1" x14ac:dyDescent="0.25">
      <c r="A1121" t="s">
        <v>144</v>
      </c>
    </row>
    <row r="1125" spans="1:1" x14ac:dyDescent="0.25">
      <c r="A1125" t="s">
        <v>193</v>
      </c>
    </row>
    <row r="1146" spans="1:1" x14ac:dyDescent="0.25">
      <c r="A1146" t="s">
        <v>133</v>
      </c>
    </row>
    <row r="1147" spans="1:1" x14ac:dyDescent="0.25">
      <c r="A1147" t="s">
        <v>169</v>
      </c>
    </row>
    <row r="1148" spans="1:1" x14ac:dyDescent="0.25">
      <c r="A1148" t="s">
        <v>145</v>
      </c>
    </row>
    <row r="1151" spans="1:1" x14ac:dyDescent="0.25">
      <c r="A1151" t="s">
        <v>155</v>
      </c>
    </row>
    <row r="1159" spans="1:1" x14ac:dyDescent="0.25">
      <c r="A1159" t="s">
        <v>141</v>
      </c>
    </row>
    <row r="1162" spans="1:1" x14ac:dyDescent="0.25">
      <c r="A1162" t="s">
        <v>143</v>
      </c>
    </row>
    <row r="1163" spans="1:1" x14ac:dyDescent="0.25">
      <c r="A1163" t="s">
        <v>189</v>
      </c>
    </row>
    <row r="1170" spans="1:1" x14ac:dyDescent="0.25">
      <c r="A1170" t="s">
        <v>178</v>
      </c>
    </row>
    <row r="1172" spans="1:1" x14ac:dyDescent="0.25">
      <c r="A1172" t="s">
        <v>165</v>
      </c>
    </row>
    <row r="1184" spans="1:1" x14ac:dyDescent="0.25">
      <c r="A1184" t="s">
        <v>189</v>
      </c>
    </row>
    <row r="1185" spans="1:1" x14ac:dyDescent="0.25">
      <c r="A1185" t="s">
        <v>199</v>
      </c>
    </row>
    <row r="1191" spans="1:1" x14ac:dyDescent="0.25">
      <c r="A1191" t="s">
        <v>148</v>
      </c>
    </row>
    <row r="1198" spans="1:1" x14ac:dyDescent="0.25">
      <c r="A1198" t="s">
        <v>126</v>
      </c>
    </row>
    <row r="1200" spans="1:1" x14ac:dyDescent="0.25">
      <c r="A1200" t="s">
        <v>149</v>
      </c>
    </row>
    <row r="1202" spans="1:1" x14ac:dyDescent="0.25">
      <c r="A1202" t="s">
        <v>143</v>
      </c>
    </row>
    <row r="1203" spans="1:1" x14ac:dyDescent="0.25">
      <c r="A1203" t="s">
        <v>125</v>
      </c>
    </row>
    <row r="1205" spans="1:1" x14ac:dyDescent="0.25">
      <c r="A1205" t="s">
        <v>200</v>
      </c>
    </row>
    <row r="1207" spans="1:1" x14ac:dyDescent="0.25">
      <c r="A1207" t="s">
        <v>193</v>
      </c>
    </row>
    <row r="1209" spans="1:1" x14ac:dyDescent="0.25">
      <c r="A1209" t="s">
        <v>161</v>
      </c>
    </row>
    <row r="1216" spans="1:1" x14ac:dyDescent="0.25">
      <c r="A1216" t="s">
        <v>199</v>
      </c>
    </row>
    <row r="1219" spans="1:1" x14ac:dyDescent="0.25">
      <c r="A1219" t="s">
        <v>188</v>
      </c>
    </row>
    <row r="1229" spans="1:1" x14ac:dyDescent="0.25">
      <c r="A1229" t="s">
        <v>177</v>
      </c>
    </row>
    <row r="1231" spans="1:1" x14ac:dyDescent="0.25">
      <c r="A1231" t="s">
        <v>185</v>
      </c>
    </row>
    <row r="1237" spans="1:1" x14ac:dyDescent="0.25">
      <c r="A1237" t="s">
        <v>207</v>
      </c>
    </row>
    <row r="1238" spans="1:1" x14ac:dyDescent="0.25">
      <c r="A1238" t="s">
        <v>177</v>
      </c>
    </row>
    <row r="1239" spans="1:1" x14ac:dyDescent="0.25">
      <c r="A1239" t="s">
        <v>189</v>
      </c>
    </row>
    <row r="1243" spans="1:1" x14ac:dyDescent="0.25">
      <c r="A1243" t="s">
        <v>130</v>
      </c>
    </row>
    <row r="1250" spans="1:1" x14ac:dyDescent="0.25">
      <c r="A1250" t="s">
        <v>128</v>
      </c>
    </row>
    <row r="1253" spans="1:1" x14ac:dyDescent="0.25">
      <c r="A1253" t="s">
        <v>198</v>
      </c>
    </row>
    <row r="1256" spans="1:1" x14ac:dyDescent="0.25">
      <c r="A1256" t="s">
        <v>200</v>
      </c>
    </row>
    <row r="1257" spans="1:1" x14ac:dyDescent="0.25">
      <c r="A1257" t="s">
        <v>176</v>
      </c>
    </row>
    <row r="1258" spans="1:1" x14ac:dyDescent="0.25">
      <c r="A1258" t="s">
        <v>194</v>
      </c>
    </row>
    <row r="1267" spans="1:1" x14ac:dyDescent="0.25">
      <c r="A1267" t="s">
        <v>143</v>
      </c>
    </row>
    <row r="1274" spans="1:1" x14ac:dyDescent="0.25">
      <c r="A1274" t="s">
        <v>187</v>
      </c>
    </row>
    <row r="1275" spans="1:1" x14ac:dyDescent="0.25">
      <c r="A1275" t="s">
        <v>125</v>
      </c>
    </row>
    <row r="1276" spans="1:1" x14ac:dyDescent="0.25">
      <c r="A1276" t="s">
        <v>145</v>
      </c>
    </row>
    <row r="1277" spans="1:1" x14ac:dyDescent="0.25">
      <c r="A1277" t="s">
        <v>196</v>
      </c>
    </row>
    <row r="1291" spans="1:1" x14ac:dyDescent="0.25">
      <c r="A1291" t="s">
        <v>204</v>
      </c>
    </row>
    <row r="1294" spans="1:1" x14ac:dyDescent="0.25">
      <c r="A1294" t="s">
        <v>125</v>
      </c>
    </row>
    <row r="1300" spans="1:1" x14ac:dyDescent="0.25">
      <c r="A1300" t="s">
        <v>134</v>
      </c>
    </row>
    <row r="1301" spans="1:1" x14ac:dyDescent="0.25">
      <c r="A1301" t="s">
        <v>147</v>
      </c>
    </row>
    <row r="1313" spans="1:1" x14ac:dyDescent="0.25">
      <c r="A1313" t="s">
        <v>185</v>
      </c>
    </row>
    <row r="1316" spans="1:1" x14ac:dyDescent="0.25">
      <c r="A1316" t="s">
        <v>136</v>
      </c>
    </row>
    <row r="1326" spans="1:1" x14ac:dyDescent="0.25">
      <c r="A1326" t="s">
        <v>148</v>
      </c>
    </row>
    <row r="1330" spans="1:1" x14ac:dyDescent="0.25">
      <c r="A1330" t="s">
        <v>139</v>
      </c>
    </row>
    <row r="1340" spans="1:1" x14ac:dyDescent="0.25">
      <c r="A1340" t="s">
        <v>139</v>
      </c>
    </row>
    <row r="1347" spans="1:1" x14ac:dyDescent="0.25">
      <c r="A1347" t="s">
        <v>176</v>
      </c>
    </row>
    <row r="1349" spans="1:1" x14ac:dyDescent="0.25">
      <c r="A1349" t="s">
        <v>199</v>
      </c>
    </row>
    <row r="1351" spans="1:1" x14ac:dyDescent="0.25">
      <c r="A1351" t="s">
        <v>153</v>
      </c>
    </row>
    <row r="1354" spans="1:1" x14ac:dyDescent="0.25">
      <c r="A1354" t="s">
        <v>151</v>
      </c>
    </row>
    <row r="1358" spans="1:1" x14ac:dyDescent="0.25">
      <c r="A1358" t="s">
        <v>174</v>
      </c>
    </row>
    <row r="1372" spans="1:1" x14ac:dyDescent="0.25">
      <c r="A1372" t="s">
        <v>174</v>
      </c>
    </row>
    <row r="1373" spans="1:1" x14ac:dyDescent="0.25">
      <c r="A1373" t="s">
        <v>185</v>
      </c>
    </row>
    <row r="1377" spans="1:1" x14ac:dyDescent="0.25">
      <c r="A1377" t="s">
        <v>131</v>
      </c>
    </row>
    <row r="1380" spans="1:1" x14ac:dyDescent="0.25">
      <c r="A1380" t="s">
        <v>139</v>
      </c>
    </row>
    <row r="1381" spans="1:1" x14ac:dyDescent="0.25">
      <c r="A1381" t="s">
        <v>189</v>
      </c>
    </row>
    <row r="1383" spans="1:1" x14ac:dyDescent="0.25">
      <c r="A1383" t="s">
        <v>176</v>
      </c>
    </row>
    <row r="1385" spans="1:1" x14ac:dyDescent="0.25">
      <c r="A1385" t="s">
        <v>200</v>
      </c>
    </row>
    <row r="1388" spans="1:1" x14ac:dyDescent="0.25">
      <c r="A1388" t="s">
        <v>142</v>
      </c>
    </row>
    <row r="1389" spans="1:1" x14ac:dyDescent="0.25">
      <c r="A1389" t="s">
        <v>148</v>
      </c>
    </row>
    <row r="1402" spans="1:1" x14ac:dyDescent="0.25">
      <c r="A1402" t="s">
        <v>173</v>
      </c>
    </row>
    <row r="1403" spans="1:1" x14ac:dyDescent="0.25">
      <c r="A1403" t="s">
        <v>200</v>
      </c>
    </row>
    <row r="1408" spans="1:1" x14ac:dyDescent="0.25">
      <c r="A1408" t="s">
        <v>197</v>
      </c>
    </row>
    <row r="1419" spans="1:1" x14ac:dyDescent="0.25">
      <c r="A1419" t="s">
        <v>173</v>
      </c>
    </row>
    <row r="1420" spans="1:1" x14ac:dyDescent="0.25">
      <c r="A1420" t="s">
        <v>207</v>
      </c>
    </row>
    <row r="1426" spans="1:1" x14ac:dyDescent="0.25">
      <c r="A1426" t="s">
        <v>125</v>
      </c>
    </row>
    <row r="1428" spans="1:1" x14ac:dyDescent="0.25">
      <c r="A1428" t="s">
        <v>176</v>
      </c>
    </row>
    <row r="1429" spans="1:1" x14ac:dyDescent="0.25">
      <c r="A1429" t="s">
        <v>186</v>
      </c>
    </row>
    <row r="1431" spans="1:1" x14ac:dyDescent="0.25">
      <c r="A1431" t="s">
        <v>203</v>
      </c>
    </row>
    <row r="1432" spans="1:1" x14ac:dyDescent="0.25">
      <c r="A1432" t="s">
        <v>135</v>
      </c>
    </row>
    <row r="1433" spans="1:1" x14ac:dyDescent="0.25">
      <c r="A1433" t="s">
        <v>179</v>
      </c>
    </row>
    <row r="1438" spans="1:1" x14ac:dyDescent="0.25">
      <c r="A1438" t="s">
        <v>182</v>
      </c>
    </row>
    <row r="1446" spans="1:1" x14ac:dyDescent="0.25">
      <c r="A1446" t="s">
        <v>134</v>
      </c>
    </row>
    <row r="1448" spans="1:1" x14ac:dyDescent="0.25">
      <c r="A1448" t="s">
        <v>144</v>
      </c>
    </row>
    <row r="1449" spans="1:1" x14ac:dyDescent="0.25">
      <c r="A1449" t="s">
        <v>178</v>
      </c>
    </row>
    <row r="1451" spans="1:1" x14ac:dyDescent="0.25">
      <c r="A1451" t="s">
        <v>204</v>
      </c>
    </row>
    <row r="1456" spans="1:1" x14ac:dyDescent="0.25">
      <c r="A1456" t="s">
        <v>180</v>
      </c>
    </row>
    <row r="1462" spans="1:1" x14ac:dyDescent="0.25">
      <c r="A1462" t="s">
        <v>125</v>
      </c>
    </row>
    <row r="1470" spans="1:1" x14ac:dyDescent="0.25">
      <c r="A1470" t="s">
        <v>170</v>
      </c>
    </row>
    <row r="1477" spans="1:1" x14ac:dyDescent="0.25">
      <c r="A1477" t="s">
        <v>151</v>
      </c>
    </row>
    <row r="1481" spans="1:1" x14ac:dyDescent="0.25">
      <c r="A1481" t="s">
        <v>181</v>
      </c>
    </row>
    <row r="1484" spans="1:1" x14ac:dyDescent="0.25">
      <c r="A1484" t="s">
        <v>187</v>
      </c>
    </row>
    <row r="1490" spans="1:1" x14ac:dyDescent="0.25">
      <c r="A1490" t="s">
        <v>191</v>
      </c>
    </row>
    <row r="1491" spans="1:1" x14ac:dyDescent="0.25">
      <c r="A1491" t="s">
        <v>183</v>
      </c>
    </row>
    <row r="1493" spans="1:1" x14ac:dyDescent="0.25">
      <c r="A1493" t="s">
        <v>128</v>
      </c>
    </row>
    <row r="1494" spans="1:1" x14ac:dyDescent="0.25">
      <c r="A1494" t="s">
        <v>154</v>
      </c>
    </row>
    <row r="1495" spans="1:1" x14ac:dyDescent="0.25">
      <c r="A1495" t="s">
        <v>156</v>
      </c>
    </row>
    <row r="1496" spans="1:1" x14ac:dyDescent="0.25">
      <c r="A1496" t="s">
        <v>152</v>
      </c>
    </row>
    <row r="1502" spans="1:1" x14ac:dyDescent="0.25">
      <c r="A1502" t="s">
        <v>181</v>
      </c>
    </row>
    <row r="1503" spans="1:1" x14ac:dyDescent="0.25">
      <c r="A1503" t="s">
        <v>197</v>
      </c>
    </row>
    <row r="1504" spans="1:1" x14ac:dyDescent="0.25">
      <c r="A1504" t="s">
        <v>200</v>
      </c>
    </row>
    <row r="1507" spans="1:1" x14ac:dyDescent="0.25">
      <c r="A1507" t="s">
        <v>141</v>
      </c>
    </row>
    <row r="1510" spans="1:1" x14ac:dyDescent="0.25">
      <c r="A1510" t="s">
        <v>185</v>
      </c>
    </row>
    <row r="1511" spans="1:1" x14ac:dyDescent="0.25">
      <c r="A1511" t="s">
        <v>207</v>
      </c>
    </row>
    <row r="1515" spans="1:1" x14ac:dyDescent="0.25">
      <c r="A1515" t="s">
        <v>156</v>
      </c>
    </row>
    <row r="1518" spans="1:1" x14ac:dyDescent="0.25">
      <c r="A1518" t="s">
        <v>148</v>
      </c>
    </row>
    <row r="1520" spans="1:1" x14ac:dyDescent="0.25">
      <c r="A1520" t="s">
        <v>147</v>
      </c>
    </row>
    <row r="1529" spans="1:1" x14ac:dyDescent="0.25">
      <c r="A1529" t="s">
        <v>157</v>
      </c>
    </row>
    <row r="1536" spans="1:1" x14ac:dyDescent="0.25">
      <c r="A1536" t="s">
        <v>145</v>
      </c>
    </row>
    <row r="1539" spans="1:1" x14ac:dyDescent="0.25">
      <c r="A1539" t="s">
        <v>129</v>
      </c>
    </row>
    <row r="1541" spans="1:1" x14ac:dyDescent="0.25">
      <c r="A1541" t="s">
        <v>147</v>
      </c>
    </row>
    <row r="1547" spans="1:1" x14ac:dyDescent="0.25">
      <c r="A1547" t="s">
        <v>197</v>
      </c>
    </row>
    <row r="1549" spans="1:1" x14ac:dyDescent="0.25">
      <c r="A1549" t="s">
        <v>153</v>
      </c>
    </row>
    <row r="1553" spans="1:1" x14ac:dyDescent="0.25">
      <c r="A1553" t="s">
        <v>182</v>
      </c>
    </row>
    <row r="1554" spans="1:1" x14ac:dyDescent="0.25">
      <c r="A1554" t="s">
        <v>148</v>
      </c>
    </row>
    <row r="1556" spans="1:1" x14ac:dyDescent="0.25">
      <c r="A1556" t="s">
        <v>189</v>
      </c>
    </row>
    <row r="1557" spans="1:1" x14ac:dyDescent="0.25">
      <c r="A1557" t="s">
        <v>192</v>
      </c>
    </row>
    <row r="1561" spans="1:1" x14ac:dyDescent="0.25">
      <c r="A1561" t="s">
        <v>140</v>
      </c>
    </row>
    <row r="1564" spans="1:1" x14ac:dyDescent="0.25">
      <c r="A1564" t="s">
        <v>173</v>
      </c>
    </row>
    <row r="1565" spans="1:1" x14ac:dyDescent="0.25">
      <c r="A1565" t="s">
        <v>197</v>
      </c>
    </row>
    <row r="1584" spans="1:1" x14ac:dyDescent="0.25">
      <c r="A1584" t="s">
        <v>194</v>
      </c>
    </row>
    <row r="1589" spans="1:1" x14ac:dyDescent="0.25">
      <c r="A1589" t="s">
        <v>133</v>
      </c>
    </row>
    <row r="1595" spans="1:1" x14ac:dyDescent="0.25">
      <c r="A1595" t="s">
        <v>173</v>
      </c>
    </row>
    <row r="1604" spans="1:1" x14ac:dyDescent="0.25">
      <c r="A1604" t="s">
        <v>196</v>
      </c>
    </row>
    <row r="1609" spans="1:1" x14ac:dyDescent="0.25">
      <c r="A1609" t="s">
        <v>198</v>
      </c>
    </row>
    <row r="1612" spans="1:1" x14ac:dyDescent="0.25">
      <c r="A1612" t="s">
        <v>157</v>
      </c>
    </row>
    <row r="1621" spans="1:1" x14ac:dyDescent="0.25">
      <c r="A1621" t="s">
        <v>187</v>
      </c>
    </row>
    <row r="1625" spans="1:1" x14ac:dyDescent="0.25">
      <c r="A1625" t="s">
        <v>190</v>
      </c>
    </row>
    <row r="1627" spans="1:1" x14ac:dyDescent="0.25">
      <c r="A1627" t="s">
        <v>202</v>
      </c>
    </row>
    <row r="1630" spans="1:1" x14ac:dyDescent="0.25">
      <c r="A1630" t="s">
        <v>185</v>
      </c>
    </row>
    <row r="1635" spans="1:1" x14ac:dyDescent="0.25">
      <c r="A1635" t="s">
        <v>152</v>
      </c>
    </row>
    <row r="1636" spans="1:1" x14ac:dyDescent="0.25">
      <c r="A1636" t="s">
        <v>170</v>
      </c>
    </row>
    <row r="1637" spans="1:1" x14ac:dyDescent="0.25">
      <c r="A1637" t="s">
        <v>178</v>
      </c>
    </row>
    <row r="1639" spans="1:1" x14ac:dyDescent="0.25">
      <c r="A1639" t="s">
        <v>175</v>
      </c>
    </row>
    <row r="1648" spans="1:1" x14ac:dyDescent="0.25">
      <c r="A1648" t="s">
        <v>194</v>
      </c>
    </row>
    <row r="1651" spans="1:1" x14ac:dyDescent="0.25">
      <c r="A1651" t="s">
        <v>176</v>
      </c>
    </row>
    <row r="1656" spans="1:1" x14ac:dyDescent="0.25">
      <c r="A1656" t="s">
        <v>153</v>
      </c>
    </row>
    <row r="1658" spans="1:1" x14ac:dyDescent="0.25">
      <c r="A1658" t="s">
        <v>182</v>
      </c>
    </row>
    <row r="1659" spans="1:1" x14ac:dyDescent="0.25">
      <c r="A1659" t="s">
        <v>182</v>
      </c>
    </row>
    <row r="1666" spans="1:1" x14ac:dyDescent="0.25">
      <c r="A1666" t="s">
        <v>186</v>
      </c>
    </row>
    <row r="1668" spans="1:1" x14ac:dyDescent="0.25">
      <c r="A1668" t="s">
        <v>179</v>
      </c>
    </row>
    <row r="1672" spans="1:1" x14ac:dyDescent="0.25">
      <c r="A1672" t="s">
        <v>173</v>
      </c>
    </row>
    <row r="1674" spans="1:1" x14ac:dyDescent="0.25">
      <c r="A1674" t="s">
        <v>197</v>
      </c>
    </row>
    <row r="1676" spans="1:1" x14ac:dyDescent="0.25">
      <c r="A1676" t="s">
        <v>192</v>
      </c>
    </row>
    <row r="1686" spans="1:1" x14ac:dyDescent="0.25">
      <c r="A1686" t="s">
        <v>204</v>
      </c>
    </row>
    <row r="1690" spans="1:1" x14ac:dyDescent="0.25">
      <c r="A1690" t="s">
        <v>199</v>
      </c>
    </row>
    <row r="1694" spans="1:1" x14ac:dyDescent="0.25">
      <c r="A1694" t="s">
        <v>174</v>
      </c>
    </row>
    <row r="1696" spans="1:1" x14ac:dyDescent="0.25">
      <c r="A1696" t="s">
        <v>150</v>
      </c>
    </row>
    <row r="1698" spans="1:1" x14ac:dyDescent="0.25">
      <c r="A1698" t="s">
        <v>187</v>
      </c>
    </row>
    <row r="1713" spans="1:1" x14ac:dyDescent="0.25">
      <c r="A1713" t="s">
        <v>194</v>
      </c>
    </row>
    <row r="1714" spans="1:1" x14ac:dyDescent="0.25">
      <c r="A1714" t="s">
        <v>194</v>
      </c>
    </row>
    <row r="1717" spans="1:1" x14ac:dyDescent="0.25">
      <c r="A1717" t="s">
        <v>145</v>
      </c>
    </row>
    <row r="1720" spans="1:1" x14ac:dyDescent="0.25">
      <c r="A1720" t="s">
        <v>134</v>
      </c>
    </row>
    <row r="1732" spans="1:1" x14ac:dyDescent="0.25">
      <c r="A1732" t="s">
        <v>143</v>
      </c>
    </row>
    <row r="1735" spans="1:1" x14ac:dyDescent="0.25">
      <c r="A1735" t="s">
        <v>161</v>
      </c>
    </row>
    <row r="1737" spans="1:1" x14ac:dyDescent="0.25">
      <c r="A1737" t="s">
        <v>149</v>
      </c>
    </row>
    <row r="1742" spans="1:1" x14ac:dyDescent="0.25">
      <c r="A1742" t="s">
        <v>144</v>
      </c>
    </row>
    <row r="1744" spans="1:1" x14ac:dyDescent="0.25">
      <c r="A1744" t="s">
        <v>186</v>
      </c>
    </row>
    <row r="1745" spans="1:1" x14ac:dyDescent="0.25">
      <c r="A1745" t="s">
        <v>193</v>
      </c>
    </row>
    <row r="1749" spans="1:1" x14ac:dyDescent="0.25">
      <c r="A1749" t="s">
        <v>171</v>
      </c>
    </row>
    <row r="1751" spans="1:1" x14ac:dyDescent="0.25">
      <c r="A1751" t="s">
        <v>191</v>
      </c>
    </row>
    <row r="1753" spans="1:1" x14ac:dyDescent="0.25">
      <c r="A1753" t="s">
        <v>200</v>
      </c>
    </row>
    <row r="1756" spans="1:1" x14ac:dyDescent="0.25">
      <c r="A1756" t="s">
        <v>185</v>
      </c>
    </row>
    <row r="1760" spans="1:1" x14ac:dyDescent="0.25">
      <c r="A1760" t="s">
        <v>139</v>
      </c>
    </row>
    <row r="1761" spans="1:1" x14ac:dyDescent="0.25">
      <c r="A1761" t="s">
        <v>134</v>
      </c>
    </row>
    <row r="1770" spans="1:1" x14ac:dyDescent="0.25">
      <c r="A1770" t="s">
        <v>137</v>
      </c>
    </row>
    <row r="1772" spans="1:1" x14ac:dyDescent="0.25">
      <c r="A1772" t="s">
        <v>186</v>
      </c>
    </row>
    <row r="1781" spans="1:1" x14ac:dyDescent="0.25">
      <c r="A1781" t="s">
        <v>182</v>
      </c>
    </row>
    <row r="1788" spans="1:1" x14ac:dyDescent="0.25">
      <c r="A1788" t="s">
        <v>170</v>
      </c>
    </row>
    <row r="1794" spans="1:1" x14ac:dyDescent="0.25">
      <c r="A1794" t="s">
        <v>136</v>
      </c>
    </row>
    <row r="1796" spans="1:1" x14ac:dyDescent="0.25">
      <c r="A1796" t="s">
        <v>197</v>
      </c>
    </row>
    <row r="1798" spans="1:1" x14ac:dyDescent="0.25">
      <c r="A1798" t="s">
        <v>190</v>
      </c>
    </row>
    <row r="1802" spans="1:1" x14ac:dyDescent="0.25">
      <c r="A1802" t="s">
        <v>193</v>
      </c>
    </row>
    <row r="1803" spans="1:1" x14ac:dyDescent="0.25">
      <c r="A1803" t="s">
        <v>125</v>
      </c>
    </row>
    <row r="1806" spans="1:1" x14ac:dyDescent="0.25">
      <c r="A1806" t="s">
        <v>190</v>
      </c>
    </row>
    <row r="1810" spans="1:1" x14ac:dyDescent="0.25">
      <c r="A1810" t="s">
        <v>174</v>
      </c>
    </row>
    <row r="1811" spans="1:1" x14ac:dyDescent="0.25">
      <c r="A1811" t="s">
        <v>188</v>
      </c>
    </row>
    <row r="1814" spans="1:1" x14ac:dyDescent="0.25">
      <c r="A1814" t="s">
        <v>201</v>
      </c>
    </row>
    <row r="1815" spans="1:1" x14ac:dyDescent="0.25">
      <c r="A1815" t="s">
        <v>190</v>
      </c>
    </row>
    <row r="1822" spans="1:1" x14ac:dyDescent="0.25">
      <c r="A1822" t="s">
        <v>125</v>
      </c>
    </row>
    <row r="1824" spans="1:1" x14ac:dyDescent="0.25">
      <c r="A1824" t="s">
        <v>189</v>
      </c>
    </row>
    <row r="1826" spans="1:1" x14ac:dyDescent="0.25">
      <c r="A1826" t="s">
        <v>197</v>
      </c>
    </row>
    <row r="1829" spans="1:1" x14ac:dyDescent="0.25">
      <c r="A1829" t="s">
        <v>170</v>
      </c>
    </row>
    <row r="1831" spans="1:1" x14ac:dyDescent="0.25">
      <c r="A1831" t="s">
        <v>142</v>
      </c>
    </row>
    <row r="1832" spans="1:1" x14ac:dyDescent="0.25">
      <c r="A1832" t="s">
        <v>204</v>
      </c>
    </row>
    <row r="1833" spans="1:1" x14ac:dyDescent="0.25">
      <c r="A1833" t="s">
        <v>143</v>
      </c>
    </row>
    <row r="1840" spans="1:1" x14ac:dyDescent="0.25">
      <c r="A1840" t="s">
        <v>174</v>
      </c>
    </row>
    <row r="1843" spans="1:1" x14ac:dyDescent="0.25">
      <c r="A1843" t="s">
        <v>199</v>
      </c>
    </row>
    <row r="1844" spans="1:1" x14ac:dyDescent="0.25">
      <c r="A1844" t="s">
        <v>180</v>
      </c>
    </row>
    <row r="1846" spans="1:1" x14ac:dyDescent="0.25">
      <c r="A1846" t="s">
        <v>187</v>
      </c>
    </row>
    <row r="1853" spans="1:1" x14ac:dyDescent="0.25">
      <c r="A1853" t="s">
        <v>182</v>
      </c>
    </row>
    <row r="1857" spans="1:1" x14ac:dyDescent="0.25">
      <c r="A1857" t="s">
        <v>182</v>
      </c>
    </row>
    <row r="1858" spans="1:1" x14ac:dyDescent="0.25">
      <c r="A1858" t="s">
        <v>142</v>
      </c>
    </row>
    <row r="1863" spans="1:1" x14ac:dyDescent="0.25">
      <c r="A1863" t="s">
        <v>154</v>
      </c>
    </row>
    <row r="1866" spans="1:1" x14ac:dyDescent="0.25">
      <c r="A1866" t="s">
        <v>207</v>
      </c>
    </row>
    <row r="1873" spans="1:1" x14ac:dyDescent="0.25">
      <c r="A1873" t="s">
        <v>172</v>
      </c>
    </row>
    <row r="1874" spans="1:1" x14ac:dyDescent="0.25">
      <c r="A1874" t="s">
        <v>174</v>
      </c>
    </row>
    <row r="1876" spans="1:1" x14ac:dyDescent="0.25">
      <c r="A1876" t="s">
        <v>149</v>
      </c>
    </row>
    <row r="1880" spans="1:1" x14ac:dyDescent="0.25">
      <c r="A1880" t="s">
        <v>197</v>
      </c>
    </row>
    <row r="1888" spans="1:1" x14ac:dyDescent="0.25">
      <c r="A1888" t="s">
        <v>193</v>
      </c>
    </row>
    <row r="1889" spans="1:1" x14ac:dyDescent="0.25">
      <c r="A1889" t="s">
        <v>201</v>
      </c>
    </row>
    <row r="1892" spans="1:1" x14ac:dyDescent="0.25">
      <c r="A1892" t="s">
        <v>203</v>
      </c>
    </row>
    <row r="1893" spans="1:1" x14ac:dyDescent="0.25">
      <c r="A1893" t="s">
        <v>202</v>
      </c>
    </row>
    <row r="1911" spans="1:1" x14ac:dyDescent="0.25">
      <c r="A1911" t="s">
        <v>134</v>
      </c>
    </row>
    <row r="1919" spans="1:1" x14ac:dyDescent="0.25">
      <c r="A1919" t="s">
        <v>194</v>
      </c>
    </row>
    <row r="1921" spans="1:1" x14ac:dyDescent="0.25">
      <c r="A1921" t="s">
        <v>191</v>
      </c>
    </row>
    <row r="1925" spans="1:1" x14ac:dyDescent="0.25">
      <c r="A1925" t="s">
        <v>126</v>
      </c>
    </row>
    <row r="1927" spans="1:1" x14ac:dyDescent="0.25">
      <c r="A1927" t="s">
        <v>125</v>
      </c>
    </row>
    <row r="1929" spans="1:1" x14ac:dyDescent="0.25">
      <c r="A1929" t="s">
        <v>126</v>
      </c>
    </row>
    <row r="1930" spans="1:1" x14ac:dyDescent="0.25">
      <c r="A1930" t="s">
        <v>161</v>
      </c>
    </row>
    <row r="1931" spans="1:1" x14ac:dyDescent="0.25">
      <c r="A1931" t="s">
        <v>126</v>
      </c>
    </row>
    <row r="1936" spans="1:1" x14ac:dyDescent="0.25">
      <c r="A1936" t="s">
        <v>186</v>
      </c>
    </row>
    <row r="1945" spans="1:1" x14ac:dyDescent="0.25">
      <c r="A1945" t="s">
        <v>201</v>
      </c>
    </row>
    <row r="1947" spans="1:1" x14ac:dyDescent="0.25">
      <c r="A1947" t="s">
        <v>145</v>
      </c>
    </row>
    <row r="1956" spans="1:1" x14ac:dyDescent="0.25">
      <c r="A1956" t="s">
        <v>142</v>
      </c>
    </row>
    <row r="1963" spans="1:1" x14ac:dyDescent="0.25">
      <c r="A1963" t="s">
        <v>191</v>
      </c>
    </row>
    <row r="1968" spans="1:1" x14ac:dyDescent="0.25">
      <c r="A1968" t="s">
        <v>205</v>
      </c>
    </row>
    <row r="1970" spans="1:1" x14ac:dyDescent="0.25">
      <c r="A1970" t="s">
        <v>194</v>
      </c>
    </row>
    <row r="1971" spans="1:1" x14ac:dyDescent="0.25">
      <c r="A1971" t="s">
        <v>205</v>
      </c>
    </row>
    <row r="1972" spans="1:1" x14ac:dyDescent="0.25">
      <c r="A1972" t="s">
        <v>142</v>
      </c>
    </row>
    <row r="1976" spans="1:1" x14ac:dyDescent="0.25">
      <c r="A1976" t="s">
        <v>202</v>
      </c>
    </row>
    <row r="1979" spans="1:1" x14ac:dyDescent="0.25">
      <c r="A1979" t="s">
        <v>194</v>
      </c>
    </row>
    <row r="1982" spans="1:1" x14ac:dyDescent="0.25">
      <c r="A1982" t="s">
        <v>192</v>
      </c>
    </row>
    <row r="1983" spans="1:1" x14ac:dyDescent="0.25">
      <c r="A1983" t="s">
        <v>180</v>
      </c>
    </row>
    <row r="1985" spans="1:1" x14ac:dyDescent="0.25">
      <c r="A1985" t="s">
        <v>143</v>
      </c>
    </row>
    <row r="1996" spans="1:1" x14ac:dyDescent="0.25">
      <c r="A1996" t="s">
        <v>175</v>
      </c>
    </row>
    <row r="1998" spans="1:1" x14ac:dyDescent="0.25">
      <c r="A1998" t="s">
        <v>126</v>
      </c>
    </row>
    <row r="2001" spans="1:1" x14ac:dyDescent="0.25">
      <c r="A2001" t="s">
        <v>180</v>
      </c>
    </row>
    <row r="2002" spans="1:1" x14ac:dyDescent="0.25">
      <c r="A2002" t="s">
        <v>152</v>
      </c>
    </row>
    <row r="2004" spans="1:1" x14ac:dyDescent="0.25">
      <c r="A2004" t="s">
        <v>188</v>
      </c>
    </row>
    <row r="2007" spans="1:1" x14ac:dyDescent="0.25">
      <c r="A2007" t="s">
        <v>197</v>
      </c>
    </row>
    <row r="2013" spans="1:1" x14ac:dyDescent="0.25">
      <c r="A2013" t="s">
        <v>203</v>
      </c>
    </row>
    <row r="2019" spans="1:1" x14ac:dyDescent="0.25">
      <c r="A2019" t="s">
        <v>189</v>
      </c>
    </row>
    <row r="2022" spans="1:1" x14ac:dyDescent="0.25">
      <c r="A2022" t="s">
        <v>172</v>
      </c>
    </row>
    <row r="2027" spans="1:1" x14ac:dyDescent="0.25">
      <c r="A2027" t="s">
        <v>182</v>
      </c>
    </row>
    <row r="2029" spans="1:1" x14ac:dyDescent="0.25">
      <c r="A2029" t="s">
        <v>181</v>
      </c>
    </row>
    <row r="2033" spans="1:1" x14ac:dyDescent="0.25">
      <c r="A2033" t="s">
        <v>178</v>
      </c>
    </row>
    <row r="2036" spans="1:1" x14ac:dyDescent="0.25">
      <c r="A2036" t="s">
        <v>183</v>
      </c>
    </row>
    <row r="2037" spans="1:1" x14ac:dyDescent="0.25">
      <c r="A2037" t="s">
        <v>197</v>
      </c>
    </row>
    <row r="2038" spans="1:1" x14ac:dyDescent="0.25">
      <c r="A2038" t="s">
        <v>182</v>
      </c>
    </row>
    <row r="2039" spans="1:1" x14ac:dyDescent="0.25">
      <c r="A2039" t="s">
        <v>200</v>
      </c>
    </row>
    <row r="2040" spans="1:1" x14ac:dyDescent="0.25">
      <c r="A2040" t="s">
        <v>178</v>
      </c>
    </row>
    <row r="2049" spans="1:1" x14ac:dyDescent="0.25">
      <c r="A2049" t="s">
        <v>158</v>
      </c>
    </row>
    <row r="2052" spans="1:1" x14ac:dyDescent="0.25">
      <c r="A2052" t="s">
        <v>170</v>
      </c>
    </row>
    <row r="2060" spans="1:1" x14ac:dyDescent="0.25">
      <c r="A2060" t="s">
        <v>199</v>
      </c>
    </row>
    <row r="2063" spans="1:1" x14ac:dyDescent="0.25">
      <c r="A2063" t="s">
        <v>126</v>
      </c>
    </row>
    <row r="2065" spans="1:1" x14ac:dyDescent="0.25">
      <c r="A2065" t="s">
        <v>179</v>
      </c>
    </row>
    <row r="2067" spans="1:1" x14ac:dyDescent="0.25">
      <c r="A2067" t="s">
        <v>143</v>
      </c>
    </row>
    <row r="2069" spans="1:1" x14ac:dyDescent="0.25">
      <c r="A2069" t="s">
        <v>179</v>
      </c>
    </row>
    <row r="2079" spans="1:1" x14ac:dyDescent="0.25">
      <c r="A2079" t="s">
        <v>173</v>
      </c>
    </row>
    <row r="2086" spans="1:1" x14ac:dyDescent="0.25">
      <c r="A2086" t="s">
        <v>136</v>
      </c>
    </row>
    <row r="2088" spans="1:1" x14ac:dyDescent="0.25">
      <c r="A2088" t="s">
        <v>189</v>
      </c>
    </row>
    <row r="2093" spans="1:1" x14ac:dyDescent="0.25">
      <c r="A2093" t="s">
        <v>199</v>
      </c>
    </row>
    <row r="2095" spans="1:1" x14ac:dyDescent="0.25">
      <c r="A2095" t="s">
        <v>148</v>
      </c>
    </row>
    <row r="2098" spans="1:1" x14ac:dyDescent="0.25">
      <c r="A2098" t="s">
        <v>199</v>
      </c>
    </row>
    <row r="2105" spans="1:1" x14ac:dyDescent="0.25">
      <c r="A2105" t="s">
        <v>188</v>
      </c>
    </row>
    <row r="2113" spans="1:1" x14ac:dyDescent="0.25">
      <c r="A2113" t="s">
        <v>198</v>
      </c>
    </row>
    <row r="2119" spans="1:1" x14ac:dyDescent="0.25">
      <c r="A2119" t="s">
        <v>174</v>
      </c>
    </row>
    <row r="2127" spans="1:1" x14ac:dyDescent="0.25">
      <c r="A2127" t="s">
        <v>177</v>
      </c>
    </row>
    <row r="2130" spans="1:1" x14ac:dyDescent="0.25">
      <c r="A2130" t="s">
        <v>204</v>
      </c>
    </row>
    <row r="2132" spans="1:1" x14ac:dyDescent="0.25">
      <c r="A2132" t="s">
        <v>187</v>
      </c>
    </row>
    <row r="2133" spans="1:1" x14ac:dyDescent="0.25">
      <c r="A2133" t="s">
        <v>146</v>
      </c>
    </row>
    <row r="2138" spans="1:1" x14ac:dyDescent="0.25">
      <c r="A2138" t="s">
        <v>161</v>
      </c>
    </row>
    <row r="2140" spans="1:1" x14ac:dyDescent="0.25">
      <c r="A2140" t="s">
        <v>134</v>
      </c>
    </row>
    <row r="2143" spans="1:1" x14ac:dyDescent="0.25">
      <c r="A2143" t="s">
        <v>148</v>
      </c>
    </row>
    <row r="2144" spans="1:1" x14ac:dyDescent="0.25">
      <c r="A2144" t="s">
        <v>180</v>
      </c>
    </row>
    <row r="2145" spans="1:1" x14ac:dyDescent="0.25">
      <c r="A2145" t="s">
        <v>174</v>
      </c>
    </row>
    <row r="2150" spans="1:1" x14ac:dyDescent="0.25">
      <c r="A2150" t="s">
        <v>160</v>
      </c>
    </row>
    <row r="2151" spans="1:1" x14ac:dyDescent="0.25">
      <c r="A2151" t="s">
        <v>181</v>
      </c>
    </row>
    <row r="2154" spans="1:1" x14ac:dyDescent="0.25">
      <c r="A2154" t="s">
        <v>137</v>
      </c>
    </row>
    <row r="2155" spans="1:1" x14ac:dyDescent="0.25">
      <c r="A2155" t="s">
        <v>194</v>
      </c>
    </row>
    <row r="2160" spans="1:1" x14ac:dyDescent="0.25">
      <c r="A2160" t="s">
        <v>190</v>
      </c>
    </row>
    <row r="2164" spans="1:1" x14ac:dyDescent="0.25">
      <c r="A2164" t="s">
        <v>189</v>
      </c>
    </row>
    <row r="2169" spans="1:1" x14ac:dyDescent="0.25">
      <c r="A2169" t="s">
        <v>160</v>
      </c>
    </row>
    <row r="2172" spans="1:1" x14ac:dyDescent="0.25">
      <c r="A2172" t="s">
        <v>181</v>
      </c>
    </row>
    <row r="2174" spans="1:1" x14ac:dyDescent="0.25">
      <c r="A2174" t="s">
        <v>202</v>
      </c>
    </row>
    <row r="2178" spans="1:1" x14ac:dyDescent="0.25">
      <c r="A2178" t="s">
        <v>205</v>
      </c>
    </row>
    <row r="2180" spans="1:1" x14ac:dyDescent="0.25">
      <c r="A2180" t="s">
        <v>196</v>
      </c>
    </row>
    <row r="2182" spans="1:1" x14ac:dyDescent="0.25">
      <c r="A2182" t="s">
        <v>205</v>
      </c>
    </row>
    <row r="2184" spans="1:1" x14ac:dyDescent="0.25">
      <c r="A2184" t="s">
        <v>198</v>
      </c>
    </row>
    <row r="2186" spans="1:1" x14ac:dyDescent="0.25">
      <c r="A2186" t="s">
        <v>145</v>
      </c>
    </row>
    <row r="2193" spans="1:1" x14ac:dyDescent="0.25">
      <c r="A2193" t="s">
        <v>202</v>
      </c>
    </row>
    <row r="2194" spans="1:1" x14ac:dyDescent="0.25">
      <c r="A2194" t="s">
        <v>179</v>
      </c>
    </row>
    <row r="2204" spans="1:1" x14ac:dyDescent="0.25">
      <c r="A2204" t="s">
        <v>158</v>
      </c>
    </row>
    <row r="2210" spans="1:1" x14ac:dyDescent="0.25">
      <c r="A2210" t="s">
        <v>129</v>
      </c>
    </row>
    <row r="2212" spans="1:1" x14ac:dyDescent="0.25">
      <c r="A2212" t="s">
        <v>174</v>
      </c>
    </row>
    <row r="2214" spans="1:1" x14ac:dyDescent="0.25">
      <c r="A2214" t="s">
        <v>126</v>
      </c>
    </row>
    <row r="2218" spans="1:1" x14ac:dyDescent="0.25">
      <c r="A2218" t="s">
        <v>199</v>
      </c>
    </row>
    <row r="2219" spans="1:1" x14ac:dyDescent="0.25">
      <c r="A2219" t="s">
        <v>173</v>
      </c>
    </row>
    <row r="2224" spans="1:1" x14ac:dyDescent="0.25">
      <c r="A2224" t="s">
        <v>173</v>
      </c>
    </row>
    <row r="2227" spans="1:1" x14ac:dyDescent="0.25">
      <c r="A2227" t="s">
        <v>193</v>
      </c>
    </row>
    <row r="2228" spans="1:1" x14ac:dyDescent="0.25">
      <c r="A2228" t="s">
        <v>139</v>
      </c>
    </row>
    <row r="2229" spans="1:1" x14ac:dyDescent="0.25">
      <c r="A2229" t="s">
        <v>177</v>
      </c>
    </row>
    <row r="2230" spans="1:1" x14ac:dyDescent="0.25">
      <c r="A2230" t="s">
        <v>176</v>
      </c>
    </row>
    <row r="2234" spans="1:1" x14ac:dyDescent="0.25">
      <c r="A2234" t="s">
        <v>199</v>
      </c>
    </row>
    <row r="2243" spans="1:1" x14ac:dyDescent="0.25">
      <c r="A2243" t="s">
        <v>160</v>
      </c>
    </row>
    <row r="2245" spans="1:1" x14ac:dyDescent="0.25">
      <c r="A2245" t="s">
        <v>187</v>
      </c>
    </row>
    <row r="2246" spans="1:1" x14ac:dyDescent="0.25">
      <c r="A2246" t="s">
        <v>197</v>
      </c>
    </row>
    <row r="2249" spans="1:1" x14ac:dyDescent="0.25">
      <c r="A2249" t="s">
        <v>180</v>
      </c>
    </row>
    <row r="2250" spans="1:1" x14ac:dyDescent="0.25">
      <c r="A2250" t="s">
        <v>197</v>
      </c>
    </row>
    <row r="2254" spans="1:1" x14ac:dyDescent="0.25">
      <c r="A2254" t="s">
        <v>171</v>
      </c>
    </row>
    <row r="2256" spans="1:1" x14ac:dyDescent="0.25">
      <c r="A2256" t="s">
        <v>199</v>
      </c>
    </row>
    <row r="2259" spans="1:1" x14ac:dyDescent="0.25">
      <c r="A2259" t="s">
        <v>168</v>
      </c>
    </row>
    <row r="2260" spans="1:1" x14ac:dyDescent="0.25">
      <c r="A2260" t="s">
        <v>189</v>
      </c>
    </row>
    <row r="2261" spans="1:1" x14ac:dyDescent="0.25">
      <c r="A2261" t="s">
        <v>176</v>
      </c>
    </row>
    <row r="2262" spans="1:1" x14ac:dyDescent="0.25">
      <c r="A2262" t="s">
        <v>197</v>
      </c>
    </row>
    <row r="2267" spans="1:1" x14ac:dyDescent="0.25">
      <c r="A2267" t="s">
        <v>164</v>
      </c>
    </row>
    <row r="2268" spans="1:1" x14ac:dyDescent="0.25">
      <c r="A2268" t="s">
        <v>199</v>
      </c>
    </row>
    <row r="2272" spans="1:1" x14ac:dyDescent="0.25">
      <c r="A2272" t="s">
        <v>139</v>
      </c>
    </row>
    <row r="2274" spans="1:1" x14ac:dyDescent="0.25">
      <c r="A2274" t="s">
        <v>197</v>
      </c>
    </row>
    <row r="2277" spans="1:1" x14ac:dyDescent="0.25">
      <c r="A2277" t="s">
        <v>186</v>
      </c>
    </row>
    <row r="2278" spans="1:1" x14ac:dyDescent="0.25">
      <c r="A2278" t="s">
        <v>203</v>
      </c>
    </row>
    <row r="2283" spans="1:1" x14ac:dyDescent="0.25">
      <c r="A2283" t="s">
        <v>200</v>
      </c>
    </row>
    <row r="2285" spans="1:1" x14ac:dyDescent="0.25">
      <c r="A2285" t="s">
        <v>158</v>
      </c>
    </row>
    <row r="2295" spans="1:1" x14ac:dyDescent="0.25">
      <c r="A2295" t="s">
        <v>174</v>
      </c>
    </row>
    <row r="2296" spans="1:1" x14ac:dyDescent="0.25">
      <c r="A2296" t="s">
        <v>175</v>
      </c>
    </row>
    <row r="2302" spans="1:1" x14ac:dyDescent="0.25">
      <c r="A2302" t="s">
        <v>164</v>
      </c>
    </row>
    <row r="2311" spans="1:1" x14ac:dyDescent="0.25">
      <c r="A2311" t="s">
        <v>175</v>
      </c>
    </row>
    <row r="2321" spans="1:1" x14ac:dyDescent="0.25">
      <c r="A2321" t="s">
        <v>203</v>
      </c>
    </row>
    <row r="2325" spans="1:1" x14ac:dyDescent="0.25">
      <c r="A2325" t="s">
        <v>143</v>
      </c>
    </row>
    <row r="2329" spans="1:1" x14ac:dyDescent="0.25">
      <c r="A2329" t="s">
        <v>206</v>
      </c>
    </row>
    <row r="2345" spans="1:1" x14ac:dyDescent="0.25">
      <c r="A2345" t="s">
        <v>190</v>
      </c>
    </row>
    <row r="2350" spans="1:1" x14ac:dyDescent="0.25">
      <c r="A2350" t="s">
        <v>183</v>
      </c>
    </row>
    <row r="2361" spans="1:1" x14ac:dyDescent="0.25">
      <c r="A2361" t="s">
        <v>140</v>
      </c>
    </row>
    <row r="2365" spans="1:1" x14ac:dyDescent="0.25">
      <c r="A2365" t="s">
        <v>182</v>
      </c>
    </row>
    <row r="2368" spans="1:1" x14ac:dyDescent="0.25">
      <c r="A2368" t="s">
        <v>206</v>
      </c>
    </row>
    <row r="2370" spans="1:1" x14ac:dyDescent="0.25">
      <c r="A2370" t="s">
        <v>185</v>
      </c>
    </row>
    <row r="2374" spans="1:1" x14ac:dyDescent="0.25">
      <c r="A2374" t="s">
        <v>177</v>
      </c>
    </row>
    <row r="2377" spans="1:1" x14ac:dyDescent="0.25">
      <c r="A2377" t="s">
        <v>182</v>
      </c>
    </row>
    <row r="2381" spans="1:1" x14ac:dyDescent="0.25">
      <c r="A2381" t="s">
        <v>164</v>
      </c>
    </row>
    <row r="2382" spans="1:1" x14ac:dyDescent="0.25">
      <c r="A2382" t="s">
        <v>197</v>
      </c>
    </row>
    <row r="2386" spans="1:1" x14ac:dyDescent="0.25">
      <c r="A2386" t="s">
        <v>160</v>
      </c>
    </row>
    <row r="2389" spans="1:1" x14ac:dyDescent="0.25">
      <c r="A2389" t="s">
        <v>203</v>
      </c>
    </row>
    <row r="2393" spans="1:1" x14ac:dyDescent="0.25">
      <c r="A2393" t="s">
        <v>148</v>
      </c>
    </row>
    <row r="2396" spans="1:1" x14ac:dyDescent="0.25">
      <c r="A2396" t="s">
        <v>156</v>
      </c>
    </row>
    <row r="2402" spans="1:1" x14ac:dyDescent="0.25">
      <c r="A2402" t="s">
        <v>182</v>
      </c>
    </row>
    <row r="2413" spans="1:1" x14ac:dyDescent="0.25">
      <c r="A2413" t="s">
        <v>196</v>
      </c>
    </row>
    <row r="2415" spans="1:1" x14ac:dyDescent="0.25">
      <c r="A2415" t="s">
        <v>174</v>
      </c>
    </row>
    <row r="2416" spans="1:1" x14ac:dyDescent="0.25">
      <c r="A2416" t="s">
        <v>179</v>
      </c>
    </row>
    <row r="2421" spans="1:1" x14ac:dyDescent="0.25">
      <c r="A2421" t="s">
        <v>149</v>
      </c>
    </row>
    <row r="2428" spans="1:1" x14ac:dyDescent="0.25">
      <c r="A2428" t="s">
        <v>174</v>
      </c>
    </row>
    <row r="2432" spans="1:1" x14ac:dyDescent="0.25">
      <c r="A2432" t="s">
        <v>145</v>
      </c>
    </row>
    <row r="2435" spans="1:1" x14ac:dyDescent="0.25">
      <c r="A2435" t="s">
        <v>180</v>
      </c>
    </row>
    <row r="2440" spans="1:1" x14ac:dyDescent="0.25">
      <c r="A2440" t="s">
        <v>177</v>
      </c>
    </row>
    <row r="2447" spans="1:1" x14ac:dyDescent="0.25">
      <c r="A2447" t="s">
        <v>184</v>
      </c>
    </row>
    <row r="2449" spans="1:1" x14ac:dyDescent="0.25">
      <c r="A2449" t="s">
        <v>198</v>
      </c>
    </row>
    <row r="2452" spans="1:1" x14ac:dyDescent="0.25">
      <c r="A2452" t="s">
        <v>180</v>
      </c>
    </row>
    <row r="2456" spans="1:1" x14ac:dyDescent="0.25">
      <c r="A2456" t="s">
        <v>191</v>
      </c>
    </row>
    <row r="2457" spans="1:1" x14ac:dyDescent="0.25">
      <c r="A2457" t="s">
        <v>187</v>
      </c>
    </row>
    <row r="2458" spans="1:1" x14ac:dyDescent="0.25">
      <c r="A2458" t="s">
        <v>190</v>
      </c>
    </row>
    <row r="2462" spans="1:1" x14ac:dyDescent="0.25">
      <c r="A2462" t="s">
        <v>194</v>
      </c>
    </row>
    <row r="2463" spans="1:1" x14ac:dyDescent="0.25">
      <c r="A2463" t="s">
        <v>160</v>
      </c>
    </row>
    <row r="2464" spans="1:1" x14ac:dyDescent="0.25">
      <c r="A2464" t="s">
        <v>199</v>
      </c>
    </row>
    <row r="2469" spans="1:1" x14ac:dyDescent="0.25">
      <c r="A2469" t="s">
        <v>178</v>
      </c>
    </row>
    <row r="2470" spans="1:1" x14ac:dyDescent="0.25">
      <c r="A2470" t="s">
        <v>174</v>
      </c>
    </row>
    <row r="2473" spans="1:1" x14ac:dyDescent="0.25">
      <c r="A2473" t="s">
        <v>156</v>
      </c>
    </row>
    <row r="2476" spans="1:1" x14ac:dyDescent="0.25">
      <c r="A2476" t="s">
        <v>181</v>
      </c>
    </row>
    <row r="2481" spans="1:1" x14ac:dyDescent="0.25">
      <c r="A2481" t="s">
        <v>204</v>
      </c>
    </row>
    <row r="2485" spans="1:1" x14ac:dyDescent="0.25">
      <c r="A2485" t="s">
        <v>136</v>
      </c>
    </row>
    <row r="2491" spans="1:1" x14ac:dyDescent="0.25">
      <c r="A2491" t="s">
        <v>188</v>
      </c>
    </row>
    <row r="2493" spans="1:1" x14ac:dyDescent="0.25">
      <c r="A2493" t="s">
        <v>173</v>
      </c>
    </row>
    <row r="2503" spans="1:1" x14ac:dyDescent="0.25">
      <c r="A2503" t="s">
        <v>179</v>
      </c>
    </row>
    <row r="2505" spans="1:1" x14ac:dyDescent="0.25">
      <c r="A2505" t="s">
        <v>205</v>
      </c>
    </row>
    <row r="2509" spans="1:1" x14ac:dyDescent="0.25">
      <c r="A2509" t="s">
        <v>181</v>
      </c>
    </row>
    <row r="2513" spans="1:1" x14ac:dyDescent="0.25">
      <c r="A2513" t="s">
        <v>190</v>
      </c>
    </row>
    <row r="2516" spans="1:1" x14ac:dyDescent="0.25">
      <c r="A2516" t="s">
        <v>182</v>
      </c>
    </row>
    <row r="2518" spans="1:1" x14ac:dyDescent="0.25">
      <c r="A2518" t="s">
        <v>128</v>
      </c>
    </row>
    <row r="2519" spans="1:1" x14ac:dyDescent="0.25">
      <c r="A2519" t="s">
        <v>186</v>
      </c>
    </row>
    <row r="2525" spans="1:1" x14ac:dyDescent="0.25">
      <c r="A2525" t="s">
        <v>175</v>
      </c>
    </row>
    <row r="2536" spans="1:1" x14ac:dyDescent="0.25">
      <c r="A2536" t="s">
        <v>203</v>
      </c>
    </row>
    <row r="2538" spans="1:1" x14ac:dyDescent="0.25">
      <c r="A2538" t="s">
        <v>134</v>
      </c>
    </row>
    <row r="2539" spans="1:1" x14ac:dyDescent="0.25">
      <c r="A2539" t="s">
        <v>144</v>
      </c>
    </row>
    <row r="2541" spans="1:1" x14ac:dyDescent="0.25">
      <c r="A2541" t="s">
        <v>191</v>
      </c>
    </row>
    <row r="2547" spans="1:1" x14ac:dyDescent="0.25">
      <c r="A2547" t="s">
        <v>197</v>
      </c>
    </row>
    <row r="2548" spans="1:1" x14ac:dyDescent="0.25">
      <c r="A2548" t="s">
        <v>178</v>
      </c>
    </row>
    <row r="2550" spans="1:1" x14ac:dyDescent="0.25">
      <c r="A2550" t="s">
        <v>184</v>
      </c>
    </row>
    <row r="2553" spans="1:1" x14ac:dyDescent="0.25">
      <c r="A2553" t="s">
        <v>188</v>
      </c>
    </row>
    <row r="2561" spans="1:1" x14ac:dyDescent="0.25">
      <c r="A2561" t="s">
        <v>170</v>
      </c>
    </row>
    <row r="2575" spans="1:1" x14ac:dyDescent="0.25">
      <c r="A2575" t="s">
        <v>180</v>
      </c>
    </row>
    <row r="2579" spans="1:1" x14ac:dyDescent="0.25">
      <c r="A2579" t="s">
        <v>189</v>
      </c>
    </row>
    <row r="2585" spans="1:1" x14ac:dyDescent="0.25">
      <c r="A2585" t="s">
        <v>199</v>
      </c>
    </row>
    <row r="2587" spans="1:1" x14ac:dyDescent="0.25">
      <c r="A2587" t="s">
        <v>173</v>
      </c>
    </row>
    <row r="2594" spans="1:1" x14ac:dyDescent="0.25">
      <c r="A2594" t="s">
        <v>145</v>
      </c>
    </row>
    <row r="2597" spans="1:1" x14ac:dyDescent="0.25">
      <c r="A2597" t="s">
        <v>151</v>
      </c>
    </row>
    <row r="2601" spans="1:1" x14ac:dyDescent="0.25">
      <c r="A2601" t="s">
        <v>136</v>
      </c>
    </row>
    <row r="2607" spans="1:1" x14ac:dyDescent="0.25">
      <c r="A2607" t="s">
        <v>203</v>
      </c>
    </row>
    <row r="2610" spans="1:1" x14ac:dyDescent="0.25">
      <c r="A2610" t="s">
        <v>198</v>
      </c>
    </row>
    <row r="2613" spans="1:1" x14ac:dyDescent="0.25">
      <c r="A2613" t="s">
        <v>147</v>
      </c>
    </row>
    <row r="2620" spans="1:1" x14ac:dyDescent="0.25">
      <c r="A2620" t="s">
        <v>158</v>
      </c>
    </row>
    <row r="2622" spans="1:1" x14ac:dyDescent="0.25">
      <c r="A2622" t="s">
        <v>174</v>
      </c>
    </row>
    <row r="2624" spans="1:1" x14ac:dyDescent="0.25">
      <c r="A2624" t="s">
        <v>141</v>
      </c>
    </row>
    <row r="2625" spans="1:1" x14ac:dyDescent="0.25">
      <c r="A2625" t="s">
        <v>144</v>
      </c>
    </row>
    <row r="2636" spans="1:1" x14ac:dyDescent="0.25">
      <c r="A2636" t="s">
        <v>177</v>
      </c>
    </row>
    <row r="2638" spans="1:1" x14ac:dyDescent="0.25">
      <c r="A2638" t="s">
        <v>153</v>
      </c>
    </row>
    <row r="2639" spans="1:1" x14ac:dyDescent="0.25">
      <c r="A2639" t="s">
        <v>136</v>
      </c>
    </row>
    <row r="2641" spans="1:1" x14ac:dyDescent="0.25">
      <c r="A2641" t="s">
        <v>184</v>
      </c>
    </row>
    <row r="2646" spans="1:1" x14ac:dyDescent="0.25">
      <c r="A2646" t="s">
        <v>197</v>
      </c>
    </row>
    <row r="2648" spans="1:1" x14ac:dyDescent="0.25">
      <c r="A2648" t="s">
        <v>182</v>
      </c>
    </row>
    <row r="2650" spans="1:1" x14ac:dyDescent="0.25">
      <c r="A2650" t="s">
        <v>186</v>
      </c>
    </row>
    <row r="2653" spans="1:1" x14ac:dyDescent="0.25">
      <c r="A2653" t="s">
        <v>158</v>
      </c>
    </row>
    <row r="2668" spans="1:1" x14ac:dyDescent="0.25">
      <c r="A2668" t="s">
        <v>191</v>
      </c>
    </row>
    <row r="2670" spans="1:1" x14ac:dyDescent="0.25">
      <c r="A2670" t="s">
        <v>199</v>
      </c>
    </row>
    <row r="2676" spans="1:1" x14ac:dyDescent="0.25">
      <c r="A2676" t="s">
        <v>207</v>
      </c>
    </row>
    <row r="2682" spans="1:1" x14ac:dyDescent="0.25">
      <c r="A2682" t="s">
        <v>147</v>
      </c>
    </row>
    <row r="2684" spans="1:1" x14ac:dyDescent="0.25">
      <c r="A2684" t="s">
        <v>134</v>
      </c>
    </row>
    <row r="2685" spans="1:1" x14ac:dyDescent="0.25">
      <c r="A2685" t="s">
        <v>170</v>
      </c>
    </row>
    <row r="2688" spans="1:1" x14ac:dyDescent="0.25">
      <c r="A2688" t="s">
        <v>152</v>
      </c>
    </row>
    <row r="2697" spans="1:1" x14ac:dyDescent="0.25">
      <c r="A2697" t="s">
        <v>147</v>
      </c>
    </row>
    <row r="2706" spans="1:1" x14ac:dyDescent="0.25">
      <c r="A2706" t="s">
        <v>141</v>
      </c>
    </row>
    <row r="2712" spans="1:1" x14ac:dyDescent="0.25">
      <c r="A2712" t="s">
        <v>174</v>
      </c>
    </row>
    <row r="2713" spans="1:1" x14ac:dyDescent="0.25">
      <c r="A2713" t="s">
        <v>149</v>
      </c>
    </row>
    <row r="2716" spans="1:1" x14ac:dyDescent="0.25">
      <c r="A2716" t="s">
        <v>181</v>
      </c>
    </row>
    <row r="2718" spans="1:1" x14ac:dyDescent="0.25">
      <c r="A2718" t="s">
        <v>205</v>
      </c>
    </row>
    <row r="2723" spans="1:1" x14ac:dyDescent="0.25">
      <c r="A2723" t="s">
        <v>171</v>
      </c>
    </row>
    <row r="2725" spans="1:1" x14ac:dyDescent="0.25">
      <c r="A2725" t="s">
        <v>200</v>
      </c>
    </row>
    <row r="2726" spans="1:1" x14ac:dyDescent="0.25">
      <c r="A2726" t="s">
        <v>145</v>
      </c>
    </row>
    <row r="2739" spans="1:1" x14ac:dyDescent="0.25">
      <c r="A2739" t="s">
        <v>185</v>
      </c>
    </row>
    <row r="2745" spans="1:1" x14ac:dyDescent="0.25">
      <c r="A2745" t="s">
        <v>176</v>
      </c>
    </row>
    <row r="2749" spans="1:1" x14ac:dyDescent="0.25">
      <c r="A2749" t="s">
        <v>159</v>
      </c>
    </row>
    <row r="2750" spans="1:1" x14ac:dyDescent="0.25">
      <c r="A2750" t="s">
        <v>198</v>
      </c>
    </row>
    <row r="2751" spans="1:1" x14ac:dyDescent="0.25">
      <c r="A2751" t="s">
        <v>140</v>
      </c>
    </row>
    <row r="2752" spans="1:1" x14ac:dyDescent="0.25">
      <c r="A2752" t="s">
        <v>204</v>
      </c>
    </row>
    <row r="2758" spans="1:1" x14ac:dyDescent="0.25">
      <c r="A2758" t="s">
        <v>181</v>
      </c>
    </row>
    <row r="2760" spans="1:1" x14ac:dyDescent="0.25">
      <c r="A2760" t="s">
        <v>199</v>
      </c>
    </row>
    <row r="2761" spans="1:1" x14ac:dyDescent="0.25">
      <c r="A2761" t="s">
        <v>176</v>
      </c>
    </row>
    <row r="2765" spans="1:1" x14ac:dyDescent="0.25">
      <c r="A2765" t="s">
        <v>201</v>
      </c>
    </row>
    <row r="2772" spans="1:1" x14ac:dyDescent="0.25">
      <c r="A2772" t="s">
        <v>191</v>
      </c>
    </row>
    <row r="2775" spans="1:1" x14ac:dyDescent="0.25">
      <c r="A2775" t="s">
        <v>176</v>
      </c>
    </row>
    <row r="2781" spans="1:1" x14ac:dyDescent="0.25">
      <c r="A2781" t="s">
        <v>189</v>
      </c>
    </row>
    <row r="2783" spans="1:1" x14ac:dyDescent="0.25">
      <c r="A2783" t="s">
        <v>199</v>
      </c>
    </row>
    <row r="2792" spans="1:1" x14ac:dyDescent="0.25">
      <c r="A2792" t="s">
        <v>190</v>
      </c>
    </row>
    <row r="2793" spans="1:1" x14ac:dyDescent="0.25">
      <c r="A2793" t="s">
        <v>152</v>
      </c>
    </row>
    <row r="2794" spans="1:1" x14ac:dyDescent="0.25">
      <c r="A2794" t="s">
        <v>188</v>
      </c>
    </row>
    <row r="2796" spans="1:1" x14ac:dyDescent="0.25">
      <c r="A2796" t="s">
        <v>198</v>
      </c>
    </row>
    <row r="2797" spans="1:1" x14ac:dyDescent="0.25">
      <c r="A2797" t="s">
        <v>181</v>
      </c>
    </row>
    <row r="2800" spans="1:1" x14ac:dyDescent="0.25">
      <c r="A2800" t="s">
        <v>184</v>
      </c>
    </row>
    <row r="2803" spans="1:1" x14ac:dyDescent="0.25">
      <c r="A2803" t="s">
        <v>151</v>
      </c>
    </row>
    <row r="2807" spans="1:1" x14ac:dyDescent="0.25">
      <c r="A2807" t="s">
        <v>178</v>
      </c>
    </row>
    <row r="2814" spans="1:1" x14ac:dyDescent="0.25">
      <c r="A2814" t="s">
        <v>202</v>
      </c>
    </row>
    <row r="2815" spans="1:1" x14ac:dyDescent="0.25">
      <c r="A2815" t="s">
        <v>186</v>
      </c>
    </row>
    <row r="2818" spans="1:1" x14ac:dyDescent="0.25">
      <c r="A2818" t="s">
        <v>191</v>
      </c>
    </row>
    <row r="2820" spans="1:1" x14ac:dyDescent="0.25">
      <c r="A2820" t="s">
        <v>188</v>
      </c>
    </row>
    <row r="2823" spans="1:1" x14ac:dyDescent="0.25">
      <c r="A2823" t="s">
        <v>199</v>
      </c>
    </row>
    <row r="2824" spans="1:1" x14ac:dyDescent="0.25">
      <c r="A2824" t="s">
        <v>125</v>
      </c>
    </row>
    <row r="2828" spans="1:1" x14ac:dyDescent="0.25">
      <c r="A2828" t="s">
        <v>161</v>
      </c>
    </row>
    <row r="2832" spans="1:1" x14ac:dyDescent="0.25">
      <c r="A2832" t="s">
        <v>163</v>
      </c>
    </row>
    <row r="2840" spans="1:1" x14ac:dyDescent="0.25">
      <c r="A2840" t="s">
        <v>131</v>
      </c>
    </row>
    <row r="2846" spans="1:1" x14ac:dyDescent="0.25">
      <c r="A2846" t="s">
        <v>199</v>
      </c>
    </row>
    <row r="2851" spans="1:1" x14ac:dyDescent="0.25">
      <c r="A2851" t="s">
        <v>140</v>
      </c>
    </row>
    <row r="2853" spans="1:1" x14ac:dyDescent="0.25">
      <c r="A2853" t="s">
        <v>153</v>
      </c>
    </row>
    <row r="2856" spans="1:1" x14ac:dyDescent="0.25">
      <c r="A2856" t="s">
        <v>203</v>
      </c>
    </row>
    <row r="2860" spans="1:1" x14ac:dyDescent="0.25">
      <c r="A2860" t="s">
        <v>175</v>
      </c>
    </row>
    <row r="2863" spans="1:1" x14ac:dyDescent="0.25">
      <c r="A2863" t="s">
        <v>177</v>
      </c>
    </row>
    <row r="2864" spans="1:1" x14ac:dyDescent="0.25">
      <c r="A2864" t="s">
        <v>182</v>
      </c>
    </row>
    <row r="2866" spans="1:1" x14ac:dyDescent="0.25">
      <c r="A2866" t="s">
        <v>201</v>
      </c>
    </row>
    <row r="2867" spans="1:1" x14ac:dyDescent="0.25">
      <c r="A2867" t="s">
        <v>132</v>
      </c>
    </row>
    <row r="2869" spans="1:1" x14ac:dyDescent="0.25">
      <c r="A2869" t="s">
        <v>203</v>
      </c>
    </row>
    <row r="2876" spans="1:1" x14ac:dyDescent="0.25">
      <c r="A2876" t="s">
        <v>153</v>
      </c>
    </row>
    <row r="2877" spans="1:1" x14ac:dyDescent="0.25">
      <c r="A2877" t="s">
        <v>156</v>
      </c>
    </row>
    <row r="2879" spans="1:1" x14ac:dyDescent="0.25">
      <c r="A2879" t="s">
        <v>186</v>
      </c>
    </row>
    <row r="2881" spans="1:1" x14ac:dyDescent="0.25">
      <c r="A2881" t="s">
        <v>196</v>
      </c>
    </row>
    <row r="2882" spans="1:1" x14ac:dyDescent="0.25">
      <c r="A2882" t="s">
        <v>164</v>
      </c>
    </row>
    <row r="2884" spans="1:1" x14ac:dyDescent="0.25">
      <c r="A2884" t="s">
        <v>164</v>
      </c>
    </row>
    <row r="2886" spans="1:1" x14ac:dyDescent="0.25">
      <c r="A2886" t="s">
        <v>164</v>
      </c>
    </row>
    <row r="2888" spans="1:1" x14ac:dyDescent="0.25">
      <c r="A2888" t="s">
        <v>190</v>
      </c>
    </row>
    <row r="2889" spans="1:1" x14ac:dyDescent="0.25">
      <c r="A2889" t="s">
        <v>190</v>
      </c>
    </row>
    <row r="2890" spans="1:1" x14ac:dyDescent="0.25">
      <c r="A2890" t="s">
        <v>185</v>
      </c>
    </row>
    <row r="2907" spans="1:1" x14ac:dyDescent="0.25">
      <c r="A2907" t="s">
        <v>196</v>
      </c>
    </row>
    <row r="2909" spans="1:1" x14ac:dyDescent="0.25">
      <c r="A2909" t="s">
        <v>130</v>
      </c>
    </row>
    <row r="2916" spans="1:1" x14ac:dyDescent="0.25">
      <c r="A2916" t="s">
        <v>204</v>
      </c>
    </row>
    <row r="2919" spans="1:1" x14ac:dyDescent="0.25">
      <c r="A2919" t="s">
        <v>143</v>
      </c>
    </row>
    <row r="2925" spans="1:1" x14ac:dyDescent="0.25">
      <c r="A2925" t="s">
        <v>143</v>
      </c>
    </row>
    <row r="2933" spans="1:1" x14ac:dyDescent="0.25">
      <c r="A2933" t="s">
        <v>133</v>
      </c>
    </row>
    <row r="2934" spans="1:1" x14ac:dyDescent="0.25">
      <c r="A2934" t="s">
        <v>197</v>
      </c>
    </row>
    <row r="2936" spans="1:1" x14ac:dyDescent="0.25">
      <c r="A2936" t="s">
        <v>156</v>
      </c>
    </row>
    <row r="2944" spans="1:1" x14ac:dyDescent="0.25">
      <c r="A2944" t="s">
        <v>192</v>
      </c>
    </row>
    <row r="2945" spans="1:1" x14ac:dyDescent="0.25">
      <c r="A2945" t="s">
        <v>131</v>
      </c>
    </row>
    <row r="2948" spans="1:1" x14ac:dyDescent="0.25">
      <c r="A2948" t="s">
        <v>200</v>
      </c>
    </row>
    <row r="2951" spans="1:1" x14ac:dyDescent="0.25">
      <c r="A2951" t="s">
        <v>187</v>
      </c>
    </row>
    <row r="2952" spans="1:1" x14ac:dyDescent="0.25">
      <c r="A2952" t="s">
        <v>190</v>
      </c>
    </row>
    <row r="2958" spans="1:1" x14ac:dyDescent="0.25">
      <c r="A2958" t="s">
        <v>130</v>
      </c>
    </row>
    <row r="2959" spans="1:1" x14ac:dyDescent="0.25">
      <c r="A2959" t="s">
        <v>175</v>
      </c>
    </row>
    <row r="2962" spans="1:1" x14ac:dyDescent="0.25">
      <c r="A2962" t="s">
        <v>191</v>
      </c>
    </row>
    <row r="2965" spans="1:1" x14ac:dyDescent="0.25">
      <c r="A2965" t="s">
        <v>187</v>
      </c>
    </row>
    <row r="2966" spans="1:1" x14ac:dyDescent="0.25">
      <c r="A2966" t="s">
        <v>190</v>
      </c>
    </row>
    <row r="2968" spans="1:1" x14ac:dyDescent="0.25">
      <c r="A2968" t="s">
        <v>174</v>
      </c>
    </row>
    <row r="2970" spans="1:1" x14ac:dyDescent="0.25">
      <c r="A2970" t="s">
        <v>192</v>
      </c>
    </row>
    <row r="2972" spans="1:1" x14ac:dyDescent="0.25">
      <c r="A2972" t="s">
        <v>165</v>
      </c>
    </row>
    <row r="2973" spans="1:1" x14ac:dyDescent="0.25">
      <c r="A2973" t="s">
        <v>159</v>
      </c>
    </row>
    <row r="2974" spans="1:1" x14ac:dyDescent="0.25">
      <c r="A2974" t="s">
        <v>173</v>
      </c>
    </row>
    <row r="2985" spans="1:1" x14ac:dyDescent="0.25">
      <c r="A2985" t="s">
        <v>191</v>
      </c>
    </row>
    <row r="2988" spans="1:1" x14ac:dyDescent="0.25">
      <c r="A2988" t="s">
        <v>142</v>
      </c>
    </row>
    <row r="2990" spans="1:1" x14ac:dyDescent="0.25">
      <c r="A2990" t="s">
        <v>149</v>
      </c>
    </row>
    <row r="2991" spans="1:1" x14ac:dyDescent="0.25">
      <c r="A2991" t="s">
        <v>203</v>
      </c>
    </row>
    <row r="2993" spans="1:1" x14ac:dyDescent="0.25">
      <c r="A2993" t="s">
        <v>140</v>
      </c>
    </row>
    <row r="2994" spans="1:1" x14ac:dyDescent="0.25">
      <c r="A2994" t="s">
        <v>129</v>
      </c>
    </row>
    <row r="2998" spans="1:1" x14ac:dyDescent="0.25">
      <c r="A2998" t="s">
        <v>156</v>
      </c>
    </row>
    <row r="3000" spans="1:1" x14ac:dyDescent="0.25">
      <c r="A3000" t="s">
        <v>189</v>
      </c>
    </row>
    <row r="3002" spans="1:1" x14ac:dyDescent="0.25">
      <c r="A3002" t="s">
        <v>174</v>
      </c>
    </row>
    <row r="3009" spans="1:1" x14ac:dyDescent="0.25">
      <c r="A3009" t="s">
        <v>149</v>
      </c>
    </row>
    <row r="3020" spans="1:1" x14ac:dyDescent="0.25">
      <c r="A3020" t="s">
        <v>199</v>
      </c>
    </row>
    <row r="3021" spans="1:1" x14ac:dyDescent="0.25">
      <c r="A3021" t="s">
        <v>174</v>
      </c>
    </row>
    <row r="3023" spans="1:1" x14ac:dyDescent="0.25">
      <c r="A3023" t="s">
        <v>136</v>
      </c>
    </row>
    <row r="3025" spans="1:1" x14ac:dyDescent="0.25">
      <c r="A3025" t="s">
        <v>153</v>
      </c>
    </row>
    <row r="3027" spans="1:1" x14ac:dyDescent="0.25">
      <c r="A3027" t="s">
        <v>182</v>
      </c>
    </row>
    <row r="3028" spans="1:1" x14ac:dyDescent="0.25">
      <c r="A3028" t="s">
        <v>191</v>
      </c>
    </row>
    <row r="3033" spans="1:1" x14ac:dyDescent="0.25">
      <c r="A3033" t="s">
        <v>161</v>
      </c>
    </row>
    <row r="3035" spans="1:1" x14ac:dyDescent="0.25">
      <c r="A3035" t="s">
        <v>163</v>
      </c>
    </row>
    <row r="3041" spans="1:1" x14ac:dyDescent="0.25">
      <c r="A3041" t="s">
        <v>204</v>
      </c>
    </row>
    <row r="3046" spans="1:1" x14ac:dyDescent="0.25">
      <c r="A3046" t="s">
        <v>192</v>
      </c>
    </row>
    <row r="3049" spans="1:1" x14ac:dyDescent="0.25">
      <c r="A3049" t="s">
        <v>142</v>
      </c>
    </row>
    <row r="3051" spans="1:1" x14ac:dyDescent="0.25">
      <c r="A3051" t="s">
        <v>173</v>
      </c>
    </row>
    <row r="3052" spans="1:1" x14ac:dyDescent="0.25">
      <c r="A3052" t="s">
        <v>175</v>
      </c>
    </row>
    <row r="3053" spans="1:1" x14ac:dyDescent="0.25">
      <c r="A3053" t="s">
        <v>131</v>
      </c>
    </row>
    <row r="3057" spans="1:1" x14ac:dyDescent="0.25">
      <c r="A3057" t="s">
        <v>147</v>
      </c>
    </row>
    <row r="3059" spans="1:1" x14ac:dyDescent="0.25">
      <c r="A3059" t="s">
        <v>180</v>
      </c>
    </row>
    <row r="3065" spans="1:1" x14ac:dyDescent="0.25">
      <c r="A3065" t="s">
        <v>125</v>
      </c>
    </row>
    <row r="3068" spans="1:1" x14ac:dyDescent="0.25">
      <c r="A3068" t="s">
        <v>132</v>
      </c>
    </row>
    <row r="3079" spans="1:1" x14ac:dyDescent="0.25">
      <c r="A3079" t="s">
        <v>171</v>
      </c>
    </row>
    <row r="3091" spans="1:1" x14ac:dyDescent="0.25">
      <c r="A3091" t="s">
        <v>171</v>
      </c>
    </row>
    <row r="3095" spans="1:1" x14ac:dyDescent="0.25">
      <c r="A3095" t="s">
        <v>188</v>
      </c>
    </row>
    <row r="3100" spans="1:1" x14ac:dyDescent="0.25">
      <c r="A3100" t="s">
        <v>198</v>
      </c>
    </row>
    <row r="3103" spans="1:1" x14ac:dyDescent="0.25">
      <c r="A3103" t="s">
        <v>144</v>
      </c>
    </row>
    <row r="3105" spans="1:1" x14ac:dyDescent="0.25">
      <c r="A3105" t="s">
        <v>178</v>
      </c>
    </row>
    <row r="3106" spans="1:1" x14ac:dyDescent="0.25">
      <c r="A3106" t="s">
        <v>197</v>
      </c>
    </row>
    <row r="3107" spans="1:1" x14ac:dyDescent="0.25">
      <c r="A3107" t="s">
        <v>174</v>
      </c>
    </row>
    <row r="3109" spans="1:1" x14ac:dyDescent="0.25">
      <c r="A3109" t="s">
        <v>158</v>
      </c>
    </row>
    <row r="3110" spans="1:1" x14ac:dyDescent="0.25">
      <c r="A3110" t="s">
        <v>182</v>
      </c>
    </row>
    <row r="3116" spans="1:1" x14ac:dyDescent="0.25">
      <c r="A3116" t="s">
        <v>166</v>
      </c>
    </row>
    <row r="3118" spans="1:1" x14ac:dyDescent="0.25">
      <c r="A3118" t="s">
        <v>176</v>
      </c>
    </row>
    <row r="3121" spans="1:1" x14ac:dyDescent="0.25">
      <c r="A3121" t="s">
        <v>197</v>
      </c>
    </row>
    <row r="3122" spans="1:1" x14ac:dyDescent="0.25">
      <c r="A3122" t="s">
        <v>183</v>
      </c>
    </row>
    <row r="3124" spans="1:1" x14ac:dyDescent="0.25">
      <c r="A3124" t="s">
        <v>147</v>
      </c>
    </row>
    <row r="3128" spans="1:1" x14ac:dyDescent="0.25">
      <c r="A3128" t="s">
        <v>150</v>
      </c>
    </row>
    <row r="3134" spans="1:1" x14ac:dyDescent="0.25">
      <c r="A3134" t="s">
        <v>161</v>
      </c>
    </row>
    <row r="3141" spans="1:1" x14ac:dyDescent="0.25">
      <c r="A3141" t="s">
        <v>178</v>
      </c>
    </row>
    <row r="3146" spans="1:1" x14ac:dyDescent="0.25">
      <c r="A3146" t="s">
        <v>193</v>
      </c>
    </row>
    <row r="3147" spans="1:1" x14ac:dyDescent="0.25">
      <c r="A3147" t="s">
        <v>199</v>
      </c>
    </row>
    <row r="3149" spans="1:1" x14ac:dyDescent="0.25">
      <c r="A3149" t="s">
        <v>203</v>
      </c>
    </row>
    <row r="3152" spans="1:1" x14ac:dyDescent="0.25">
      <c r="A3152" t="s">
        <v>171</v>
      </c>
    </row>
    <row r="3154" spans="1:1" x14ac:dyDescent="0.25">
      <c r="A3154" t="s">
        <v>155</v>
      </c>
    </row>
    <row r="3155" spans="1:1" x14ac:dyDescent="0.25">
      <c r="A3155" t="s">
        <v>179</v>
      </c>
    </row>
    <row r="3162" spans="1:1" x14ac:dyDescent="0.25">
      <c r="A3162" t="s">
        <v>181</v>
      </c>
    </row>
    <row r="3164" spans="1:1" x14ac:dyDescent="0.25">
      <c r="A3164" t="s">
        <v>194</v>
      </c>
    </row>
    <row r="3165" spans="1:1" x14ac:dyDescent="0.25">
      <c r="A3165" t="s">
        <v>145</v>
      </c>
    </row>
    <row r="3173" spans="1:1" x14ac:dyDescent="0.25">
      <c r="A3173" t="s">
        <v>142</v>
      </c>
    </row>
    <row r="3175" spans="1:1" x14ac:dyDescent="0.25">
      <c r="A3175" t="s">
        <v>186</v>
      </c>
    </row>
    <row r="3176" spans="1:1" x14ac:dyDescent="0.25">
      <c r="A3176" t="s">
        <v>160</v>
      </c>
    </row>
    <row r="3182" spans="1:1" x14ac:dyDescent="0.25">
      <c r="A3182" t="s">
        <v>196</v>
      </c>
    </row>
    <row r="3183" spans="1:1" x14ac:dyDescent="0.25">
      <c r="A3183" t="s">
        <v>178</v>
      </c>
    </row>
    <row r="3186" spans="1:1" x14ac:dyDescent="0.25">
      <c r="A3186" t="s">
        <v>204</v>
      </c>
    </row>
    <row r="3191" spans="1:1" x14ac:dyDescent="0.25">
      <c r="A3191" t="s">
        <v>204</v>
      </c>
    </row>
    <row r="3194" spans="1:1" x14ac:dyDescent="0.25">
      <c r="A3194" t="s">
        <v>146</v>
      </c>
    </row>
    <row r="3196" spans="1:1" x14ac:dyDescent="0.25">
      <c r="A3196" t="s">
        <v>179</v>
      </c>
    </row>
    <row r="3203" spans="1:1" x14ac:dyDescent="0.25">
      <c r="A3203" t="s">
        <v>167</v>
      </c>
    </row>
    <row r="3204" spans="1:1" x14ac:dyDescent="0.25">
      <c r="A3204" t="s">
        <v>142</v>
      </c>
    </row>
    <row r="3212" spans="1:1" x14ac:dyDescent="0.25">
      <c r="A3212" t="s">
        <v>152</v>
      </c>
    </row>
    <row r="3218" spans="1:1" x14ac:dyDescent="0.25">
      <c r="A3218" t="s">
        <v>190</v>
      </c>
    </row>
    <row r="3225" spans="1:1" x14ac:dyDescent="0.25">
      <c r="A3225" t="s">
        <v>131</v>
      </c>
    </row>
    <row r="3238" spans="1:1" x14ac:dyDescent="0.25">
      <c r="A3238" t="s">
        <v>173</v>
      </c>
    </row>
    <row r="3240" spans="1:1" x14ac:dyDescent="0.25">
      <c r="A3240" t="s">
        <v>161</v>
      </c>
    </row>
    <row r="3245" spans="1:1" x14ac:dyDescent="0.25">
      <c r="A3245" t="s">
        <v>181</v>
      </c>
    </row>
    <row r="3246" spans="1:1" x14ac:dyDescent="0.25">
      <c r="A3246" t="s">
        <v>149</v>
      </c>
    </row>
    <row r="3247" spans="1:1" x14ac:dyDescent="0.25">
      <c r="A3247" t="s">
        <v>206</v>
      </c>
    </row>
    <row r="3255" spans="1:1" x14ac:dyDescent="0.25">
      <c r="A3255" t="s">
        <v>159</v>
      </c>
    </row>
    <row r="3256" spans="1:1" x14ac:dyDescent="0.25">
      <c r="A3256" t="s">
        <v>147</v>
      </c>
    </row>
    <row r="3260" spans="1:1" x14ac:dyDescent="0.25">
      <c r="A3260" t="s">
        <v>126</v>
      </c>
    </row>
    <row r="3266" spans="1:1" x14ac:dyDescent="0.25">
      <c r="A3266" t="s">
        <v>175</v>
      </c>
    </row>
    <row r="3271" spans="1:1" x14ac:dyDescent="0.25">
      <c r="A3271" t="s">
        <v>125</v>
      </c>
    </row>
    <row r="3272" spans="1:1" x14ac:dyDescent="0.25">
      <c r="A3272" t="s">
        <v>161</v>
      </c>
    </row>
    <row r="3273" spans="1:1" x14ac:dyDescent="0.25">
      <c r="A3273" t="s">
        <v>175</v>
      </c>
    </row>
    <row r="3274" spans="1:1" x14ac:dyDescent="0.25">
      <c r="A3274" t="s">
        <v>128</v>
      </c>
    </row>
    <row r="3285" spans="1:1" x14ac:dyDescent="0.25">
      <c r="A3285" t="s">
        <v>128</v>
      </c>
    </row>
    <row r="3286" spans="1:1" x14ac:dyDescent="0.25">
      <c r="A3286" t="s">
        <v>162</v>
      </c>
    </row>
    <row r="3297" spans="1:1" x14ac:dyDescent="0.25">
      <c r="A3297" t="s">
        <v>189</v>
      </c>
    </row>
    <row r="3302" spans="1:1" x14ac:dyDescent="0.25">
      <c r="A3302" t="s">
        <v>128</v>
      </c>
    </row>
    <row r="3310" spans="1:1" x14ac:dyDescent="0.25">
      <c r="A3310" t="s">
        <v>186</v>
      </c>
    </row>
    <row r="3316" spans="1:1" x14ac:dyDescent="0.25">
      <c r="A3316" t="s">
        <v>200</v>
      </c>
    </row>
    <row r="3317" spans="1:1" x14ac:dyDescent="0.25">
      <c r="A3317" t="s">
        <v>190</v>
      </c>
    </row>
    <row r="3324" spans="1:1" x14ac:dyDescent="0.25">
      <c r="A3324" t="s">
        <v>154</v>
      </c>
    </row>
    <row r="3330" spans="1:1" x14ac:dyDescent="0.25">
      <c r="A3330" t="s">
        <v>194</v>
      </c>
    </row>
    <row r="3332" spans="1:1" x14ac:dyDescent="0.25">
      <c r="A3332" t="s">
        <v>175</v>
      </c>
    </row>
    <row r="3337" spans="1:1" x14ac:dyDescent="0.25">
      <c r="A3337" t="s">
        <v>200</v>
      </c>
    </row>
    <row r="3341" spans="1:1" x14ac:dyDescent="0.25">
      <c r="A3341" t="s">
        <v>174</v>
      </c>
    </row>
    <row r="3351" spans="1:1" x14ac:dyDescent="0.25">
      <c r="A3351" t="s">
        <v>179</v>
      </c>
    </row>
    <row r="3353" spans="1:1" x14ac:dyDescent="0.25">
      <c r="A3353" t="s">
        <v>187</v>
      </c>
    </row>
    <row r="3354" spans="1:1" x14ac:dyDescent="0.25">
      <c r="A3354" t="s">
        <v>144</v>
      </c>
    </row>
    <row r="3355" spans="1:1" x14ac:dyDescent="0.25">
      <c r="A3355" t="s">
        <v>148</v>
      </c>
    </row>
    <row r="3359" spans="1:1" x14ac:dyDescent="0.25">
      <c r="A3359" t="s">
        <v>193</v>
      </c>
    </row>
    <row r="3361" spans="1:1" x14ac:dyDescent="0.25">
      <c r="A3361" t="s">
        <v>154</v>
      </c>
    </row>
    <row r="3371" spans="1:1" x14ac:dyDescent="0.25">
      <c r="A3371" t="s">
        <v>193</v>
      </c>
    </row>
    <row r="3377" spans="1:1" x14ac:dyDescent="0.25">
      <c r="A3377" t="s">
        <v>194</v>
      </c>
    </row>
    <row r="3378" spans="1:1" x14ac:dyDescent="0.25">
      <c r="A3378" t="s">
        <v>192</v>
      </c>
    </row>
    <row r="3383" spans="1:1" x14ac:dyDescent="0.25">
      <c r="A3383" t="s">
        <v>201</v>
      </c>
    </row>
    <row r="3385" spans="1:1" x14ac:dyDescent="0.25">
      <c r="A3385" t="s">
        <v>174</v>
      </c>
    </row>
    <row r="3388" spans="1:1" x14ac:dyDescent="0.25">
      <c r="A3388" t="s">
        <v>126</v>
      </c>
    </row>
    <row r="3389" spans="1:1" x14ac:dyDescent="0.25">
      <c r="A3389" t="s">
        <v>204</v>
      </c>
    </row>
    <row r="3394" spans="1:1" x14ac:dyDescent="0.25">
      <c r="A3394" t="s">
        <v>164</v>
      </c>
    </row>
    <row r="3401" spans="1:1" x14ac:dyDescent="0.25">
      <c r="A3401" t="s">
        <v>125</v>
      </c>
    </row>
    <row r="3402" spans="1:1" x14ac:dyDescent="0.25">
      <c r="A3402" t="s">
        <v>194</v>
      </c>
    </row>
    <row r="3404" spans="1:1" x14ac:dyDescent="0.25">
      <c r="A3404" t="s">
        <v>197</v>
      </c>
    </row>
    <row r="3409" spans="1:1" x14ac:dyDescent="0.25">
      <c r="A3409" t="s">
        <v>191</v>
      </c>
    </row>
    <row r="3411" spans="1:1" x14ac:dyDescent="0.25">
      <c r="A3411" t="s">
        <v>136</v>
      </c>
    </row>
    <row r="3427" spans="1:1" x14ac:dyDescent="0.25">
      <c r="A3427" t="s">
        <v>178</v>
      </c>
    </row>
    <row r="3438" spans="1:1" x14ac:dyDescent="0.25">
      <c r="A3438" t="s">
        <v>133</v>
      </c>
    </row>
    <row r="3439" spans="1:1" x14ac:dyDescent="0.25">
      <c r="A3439" t="s">
        <v>129</v>
      </c>
    </row>
    <row r="3441" spans="1:1" x14ac:dyDescent="0.25">
      <c r="A3441" t="s">
        <v>134</v>
      </c>
    </row>
    <row r="3446" spans="1:1" x14ac:dyDescent="0.25">
      <c r="A3446" t="s">
        <v>160</v>
      </c>
    </row>
    <row r="3451" spans="1:1" x14ac:dyDescent="0.25">
      <c r="A3451" t="s">
        <v>171</v>
      </c>
    </row>
    <row r="3454" spans="1:1" x14ac:dyDescent="0.25">
      <c r="A3454" t="s">
        <v>133</v>
      </c>
    </row>
    <row r="3463" spans="1:1" x14ac:dyDescent="0.25">
      <c r="A3463" t="s">
        <v>178</v>
      </c>
    </row>
    <row r="3464" spans="1:1" x14ac:dyDescent="0.25">
      <c r="A3464" t="s">
        <v>205</v>
      </c>
    </row>
    <row r="3466" spans="1:1" x14ac:dyDescent="0.25">
      <c r="A3466" t="s">
        <v>141</v>
      </c>
    </row>
    <row r="3469" spans="1:1" x14ac:dyDescent="0.25">
      <c r="A3469" t="s">
        <v>182</v>
      </c>
    </row>
    <row r="3473" spans="1:1" x14ac:dyDescent="0.25">
      <c r="A3473" t="s">
        <v>207</v>
      </c>
    </row>
    <row r="3479" spans="1:1" x14ac:dyDescent="0.25">
      <c r="A3479" t="s">
        <v>190</v>
      </c>
    </row>
    <row r="3480" spans="1:1" x14ac:dyDescent="0.25">
      <c r="A3480" t="s">
        <v>199</v>
      </c>
    </row>
    <row r="3481" spans="1:1" x14ac:dyDescent="0.25">
      <c r="A3481" t="s">
        <v>133</v>
      </c>
    </row>
    <row r="3488" spans="1:1" x14ac:dyDescent="0.25">
      <c r="A3488" t="s">
        <v>197</v>
      </c>
    </row>
    <row r="3492" spans="1:1" x14ac:dyDescent="0.25">
      <c r="A3492" t="s">
        <v>192</v>
      </c>
    </row>
    <row r="3498" spans="1:1" x14ac:dyDescent="0.25">
      <c r="A3498" t="s">
        <v>143</v>
      </c>
    </row>
    <row r="3500" spans="1:1" x14ac:dyDescent="0.25">
      <c r="A3500" t="s">
        <v>143</v>
      </c>
    </row>
    <row r="3502" spans="1:1" x14ac:dyDescent="0.25">
      <c r="A3502" t="s">
        <v>146</v>
      </c>
    </row>
    <row r="3504" spans="1:1" x14ac:dyDescent="0.25">
      <c r="A3504" t="s">
        <v>142</v>
      </c>
    </row>
    <row r="3505" spans="1:1" x14ac:dyDescent="0.25">
      <c r="A3505" t="s">
        <v>125</v>
      </c>
    </row>
    <row r="3511" spans="1:1" x14ac:dyDescent="0.25">
      <c r="A3511" t="s">
        <v>200</v>
      </c>
    </row>
    <row r="3512" spans="1:1" x14ac:dyDescent="0.25">
      <c r="A3512" t="s">
        <v>190</v>
      </c>
    </row>
    <row r="3515" spans="1:1" x14ac:dyDescent="0.25">
      <c r="A3515" t="s">
        <v>207</v>
      </c>
    </row>
    <row r="3524" spans="1:1" x14ac:dyDescent="0.25">
      <c r="A3524" t="s">
        <v>201</v>
      </c>
    </row>
    <row r="3526" spans="1:1" x14ac:dyDescent="0.25">
      <c r="A3526" t="s">
        <v>197</v>
      </c>
    </row>
    <row r="3532" spans="1:1" x14ac:dyDescent="0.25">
      <c r="A3532" t="s">
        <v>171</v>
      </c>
    </row>
    <row r="3535" spans="1:1" x14ac:dyDescent="0.25">
      <c r="A3535" t="s">
        <v>207</v>
      </c>
    </row>
    <row r="3539" spans="1:1" x14ac:dyDescent="0.25">
      <c r="A3539" t="s">
        <v>134</v>
      </c>
    </row>
    <row r="3547" spans="1:1" x14ac:dyDescent="0.25">
      <c r="A3547" t="s">
        <v>170</v>
      </c>
    </row>
    <row r="3553" spans="1:1" x14ac:dyDescent="0.25">
      <c r="A3553" t="s">
        <v>200</v>
      </c>
    </row>
    <row r="3555" spans="1:1" x14ac:dyDescent="0.25">
      <c r="A3555" t="s">
        <v>192</v>
      </c>
    </row>
    <row r="3564" spans="1:1" x14ac:dyDescent="0.25">
      <c r="A3564" t="s">
        <v>203</v>
      </c>
    </row>
    <row r="3566" spans="1:1" x14ac:dyDescent="0.25">
      <c r="A3566" t="s">
        <v>174</v>
      </c>
    </row>
    <row r="3567" spans="1:1" x14ac:dyDescent="0.25">
      <c r="A3567" t="s">
        <v>175</v>
      </c>
    </row>
    <row r="3569" spans="1:1" x14ac:dyDescent="0.25">
      <c r="A3569" t="s">
        <v>143</v>
      </c>
    </row>
    <row r="3576" spans="1:1" x14ac:dyDescent="0.25">
      <c r="A3576" t="s">
        <v>181</v>
      </c>
    </row>
    <row r="3577" spans="1:1" x14ac:dyDescent="0.25">
      <c r="A3577" t="s">
        <v>143</v>
      </c>
    </row>
    <row r="3578" spans="1:1" x14ac:dyDescent="0.25">
      <c r="A3578" t="s">
        <v>197</v>
      </c>
    </row>
    <row r="3583" spans="1:1" x14ac:dyDescent="0.25">
      <c r="A3583" t="s">
        <v>171</v>
      </c>
    </row>
    <row r="3615" spans="1:1" x14ac:dyDescent="0.25">
      <c r="A3615" t="s">
        <v>129</v>
      </c>
    </row>
    <row r="3618" spans="1:1" x14ac:dyDescent="0.25">
      <c r="A3618" t="s">
        <v>131</v>
      </c>
    </row>
    <row r="3624" spans="1:1" x14ac:dyDescent="0.25">
      <c r="A3624" t="s">
        <v>161</v>
      </c>
    </row>
    <row r="3626" spans="1:1" x14ac:dyDescent="0.25">
      <c r="A3626" t="s">
        <v>194</v>
      </c>
    </row>
    <row r="3632" spans="1:1" x14ac:dyDescent="0.25">
      <c r="A3632" t="s">
        <v>153</v>
      </c>
    </row>
    <row r="3639" spans="1:1" x14ac:dyDescent="0.25">
      <c r="A3639" t="s">
        <v>204</v>
      </c>
    </row>
    <row r="3643" spans="1:1" x14ac:dyDescent="0.25">
      <c r="A3643" t="s">
        <v>200</v>
      </c>
    </row>
    <row r="3646" spans="1:1" x14ac:dyDescent="0.25">
      <c r="A3646" t="s">
        <v>192</v>
      </c>
    </row>
    <row r="3648" spans="1:1" x14ac:dyDescent="0.25">
      <c r="A3648" t="s">
        <v>153</v>
      </c>
    </row>
    <row r="3653" spans="1:1" x14ac:dyDescent="0.25">
      <c r="A3653" t="s">
        <v>180</v>
      </c>
    </row>
    <row r="3666" spans="1:1" x14ac:dyDescent="0.25">
      <c r="A3666" t="s">
        <v>179</v>
      </c>
    </row>
    <row r="3669" spans="1:1" x14ac:dyDescent="0.25">
      <c r="A3669" t="s">
        <v>160</v>
      </c>
    </row>
    <row r="3677" spans="1:1" x14ac:dyDescent="0.25">
      <c r="A3677" t="s">
        <v>130</v>
      </c>
    </row>
    <row r="3678" spans="1:1" x14ac:dyDescent="0.25">
      <c r="A3678" t="s">
        <v>201</v>
      </c>
    </row>
    <row r="3684" spans="1:1" x14ac:dyDescent="0.25">
      <c r="A3684" t="s">
        <v>186</v>
      </c>
    </row>
    <row r="3706" spans="1:1" x14ac:dyDescent="0.25">
      <c r="A3706" t="s">
        <v>151</v>
      </c>
    </row>
    <row r="3708" spans="1:1" x14ac:dyDescent="0.25">
      <c r="A3708" t="s">
        <v>205</v>
      </c>
    </row>
    <row r="3709" spans="1:1" x14ac:dyDescent="0.25">
      <c r="A3709" t="s">
        <v>180</v>
      </c>
    </row>
    <row r="3710" spans="1:1" x14ac:dyDescent="0.25">
      <c r="A3710" t="s">
        <v>179</v>
      </c>
    </row>
    <row r="3724" spans="1:1" x14ac:dyDescent="0.25">
      <c r="A3724" t="s">
        <v>174</v>
      </c>
    </row>
    <row r="3726" spans="1:1" x14ac:dyDescent="0.25">
      <c r="A3726" t="s">
        <v>156</v>
      </c>
    </row>
    <row r="3729" spans="1:1" x14ac:dyDescent="0.25">
      <c r="A3729" t="s">
        <v>170</v>
      </c>
    </row>
    <row r="3733" spans="1:1" x14ac:dyDescent="0.25">
      <c r="A3733" t="s">
        <v>195</v>
      </c>
    </row>
    <row r="3738" spans="1:1" x14ac:dyDescent="0.25">
      <c r="A3738" t="s">
        <v>137</v>
      </c>
    </row>
    <row r="3739" spans="1:1" x14ac:dyDescent="0.25">
      <c r="A3739" t="s">
        <v>206</v>
      </c>
    </row>
    <row r="3751" spans="1:1" x14ac:dyDescent="0.25">
      <c r="A3751" t="s">
        <v>173</v>
      </c>
    </row>
    <row r="3752" spans="1:1" x14ac:dyDescent="0.25">
      <c r="A3752" t="s">
        <v>199</v>
      </c>
    </row>
    <row r="3754" spans="1:1" x14ac:dyDescent="0.25">
      <c r="A3754" t="s">
        <v>187</v>
      </c>
    </row>
    <row r="3755" spans="1:1" x14ac:dyDescent="0.25">
      <c r="A3755" t="s">
        <v>187</v>
      </c>
    </row>
    <row r="3758" spans="1:1" x14ac:dyDescent="0.25">
      <c r="A3758" t="s">
        <v>183</v>
      </c>
    </row>
    <row r="3760" spans="1:1" x14ac:dyDescent="0.25">
      <c r="A3760" t="s">
        <v>205</v>
      </c>
    </row>
    <row r="3763" spans="1:1" x14ac:dyDescent="0.25">
      <c r="A3763" t="s">
        <v>198</v>
      </c>
    </row>
    <row r="3764" spans="1:1" x14ac:dyDescent="0.25">
      <c r="A3764" t="s">
        <v>141</v>
      </c>
    </row>
    <row r="3766" spans="1:1" x14ac:dyDescent="0.25">
      <c r="A3766" t="s">
        <v>175</v>
      </c>
    </row>
    <row r="3767" spans="1:1" x14ac:dyDescent="0.25">
      <c r="A3767" t="s">
        <v>137</v>
      </c>
    </row>
    <row r="3769" spans="1:1" x14ac:dyDescent="0.25">
      <c r="A3769" t="s">
        <v>148</v>
      </c>
    </row>
    <row r="3775" spans="1:1" x14ac:dyDescent="0.25">
      <c r="A3775" t="s">
        <v>154</v>
      </c>
    </row>
    <row r="3776" spans="1:1" x14ac:dyDescent="0.25">
      <c r="A3776" t="s">
        <v>177</v>
      </c>
    </row>
    <row r="3781" spans="1:1" x14ac:dyDescent="0.25">
      <c r="A3781" t="s">
        <v>185</v>
      </c>
    </row>
    <row r="3783" spans="1:1" x14ac:dyDescent="0.25">
      <c r="A3783" t="s">
        <v>131</v>
      </c>
    </row>
    <row r="3784" spans="1:1" x14ac:dyDescent="0.25">
      <c r="A3784" t="s">
        <v>158</v>
      </c>
    </row>
    <row r="3786" spans="1:1" x14ac:dyDescent="0.25">
      <c r="A3786" t="s">
        <v>177</v>
      </c>
    </row>
    <row r="3787" spans="1:1" x14ac:dyDescent="0.25">
      <c r="A3787" t="s">
        <v>152</v>
      </c>
    </row>
    <row r="3789" spans="1:1" x14ac:dyDescent="0.25">
      <c r="A3789" t="s">
        <v>152</v>
      </c>
    </row>
    <row r="3795" spans="1:1" x14ac:dyDescent="0.25">
      <c r="A3795" t="s">
        <v>181</v>
      </c>
    </row>
    <row r="3797" spans="1:1" x14ac:dyDescent="0.25">
      <c r="A3797" t="s">
        <v>130</v>
      </c>
    </row>
    <row r="3801" spans="1:1" x14ac:dyDescent="0.25">
      <c r="A3801" t="s">
        <v>143</v>
      </c>
    </row>
    <row r="3802" spans="1:1" x14ac:dyDescent="0.25">
      <c r="A3802" t="s">
        <v>173</v>
      </c>
    </row>
    <row r="3803" spans="1:1" x14ac:dyDescent="0.25">
      <c r="A3803" t="s">
        <v>185</v>
      </c>
    </row>
    <row r="3809" spans="1:1" x14ac:dyDescent="0.25">
      <c r="A3809" t="s">
        <v>200</v>
      </c>
    </row>
    <row r="3817" spans="1:1" x14ac:dyDescent="0.25">
      <c r="A3817" t="s">
        <v>199</v>
      </c>
    </row>
    <row r="3820" spans="1:1" x14ac:dyDescent="0.25">
      <c r="A3820" t="s">
        <v>193</v>
      </c>
    </row>
    <row r="3826" spans="1:1" x14ac:dyDescent="0.25">
      <c r="A3826" t="s">
        <v>181</v>
      </c>
    </row>
    <row r="3830" spans="1:1" x14ac:dyDescent="0.25">
      <c r="A3830" t="s">
        <v>176</v>
      </c>
    </row>
    <row r="3843" spans="1:1" x14ac:dyDescent="0.25">
      <c r="A3843" t="s">
        <v>129</v>
      </c>
    </row>
    <row r="3849" spans="1:1" x14ac:dyDescent="0.25">
      <c r="A3849" t="s">
        <v>182</v>
      </c>
    </row>
    <row r="3851" spans="1:1" x14ac:dyDescent="0.25">
      <c r="A3851" t="s">
        <v>185</v>
      </c>
    </row>
    <row r="3856" spans="1:1" x14ac:dyDescent="0.25">
      <c r="A3856" t="s">
        <v>199</v>
      </c>
    </row>
    <row r="3858" spans="1:1" x14ac:dyDescent="0.25">
      <c r="A3858" t="s">
        <v>125</v>
      </c>
    </row>
    <row r="3860" spans="1:1" x14ac:dyDescent="0.25">
      <c r="A3860" t="s">
        <v>142</v>
      </c>
    </row>
    <row r="3864" spans="1:1" x14ac:dyDescent="0.25">
      <c r="A3864" t="s">
        <v>152</v>
      </c>
    </row>
    <row r="3866" spans="1:1" x14ac:dyDescent="0.25">
      <c r="A3866" t="s">
        <v>188</v>
      </c>
    </row>
    <row r="3867" spans="1:1" x14ac:dyDescent="0.25">
      <c r="A3867" t="s">
        <v>178</v>
      </c>
    </row>
    <row r="3869" spans="1:1" x14ac:dyDescent="0.25">
      <c r="A3869" t="s">
        <v>151</v>
      </c>
    </row>
    <row r="3875" spans="1:1" x14ac:dyDescent="0.25">
      <c r="A3875" t="s">
        <v>125</v>
      </c>
    </row>
    <row r="3882" spans="1:1" x14ac:dyDescent="0.25">
      <c r="A3882" t="s">
        <v>200</v>
      </c>
    </row>
    <row r="3883" spans="1:1" x14ac:dyDescent="0.25">
      <c r="A3883" t="s">
        <v>128</v>
      </c>
    </row>
    <row r="3886" spans="1:1" x14ac:dyDescent="0.25">
      <c r="A3886" t="s">
        <v>182</v>
      </c>
    </row>
    <row r="3889" spans="1:1" x14ac:dyDescent="0.25">
      <c r="A3889" t="s">
        <v>150</v>
      </c>
    </row>
    <row r="3891" spans="1:1" x14ac:dyDescent="0.25">
      <c r="A3891" t="s">
        <v>155</v>
      </c>
    </row>
    <row r="3893" spans="1:1" x14ac:dyDescent="0.25">
      <c r="A3893" t="s">
        <v>133</v>
      </c>
    </row>
    <row r="3894" spans="1:1" x14ac:dyDescent="0.25">
      <c r="A3894" t="s">
        <v>155</v>
      </c>
    </row>
    <row r="3899" spans="1:1" x14ac:dyDescent="0.25">
      <c r="A3899" t="s">
        <v>128</v>
      </c>
    </row>
    <row r="3902" spans="1:1" x14ac:dyDescent="0.25">
      <c r="A3902" t="s">
        <v>140</v>
      </c>
    </row>
    <row r="3906" spans="1:1" x14ac:dyDescent="0.25">
      <c r="A3906" t="s">
        <v>202</v>
      </c>
    </row>
    <row r="3913" spans="1:1" x14ac:dyDescent="0.25">
      <c r="A3913" t="s">
        <v>178</v>
      </c>
    </row>
    <row r="3919" spans="1:1" x14ac:dyDescent="0.25">
      <c r="A3919" t="s">
        <v>207</v>
      </c>
    </row>
    <row r="3921" spans="1:1" x14ac:dyDescent="0.25">
      <c r="A3921" t="s">
        <v>207</v>
      </c>
    </row>
    <row r="3926" spans="1:1" x14ac:dyDescent="0.25">
      <c r="A3926" t="s">
        <v>200</v>
      </c>
    </row>
    <row r="3938" spans="1:1" x14ac:dyDescent="0.25">
      <c r="A3938" t="s">
        <v>188</v>
      </c>
    </row>
    <row r="3940" spans="1:1" x14ac:dyDescent="0.25">
      <c r="A3940" t="s">
        <v>194</v>
      </c>
    </row>
    <row r="3948" spans="1:1" x14ac:dyDescent="0.25">
      <c r="A3948" t="s">
        <v>194</v>
      </c>
    </row>
    <row r="3954" spans="1:1" x14ac:dyDescent="0.25">
      <c r="A3954" t="s">
        <v>206</v>
      </c>
    </row>
    <row r="3955" spans="1:1" x14ac:dyDescent="0.25">
      <c r="A3955" t="s">
        <v>136</v>
      </c>
    </row>
    <row r="3963" spans="1:1" x14ac:dyDescent="0.25">
      <c r="A3963" t="s">
        <v>177</v>
      </c>
    </row>
    <row r="3966" spans="1:1" x14ac:dyDescent="0.25">
      <c r="A3966" t="s">
        <v>145</v>
      </c>
    </row>
    <row r="3971" spans="1:1" x14ac:dyDescent="0.25">
      <c r="A3971" t="s">
        <v>171</v>
      </c>
    </row>
    <row r="3973" spans="1:1" x14ac:dyDescent="0.25">
      <c r="A3973" t="s">
        <v>137</v>
      </c>
    </row>
    <row r="3977" spans="1:1" x14ac:dyDescent="0.25">
      <c r="A3977" t="s">
        <v>203</v>
      </c>
    </row>
    <row r="3978" spans="1:1" x14ac:dyDescent="0.25">
      <c r="A3978" t="s">
        <v>208</v>
      </c>
    </row>
    <row r="3986" spans="1:1" x14ac:dyDescent="0.25">
      <c r="A3986" t="s">
        <v>181</v>
      </c>
    </row>
    <row r="3993" spans="1:1" x14ac:dyDescent="0.25">
      <c r="A3993" t="s">
        <v>198</v>
      </c>
    </row>
    <row r="3998" spans="1:1" x14ac:dyDescent="0.25">
      <c r="A3998" t="s">
        <v>188</v>
      </c>
    </row>
    <row r="3999" spans="1:1" x14ac:dyDescent="0.25">
      <c r="A3999" t="s">
        <v>178</v>
      </c>
    </row>
    <row r="4001" spans="1:1" x14ac:dyDescent="0.25">
      <c r="A4001" t="s">
        <v>204</v>
      </c>
    </row>
    <row r="4002" spans="1:1" x14ac:dyDescent="0.25">
      <c r="A4002" t="s">
        <v>183</v>
      </c>
    </row>
    <row r="4015" spans="1:1" x14ac:dyDescent="0.25">
      <c r="A4015" t="s">
        <v>199</v>
      </c>
    </row>
    <row r="4016" spans="1:1" x14ac:dyDescent="0.25">
      <c r="A4016" t="s">
        <v>190</v>
      </c>
    </row>
    <row r="4020" spans="1:1" x14ac:dyDescent="0.25">
      <c r="A4020" t="s">
        <v>164</v>
      </c>
    </row>
    <row r="4021" spans="1:1" x14ac:dyDescent="0.25">
      <c r="A4021" t="s">
        <v>198</v>
      </c>
    </row>
    <row r="4023" spans="1:1" x14ac:dyDescent="0.25">
      <c r="A4023" t="s">
        <v>146</v>
      </c>
    </row>
    <row r="4032" spans="1:1" x14ac:dyDescent="0.25">
      <c r="A4032" t="s">
        <v>198</v>
      </c>
    </row>
    <row r="4044" spans="1:1" x14ac:dyDescent="0.25">
      <c r="A4044" t="s">
        <v>188</v>
      </c>
    </row>
    <row r="4045" spans="1:1" x14ac:dyDescent="0.25">
      <c r="A4045" t="s">
        <v>197</v>
      </c>
    </row>
    <row r="4052" spans="1:1" x14ac:dyDescent="0.25">
      <c r="A4052" t="s">
        <v>174</v>
      </c>
    </row>
    <row r="4054" spans="1:1" x14ac:dyDescent="0.25">
      <c r="A4054" t="s">
        <v>171</v>
      </c>
    </row>
    <row r="4057" spans="1:1" x14ac:dyDescent="0.25">
      <c r="A4057" t="s">
        <v>149</v>
      </c>
    </row>
    <row r="4061" spans="1:1" x14ac:dyDescent="0.25">
      <c r="A4061" t="s">
        <v>186</v>
      </c>
    </row>
    <row r="4066" spans="1:1" x14ac:dyDescent="0.25">
      <c r="A4066" t="s">
        <v>185</v>
      </c>
    </row>
    <row r="4068" spans="1:1" x14ac:dyDescent="0.25">
      <c r="A4068" t="s">
        <v>192</v>
      </c>
    </row>
    <row r="4073" spans="1:1" x14ac:dyDescent="0.25">
      <c r="A4073" t="s">
        <v>149</v>
      </c>
    </row>
    <row r="4074" spans="1:1" x14ac:dyDescent="0.25">
      <c r="A4074" t="s">
        <v>175</v>
      </c>
    </row>
    <row r="4076" spans="1:1" x14ac:dyDescent="0.25">
      <c r="A4076" t="s">
        <v>181</v>
      </c>
    </row>
    <row r="4082" spans="1:1" x14ac:dyDescent="0.25">
      <c r="A4082" t="s">
        <v>200</v>
      </c>
    </row>
    <row r="4083" spans="1:1" x14ac:dyDescent="0.25">
      <c r="A4083" t="s">
        <v>186</v>
      </c>
    </row>
    <row r="4089" spans="1:1" x14ac:dyDescent="0.25">
      <c r="A4089" t="s">
        <v>185</v>
      </c>
    </row>
    <row r="4092" spans="1:1" x14ac:dyDescent="0.25">
      <c r="A4092" t="s">
        <v>153</v>
      </c>
    </row>
    <row r="4101" spans="1:1" x14ac:dyDescent="0.25">
      <c r="A4101" t="s">
        <v>176</v>
      </c>
    </row>
    <row r="4104" spans="1:1" x14ac:dyDescent="0.25">
      <c r="A4104" t="s">
        <v>188</v>
      </c>
    </row>
    <row r="4105" spans="1:1" x14ac:dyDescent="0.25">
      <c r="A4105" t="s">
        <v>186</v>
      </c>
    </row>
    <row r="4106" spans="1:1" x14ac:dyDescent="0.25">
      <c r="A4106" t="s">
        <v>201</v>
      </c>
    </row>
    <row r="4107" spans="1:1" x14ac:dyDescent="0.25">
      <c r="A4107" t="s">
        <v>146</v>
      </c>
    </row>
    <row r="4108" spans="1:1" x14ac:dyDescent="0.25">
      <c r="A4108" t="s">
        <v>174</v>
      </c>
    </row>
    <row r="4112" spans="1:1" x14ac:dyDescent="0.25">
      <c r="A4112" t="s">
        <v>160</v>
      </c>
    </row>
    <row r="4117" spans="1:1" x14ac:dyDescent="0.25">
      <c r="A4117" t="s">
        <v>181</v>
      </c>
    </row>
    <row r="4127" spans="1:1" x14ac:dyDescent="0.25">
      <c r="A4127" t="s">
        <v>150</v>
      </c>
    </row>
    <row r="4129" spans="1:1" x14ac:dyDescent="0.25">
      <c r="A4129" t="s">
        <v>142</v>
      </c>
    </row>
    <row r="4137" spans="1:1" x14ac:dyDescent="0.25">
      <c r="A4137" t="s">
        <v>180</v>
      </c>
    </row>
    <row r="4141" spans="1:1" x14ac:dyDescent="0.25">
      <c r="A4141" t="s">
        <v>157</v>
      </c>
    </row>
    <row r="4143" spans="1:1" x14ac:dyDescent="0.25">
      <c r="A4143" t="s">
        <v>158</v>
      </c>
    </row>
    <row r="4145" spans="1:1" x14ac:dyDescent="0.25">
      <c r="A4145" t="s">
        <v>139</v>
      </c>
    </row>
    <row r="4161" spans="1:1" x14ac:dyDescent="0.25">
      <c r="A4161" t="s">
        <v>145</v>
      </c>
    </row>
    <row r="4172" spans="1:1" x14ac:dyDescent="0.25">
      <c r="A4172" t="s">
        <v>180</v>
      </c>
    </row>
    <row r="4173" spans="1:1" x14ac:dyDescent="0.25">
      <c r="A4173" t="s">
        <v>174</v>
      </c>
    </row>
    <row r="4179" spans="1:1" x14ac:dyDescent="0.25">
      <c r="A4179" t="s">
        <v>182</v>
      </c>
    </row>
    <row r="4180" spans="1:1" x14ac:dyDescent="0.25">
      <c r="A4180" t="s">
        <v>178</v>
      </c>
    </row>
    <row r="4185" spans="1:1" x14ac:dyDescent="0.25">
      <c r="A4185" t="s">
        <v>180</v>
      </c>
    </row>
    <row r="4188" spans="1:1" x14ac:dyDescent="0.25">
      <c r="A4188" t="s">
        <v>174</v>
      </c>
    </row>
    <row r="4191" spans="1:1" x14ac:dyDescent="0.25">
      <c r="A4191" t="s">
        <v>191</v>
      </c>
    </row>
    <row r="4192" spans="1:1" x14ac:dyDescent="0.25">
      <c r="A4192" t="s">
        <v>175</v>
      </c>
    </row>
    <row r="4196" spans="1:1" x14ac:dyDescent="0.25">
      <c r="A4196" t="s">
        <v>191</v>
      </c>
    </row>
    <row r="4197" spans="1:1" x14ac:dyDescent="0.25">
      <c r="A4197" t="s">
        <v>185</v>
      </c>
    </row>
    <row r="4201" spans="1:1" x14ac:dyDescent="0.25">
      <c r="A4201" t="s">
        <v>176</v>
      </c>
    </row>
    <row r="4204" spans="1:1" x14ac:dyDescent="0.25">
      <c r="A4204" t="s">
        <v>199</v>
      </c>
    </row>
    <row r="4207" spans="1:1" x14ac:dyDescent="0.25">
      <c r="A4207" t="s">
        <v>176</v>
      </c>
    </row>
    <row r="4209" spans="1:1" x14ac:dyDescent="0.25">
      <c r="A4209" t="s">
        <v>175</v>
      </c>
    </row>
    <row r="4211" spans="1:1" x14ac:dyDescent="0.25">
      <c r="A4211" t="s">
        <v>198</v>
      </c>
    </row>
    <row r="4213" spans="1:1" x14ac:dyDescent="0.25">
      <c r="A4213" t="s">
        <v>198</v>
      </c>
    </row>
    <row r="4216" spans="1:1" x14ac:dyDescent="0.25">
      <c r="A4216" t="s">
        <v>198</v>
      </c>
    </row>
    <row r="4219" spans="1:1" x14ac:dyDescent="0.25">
      <c r="A4219" t="s">
        <v>202</v>
      </c>
    </row>
    <row r="4223" spans="1:1" x14ac:dyDescent="0.25">
      <c r="A4223" t="s">
        <v>205</v>
      </c>
    </row>
    <row r="4224" spans="1:1" x14ac:dyDescent="0.25">
      <c r="A4224" t="s">
        <v>195</v>
      </c>
    </row>
    <row r="4225" spans="1:1" x14ac:dyDescent="0.25">
      <c r="A4225" t="s">
        <v>182</v>
      </c>
    </row>
    <row r="4227" spans="1:1" x14ac:dyDescent="0.25">
      <c r="A4227" t="s">
        <v>131</v>
      </c>
    </row>
    <row r="4228" spans="1:1" x14ac:dyDescent="0.25">
      <c r="A4228" t="s">
        <v>174</v>
      </c>
    </row>
    <row r="4230" spans="1:1" x14ac:dyDescent="0.25">
      <c r="A4230" t="s">
        <v>203</v>
      </c>
    </row>
    <row r="4232" spans="1:1" x14ac:dyDescent="0.25">
      <c r="A4232" t="s">
        <v>185</v>
      </c>
    </row>
    <row r="4241" spans="1:1" x14ac:dyDescent="0.25">
      <c r="A4241" t="s">
        <v>164</v>
      </c>
    </row>
    <row r="4244" spans="1:1" x14ac:dyDescent="0.25">
      <c r="A4244" t="s">
        <v>207</v>
      </c>
    </row>
    <row r="4246" spans="1:1" x14ac:dyDescent="0.25">
      <c r="A4246" t="s">
        <v>151</v>
      </c>
    </row>
    <row r="4252" spans="1:1" x14ac:dyDescent="0.25">
      <c r="A4252" t="s">
        <v>197</v>
      </c>
    </row>
    <row r="4258" spans="1:1" x14ac:dyDescent="0.25">
      <c r="A4258" t="s">
        <v>202</v>
      </c>
    </row>
    <row r="4265" spans="1:1" x14ac:dyDescent="0.25">
      <c r="A4265" t="s">
        <v>188</v>
      </c>
    </row>
    <row r="4266" spans="1:1" x14ac:dyDescent="0.25">
      <c r="A4266" t="s">
        <v>194</v>
      </c>
    </row>
    <row r="4269" spans="1:1" x14ac:dyDescent="0.25">
      <c r="A4269" t="s">
        <v>197</v>
      </c>
    </row>
    <row r="4270" spans="1:1" x14ac:dyDescent="0.25">
      <c r="A4270" t="s">
        <v>186</v>
      </c>
    </row>
    <row r="4278" spans="1:1" x14ac:dyDescent="0.25">
      <c r="A4278" t="s">
        <v>169</v>
      </c>
    </row>
    <row r="4280" spans="1:1" x14ac:dyDescent="0.25">
      <c r="A4280" t="s">
        <v>146</v>
      </c>
    </row>
    <row r="4283" spans="1:1" x14ac:dyDescent="0.25">
      <c r="A4283" t="s">
        <v>191</v>
      </c>
    </row>
    <row r="4285" spans="1:1" x14ac:dyDescent="0.25">
      <c r="A4285" t="s">
        <v>128</v>
      </c>
    </row>
    <row r="4286" spans="1:1" x14ac:dyDescent="0.25">
      <c r="A4286" t="s">
        <v>181</v>
      </c>
    </row>
    <row r="4297" spans="1:1" x14ac:dyDescent="0.25">
      <c r="A4297" t="s">
        <v>174</v>
      </c>
    </row>
    <row r="4298" spans="1:1" x14ac:dyDescent="0.25">
      <c r="A4298" t="s">
        <v>188</v>
      </c>
    </row>
    <row r="4308" spans="1:1" x14ac:dyDescent="0.25">
      <c r="A4308" t="s">
        <v>178</v>
      </c>
    </row>
    <row r="4309" spans="1:1" x14ac:dyDescent="0.25">
      <c r="A4309" t="s">
        <v>182</v>
      </c>
    </row>
    <row r="4310" spans="1:1" x14ac:dyDescent="0.25">
      <c r="A4310" t="s">
        <v>198</v>
      </c>
    </row>
    <row r="4311" spans="1:1" x14ac:dyDescent="0.25">
      <c r="A4311" t="s">
        <v>153</v>
      </c>
    </row>
    <row r="4314" spans="1:1" x14ac:dyDescent="0.25">
      <c r="A4314" t="s">
        <v>158</v>
      </c>
    </row>
    <row r="4323" spans="1:1" x14ac:dyDescent="0.25">
      <c r="A4323" t="s">
        <v>197</v>
      </c>
    </row>
    <row r="4324" spans="1:1" x14ac:dyDescent="0.25">
      <c r="A4324" t="s">
        <v>176</v>
      </c>
    </row>
    <row r="4325" spans="1:1" x14ac:dyDescent="0.25">
      <c r="A4325" t="s">
        <v>177</v>
      </c>
    </row>
    <row r="4327" spans="1:1" x14ac:dyDescent="0.25">
      <c r="A4327" t="s">
        <v>177</v>
      </c>
    </row>
    <row r="4333" spans="1:1" x14ac:dyDescent="0.25">
      <c r="A4333" t="s">
        <v>199</v>
      </c>
    </row>
    <row r="4334" spans="1:1" x14ac:dyDescent="0.25">
      <c r="A4334" t="s">
        <v>140</v>
      </c>
    </row>
    <row r="4342" spans="1:1" x14ac:dyDescent="0.25">
      <c r="A4342" t="s">
        <v>170</v>
      </c>
    </row>
    <row r="4344" spans="1:1" x14ac:dyDescent="0.25">
      <c r="A4344" t="s">
        <v>205</v>
      </c>
    </row>
    <row r="4349" spans="1:1" x14ac:dyDescent="0.25">
      <c r="A4349" t="s">
        <v>139</v>
      </c>
    </row>
    <row r="4350" spans="1:1" x14ac:dyDescent="0.25">
      <c r="A4350" t="s">
        <v>174</v>
      </c>
    </row>
    <row r="4351" spans="1:1" x14ac:dyDescent="0.25">
      <c r="A4351" t="s">
        <v>126</v>
      </c>
    </row>
    <row r="4354" spans="1:1" x14ac:dyDescent="0.25">
      <c r="A4354" t="s">
        <v>165</v>
      </c>
    </row>
    <row r="4357" spans="1:1" x14ac:dyDescent="0.25">
      <c r="A4357" t="s">
        <v>179</v>
      </c>
    </row>
    <row r="4358" spans="1:1" x14ac:dyDescent="0.25">
      <c r="A4358" t="s">
        <v>181</v>
      </c>
    </row>
    <row r="4361" spans="1:1" x14ac:dyDescent="0.25">
      <c r="A4361" t="s">
        <v>149</v>
      </c>
    </row>
    <row r="4362" spans="1:1" x14ac:dyDescent="0.25">
      <c r="A4362" t="s">
        <v>207</v>
      </c>
    </row>
    <row r="4367" spans="1:1" x14ac:dyDescent="0.25">
      <c r="A4367" t="s">
        <v>159</v>
      </c>
    </row>
    <row r="4373" spans="1:1" x14ac:dyDescent="0.25">
      <c r="A4373" t="s">
        <v>178</v>
      </c>
    </row>
    <row r="4390" spans="1:1" x14ac:dyDescent="0.25">
      <c r="A4390" t="s">
        <v>190</v>
      </c>
    </row>
    <row r="4398" spans="1:1" x14ac:dyDescent="0.25">
      <c r="A4398" t="s">
        <v>176</v>
      </c>
    </row>
    <row r="4400" spans="1:1" x14ac:dyDescent="0.25">
      <c r="A4400" t="s">
        <v>155</v>
      </c>
    </row>
    <row r="4401" spans="1:1" x14ac:dyDescent="0.25">
      <c r="A4401" t="s">
        <v>192</v>
      </c>
    </row>
    <row r="4402" spans="1:1" x14ac:dyDescent="0.25">
      <c r="A4402" t="s">
        <v>197</v>
      </c>
    </row>
    <row r="4407" spans="1:1" x14ac:dyDescent="0.25">
      <c r="A4407" t="s">
        <v>148</v>
      </c>
    </row>
    <row r="4410" spans="1:1" x14ac:dyDescent="0.25">
      <c r="A4410" t="s">
        <v>182</v>
      </c>
    </row>
    <row r="4412" spans="1:1" x14ac:dyDescent="0.25">
      <c r="A4412" t="s">
        <v>165</v>
      </c>
    </row>
    <row r="4417" spans="1:1" x14ac:dyDescent="0.25">
      <c r="A4417" t="s">
        <v>189</v>
      </c>
    </row>
    <row r="4422" spans="1:1" x14ac:dyDescent="0.25">
      <c r="A4422" t="s">
        <v>174</v>
      </c>
    </row>
    <row r="4423" spans="1:1" x14ac:dyDescent="0.25">
      <c r="A4423" t="s">
        <v>153</v>
      </c>
    </row>
    <row r="4425" spans="1:1" x14ac:dyDescent="0.25">
      <c r="A4425" t="s">
        <v>131</v>
      </c>
    </row>
    <row r="4433" spans="1:1" x14ac:dyDescent="0.25">
      <c r="A4433" t="s">
        <v>141</v>
      </c>
    </row>
    <row r="4434" spans="1:1" x14ac:dyDescent="0.25">
      <c r="A4434" t="s">
        <v>176</v>
      </c>
    </row>
    <row r="4452" spans="1:1" x14ac:dyDescent="0.25">
      <c r="A4452" t="s">
        <v>146</v>
      </c>
    </row>
    <row r="4453" spans="1:1" x14ac:dyDescent="0.25">
      <c r="A4453" t="s">
        <v>151</v>
      </c>
    </row>
    <row r="4463" spans="1:1" x14ac:dyDescent="0.25">
      <c r="A4463" t="s">
        <v>178</v>
      </c>
    </row>
    <row r="4471" spans="1:1" x14ac:dyDescent="0.25">
      <c r="A4471" t="s">
        <v>205</v>
      </c>
    </row>
    <row r="4473" spans="1:1" x14ac:dyDescent="0.25">
      <c r="A4473" t="s">
        <v>178</v>
      </c>
    </row>
    <row r="4476" spans="1:1" x14ac:dyDescent="0.25">
      <c r="A4476" t="s">
        <v>204</v>
      </c>
    </row>
    <row r="4481" spans="1:1" x14ac:dyDescent="0.25">
      <c r="A4481" t="s">
        <v>153</v>
      </c>
    </row>
    <row r="4482" spans="1:1" x14ac:dyDescent="0.25">
      <c r="A4482" t="s">
        <v>193</v>
      </c>
    </row>
    <row r="4484" spans="1:1" x14ac:dyDescent="0.25">
      <c r="A4484" t="s">
        <v>189</v>
      </c>
    </row>
    <row r="4488" spans="1:1" x14ac:dyDescent="0.25">
      <c r="A4488" t="s">
        <v>198</v>
      </c>
    </row>
    <row r="4491" spans="1:1" x14ac:dyDescent="0.25">
      <c r="A4491" t="s">
        <v>197</v>
      </c>
    </row>
    <row r="4496" spans="1:1" x14ac:dyDescent="0.25">
      <c r="A4496" t="s">
        <v>163</v>
      </c>
    </row>
    <row r="4502" spans="1:1" x14ac:dyDescent="0.25">
      <c r="A4502" t="s">
        <v>148</v>
      </c>
    </row>
    <row r="4503" spans="1:1" x14ac:dyDescent="0.25">
      <c r="A4503" t="s">
        <v>182</v>
      </c>
    </row>
    <row r="4505" spans="1:1" x14ac:dyDescent="0.25">
      <c r="A4505" t="s">
        <v>142</v>
      </c>
    </row>
    <row r="4507" spans="1:1" x14ac:dyDescent="0.25">
      <c r="A4507" t="s">
        <v>144</v>
      </c>
    </row>
    <row r="4510" spans="1:1" x14ac:dyDescent="0.25">
      <c r="A4510" t="s">
        <v>133</v>
      </c>
    </row>
    <row r="4517" spans="1:1" x14ac:dyDescent="0.25">
      <c r="A4517" t="s">
        <v>136</v>
      </c>
    </row>
    <row r="4518" spans="1:1" x14ac:dyDescent="0.25">
      <c r="A4518" t="s">
        <v>173</v>
      </c>
    </row>
    <row r="4525" spans="1:1" x14ac:dyDescent="0.25">
      <c r="A4525" t="s">
        <v>139</v>
      </c>
    </row>
    <row r="4526" spans="1:1" x14ac:dyDescent="0.25">
      <c r="A4526" t="s">
        <v>166</v>
      </c>
    </row>
    <row r="4530" spans="1:1" x14ac:dyDescent="0.25">
      <c r="A4530" t="s">
        <v>197</v>
      </c>
    </row>
    <row r="4533" spans="1:1" x14ac:dyDescent="0.25">
      <c r="A4533" t="s">
        <v>201</v>
      </c>
    </row>
    <row r="4538" spans="1:1" x14ac:dyDescent="0.25">
      <c r="A4538" t="s">
        <v>182</v>
      </c>
    </row>
    <row r="4541" spans="1:1" x14ac:dyDescent="0.25">
      <c r="A4541" t="s">
        <v>178</v>
      </c>
    </row>
    <row r="4543" spans="1:1" x14ac:dyDescent="0.25">
      <c r="A4543" t="s">
        <v>194</v>
      </c>
    </row>
    <row r="4546" spans="1:1" x14ac:dyDescent="0.25">
      <c r="A4546" t="s">
        <v>126</v>
      </c>
    </row>
    <row r="4550" spans="1:1" x14ac:dyDescent="0.25">
      <c r="A4550" t="s">
        <v>179</v>
      </c>
    </row>
    <row r="4555" spans="1:1" x14ac:dyDescent="0.25">
      <c r="A4555" t="s">
        <v>125</v>
      </c>
    </row>
    <row r="4562" spans="1:1" x14ac:dyDescent="0.25">
      <c r="A4562" t="s">
        <v>128</v>
      </c>
    </row>
    <row r="4566" spans="1:1" x14ac:dyDescent="0.25">
      <c r="A4566" t="s">
        <v>181</v>
      </c>
    </row>
    <row r="4583" spans="1:1" x14ac:dyDescent="0.25">
      <c r="A4583" t="s">
        <v>183</v>
      </c>
    </row>
    <row r="4593" spans="1:1" x14ac:dyDescent="0.25">
      <c r="A4593" t="s">
        <v>181</v>
      </c>
    </row>
    <row r="4594" spans="1:1" x14ac:dyDescent="0.25">
      <c r="A4594" t="s">
        <v>203</v>
      </c>
    </row>
    <row r="4598" spans="1:1" x14ac:dyDescent="0.25">
      <c r="A4598" t="s">
        <v>197</v>
      </c>
    </row>
    <row r="4600" spans="1:1" x14ac:dyDescent="0.25">
      <c r="A4600" t="s">
        <v>182</v>
      </c>
    </row>
    <row r="4601" spans="1:1" x14ac:dyDescent="0.25">
      <c r="A4601" t="s">
        <v>201</v>
      </c>
    </row>
    <row r="4603" spans="1:1" x14ac:dyDescent="0.25">
      <c r="A4603" t="s">
        <v>134</v>
      </c>
    </row>
    <row r="4607" spans="1:1" x14ac:dyDescent="0.25">
      <c r="A4607" t="s">
        <v>182</v>
      </c>
    </row>
    <row r="4609" spans="1:1" x14ac:dyDescent="0.25">
      <c r="A4609" t="s">
        <v>200</v>
      </c>
    </row>
    <row r="4612" spans="1:1" x14ac:dyDescent="0.25">
      <c r="A4612" t="s">
        <v>162</v>
      </c>
    </row>
    <row r="4613" spans="1:1" x14ac:dyDescent="0.25">
      <c r="A4613" t="s">
        <v>207</v>
      </c>
    </row>
    <row r="4618" spans="1:1" x14ac:dyDescent="0.25">
      <c r="A4618" t="s">
        <v>197</v>
      </c>
    </row>
    <row r="4642" spans="1:1" x14ac:dyDescent="0.25">
      <c r="A4642" t="s">
        <v>159</v>
      </c>
    </row>
    <row r="4652" spans="1:1" x14ac:dyDescent="0.25">
      <c r="A4652" t="s">
        <v>145</v>
      </c>
    </row>
    <row r="4653" spans="1:1" x14ac:dyDescent="0.25">
      <c r="A4653" t="s">
        <v>140</v>
      </c>
    </row>
    <row r="4660" spans="1:1" x14ac:dyDescent="0.25">
      <c r="A4660" t="s">
        <v>203</v>
      </c>
    </row>
    <row r="4670" spans="1:1" x14ac:dyDescent="0.25">
      <c r="A4670" t="s">
        <v>175</v>
      </c>
    </row>
    <row r="4672" spans="1:1" x14ac:dyDescent="0.25">
      <c r="A4672" t="s">
        <v>143</v>
      </c>
    </row>
    <row r="4673" spans="1:1" x14ac:dyDescent="0.25">
      <c r="A4673" t="s">
        <v>161</v>
      </c>
    </row>
    <row r="4677" spans="1:1" x14ac:dyDescent="0.25">
      <c r="A4677" t="s">
        <v>174</v>
      </c>
    </row>
    <row r="4680" spans="1:1" x14ac:dyDescent="0.25">
      <c r="A4680" t="s">
        <v>139</v>
      </c>
    </row>
    <row r="4682" spans="1:1" x14ac:dyDescent="0.25">
      <c r="A4682" t="s">
        <v>194</v>
      </c>
    </row>
    <row r="4687" spans="1:1" x14ac:dyDescent="0.25">
      <c r="A4687" t="s">
        <v>201</v>
      </c>
    </row>
    <row r="4689" spans="1:1" x14ac:dyDescent="0.25">
      <c r="A4689" t="s">
        <v>169</v>
      </c>
    </row>
    <row r="4702" spans="1:1" x14ac:dyDescent="0.25">
      <c r="A4702" t="s">
        <v>125</v>
      </c>
    </row>
    <row r="4706" spans="1:1" x14ac:dyDescent="0.25">
      <c r="A4706" t="s">
        <v>175</v>
      </c>
    </row>
    <row r="4714" spans="1:1" x14ac:dyDescent="0.25">
      <c r="A4714" t="s">
        <v>203</v>
      </c>
    </row>
    <row r="4715" spans="1:1" x14ac:dyDescent="0.25">
      <c r="A4715" t="s">
        <v>191</v>
      </c>
    </row>
    <row r="4719" spans="1:1" x14ac:dyDescent="0.25">
      <c r="A4719" t="s">
        <v>197</v>
      </c>
    </row>
    <row r="4720" spans="1:1" x14ac:dyDescent="0.25">
      <c r="A4720" t="s">
        <v>173</v>
      </c>
    </row>
    <row r="4722" spans="1:1" x14ac:dyDescent="0.25">
      <c r="A4722" t="s">
        <v>145</v>
      </c>
    </row>
    <row r="4727" spans="1:1" x14ac:dyDescent="0.25">
      <c r="A4727" t="s">
        <v>155</v>
      </c>
    </row>
    <row r="4730" spans="1:1" x14ac:dyDescent="0.25">
      <c r="A4730" t="s">
        <v>204</v>
      </c>
    </row>
    <row r="4736" spans="1:1" x14ac:dyDescent="0.25">
      <c r="A4736" t="s">
        <v>207</v>
      </c>
    </row>
    <row r="4737" spans="1:1" x14ac:dyDescent="0.25">
      <c r="A4737" t="s">
        <v>180</v>
      </c>
    </row>
    <row r="4738" spans="1:1" x14ac:dyDescent="0.25">
      <c r="A4738" t="s">
        <v>174</v>
      </c>
    </row>
    <row r="4741" spans="1:1" x14ac:dyDescent="0.25">
      <c r="A4741" t="s">
        <v>190</v>
      </c>
    </row>
    <row r="4742" spans="1:1" x14ac:dyDescent="0.25">
      <c r="A4742" t="s">
        <v>187</v>
      </c>
    </row>
    <row r="4744" spans="1:1" x14ac:dyDescent="0.25">
      <c r="A4744" t="s">
        <v>201</v>
      </c>
    </row>
    <row r="4746" spans="1:1" x14ac:dyDescent="0.25">
      <c r="A4746" t="s">
        <v>180</v>
      </c>
    </row>
    <row r="4749" spans="1:1" x14ac:dyDescent="0.25">
      <c r="A4749" t="s">
        <v>159</v>
      </c>
    </row>
    <row r="4750" spans="1:1" x14ac:dyDescent="0.25">
      <c r="A4750" t="s">
        <v>136</v>
      </c>
    </row>
    <row r="4751" spans="1:1" x14ac:dyDescent="0.25">
      <c r="A4751" t="s">
        <v>174</v>
      </c>
    </row>
    <row r="4754" spans="1:1" x14ac:dyDescent="0.25">
      <c r="A4754" t="s">
        <v>174</v>
      </c>
    </row>
    <row r="4757" spans="1:1" x14ac:dyDescent="0.25">
      <c r="A4757" t="s">
        <v>192</v>
      </c>
    </row>
    <row r="4758" spans="1:1" x14ac:dyDescent="0.25">
      <c r="A4758" t="s">
        <v>148</v>
      </c>
    </row>
    <row r="4759" spans="1:1" x14ac:dyDescent="0.25">
      <c r="A4759" t="s">
        <v>153</v>
      </c>
    </row>
    <row r="4760" spans="1:1" x14ac:dyDescent="0.25">
      <c r="A4760" t="s">
        <v>161</v>
      </c>
    </row>
    <row r="4761" spans="1:1" x14ac:dyDescent="0.25">
      <c r="A4761" t="s">
        <v>155</v>
      </c>
    </row>
    <row r="4763" spans="1:1" x14ac:dyDescent="0.25">
      <c r="A4763" t="s">
        <v>146</v>
      </c>
    </row>
    <row r="4766" spans="1:1" x14ac:dyDescent="0.25">
      <c r="A4766" t="s">
        <v>181</v>
      </c>
    </row>
    <row r="4768" spans="1:1" x14ac:dyDescent="0.25">
      <c r="A4768" t="s">
        <v>153</v>
      </c>
    </row>
    <row r="4772" spans="1:1" x14ac:dyDescent="0.25">
      <c r="A4772" t="s">
        <v>197</v>
      </c>
    </row>
    <row r="4773" spans="1:1" x14ac:dyDescent="0.25">
      <c r="A4773" t="s">
        <v>207</v>
      </c>
    </row>
    <row r="4777" spans="1:1" x14ac:dyDescent="0.25">
      <c r="A4777" t="s">
        <v>173</v>
      </c>
    </row>
    <row r="4784" spans="1:1" x14ac:dyDescent="0.25">
      <c r="A4784" t="s">
        <v>195</v>
      </c>
    </row>
    <row r="4792" spans="1:1" x14ac:dyDescent="0.25">
      <c r="A4792" t="s">
        <v>153</v>
      </c>
    </row>
    <row r="4799" spans="1:1" x14ac:dyDescent="0.25">
      <c r="A4799" t="s">
        <v>181</v>
      </c>
    </row>
    <row r="4801" spans="1:1" x14ac:dyDescent="0.25">
      <c r="A4801" t="s">
        <v>185</v>
      </c>
    </row>
    <row r="4803" spans="1:1" x14ac:dyDescent="0.25">
      <c r="A4803" t="s">
        <v>158</v>
      </c>
    </row>
    <row r="4805" spans="1:1" x14ac:dyDescent="0.25">
      <c r="A4805" t="s">
        <v>194</v>
      </c>
    </row>
    <row r="4807" spans="1:1" x14ac:dyDescent="0.25">
      <c r="A4807" t="s">
        <v>160</v>
      </c>
    </row>
    <row r="4808" spans="1:1" x14ac:dyDescent="0.25">
      <c r="A4808" t="s">
        <v>182</v>
      </c>
    </row>
    <row r="4809" spans="1:1" x14ac:dyDescent="0.25">
      <c r="A4809" t="s">
        <v>197</v>
      </c>
    </row>
    <row r="4812" spans="1:1" x14ac:dyDescent="0.25">
      <c r="A4812" t="s">
        <v>205</v>
      </c>
    </row>
    <row r="4813" spans="1:1" x14ac:dyDescent="0.25">
      <c r="A4813" t="s">
        <v>146</v>
      </c>
    </row>
    <row r="4815" spans="1:1" x14ac:dyDescent="0.25">
      <c r="A4815" t="s">
        <v>143</v>
      </c>
    </row>
    <row r="4816" spans="1:1" x14ac:dyDescent="0.25">
      <c r="A4816" t="s">
        <v>181</v>
      </c>
    </row>
    <row r="4818" spans="1:1" x14ac:dyDescent="0.25">
      <c r="A4818" t="s">
        <v>136</v>
      </c>
    </row>
    <row r="4820" spans="1:1" x14ac:dyDescent="0.25">
      <c r="A4820" t="s">
        <v>169</v>
      </c>
    </row>
    <row r="4823" spans="1:1" x14ac:dyDescent="0.25">
      <c r="A4823" t="s">
        <v>153</v>
      </c>
    </row>
    <row r="4826" spans="1:1" x14ac:dyDescent="0.25">
      <c r="A4826" t="s">
        <v>193</v>
      </c>
    </row>
    <row r="4828" spans="1:1" x14ac:dyDescent="0.25">
      <c r="A4828" t="s">
        <v>205</v>
      </c>
    </row>
    <row r="4834" spans="1:1" x14ac:dyDescent="0.25">
      <c r="A4834" t="s">
        <v>177</v>
      </c>
    </row>
    <row r="4836" spans="1:1" x14ac:dyDescent="0.25">
      <c r="A4836" t="s">
        <v>197</v>
      </c>
    </row>
    <row r="4839" spans="1:1" x14ac:dyDescent="0.25">
      <c r="A4839" t="s">
        <v>158</v>
      </c>
    </row>
    <row r="4848" spans="1:1" x14ac:dyDescent="0.25">
      <c r="A4848" t="s">
        <v>197</v>
      </c>
    </row>
    <row r="4852" spans="1:1" x14ac:dyDescent="0.25">
      <c r="A4852" t="s">
        <v>135</v>
      </c>
    </row>
    <row r="4856" spans="1:1" x14ac:dyDescent="0.25">
      <c r="A4856" t="s">
        <v>182</v>
      </c>
    </row>
    <row r="4861" spans="1:1" x14ac:dyDescent="0.25">
      <c r="A4861" t="s">
        <v>176</v>
      </c>
    </row>
    <row r="4862" spans="1:1" x14ac:dyDescent="0.25">
      <c r="A4862" t="s">
        <v>145</v>
      </c>
    </row>
    <row r="4868" spans="1:1" x14ac:dyDescent="0.25">
      <c r="A4868" t="s">
        <v>201</v>
      </c>
    </row>
    <row r="4870" spans="1:1" x14ac:dyDescent="0.25">
      <c r="A4870" t="s">
        <v>192</v>
      </c>
    </row>
    <row r="4871" spans="1:1" x14ac:dyDescent="0.25">
      <c r="A4871" t="s">
        <v>191</v>
      </c>
    </row>
    <row r="4885" spans="1:1" x14ac:dyDescent="0.25">
      <c r="A4885" t="s">
        <v>177</v>
      </c>
    </row>
    <row r="4888" spans="1:1" x14ac:dyDescent="0.25">
      <c r="A4888" t="s">
        <v>170</v>
      </c>
    </row>
    <row r="4889" spans="1:1" x14ac:dyDescent="0.25">
      <c r="A4889" t="s">
        <v>134</v>
      </c>
    </row>
    <row r="4890" spans="1:1" x14ac:dyDescent="0.25">
      <c r="A4890" t="s">
        <v>181</v>
      </c>
    </row>
    <row r="4896" spans="1:1" x14ac:dyDescent="0.25">
      <c r="A4896" t="s">
        <v>150</v>
      </c>
    </row>
    <row r="4899" spans="1:1" x14ac:dyDescent="0.25">
      <c r="A4899" t="s">
        <v>194</v>
      </c>
    </row>
    <row r="4903" spans="1:1" x14ac:dyDescent="0.25">
      <c r="A4903" t="s">
        <v>140</v>
      </c>
    </row>
    <row r="4911" spans="1:1" x14ac:dyDescent="0.25">
      <c r="A4911" t="s">
        <v>178</v>
      </c>
    </row>
    <row r="4919" spans="1:1" x14ac:dyDescent="0.25">
      <c r="A4919" t="s">
        <v>170</v>
      </c>
    </row>
    <row r="4923" spans="1:1" x14ac:dyDescent="0.25">
      <c r="A4923" t="s">
        <v>183</v>
      </c>
    </row>
    <row r="4931" spans="1:1" x14ac:dyDescent="0.25">
      <c r="A4931" t="s">
        <v>194</v>
      </c>
    </row>
    <row r="4935" spans="1:1" x14ac:dyDescent="0.25">
      <c r="A4935" t="s">
        <v>194</v>
      </c>
    </row>
    <row r="4938" spans="1:1" x14ac:dyDescent="0.25">
      <c r="A4938" t="s">
        <v>190</v>
      </c>
    </row>
    <row r="4940" spans="1:1" x14ac:dyDescent="0.25">
      <c r="A4940" t="s">
        <v>177</v>
      </c>
    </row>
    <row r="4943" spans="1:1" x14ac:dyDescent="0.25">
      <c r="A4943" t="s">
        <v>174</v>
      </c>
    </row>
    <row r="4945" spans="1:1" x14ac:dyDescent="0.25">
      <c r="A4945" t="s">
        <v>131</v>
      </c>
    </row>
    <row r="4949" spans="1:1" x14ac:dyDescent="0.25">
      <c r="A4949" t="s">
        <v>200</v>
      </c>
    </row>
    <row r="4951" spans="1:1" x14ac:dyDescent="0.25">
      <c r="A4951" t="s">
        <v>203</v>
      </c>
    </row>
    <row r="4953" spans="1:1" x14ac:dyDescent="0.25">
      <c r="A4953" t="s">
        <v>200</v>
      </c>
    </row>
    <row r="4967" spans="1:1" x14ac:dyDescent="0.25">
      <c r="A4967" t="s">
        <v>126</v>
      </c>
    </row>
    <row r="4975" spans="1:1" x14ac:dyDescent="0.25">
      <c r="A4975" t="s">
        <v>145</v>
      </c>
    </row>
    <row r="4978" spans="1:1" x14ac:dyDescent="0.25">
      <c r="A4978" t="s">
        <v>133</v>
      </c>
    </row>
    <row r="4979" spans="1:1" x14ac:dyDescent="0.25">
      <c r="A4979" t="s">
        <v>142</v>
      </c>
    </row>
    <row r="4994" spans="1:1" x14ac:dyDescent="0.25">
      <c r="A4994" t="s">
        <v>175</v>
      </c>
    </row>
    <row r="4995" spans="1:1" x14ac:dyDescent="0.25">
      <c r="A4995" t="s">
        <v>172</v>
      </c>
    </row>
    <row r="4996" spans="1:1" x14ac:dyDescent="0.25">
      <c r="A4996" t="s">
        <v>200</v>
      </c>
    </row>
    <row r="4997" spans="1:1" x14ac:dyDescent="0.25">
      <c r="A4997" t="s">
        <v>178</v>
      </c>
    </row>
    <row r="5000" spans="1:1" x14ac:dyDescent="0.25">
      <c r="A5000" t="s">
        <v>152</v>
      </c>
    </row>
    <row r="5009" spans="1:1" x14ac:dyDescent="0.25">
      <c r="A5009" t="s">
        <v>148</v>
      </c>
    </row>
    <row r="5013" spans="1:1" x14ac:dyDescent="0.25">
      <c r="A5013" t="s">
        <v>139</v>
      </c>
    </row>
    <row r="5014" spans="1:1" x14ac:dyDescent="0.25">
      <c r="A5014" t="s">
        <v>149</v>
      </c>
    </row>
    <row r="5016" spans="1:1" x14ac:dyDescent="0.25">
      <c r="A5016" t="s">
        <v>178</v>
      </c>
    </row>
    <row r="5023" spans="1:1" x14ac:dyDescent="0.25">
      <c r="A5023" t="s">
        <v>152</v>
      </c>
    </row>
    <row r="5030" spans="1:1" x14ac:dyDescent="0.25">
      <c r="A5030" t="s">
        <v>188</v>
      </c>
    </row>
    <row r="5032" spans="1:1" x14ac:dyDescent="0.25">
      <c r="A5032" t="s">
        <v>188</v>
      </c>
    </row>
    <row r="5035" spans="1:1" x14ac:dyDescent="0.25">
      <c r="A5035" t="s">
        <v>152</v>
      </c>
    </row>
    <row r="5036" spans="1:1" x14ac:dyDescent="0.25">
      <c r="A5036" t="s">
        <v>178</v>
      </c>
    </row>
    <row r="5039" spans="1:1" x14ac:dyDescent="0.25">
      <c r="A5039" t="s">
        <v>174</v>
      </c>
    </row>
    <row r="5045" spans="1:1" x14ac:dyDescent="0.25">
      <c r="A5045" t="s">
        <v>204</v>
      </c>
    </row>
    <row r="5050" spans="1:1" x14ac:dyDescent="0.25">
      <c r="A5050" t="s">
        <v>171</v>
      </c>
    </row>
    <row r="5053" spans="1:1" x14ac:dyDescent="0.25">
      <c r="A5053" t="s">
        <v>181</v>
      </c>
    </row>
    <row r="5054" spans="1:1" x14ac:dyDescent="0.25">
      <c r="A5054" t="s">
        <v>164</v>
      </c>
    </row>
    <row r="5059" spans="1:1" x14ac:dyDescent="0.25">
      <c r="A5059" t="s">
        <v>140</v>
      </c>
    </row>
    <row r="5060" spans="1:1" x14ac:dyDescent="0.25">
      <c r="A5060" t="s">
        <v>125</v>
      </c>
    </row>
    <row r="5071" spans="1:1" x14ac:dyDescent="0.25">
      <c r="A5071" t="s">
        <v>145</v>
      </c>
    </row>
    <row r="5074" spans="1:1" x14ac:dyDescent="0.25">
      <c r="A5074" t="s">
        <v>141</v>
      </c>
    </row>
    <row r="5077" spans="1:1" x14ac:dyDescent="0.25">
      <c r="A5077" t="s">
        <v>142</v>
      </c>
    </row>
    <row r="5078" spans="1:1" x14ac:dyDescent="0.25">
      <c r="A5078" t="s">
        <v>173</v>
      </c>
    </row>
    <row r="5081" spans="1:1" x14ac:dyDescent="0.25">
      <c r="A5081" t="s">
        <v>152</v>
      </c>
    </row>
    <row r="5087" spans="1:1" x14ac:dyDescent="0.25">
      <c r="A5087" t="s">
        <v>204</v>
      </c>
    </row>
    <row r="5090" spans="1:1" x14ac:dyDescent="0.25">
      <c r="A5090" t="s">
        <v>177</v>
      </c>
    </row>
    <row r="5092" spans="1:1" x14ac:dyDescent="0.25">
      <c r="A5092" t="s">
        <v>154</v>
      </c>
    </row>
    <row r="5094" spans="1:1" x14ac:dyDescent="0.25">
      <c r="A5094" t="s">
        <v>159</v>
      </c>
    </row>
    <row r="5096" spans="1:1" x14ac:dyDescent="0.25">
      <c r="A5096" t="s">
        <v>170</v>
      </c>
    </row>
    <row r="5100" spans="1:1" x14ac:dyDescent="0.25">
      <c r="A5100" t="s">
        <v>200</v>
      </c>
    </row>
    <row r="5102" spans="1:1" x14ac:dyDescent="0.25">
      <c r="A5102" t="s">
        <v>179</v>
      </c>
    </row>
    <row r="5108" spans="1:1" x14ac:dyDescent="0.25">
      <c r="A5108" t="s">
        <v>182</v>
      </c>
    </row>
    <row r="5115" spans="1:1" x14ac:dyDescent="0.25">
      <c r="A5115" t="s">
        <v>182</v>
      </c>
    </row>
    <row r="5123" spans="1:1" x14ac:dyDescent="0.25">
      <c r="A5123" t="s">
        <v>157</v>
      </c>
    </row>
    <row r="5129" spans="1:1" x14ac:dyDescent="0.25">
      <c r="A5129" t="s">
        <v>198</v>
      </c>
    </row>
    <row r="5133" spans="1:1" x14ac:dyDescent="0.25">
      <c r="A5133" t="s">
        <v>178</v>
      </c>
    </row>
    <row r="5134" spans="1:1" x14ac:dyDescent="0.25">
      <c r="A5134" t="s">
        <v>170</v>
      </c>
    </row>
    <row r="5136" spans="1:1" x14ac:dyDescent="0.25">
      <c r="A5136" t="s">
        <v>188</v>
      </c>
    </row>
    <row r="5137" spans="1:1" x14ac:dyDescent="0.25">
      <c r="A5137" t="s">
        <v>178</v>
      </c>
    </row>
    <row r="5143" spans="1:1" x14ac:dyDescent="0.25">
      <c r="A5143" t="s">
        <v>199</v>
      </c>
    </row>
    <row r="5145" spans="1:1" x14ac:dyDescent="0.25">
      <c r="A5145" t="s">
        <v>175</v>
      </c>
    </row>
    <row r="5147" spans="1:1" x14ac:dyDescent="0.25">
      <c r="A5147" t="s">
        <v>138</v>
      </c>
    </row>
    <row r="5150" spans="1:1" x14ac:dyDescent="0.25">
      <c r="A5150" t="s">
        <v>139</v>
      </c>
    </row>
    <row r="5153" spans="1:1" x14ac:dyDescent="0.25">
      <c r="A5153" t="s">
        <v>187</v>
      </c>
    </row>
    <row r="5160" spans="1:1" x14ac:dyDescent="0.25">
      <c r="A5160" t="s">
        <v>187</v>
      </c>
    </row>
    <row r="5162" spans="1:1" x14ac:dyDescent="0.25">
      <c r="A5162" t="s">
        <v>177</v>
      </c>
    </row>
    <row r="5166" spans="1:1" x14ac:dyDescent="0.25">
      <c r="A5166" t="s">
        <v>194</v>
      </c>
    </row>
    <row r="5167" spans="1:1" x14ac:dyDescent="0.25">
      <c r="A5167" t="s">
        <v>174</v>
      </c>
    </row>
    <row r="5168" spans="1:1" x14ac:dyDescent="0.25">
      <c r="A5168" t="s">
        <v>178</v>
      </c>
    </row>
    <row r="5170" spans="1:1" x14ac:dyDescent="0.25">
      <c r="A5170" t="s">
        <v>134</v>
      </c>
    </row>
    <row r="5185" spans="1:1" x14ac:dyDescent="0.25">
      <c r="A5185" t="s">
        <v>177</v>
      </c>
    </row>
    <row r="5187" spans="1:1" x14ac:dyDescent="0.25">
      <c r="A5187" t="s">
        <v>181</v>
      </c>
    </row>
    <row r="5191" spans="1:1" x14ac:dyDescent="0.25">
      <c r="A5191" t="s">
        <v>153</v>
      </c>
    </row>
    <row r="5211" spans="1:1" x14ac:dyDescent="0.25">
      <c r="A5211" t="s">
        <v>147</v>
      </c>
    </row>
    <row r="5215" spans="1:1" x14ac:dyDescent="0.25">
      <c r="A5215" t="s">
        <v>126</v>
      </c>
    </row>
    <row r="5217" spans="1:1" x14ac:dyDescent="0.25">
      <c r="A5217" t="s">
        <v>186</v>
      </c>
    </row>
    <row r="5218" spans="1:1" x14ac:dyDescent="0.25">
      <c r="A5218" t="s">
        <v>196</v>
      </c>
    </row>
    <row r="5223" spans="1:1" x14ac:dyDescent="0.25">
      <c r="A5223" t="s">
        <v>192</v>
      </c>
    </row>
    <row r="5233" spans="1:1" x14ac:dyDescent="0.25">
      <c r="A5233" t="s">
        <v>177</v>
      </c>
    </row>
    <row r="5234" spans="1:1" x14ac:dyDescent="0.25">
      <c r="A5234" t="s">
        <v>197</v>
      </c>
    </row>
    <row r="5235" spans="1:1" x14ac:dyDescent="0.25">
      <c r="A5235" t="s">
        <v>201</v>
      </c>
    </row>
    <row r="5236" spans="1:1" x14ac:dyDescent="0.25">
      <c r="A5236" t="s">
        <v>185</v>
      </c>
    </row>
    <row r="5239" spans="1:1" x14ac:dyDescent="0.25">
      <c r="A5239" t="s">
        <v>204</v>
      </c>
    </row>
    <row r="5241" spans="1:1" x14ac:dyDescent="0.25">
      <c r="A5241" t="s">
        <v>202</v>
      </c>
    </row>
    <row r="5242" spans="1:1" x14ac:dyDescent="0.25">
      <c r="A5242" t="s">
        <v>199</v>
      </c>
    </row>
    <row r="5244" spans="1:1" x14ac:dyDescent="0.25">
      <c r="A5244" t="s">
        <v>147</v>
      </c>
    </row>
    <row r="5245" spans="1:1" x14ac:dyDescent="0.25">
      <c r="A5245" t="s">
        <v>173</v>
      </c>
    </row>
    <row r="5251" spans="1:1" x14ac:dyDescent="0.25">
      <c r="A5251" t="s">
        <v>171</v>
      </c>
    </row>
    <row r="5256" spans="1:1" x14ac:dyDescent="0.25">
      <c r="A5256" t="s">
        <v>192</v>
      </c>
    </row>
    <row r="5266" spans="1:1" x14ac:dyDescent="0.25">
      <c r="A5266" t="s">
        <v>196</v>
      </c>
    </row>
    <row r="5272" spans="1:1" x14ac:dyDescent="0.25">
      <c r="A5272" t="s">
        <v>134</v>
      </c>
    </row>
    <row r="5274" spans="1:1" x14ac:dyDescent="0.25">
      <c r="A5274" t="s">
        <v>143</v>
      </c>
    </row>
    <row r="5276" spans="1:1" x14ac:dyDescent="0.25">
      <c r="A5276" t="s">
        <v>196</v>
      </c>
    </row>
    <row r="5279" spans="1:1" x14ac:dyDescent="0.25">
      <c r="A5279" t="s">
        <v>181</v>
      </c>
    </row>
    <row r="5281" spans="1:1" x14ac:dyDescent="0.25">
      <c r="A5281" t="s">
        <v>203</v>
      </c>
    </row>
    <row r="5282" spans="1:1" x14ac:dyDescent="0.25">
      <c r="A5282" t="s">
        <v>189</v>
      </c>
    </row>
    <row r="5283" spans="1:1" x14ac:dyDescent="0.25">
      <c r="A5283" t="s">
        <v>196</v>
      </c>
    </row>
    <row r="5287" spans="1:1" x14ac:dyDescent="0.25">
      <c r="A5287" t="s">
        <v>196</v>
      </c>
    </row>
    <row r="5296" spans="1:1" x14ac:dyDescent="0.25">
      <c r="A5296" t="s">
        <v>204</v>
      </c>
    </row>
    <row r="5297" spans="1:1" x14ac:dyDescent="0.25">
      <c r="A5297" t="s">
        <v>205</v>
      </c>
    </row>
    <row r="5298" spans="1:1" x14ac:dyDescent="0.25">
      <c r="A5298" t="s">
        <v>199</v>
      </c>
    </row>
    <row r="5299" spans="1:1" x14ac:dyDescent="0.25">
      <c r="A5299" t="s">
        <v>126</v>
      </c>
    </row>
    <row r="5302" spans="1:1" x14ac:dyDescent="0.25">
      <c r="A5302" t="s">
        <v>155</v>
      </c>
    </row>
    <row r="5304" spans="1:1" x14ac:dyDescent="0.25">
      <c r="A5304" t="s">
        <v>194</v>
      </c>
    </row>
    <row r="5308" spans="1:1" x14ac:dyDescent="0.25">
      <c r="A5308" t="s">
        <v>198</v>
      </c>
    </row>
    <row r="5309" spans="1:1" x14ac:dyDescent="0.25">
      <c r="A5309" t="s">
        <v>205</v>
      </c>
    </row>
    <row r="5317" spans="1:1" x14ac:dyDescent="0.25">
      <c r="A5317" t="s">
        <v>197</v>
      </c>
    </row>
    <row r="5319" spans="1:1" x14ac:dyDescent="0.25">
      <c r="A5319" t="s">
        <v>185</v>
      </c>
    </row>
    <row r="5320" spans="1:1" x14ac:dyDescent="0.25">
      <c r="A5320" t="s">
        <v>187</v>
      </c>
    </row>
    <row r="5330" spans="1:1" x14ac:dyDescent="0.25">
      <c r="A5330" t="s">
        <v>192</v>
      </c>
    </row>
    <row r="5344" spans="1:1" x14ac:dyDescent="0.25">
      <c r="A5344" t="s">
        <v>204</v>
      </c>
    </row>
    <row r="5357" spans="1:1" x14ac:dyDescent="0.25">
      <c r="A5357" t="s">
        <v>181</v>
      </c>
    </row>
    <row r="5361" spans="1:1" x14ac:dyDescent="0.25">
      <c r="A5361" t="s">
        <v>186</v>
      </c>
    </row>
    <row r="5367" spans="1:1" x14ac:dyDescent="0.25">
      <c r="A5367" t="s">
        <v>155</v>
      </c>
    </row>
    <row r="5374" spans="1:1" x14ac:dyDescent="0.25">
      <c r="A5374" t="s">
        <v>149</v>
      </c>
    </row>
    <row r="5376" spans="1:1" x14ac:dyDescent="0.25">
      <c r="A5376" t="s">
        <v>187</v>
      </c>
    </row>
    <row r="5378" spans="1:1" x14ac:dyDescent="0.25">
      <c r="A5378" t="s">
        <v>125</v>
      </c>
    </row>
    <row r="5379" spans="1:1" x14ac:dyDescent="0.25">
      <c r="A5379" t="s">
        <v>147</v>
      </c>
    </row>
    <row r="5383" spans="1:1" x14ac:dyDescent="0.25">
      <c r="A5383" t="s">
        <v>200</v>
      </c>
    </row>
    <row r="5385" spans="1:1" x14ac:dyDescent="0.25">
      <c r="A5385" t="s">
        <v>136</v>
      </c>
    </row>
    <row r="5390" spans="1:1" x14ac:dyDescent="0.25">
      <c r="A5390" t="s">
        <v>188</v>
      </c>
    </row>
    <row r="5399" spans="1:1" x14ac:dyDescent="0.25">
      <c r="A5399" t="s">
        <v>207</v>
      </c>
    </row>
    <row r="5410" spans="1:1" x14ac:dyDescent="0.25">
      <c r="A5410" t="s">
        <v>207</v>
      </c>
    </row>
    <row r="5412" spans="1:1" x14ac:dyDescent="0.25">
      <c r="A5412" t="s">
        <v>204</v>
      </c>
    </row>
    <row r="5427" spans="1:1" x14ac:dyDescent="0.25">
      <c r="A5427" t="s">
        <v>179</v>
      </c>
    </row>
    <row r="5429" spans="1:1" x14ac:dyDescent="0.25">
      <c r="A5429" t="s">
        <v>125</v>
      </c>
    </row>
    <row r="5431" spans="1:1" x14ac:dyDescent="0.25">
      <c r="A5431" t="s">
        <v>200</v>
      </c>
    </row>
    <row r="5432" spans="1:1" x14ac:dyDescent="0.25">
      <c r="A5432" t="s">
        <v>199</v>
      </c>
    </row>
    <row r="5434" spans="1:1" x14ac:dyDescent="0.25">
      <c r="A5434" t="s">
        <v>173</v>
      </c>
    </row>
    <row r="5437" spans="1:1" x14ac:dyDescent="0.25">
      <c r="A5437" t="s">
        <v>199</v>
      </c>
    </row>
    <row r="5441" spans="1:1" x14ac:dyDescent="0.25">
      <c r="A5441" t="s">
        <v>182</v>
      </c>
    </row>
    <row r="5445" spans="1:1" x14ac:dyDescent="0.25">
      <c r="A5445" t="s">
        <v>142</v>
      </c>
    </row>
    <row r="5447" spans="1:1" x14ac:dyDescent="0.25">
      <c r="A5447" t="s">
        <v>153</v>
      </c>
    </row>
    <row r="5454" spans="1:1" x14ac:dyDescent="0.25">
      <c r="A5454" t="s">
        <v>128</v>
      </c>
    </row>
    <row r="5457" spans="1:1" x14ac:dyDescent="0.25">
      <c r="A5457" t="s">
        <v>184</v>
      </c>
    </row>
    <row r="5468" spans="1:1" x14ac:dyDescent="0.25">
      <c r="A5468" t="s">
        <v>140</v>
      </c>
    </row>
    <row r="5469" spans="1:1" x14ac:dyDescent="0.25">
      <c r="A5469" t="s">
        <v>161</v>
      </c>
    </row>
    <row r="5472" spans="1:1" x14ac:dyDescent="0.25">
      <c r="A5472" t="s">
        <v>189</v>
      </c>
    </row>
    <row r="5484" spans="1:1" x14ac:dyDescent="0.25">
      <c r="A5484" t="s">
        <v>174</v>
      </c>
    </row>
    <row r="5487" spans="1:1" x14ac:dyDescent="0.25">
      <c r="A5487" t="s">
        <v>194</v>
      </c>
    </row>
    <row r="5488" spans="1:1" x14ac:dyDescent="0.25">
      <c r="A5488" t="s">
        <v>172</v>
      </c>
    </row>
    <row r="5495" spans="1:1" x14ac:dyDescent="0.25">
      <c r="A5495" t="s">
        <v>130</v>
      </c>
    </row>
    <row r="5500" spans="1:1" x14ac:dyDescent="0.25">
      <c r="A5500" t="s">
        <v>198</v>
      </c>
    </row>
    <row r="5501" spans="1:1" x14ac:dyDescent="0.25">
      <c r="A5501" t="s">
        <v>199</v>
      </c>
    </row>
    <row r="5503" spans="1:1" x14ac:dyDescent="0.25">
      <c r="A5503" t="s">
        <v>159</v>
      </c>
    </row>
    <row r="5506" spans="1:1" x14ac:dyDescent="0.25">
      <c r="A5506" t="s">
        <v>125</v>
      </c>
    </row>
    <row r="5513" spans="1:1" x14ac:dyDescent="0.25">
      <c r="A5513" t="s">
        <v>145</v>
      </c>
    </row>
    <row r="5515" spans="1:1" x14ac:dyDescent="0.25">
      <c r="A5515" t="s">
        <v>125</v>
      </c>
    </row>
    <row r="5518" spans="1:1" x14ac:dyDescent="0.25">
      <c r="A5518" t="s">
        <v>172</v>
      </c>
    </row>
    <row r="5520" spans="1:1" x14ac:dyDescent="0.25">
      <c r="A5520" t="s">
        <v>179</v>
      </c>
    </row>
    <row r="5533" spans="1:1" x14ac:dyDescent="0.25">
      <c r="A5533" t="s">
        <v>153</v>
      </c>
    </row>
    <row r="5534" spans="1:1" x14ac:dyDescent="0.25">
      <c r="A5534" t="s">
        <v>198</v>
      </c>
    </row>
    <row r="5535" spans="1:1" x14ac:dyDescent="0.25">
      <c r="A5535" t="s">
        <v>172</v>
      </c>
    </row>
    <row r="5547" spans="1:1" x14ac:dyDescent="0.25">
      <c r="A5547" t="s">
        <v>177</v>
      </c>
    </row>
    <row r="5557" spans="1:1" x14ac:dyDescent="0.25">
      <c r="A5557" t="s">
        <v>198</v>
      </c>
    </row>
    <row r="5559" spans="1:1" x14ac:dyDescent="0.25">
      <c r="A5559" t="s">
        <v>187</v>
      </c>
    </row>
    <row r="5560" spans="1:1" x14ac:dyDescent="0.25">
      <c r="A5560" t="s">
        <v>196</v>
      </c>
    </row>
    <row r="5561" spans="1:1" x14ac:dyDescent="0.25">
      <c r="A5561" t="s">
        <v>200</v>
      </c>
    </row>
    <row r="5563" spans="1:1" x14ac:dyDescent="0.25">
      <c r="A5563" t="s">
        <v>200</v>
      </c>
    </row>
    <row r="5564" spans="1:1" x14ac:dyDescent="0.25">
      <c r="A5564" t="s">
        <v>200</v>
      </c>
    </row>
    <row r="5571" spans="1:1" x14ac:dyDescent="0.25">
      <c r="A5571" t="s">
        <v>199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zoomScale="85" zoomScaleNormal="85" workbookViewId="0">
      <selection activeCell="J2" sqref="J2"/>
    </sheetView>
  </sheetViews>
  <sheetFormatPr defaultRowHeight="12.75" x14ac:dyDescent="0.2"/>
  <cols>
    <col min="1" max="1" width="17" style="28" customWidth="1"/>
    <col min="2" max="2" width="25.7109375" style="28" customWidth="1"/>
    <col min="3" max="3" width="21.140625" style="28" customWidth="1"/>
    <col min="4" max="4" width="21" style="28" customWidth="1"/>
    <col min="5" max="5" width="17.28515625" style="28" customWidth="1"/>
    <col min="6" max="9" width="17.85546875" style="28" customWidth="1"/>
    <col min="10" max="10" width="23.28515625" style="28" customWidth="1"/>
    <col min="11" max="13" width="18.28515625" style="28" customWidth="1"/>
    <col min="14" max="14" width="17.85546875" style="28" customWidth="1"/>
    <col min="15" max="15" width="16.42578125" style="28" customWidth="1"/>
    <col min="16" max="16" width="16.85546875" style="28" customWidth="1"/>
    <col min="17" max="17" width="16" style="28" customWidth="1"/>
    <col min="18" max="18" width="18.42578125" style="28" customWidth="1"/>
    <col min="19" max="16384" width="9.140625" style="28"/>
  </cols>
  <sheetData>
    <row r="1" spans="1:18" ht="51.75" thickBot="1" x14ac:dyDescent="0.25">
      <c r="A1" s="27" t="s">
        <v>7</v>
      </c>
      <c r="B1" s="1" t="s">
        <v>0</v>
      </c>
      <c r="C1" s="2" t="s">
        <v>1</v>
      </c>
      <c r="D1" s="2" t="s">
        <v>2</v>
      </c>
      <c r="E1" s="2" t="s">
        <v>83</v>
      </c>
      <c r="F1" s="18" t="s">
        <v>6</v>
      </c>
      <c r="G1" s="19" t="s">
        <v>8</v>
      </c>
      <c r="H1" s="35" t="s">
        <v>84</v>
      </c>
      <c r="I1" s="35" t="s">
        <v>85</v>
      </c>
      <c r="J1" s="20" t="s">
        <v>79</v>
      </c>
      <c r="K1" s="36" t="s">
        <v>86</v>
      </c>
      <c r="L1" s="37" t="s">
        <v>87</v>
      </c>
      <c r="M1" s="36" t="s">
        <v>88</v>
      </c>
      <c r="N1" s="36" t="s">
        <v>89</v>
      </c>
      <c r="O1" s="37" t="s">
        <v>90</v>
      </c>
      <c r="P1" s="36" t="s">
        <v>91</v>
      </c>
      <c r="Q1" s="32" t="s">
        <v>77</v>
      </c>
      <c r="R1" s="32" t="s">
        <v>78</v>
      </c>
    </row>
    <row r="2" spans="1:18" x14ac:dyDescent="0.2">
      <c r="A2" s="22" t="s">
        <v>7</v>
      </c>
      <c r="B2" s="4">
        <v>5570</v>
      </c>
      <c r="C2" s="4">
        <v>4107</v>
      </c>
      <c r="D2" s="5">
        <f>C2/B2</f>
        <v>0.73734290843806105</v>
      </c>
      <c r="E2" s="4">
        <v>50988655</v>
      </c>
      <c r="F2" s="4">
        <v>1981674</v>
      </c>
      <c r="G2" s="6">
        <f>F2/C2</f>
        <v>482.51132213294375</v>
      </c>
      <c r="H2" s="8">
        <f>G2*B2</f>
        <v>2687588.0642804964</v>
      </c>
      <c r="I2" s="10">
        <f>H2/E2</f>
        <v>5.2709530468699292E-2</v>
      </c>
      <c r="J2" s="10">
        <f>1-I2</f>
        <v>0.94729046953130069</v>
      </c>
      <c r="K2" s="9">
        <v>714</v>
      </c>
      <c r="L2" s="11">
        <f>K2/C2</f>
        <v>0.17384952520087654</v>
      </c>
      <c r="M2" s="9">
        <f>(1-L2)*B2</f>
        <v>4601.6581446311184</v>
      </c>
      <c r="N2" s="4">
        <v>1430</v>
      </c>
      <c r="O2" s="5">
        <f>N2/C2</f>
        <v>0.34818602386169956</v>
      </c>
      <c r="P2" s="31">
        <f>(1-O2)*B2</f>
        <v>3630.6038470903331</v>
      </c>
      <c r="Q2" s="33">
        <v>0.97</v>
      </c>
      <c r="R2" s="33">
        <v>0.97899999999999998</v>
      </c>
    </row>
    <row r="3" spans="1:18" x14ac:dyDescent="0.2">
      <c r="I3" s="29"/>
      <c r="J3" s="29"/>
      <c r="L3" s="29"/>
    </row>
    <row r="4" spans="1:18" x14ac:dyDescent="0.2">
      <c r="K4" s="30"/>
      <c r="L4" s="29"/>
      <c r="O4" s="29"/>
    </row>
    <row r="5" spans="1:18" x14ac:dyDescent="0.2">
      <c r="B5" s="30"/>
      <c r="C5" s="30"/>
      <c r="N5" s="30"/>
      <c r="O5" s="29"/>
    </row>
    <row r="6" spans="1:18" x14ac:dyDescent="0.2">
      <c r="C6" s="3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zoomScale="85" zoomScaleNormal="85" workbookViewId="0">
      <selection activeCell="F18" sqref="F18"/>
    </sheetView>
  </sheetViews>
  <sheetFormatPr defaultRowHeight="15" x14ac:dyDescent="0.25"/>
  <cols>
    <col min="1" max="1" width="17" customWidth="1"/>
    <col min="2" max="2" width="25.7109375" customWidth="1"/>
    <col min="3" max="3" width="21.140625" customWidth="1"/>
    <col min="4" max="4" width="21" customWidth="1"/>
    <col min="5" max="5" width="17.28515625" customWidth="1"/>
    <col min="6" max="9" width="17.85546875" customWidth="1"/>
    <col min="10" max="10" width="23.85546875" customWidth="1"/>
    <col min="11" max="13" width="18.28515625" customWidth="1"/>
    <col min="14" max="14" width="17.85546875" customWidth="1"/>
    <col min="15" max="15" width="16.42578125" customWidth="1"/>
    <col min="16" max="16" width="16.85546875" customWidth="1"/>
    <col min="17" max="17" width="13.140625" customWidth="1"/>
    <col min="18" max="18" width="14.28515625" customWidth="1"/>
  </cols>
  <sheetData>
    <row r="1" spans="1:18" ht="51.75" thickBot="1" x14ac:dyDescent="0.3">
      <c r="A1" s="21" t="s">
        <v>17</v>
      </c>
      <c r="B1" s="14" t="s">
        <v>0</v>
      </c>
      <c r="C1" s="14" t="s">
        <v>1</v>
      </c>
      <c r="D1" s="14" t="s">
        <v>2</v>
      </c>
      <c r="E1" s="7" t="s">
        <v>3</v>
      </c>
      <c r="F1" s="20" t="s">
        <v>6</v>
      </c>
      <c r="G1" s="20" t="s">
        <v>8</v>
      </c>
      <c r="H1" s="35" t="s">
        <v>84</v>
      </c>
      <c r="I1" s="35" t="s">
        <v>85</v>
      </c>
      <c r="J1" s="20" t="s">
        <v>82</v>
      </c>
      <c r="K1" s="36" t="s">
        <v>86</v>
      </c>
      <c r="L1" s="37" t="s">
        <v>87</v>
      </c>
      <c r="M1" s="36" t="s">
        <v>88</v>
      </c>
      <c r="N1" s="36" t="s">
        <v>89</v>
      </c>
      <c r="O1" s="37" t="s">
        <v>90</v>
      </c>
      <c r="P1" s="36" t="s">
        <v>91</v>
      </c>
      <c r="Q1" s="32" t="s">
        <v>80</v>
      </c>
      <c r="R1" s="32" t="s">
        <v>81</v>
      </c>
    </row>
    <row r="2" spans="1:18" x14ac:dyDescent="0.25">
      <c r="A2" s="24" t="s">
        <v>14</v>
      </c>
      <c r="B2" s="8">
        <v>450</v>
      </c>
      <c r="C2" s="8">
        <v>275</v>
      </c>
      <c r="D2" s="10">
        <f>C2/B2</f>
        <v>0.61111111111111116</v>
      </c>
      <c r="E2" s="8">
        <v>3100995</v>
      </c>
      <c r="F2" s="8">
        <v>123966</v>
      </c>
      <c r="G2" s="8">
        <f>F2/C2</f>
        <v>450.78545454545457</v>
      </c>
      <c r="H2" s="8">
        <f>G2*B2</f>
        <v>202853.45454545456</v>
      </c>
      <c r="I2" s="10">
        <f>H2/E2</f>
        <v>6.5415601942426405E-2</v>
      </c>
      <c r="J2" s="10">
        <f>1-I2</f>
        <v>0.93458439805757365</v>
      </c>
      <c r="K2" s="8">
        <v>31</v>
      </c>
      <c r="L2" s="10">
        <f>K2/C2</f>
        <v>0.11272727272727273</v>
      </c>
      <c r="M2" s="8">
        <f>(1-L2)*B2</f>
        <v>399.27272727272725</v>
      </c>
      <c r="N2" s="8">
        <v>88</v>
      </c>
      <c r="O2" s="10">
        <f>N2/C2</f>
        <v>0.32</v>
      </c>
      <c r="P2" s="8">
        <f>(1-O2)*B2</f>
        <v>306</v>
      </c>
      <c r="Q2" s="33">
        <v>0.96499999999999997</v>
      </c>
      <c r="R2" s="33">
        <v>0.98199999999999998</v>
      </c>
    </row>
    <row r="3" spans="1:18" x14ac:dyDescent="0.25">
      <c r="A3" s="25" t="s">
        <v>15</v>
      </c>
      <c r="B3" s="4">
        <v>1794</v>
      </c>
      <c r="C3" s="4">
        <v>1033</v>
      </c>
      <c r="D3" s="5">
        <f>C3/B3</f>
        <v>0.57580824972129319</v>
      </c>
      <c r="E3" s="4">
        <v>10608230</v>
      </c>
      <c r="F3" s="4">
        <v>324576</v>
      </c>
      <c r="G3" s="8">
        <f t="shared" ref="G3:G6" si="0">F3/C3</f>
        <v>314.20716360116165</v>
      </c>
      <c r="H3" s="8">
        <f t="shared" ref="H3:H6" si="1">G3*B3</f>
        <v>563687.65150048397</v>
      </c>
      <c r="I3" s="10">
        <f t="shared" ref="I3:I6" si="2">H3/E3</f>
        <v>5.3136824097939427E-2</v>
      </c>
      <c r="J3" s="10">
        <f t="shared" ref="J3:J6" si="3">1-I3</f>
        <v>0.94686317590206059</v>
      </c>
      <c r="K3" s="4">
        <v>84</v>
      </c>
      <c r="L3" s="10">
        <f t="shared" ref="L3:L6" si="4">K3/C3</f>
        <v>8.1316553727008717E-2</v>
      </c>
      <c r="M3" s="8">
        <f t="shared" ref="M3:M6" si="5">(1-L3)*B3</f>
        <v>1648.1181026137463</v>
      </c>
      <c r="N3" s="4">
        <v>211</v>
      </c>
      <c r="O3" s="10">
        <f t="shared" ref="O3:O6" si="6">N3/C3</f>
        <v>0.2042594385285576</v>
      </c>
      <c r="P3" s="8">
        <f t="shared" ref="P3:P6" si="7">(1-O3)*B3</f>
        <v>1427.5585672797677</v>
      </c>
      <c r="Q3" s="34">
        <v>0.98</v>
      </c>
      <c r="R3" s="34">
        <v>0.98699999999999999</v>
      </c>
    </row>
    <row r="4" spans="1:18" x14ac:dyDescent="0.25">
      <c r="A4" s="25" t="s">
        <v>76</v>
      </c>
      <c r="B4" s="4">
        <v>1668</v>
      </c>
      <c r="C4" s="4">
        <v>1407</v>
      </c>
      <c r="D4" s="5">
        <f>C4/B4</f>
        <v>0.84352517985611508</v>
      </c>
      <c r="E4" s="4">
        <v>24309404</v>
      </c>
      <c r="F4" s="4">
        <v>999362</v>
      </c>
      <c r="G4" s="8">
        <f t="shared" si="0"/>
        <v>710.27860696517416</v>
      </c>
      <c r="H4" s="8">
        <f t="shared" si="1"/>
        <v>1184744.7164179105</v>
      </c>
      <c r="I4" s="10">
        <f t="shared" si="2"/>
        <v>4.8736065944599484E-2</v>
      </c>
      <c r="J4" s="10">
        <f t="shared" si="3"/>
        <v>0.95126393405540055</v>
      </c>
      <c r="K4" s="4">
        <v>390</v>
      </c>
      <c r="L4" s="10">
        <f t="shared" si="4"/>
        <v>0.27718550106609807</v>
      </c>
      <c r="M4" s="8">
        <f t="shared" si="5"/>
        <v>1205.6545842217483</v>
      </c>
      <c r="N4" s="4">
        <v>595</v>
      </c>
      <c r="O4" s="10">
        <f t="shared" si="6"/>
        <v>0.4228855721393035</v>
      </c>
      <c r="P4" s="8">
        <f t="shared" si="7"/>
        <v>962.62686567164189</v>
      </c>
      <c r="Q4" s="34">
        <v>0.96499999999999997</v>
      </c>
      <c r="R4" s="34">
        <v>0.97299999999999998</v>
      </c>
    </row>
    <row r="5" spans="1:18" x14ac:dyDescent="0.25">
      <c r="A5" s="25" t="s">
        <v>75</v>
      </c>
      <c r="B5" s="4">
        <v>1191</v>
      </c>
      <c r="C5" s="4">
        <v>1040</v>
      </c>
      <c r="D5" s="5">
        <f>C5/B5</f>
        <v>0.87321578505457598</v>
      </c>
      <c r="E5" s="4">
        <v>8853466</v>
      </c>
      <c r="F5" s="4">
        <v>364140</v>
      </c>
      <c r="G5" s="8">
        <f t="shared" si="0"/>
        <v>350.13461538461536</v>
      </c>
      <c r="H5" s="8">
        <f t="shared" si="1"/>
        <v>417010.32692307688</v>
      </c>
      <c r="I5" s="10">
        <f t="shared" si="2"/>
        <v>4.7101364247976653E-2</v>
      </c>
      <c r="J5" s="10">
        <f t="shared" si="3"/>
        <v>0.95289863575202338</v>
      </c>
      <c r="K5" s="4">
        <v>165</v>
      </c>
      <c r="L5" s="10">
        <f t="shared" si="4"/>
        <v>0.15865384615384615</v>
      </c>
      <c r="M5" s="8">
        <f t="shared" si="5"/>
        <v>1002.0432692307693</v>
      </c>
      <c r="N5" s="4">
        <v>411</v>
      </c>
      <c r="O5" s="10">
        <f t="shared" si="6"/>
        <v>0.39519230769230768</v>
      </c>
      <c r="P5" s="8">
        <f t="shared" si="7"/>
        <v>720.32596153846157</v>
      </c>
      <c r="Q5" s="34">
        <v>0.96499999999999997</v>
      </c>
      <c r="R5" s="34">
        <v>0.97199999999999998</v>
      </c>
    </row>
    <row r="6" spans="1:18" x14ac:dyDescent="0.25">
      <c r="A6" s="25" t="s">
        <v>16</v>
      </c>
      <c r="B6" s="4">
        <v>467</v>
      </c>
      <c r="C6" s="4">
        <v>352</v>
      </c>
      <c r="D6" s="5">
        <f>C6/B6</f>
        <v>0.75374732334047112</v>
      </c>
      <c r="E6" s="4">
        <v>4115860</v>
      </c>
      <c r="F6" s="4">
        <v>169360</v>
      </c>
      <c r="G6" s="8">
        <f t="shared" si="0"/>
        <v>481.13636363636363</v>
      </c>
      <c r="H6" s="8">
        <f t="shared" si="1"/>
        <v>224690.68181818182</v>
      </c>
      <c r="I6" s="10">
        <f t="shared" si="2"/>
        <v>5.4591429693473983E-2</v>
      </c>
      <c r="J6" s="10">
        <f t="shared" si="3"/>
        <v>0.94540857030652603</v>
      </c>
      <c r="K6" s="4">
        <v>44</v>
      </c>
      <c r="L6" s="10">
        <f t="shared" si="4"/>
        <v>0.125</v>
      </c>
      <c r="M6" s="8">
        <f t="shared" si="5"/>
        <v>408.625</v>
      </c>
      <c r="N6" s="4">
        <v>125</v>
      </c>
      <c r="O6" s="10">
        <f t="shared" si="6"/>
        <v>0.35511363636363635</v>
      </c>
      <c r="P6" s="8">
        <f t="shared" si="7"/>
        <v>301.16193181818181</v>
      </c>
      <c r="Q6" s="34">
        <v>0.98</v>
      </c>
      <c r="R6" s="34">
        <v>0.98699999999999999</v>
      </c>
    </row>
    <row r="8" spans="1:18" x14ac:dyDescent="0.25">
      <c r="L8" s="15"/>
    </row>
    <row r="10" spans="1:18" x14ac:dyDescent="0.25">
      <c r="E10" s="12"/>
      <c r="F10" s="1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zoomScale="85" zoomScaleNormal="85" workbookViewId="0">
      <selection activeCell="D42" sqref="D42"/>
    </sheetView>
  </sheetViews>
  <sheetFormatPr defaultRowHeight="12.75" x14ac:dyDescent="0.2"/>
  <cols>
    <col min="1" max="1" width="22.140625" style="13" customWidth="1"/>
    <col min="2" max="2" width="22.140625" style="13" hidden="1" customWidth="1"/>
    <col min="3" max="3" width="25.7109375" style="13" customWidth="1"/>
    <col min="4" max="4" width="21.140625" style="13" customWidth="1"/>
    <col min="5" max="5" width="21" style="13" customWidth="1"/>
    <col min="6" max="6" width="17.28515625" style="13" customWidth="1"/>
    <col min="7" max="10" width="17.85546875" style="13" customWidth="1"/>
    <col min="11" max="13" width="18.28515625" style="13" customWidth="1"/>
    <col min="14" max="14" width="17.85546875" style="13" customWidth="1"/>
    <col min="15" max="15" width="16.42578125" style="13" customWidth="1"/>
    <col min="16" max="16" width="16.85546875" style="13" customWidth="1"/>
    <col min="17" max="17" width="9.140625" style="13" customWidth="1"/>
    <col min="18" max="16384" width="9.140625" style="13"/>
  </cols>
  <sheetData>
    <row r="1" spans="1:16" ht="51.75" thickBot="1" x14ac:dyDescent="0.25">
      <c r="A1" s="21" t="s">
        <v>18</v>
      </c>
      <c r="B1" s="21" t="s">
        <v>45</v>
      </c>
      <c r="C1" s="14" t="s">
        <v>0</v>
      </c>
      <c r="D1" s="14" t="s">
        <v>1</v>
      </c>
      <c r="E1" s="14" t="s">
        <v>2</v>
      </c>
      <c r="F1" s="7" t="s">
        <v>3</v>
      </c>
      <c r="G1" s="20" t="s">
        <v>6</v>
      </c>
      <c r="H1" s="20" t="s">
        <v>8</v>
      </c>
      <c r="I1" s="35" t="s">
        <v>84</v>
      </c>
      <c r="J1" s="35" t="s">
        <v>85</v>
      </c>
      <c r="K1" s="36" t="s">
        <v>86</v>
      </c>
      <c r="L1" s="37" t="s">
        <v>87</v>
      </c>
      <c r="M1" s="36" t="s">
        <v>88</v>
      </c>
      <c r="N1" s="36" t="s">
        <v>89</v>
      </c>
      <c r="O1" s="37" t="s">
        <v>90</v>
      </c>
      <c r="P1" s="36" t="s">
        <v>91</v>
      </c>
    </row>
    <row r="2" spans="1:16" x14ac:dyDescent="0.2">
      <c r="A2" s="22" t="s">
        <v>19</v>
      </c>
      <c r="B2" s="23" t="s">
        <v>46</v>
      </c>
      <c r="C2" s="8">
        <v>22</v>
      </c>
      <c r="D2" s="8">
        <v>14</v>
      </c>
      <c r="E2" s="10">
        <f>D2/C2</f>
        <v>0.63636363636363635</v>
      </c>
      <c r="F2" s="8">
        <v>141891</v>
      </c>
      <c r="G2" s="8">
        <v>40079</v>
      </c>
      <c r="H2" s="8">
        <f>G2/D2</f>
        <v>2862.7857142857142</v>
      </c>
      <c r="I2" s="8">
        <f>H2*C2</f>
        <v>62981.28571428571</v>
      </c>
      <c r="J2" s="10">
        <f>I2/F2</f>
        <v>0.44387089888918757</v>
      </c>
      <c r="K2" s="8">
        <v>0</v>
      </c>
      <c r="L2" s="10">
        <f t="shared" ref="L2:L28" si="0">K2/D2</f>
        <v>0</v>
      </c>
      <c r="M2" s="8">
        <f t="shared" ref="M2:M28" si="1">(1-L2)*C2</f>
        <v>22</v>
      </c>
      <c r="N2" s="8">
        <v>3</v>
      </c>
      <c r="O2" s="10">
        <f t="shared" ref="O2:O28" si="2">N2/D2</f>
        <v>0.21428571428571427</v>
      </c>
      <c r="P2" s="8">
        <f t="shared" ref="P2:P28" si="3">(1-O2)*C2</f>
        <v>17.285714285714285</v>
      </c>
    </row>
    <row r="3" spans="1:16" x14ac:dyDescent="0.2">
      <c r="A3" s="22" t="s">
        <v>20</v>
      </c>
      <c r="B3" s="22" t="s">
        <v>47</v>
      </c>
      <c r="C3" s="4">
        <v>102</v>
      </c>
      <c r="D3" s="4">
        <v>68</v>
      </c>
      <c r="E3" s="5">
        <f t="shared" ref="E3:E28" si="4">D3/C3</f>
        <v>0.66666666666666663</v>
      </c>
      <c r="F3" s="4">
        <v>589600</v>
      </c>
      <c r="G3" s="4">
        <v>18106</v>
      </c>
      <c r="H3" s="8">
        <f t="shared" ref="H3:H28" si="5">G3/D3</f>
        <v>266.26470588235293</v>
      </c>
      <c r="I3" s="8">
        <f t="shared" ref="I3:I28" si="6">H3*C3</f>
        <v>27159</v>
      </c>
      <c r="J3" s="10">
        <f t="shared" ref="J3:J28" si="7">I3/F3</f>
        <v>4.6063432835820893E-2</v>
      </c>
      <c r="K3" s="4">
        <v>7</v>
      </c>
      <c r="L3" s="10">
        <f t="shared" si="0"/>
        <v>0.10294117647058823</v>
      </c>
      <c r="M3" s="8">
        <f t="shared" si="1"/>
        <v>91.5</v>
      </c>
      <c r="N3" s="4">
        <v>14</v>
      </c>
      <c r="O3" s="10">
        <f t="shared" si="2"/>
        <v>0.20588235294117646</v>
      </c>
      <c r="P3" s="8">
        <f t="shared" si="3"/>
        <v>81</v>
      </c>
    </row>
    <row r="4" spans="1:16" x14ac:dyDescent="0.2">
      <c r="A4" s="22" t="s">
        <v>21</v>
      </c>
      <c r="B4" s="22" t="s">
        <v>48</v>
      </c>
      <c r="C4" s="4">
        <v>62</v>
      </c>
      <c r="D4" s="4">
        <v>26</v>
      </c>
      <c r="E4" s="5">
        <f t="shared" si="4"/>
        <v>0.41935483870967744</v>
      </c>
      <c r="F4" s="4">
        <v>727600</v>
      </c>
      <c r="G4" s="4">
        <v>24472</v>
      </c>
      <c r="H4" s="8">
        <f t="shared" si="5"/>
        <v>941.23076923076928</v>
      </c>
      <c r="I4" s="8">
        <f t="shared" si="6"/>
        <v>58356.307692307695</v>
      </c>
      <c r="J4" s="10">
        <f t="shared" si="7"/>
        <v>8.0203831352814309E-2</v>
      </c>
      <c r="K4" s="4">
        <v>1</v>
      </c>
      <c r="L4" s="10">
        <f t="shared" si="0"/>
        <v>3.8461538461538464E-2</v>
      </c>
      <c r="M4" s="8">
        <f t="shared" si="1"/>
        <v>59.61538461538462</v>
      </c>
      <c r="N4" s="4">
        <v>8</v>
      </c>
      <c r="O4" s="10">
        <f t="shared" si="2"/>
        <v>0.30769230769230771</v>
      </c>
      <c r="P4" s="8">
        <f t="shared" si="3"/>
        <v>42.92307692307692</v>
      </c>
    </row>
    <row r="5" spans="1:16" x14ac:dyDescent="0.2">
      <c r="A5" s="22" t="s">
        <v>22</v>
      </c>
      <c r="B5" s="22" t="s">
        <v>61</v>
      </c>
      <c r="C5" s="4">
        <v>16</v>
      </c>
      <c r="D5" s="4">
        <v>8</v>
      </c>
      <c r="E5" s="5">
        <f t="shared" si="4"/>
        <v>0.5</v>
      </c>
      <c r="F5" s="4">
        <v>170010</v>
      </c>
      <c r="G5" s="4">
        <v>620</v>
      </c>
      <c r="H5" s="8">
        <f t="shared" si="5"/>
        <v>77.5</v>
      </c>
      <c r="I5" s="8">
        <f t="shared" si="6"/>
        <v>1240</v>
      </c>
      <c r="J5" s="10">
        <f t="shared" si="7"/>
        <v>7.293688606552556E-3</v>
      </c>
      <c r="K5" s="4">
        <v>3</v>
      </c>
      <c r="L5" s="10">
        <f t="shared" si="0"/>
        <v>0.375</v>
      </c>
      <c r="M5" s="8">
        <f t="shared" si="1"/>
        <v>10</v>
      </c>
      <c r="N5" s="4">
        <v>5</v>
      </c>
      <c r="O5" s="10">
        <f t="shared" si="2"/>
        <v>0.625</v>
      </c>
      <c r="P5" s="8">
        <f t="shared" si="3"/>
        <v>6</v>
      </c>
    </row>
    <row r="6" spans="1:16" x14ac:dyDescent="0.2">
      <c r="A6" s="22" t="s">
        <v>23</v>
      </c>
      <c r="B6" s="22" t="s">
        <v>49</v>
      </c>
      <c r="C6" s="4">
        <v>417</v>
      </c>
      <c r="D6" s="4">
        <v>255</v>
      </c>
      <c r="E6" s="5">
        <f t="shared" si="4"/>
        <v>0.61151079136690645</v>
      </c>
      <c r="F6" s="4">
        <v>2843060</v>
      </c>
      <c r="G6" s="4">
        <v>65659</v>
      </c>
      <c r="H6" s="8">
        <f t="shared" si="5"/>
        <v>257.48627450980393</v>
      </c>
      <c r="I6" s="8">
        <f t="shared" si="6"/>
        <v>107371.77647058824</v>
      </c>
      <c r="J6" s="10">
        <f t="shared" si="7"/>
        <v>3.7766271718003924E-2</v>
      </c>
      <c r="K6" s="4">
        <v>25</v>
      </c>
      <c r="L6" s="10">
        <f t="shared" si="0"/>
        <v>9.8039215686274508E-2</v>
      </c>
      <c r="M6" s="8">
        <f t="shared" si="1"/>
        <v>376.11764705882354</v>
      </c>
      <c r="N6" s="4">
        <v>51</v>
      </c>
      <c r="O6" s="10">
        <f t="shared" si="2"/>
        <v>0.2</v>
      </c>
      <c r="P6" s="8">
        <f t="shared" si="3"/>
        <v>333.6</v>
      </c>
    </row>
    <row r="7" spans="1:16" x14ac:dyDescent="0.2">
      <c r="A7" s="22" t="s">
        <v>24</v>
      </c>
      <c r="B7" s="22" t="s">
        <v>50</v>
      </c>
      <c r="C7" s="4">
        <v>184</v>
      </c>
      <c r="D7" s="4">
        <v>123</v>
      </c>
      <c r="E7" s="5">
        <f t="shared" si="4"/>
        <v>0.66847826086956519</v>
      </c>
      <c r="F7" s="4">
        <v>1749327</v>
      </c>
      <c r="G7" s="4">
        <v>48461</v>
      </c>
      <c r="H7" s="8">
        <f t="shared" si="5"/>
        <v>393.99186991869919</v>
      </c>
      <c r="I7" s="8">
        <f t="shared" si="6"/>
        <v>72494.504065040644</v>
      </c>
      <c r="J7" s="10">
        <f t="shared" si="7"/>
        <v>4.1441368060425893E-2</v>
      </c>
      <c r="K7" s="4">
        <v>12</v>
      </c>
      <c r="L7" s="10">
        <f t="shared" si="0"/>
        <v>9.7560975609756101E-2</v>
      </c>
      <c r="M7" s="8">
        <f t="shared" si="1"/>
        <v>166.04878048780489</v>
      </c>
      <c r="N7" s="4">
        <v>31</v>
      </c>
      <c r="O7" s="10">
        <f t="shared" si="2"/>
        <v>0.25203252032520324</v>
      </c>
      <c r="P7" s="8">
        <f t="shared" si="3"/>
        <v>137.6260162601626</v>
      </c>
    </row>
    <row r="8" spans="1:16" x14ac:dyDescent="0.2">
      <c r="A8" s="22" t="s">
        <v>25</v>
      </c>
      <c r="B8" s="22" t="s">
        <v>62</v>
      </c>
      <c r="C8" s="4">
        <v>1</v>
      </c>
      <c r="D8" s="4">
        <v>1</v>
      </c>
      <c r="E8" s="5">
        <f t="shared" si="4"/>
        <v>1</v>
      </c>
      <c r="F8" s="4">
        <v>774037</v>
      </c>
      <c r="G8" s="4">
        <v>0</v>
      </c>
      <c r="H8" s="8">
        <f t="shared" si="5"/>
        <v>0</v>
      </c>
      <c r="I8" s="8">
        <f t="shared" si="6"/>
        <v>0</v>
      </c>
      <c r="J8" s="10">
        <f t="shared" si="7"/>
        <v>0</v>
      </c>
      <c r="K8" s="4">
        <v>1</v>
      </c>
      <c r="L8" s="10">
        <f t="shared" si="0"/>
        <v>1</v>
      </c>
      <c r="M8" s="8">
        <f t="shared" si="1"/>
        <v>0</v>
      </c>
      <c r="N8" s="4">
        <v>1</v>
      </c>
      <c r="O8" s="10">
        <f t="shared" si="2"/>
        <v>1</v>
      </c>
      <c r="P8" s="8">
        <f t="shared" si="3"/>
        <v>0</v>
      </c>
    </row>
    <row r="9" spans="1:16" x14ac:dyDescent="0.2">
      <c r="A9" s="22" t="s">
        <v>26</v>
      </c>
      <c r="B9" s="22" t="s">
        <v>51</v>
      </c>
      <c r="C9" s="4">
        <v>78</v>
      </c>
      <c r="D9" s="4">
        <v>66</v>
      </c>
      <c r="E9" s="5">
        <f t="shared" si="4"/>
        <v>0.84615384615384615</v>
      </c>
      <c r="F9" s="4">
        <v>1087179</v>
      </c>
      <c r="G9" s="4">
        <v>61370</v>
      </c>
      <c r="H9" s="8">
        <f t="shared" si="5"/>
        <v>929.84848484848487</v>
      </c>
      <c r="I9" s="8">
        <f t="shared" si="6"/>
        <v>72528.181818181823</v>
      </c>
      <c r="J9" s="10">
        <f t="shared" si="7"/>
        <v>6.6712272604770528E-2</v>
      </c>
      <c r="K9" s="4">
        <v>18</v>
      </c>
      <c r="L9" s="10">
        <f t="shared" si="0"/>
        <v>0.27272727272727271</v>
      </c>
      <c r="M9" s="8">
        <f t="shared" si="1"/>
        <v>56.727272727272727</v>
      </c>
      <c r="N9" s="4">
        <v>34</v>
      </c>
      <c r="O9" s="10">
        <f t="shared" si="2"/>
        <v>0.51515151515151514</v>
      </c>
      <c r="P9" s="8">
        <f t="shared" si="3"/>
        <v>37.81818181818182</v>
      </c>
    </row>
    <row r="10" spans="1:16" x14ac:dyDescent="0.2">
      <c r="A10" s="22" t="s">
        <v>27</v>
      </c>
      <c r="B10" s="22" t="s">
        <v>52</v>
      </c>
      <c r="C10" s="4">
        <v>246</v>
      </c>
      <c r="D10" s="4">
        <v>179</v>
      </c>
      <c r="E10" s="5">
        <f t="shared" si="4"/>
        <v>0.72764227642276424</v>
      </c>
      <c r="F10" s="4">
        <v>1931471</v>
      </c>
      <c r="G10" s="4">
        <v>22900</v>
      </c>
      <c r="H10" s="8">
        <f t="shared" si="5"/>
        <v>127.93296089385476</v>
      </c>
      <c r="I10" s="8">
        <f t="shared" si="6"/>
        <v>31471.50837988827</v>
      </c>
      <c r="J10" s="10">
        <f t="shared" si="7"/>
        <v>1.6294062080087286E-2</v>
      </c>
      <c r="K10" s="4">
        <v>17</v>
      </c>
      <c r="L10" s="10">
        <f t="shared" si="0"/>
        <v>9.4972067039106142E-2</v>
      </c>
      <c r="M10" s="8">
        <f t="shared" si="1"/>
        <v>222.6368715083799</v>
      </c>
      <c r="N10" s="4">
        <v>40</v>
      </c>
      <c r="O10" s="10">
        <f t="shared" si="2"/>
        <v>0.22346368715083798</v>
      </c>
      <c r="P10" s="8">
        <f t="shared" si="3"/>
        <v>191.02793296089385</v>
      </c>
    </row>
    <row r="11" spans="1:16" x14ac:dyDescent="0.2">
      <c r="A11" s="22" t="s">
        <v>28</v>
      </c>
      <c r="B11" s="22" t="s">
        <v>53</v>
      </c>
      <c r="C11" s="4">
        <v>217</v>
      </c>
      <c r="D11" s="4">
        <v>87</v>
      </c>
      <c r="E11" s="5">
        <f t="shared" si="4"/>
        <v>0.4009216589861751</v>
      </c>
      <c r="F11" s="4">
        <v>934407</v>
      </c>
      <c r="G11" s="4">
        <v>9333</v>
      </c>
      <c r="H11" s="8">
        <f t="shared" si="5"/>
        <v>107.27586206896552</v>
      </c>
      <c r="I11" s="8">
        <f t="shared" si="6"/>
        <v>23278.862068965518</v>
      </c>
      <c r="J11" s="10">
        <f t="shared" si="7"/>
        <v>2.4912979107568241E-2</v>
      </c>
      <c r="K11" s="4">
        <v>7</v>
      </c>
      <c r="L11" s="10">
        <f t="shared" si="0"/>
        <v>8.0459770114942528E-2</v>
      </c>
      <c r="M11" s="8">
        <f t="shared" si="1"/>
        <v>199.54022988505747</v>
      </c>
      <c r="N11" s="4">
        <v>16</v>
      </c>
      <c r="O11" s="10">
        <f t="shared" si="2"/>
        <v>0.18390804597701149</v>
      </c>
      <c r="P11" s="8">
        <f t="shared" si="3"/>
        <v>177.09195402298852</v>
      </c>
    </row>
    <row r="12" spans="1:16" x14ac:dyDescent="0.2">
      <c r="A12" s="22" t="s">
        <v>29</v>
      </c>
      <c r="B12" s="22" t="s">
        <v>63</v>
      </c>
      <c r="C12" s="4">
        <v>853</v>
      </c>
      <c r="D12" s="4">
        <v>680</v>
      </c>
      <c r="E12" s="5">
        <f t="shared" si="4"/>
        <v>0.7971864009378663</v>
      </c>
      <c r="F12" s="4">
        <v>5768672</v>
      </c>
      <c r="G12" s="4">
        <v>167087</v>
      </c>
      <c r="H12" s="8">
        <f t="shared" si="5"/>
        <v>245.71617647058824</v>
      </c>
      <c r="I12" s="8">
        <f t="shared" si="6"/>
        <v>209595.89852941176</v>
      </c>
      <c r="J12" s="10">
        <f t="shared" si="7"/>
        <v>3.6333474763240441E-2</v>
      </c>
      <c r="K12" s="4">
        <v>64</v>
      </c>
      <c r="L12" s="10">
        <f t="shared" si="0"/>
        <v>9.4117647058823528E-2</v>
      </c>
      <c r="M12" s="8">
        <f t="shared" si="1"/>
        <v>772.71764705882356</v>
      </c>
      <c r="N12" s="4">
        <v>184</v>
      </c>
      <c r="O12" s="10">
        <f t="shared" si="2"/>
        <v>0.27058823529411763</v>
      </c>
      <c r="P12" s="8">
        <f t="shared" si="3"/>
        <v>622.1882352941177</v>
      </c>
    </row>
    <row r="13" spans="1:16" x14ac:dyDescent="0.2">
      <c r="A13" s="22" t="s">
        <v>30</v>
      </c>
      <c r="B13" s="22" t="s">
        <v>64</v>
      </c>
      <c r="C13" s="4">
        <v>79</v>
      </c>
      <c r="D13" s="4">
        <v>68</v>
      </c>
      <c r="E13" s="5">
        <f t="shared" si="4"/>
        <v>0.86075949367088611</v>
      </c>
      <c r="F13" s="4">
        <v>830632</v>
      </c>
      <c r="G13" s="4">
        <v>137976</v>
      </c>
      <c r="H13" s="8">
        <f t="shared" si="5"/>
        <v>2029.0588235294117</v>
      </c>
      <c r="I13" s="8">
        <f t="shared" si="6"/>
        <v>160295.64705882352</v>
      </c>
      <c r="J13" s="10">
        <f t="shared" si="7"/>
        <v>0.19298034154574292</v>
      </c>
      <c r="K13" s="4">
        <v>14</v>
      </c>
      <c r="L13" s="10">
        <f t="shared" si="0"/>
        <v>0.20588235294117646</v>
      </c>
      <c r="M13" s="8">
        <f t="shared" si="1"/>
        <v>62.735294117647065</v>
      </c>
      <c r="N13" s="4">
        <v>38</v>
      </c>
      <c r="O13" s="10">
        <f t="shared" si="2"/>
        <v>0.55882352941176472</v>
      </c>
      <c r="P13" s="8">
        <f t="shared" si="3"/>
        <v>34.852941176470587</v>
      </c>
    </row>
    <row r="14" spans="1:16" x14ac:dyDescent="0.2">
      <c r="A14" s="22" t="s">
        <v>65</v>
      </c>
      <c r="B14" s="22" t="s">
        <v>54</v>
      </c>
      <c r="C14" s="4">
        <v>141</v>
      </c>
      <c r="D14" s="4">
        <v>104</v>
      </c>
      <c r="E14" s="5">
        <f t="shared" si="4"/>
        <v>0.73758865248226946</v>
      </c>
      <c r="F14" s="4">
        <v>579720</v>
      </c>
      <c r="G14" s="4">
        <v>8754</v>
      </c>
      <c r="H14" s="8">
        <f t="shared" si="5"/>
        <v>84.17307692307692</v>
      </c>
      <c r="I14" s="8">
        <f t="shared" si="6"/>
        <v>11868.403846153846</v>
      </c>
      <c r="J14" s="10">
        <f t="shared" si="7"/>
        <v>2.047264859958919E-2</v>
      </c>
      <c r="K14" s="4">
        <v>12</v>
      </c>
      <c r="L14" s="10">
        <f t="shared" si="0"/>
        <v>0.11538461538461539</v>
      </c>
      <c r="M14" s="8">
        <f t="shared" si="1"/>
        <v>124.73076923076923</v>
      </c>
      <c r="N14" s="4">
        <v>46</v>
      </c>
      <c r="O14" s="10">
        <f t="shared" si="2"/>
        <v>0.44230769230769229</v>
      </c>
      <c r="P14" s="8">
        <f t="shared" si="3"/>
        <v>78.634615384615387</v>
      </c>
    </row>
    <row r="15" spans="1:16" x14ac:dyDescent="0.2">
      <c r="A15" s="22" t="s">
        <v>31</v>
      </c>
      <c r="B15" s="22" t="s">
        <v>55</v>
      </c>
      <c r="C15" s="4">
        <v>144</v>
      </c>
      <c r="D15" s="4">
        <v>89</v>
      </c>
      <c r="E15" s="5">
        <f t="shared" si="4"/>
        <v>0.61805555555555558</v>
      </c>
      <c r="F15" s="4">
        <v>1400884</v>
      </c>
      <c r="G15" s="4">
        <v>52008</v>
      </c>
      <c r="H15" s="8">
        <f t="shared" si="5"/>
        <v>584.35955056179773</v>
      </c>
      <c r="I15" s="8">
        <f t="shared" si="6"/>
        <v>84147.775280898873</v>
      </c>
      <c r="J15" s="10">
        <f t="shared" si="7"/>
        <v>6.0067625357202219E-2</v>
      </c>
      <c r="K15" s="4">
        <v>15</v>
      </c>
      <c r="L15" s="10">
        <f t="shared" si="0"/>
        <v>0.16853932584269662</v>
      </c>
      <c r="M15" s="8">
        <f t="shared" si="1"/>
        <v>119.73033707865169</v>
      </c>
      <c r="N15" s="4">
        <v>35</v>
      </c>
      <c r="O15" s="10">
        <f t="shared" si="2"/>
        <v>0.39325842696629215</v>
      </c>
      <c r="P15" s="8">
        <f t="shared" si="3"/>
        <v>87.370786516853926</v>
      </c>
    </row>
    <row r="16" spans="1:16" x14ac:dyDescent="0.2">
      <c r="A16" s="22" t="s">
        <v>32</v>
      </c>
      <c r="B16" s="22" t="s">
        <v>66</v>
      </c>
      <c r="C16" s="4">
        <v>223</v>
      </c>
      <c r="D16" s="4">
        <v>130</v>
      </c>
      <c r="E16" s="5">
        <f t="shared" si="4"/>
        <v>0.5829596412556054</v>
      </c>
      <c r="F16" s="4">
        <v>890253</v>
      </c>
      <c r="G16" s="4">
        <v>18964</v>
      </c>
      <c r="H16" s="8">
        <f t="shared" si="5"/>
        <v>145.87692307692308</v>
      </c>
      <c r="I16" s="8">
        <f t="shared" si="6"/>
        <v>32530.553846153845</v>
      </c>
      <c r="J16" s="10">
        <f t="shared" si="7"/>
        <v>3.6540796656853551E-2</v>
      </c>
      <c r="K16" s="4">
        <v>7</v>
      </c>
      <c r="L16" s="10">
        <f t="shared" si="0"/>
        <v>5.3846153846153849E-2</v>
      </c>
      <c r="M16" s="8">
        <f t="shared" si="1"/>
        <v>210.99230769230769</v>
      </c>
      <c r="N16" s="4">
        <v>23</v>
      </c>
      <c r="O16" s="10">
        <f t="shared" si="2"/>
        <v>0.17692307692307693</v>
      </c>
      <c r="P16" s="8">
        <f t="shared" si="3"/>
        <v>183.54615384615383</v>
      </c>
    </row>
    <row r="17" spans="1:16" x14ac:dyDescent="0.2">
      <c r="A17" s="22" t="s">
        <v>33</v>
      </c>
      <c r="B17" s="22" t="s">
        <v>56</v>
      </c>
      <c r="C17" s="4">
        <v>185</v>
      </c>
      <c r="D17" s="4">
        <v>115</v>
      </c>
      <c r="E17" s="5">
        <f t="shared" si="4"/>
        <v>0.6216216216216216</v>
      </c>
      <c r="F17" s="4">
        <v>1968494</v>
      </c>
      <c r="G17" s="4">
        <v>138086</v>
      </c>
      <c r="H17" s="8">
        <f t="shared" si="5"/>
        <v>1200.7478260869566</v>
      </c>
      <c r="I17" s="8">
        <f t="shared" si="6"/>
        <v>222138.34782608697</v>
      </c>
      <c r="J17" s="10">
        <f t="shared" si="7"/>
        <v>0.11284685034655273</v>
      </c>
      <c r="K17" s="4">
        <v>10</v>
      </c>
      <c r="L17" s="10">
        <f t="shared" si="0"/>
        <v>8.6956521739130432E-2</v>
      </c>
      <c r="M17" s="8">
        <f t="shared" si="1"/>
        <v>168.91304347826087</v>
      </c>
      <c r="N17" s="4">
        <v>21</v>
      </c>
      <c r="O17" s="10">
        <f t="shared" si="2"/>
        <v>0.18260869565217391</v>
      </c>
      <c r="P17" s="8">
        <f t="shared" si="3"/>
        <v>151.21739130434781</v>
      </c>
    </row>
    <row r="18" spans="1:16" x14ac:dyDescent="0.2">
      <c r="A18" s="22" t="s">
        <v>34</v>
      </c>
      <c r="B18" s="22" t="s">
        <v>57</v>
      </c>
      <c r="C18" s="4">
        <v>224</v>
      </c>
      <c r="D18" s="4">
        <v>110</v>
      </c>
      <c r="E18" s="5">
        <f t="shared" si="4"/>
        <v>0.49107142857142855</v>
      </c>
      <c r="F18" s="4">
        <v>476226</v>
      </c>
      <c r="G18" s="4">
        <v>6246</v>
      </c>
      <c r="H18" s="8">
        <f t="shared" si="5"/>
        <v>56.781818181818181</v>
      </c>
      <c r="I18" s="8">
        <f t="shared" si="6"/>
        <v>12719.127272727274</v>
      </c>
      <c r="J18" s="10">
        <f t="shared" si="7"/>
        <v>2.6708174842883996E-2</v>
      </c>
      <c r="K18" s="4">
        <v>7</v>
      </c>
      <c r="L18" s="10">
        <f t="shared" si="0"/>
        <v>6.363636363636363E-2</v>
      </c>
      <c r="M18" s="8">
        <f t="shared" si="1"/>
        <v>209.74545454545455</v>
      </c>
      <c r="N18" s="4">
        <v>24</v>
      </c>
      <c r="O18" s="10">
        <f t="shared" si="2"/>
        <v>0.21818181818181817</v>
      </c>
      <c r="P18" s="8">
        <f t="shared" si="3"/>
        <v>175.12727272727273</v>
      </c>
    </row>
    <row r="19" spans="1:16" x14ac:dyDescent="0.2">
      <c r="A19" s="22" t="s">
        <v>35</v>
      </c>
      <c r="B19" s="22" t="s">
        <v>69</v>
      </c>
      <c r="C19" s="4">
        <v>399</v>
      </c>
      <c r="D19" s="4">
        <v>334</v>
      </c>
      <c r="E19" s="5">
        <f t="shared" si="4"/>
        <v>0.83709273182957389</v>
      </c>
      <c r="F19" s="4">
        <v>3070199</v>
      </c>
      <c r="G19" s="4">
        <v>31459</v>
      </c>
      <c r="H19" s="8">
        <f t="shared" si="5"/>
        <v>94.188622754491021</v>
      </c>
      <c r="I19" s="8">
        <f t="shared" si="6"/>
        <v>37581.260479041921</v>
      </c>
      <c r="J19" s="10">
        <f t="shared" si="7"/>
        <v>1.2240659474855514E-2</v>
      </c>
      <c r="K19" s="4">
        <v>71</v>
      </c>
      <c r="L19" s="10">
        <f t="shared" si="0"/>
        <v>0.21257485029940121</v>
      </c>
      <c r="M19" s="8">
        <f t="shared" si="1"/>
        <v>314.18263473053895</v>
      </c>
      <c r="N19" s="4">
        <v>174</v>
      </c>
      <c r="O19" s="10">
        <f t="shared" si="2"/>
        <v>0.52095808383233533</v>
      </c>
      <c r="P19" s="8">
        <f t="shared" si="3"/>
        <v>191.13772455089821</v>
      </c>
    </row>
    <row r="20" spans="1:16" x14ac:dyDescent="0.2">
      <c r="A20" s="22" t="s">
        <v>36</v>
      </c>
      <c r="B20" s="22" t="s">
        <v>70</v>
      </c>
      <c r="C20" s="4">
        <v>92</v>
      </c>
      <c r="D20" s="4">
        <v>77</v>
      </c>
      <c r="E20" s="5">
        <f t="shared" si="4"/>
        <v>0.83695652173913049</v>
      </c>
      <c r="F20" s="4">
        <v>4656250</v>
      </c>
      <c r="G20" s="4">
        <v>520062</v>
      </c>
      <c r="H20" s="8">
        <f t="shared" si="5"/>
        <v>6754.0519480519479</v>
      </c>
      <c r="I20" s="8">
        <f t="shared" si="6"/>
        <v>621372.77922077919</v>
      </c>
      <c r="J20" s="10">
        <f t="shared" si="7"/>
        <v>0.13344918748365728</v>
      </c>
      <c r="K20" s="4">
        <v>14</v>
      </c>
      <c r="L20" s="10">
        <f t="shared" si="0"/>
        <v>0.18181818181818182</v>
      </c>
      <c r="M20" s="8">
        <f t="shared" si="1"/>
        <v>75.272727272727266</v>
      </c>
      <c r="N20" s="4">
        <v>27</v>
      </c>
      <c r="O20" s="10">
        <f t="shared" si="2"/>
        <v>0.35064935064935066</v>
      </c>
      <c r="P20" s="8">
        <f t="shared" si="3"/>
        <v>59.740259740259738</v>
      </c>
    </row>
    <row r="21" spans="1:16" x14ac:dyDescent="0.2">
      <c r="A21" s="22" t="s">
        <v>37</v>
      </c>
      <c r="B21" s="22" t="s">
        <v>67</v>
      </c>
      <c r="C21" s="4">
        <v>167</v>
      </c>
      <c r="D21" s="4">
        <v>99</v>
      </c>
      <c r="E21" s="5">
        <f t="shared" si="4"/>
        <v>0.59281437125748504</v>
      </c>
      <c r="F21" s="4">
        <v>674473</v>
      </c>
      <c r="G21" s="4">
        <v>13878</v>
      </c>
      <c r="H21" s="8">
        <f t="shared" si="5"/>
        <v>140.18181818181819</v>
      </c>
      <c r="I21" s="8">
        <f t="shared" si="6"/>
        <v>23410.363636363636</v>
      </c>
      <c r="J21" s="10">
        <f t="shared" si="7"/>
        <v>3.4709119025318487E-2</v>
      </c>
      <c r="K21" s="4">
        <v>5</v>
      </c>
      <c r="L21" s="10">
        <f t="shared" si="0"/>
        <v>5.0505050505050504E-2</v>
      </c>
      <c r="M21" s="8">
        <f t="shared" si="1"/>
        <v>158.56565656565655</v>
      </c>
      <c r="N21" s="4">
        <v>20</v>
      </c>
      <c r="O21" s="10">
        <f t="shared" si="2"/>
        <v>0.20202020202020202</v>
      </c>
      <c r="P21" s="8">
        <f t="shared" si="3"/>
        <v>133.26262626262627</v>
      </c>
    </row>
    <row r="22" spans="1:16" x14ac:dyDescent="0.2">
      <c r="A22" s="22" t="s">
        <v>38</v>
      </c>
      <c r="B22" s="22" t="s">
        <v>58</v>
      </c>
      <c r="C22" s="4">
        <v>52</v>
      </c>
      <c r="D22" s="4">
        <v>36</v>
      </c>
      <c r="E22" s="5">
        <f t="shared" si="4"/>
        <v>0.69230769230769229</v>
      </c>
      <c r="F22" s="4">
        <v>245967</v>
      </c>
      <c r="G22" s="4">
        <v>2662</v>
      </c>
      <c r="H22" s="8">
        <f t="shared" si="5"/>
        <v>73.944444444444443</v>
      </c>
      <c r="I22" s="8">
        <f t="shared" si="6"/>
        <v>3845.1111111111109</v>
      </c>
      <c r="J22" s="10">
        <f t="shared" si="7"/>
        <v>1.5632630032122646E-2</v>
      </c>
      <c r="K22" s="4">
        <v>4</v>
      </c>
      <c r="L22" s="10">
        <f t="shared" si="0"/>
        <v>0.1111111111111111</v>
      </c>
      <c r="M22" s="8">
        <f t="shared" si="1"/>
        <v>46.222222222222221</v>
      </c>
      <c r="N22" s="4">
        <v>12</v>
      </c>
      <c r="O22" s="10">
        <f t="shared" si="2"/>
        <v>0.33333333333333331</v>
      </c>
      <c r="P22" s="8">
        <f t="shared" si="3"/>
        <v>34.666666666666671</v>
      </c>
    </row>
    <row r="23" spans="1:16" x14ac:dyDescent="0.2">
      <c r="A23" s="22" t="s">
        <v>39</v>
      </c>
      <c r="B23" s="22" t="s">
        <v>71</v>
      </c>
      <c r="C23" s="4">
        <v>15</v>
      </c>
      <c r="D23" s="4">
        <v>7</v>
      </c>
      <c r="E23" s="5">
        <f t="shared" si="4"/>
        <v>0.46666666666666667</v>
      </c>
      <c r="F23" s="4">
        <v>90908</v>
      </c>
      <c r="G23" s="4">
        <v>1065</v>
      </c>
      <c r="H23" s="8">
        <f t="shared" si="5"/>
        <v>152.14285714285714</v>
      </c>
      <c r="I23" s="8">
        <f t="shared" si="6"/>
        <v>2282.1428571428569</v>
      </c>
      <c r="J23" s="10">
        <f t="shared" si="7"/>
        <v>2.5103872675043527E-2</v>
      </c>
      <c r="K23" s="4">
        <v>1</v>
      </c>
      <c r="L23" s="10">
        <f t="shared" si="0"/>
        <v>0.14285714285714285</v>
      </c>
      <c r="M23" s="8">
        <f t="shared" si="1"/>
        <v>12.857142857142858</v>
      </c>
      <c r="N23" s="4">
        <v>5</v>
      </c>
      <c r="O23" s="10">
        <f t="shared" si="2"/>
        <v>0.7142857142857143</v>
      </c>
      <c r="P23" s="8">
        <f t="shared" si="3"/>
        <v>4.2857142857142856</v>
      </c>
    </row>
    <row r="24" spans="1:16" x14ac:dyDescent="0.2">
      <c r="A24" s="22" t="s">
        <v>40</v>
      </c>
      <c r="B24" s="22" t="s">
        <v>72</v>
      </c>
      <c r="C24" s="4">
        <v>497</v>
      </c>
      <c r="D24" s="4">
        <v>447</v>
      </c>
      <c r="E24" s="5">
        <f t="shared" si="4"/>
        <v>0.89939637826961771</v>
      </c>
      <c r="F24" s="4">
        <v>3438167</v>
      </c>
      <c r="G24" s="4">
        <v>131766</v>
      </c>
      <c r="H24" s="8">
        <f t="shared" si="5"/>
        <v>294.77852348993287</v>
      </c>
      <c r="I24" s="8">
        <f t="shared" si="6"/>
        <v>146504.92617449662</v>
      </c>
      <c r="J24" s="10">
        <f t="shared" si="7"/>
        <v>4.2611346736355922E-2</v>
      </c>
      <c r="K24" s="4">
        <v>63</v>
      </c>
      <c r="L24" s="10">
        <f t="shared" si="0"/>
        <v>0.14093959731543623</v>
      </c>
      <c r="M24" s="8">
        <f t="shared" si="1"/>
        <v>426.95302013422815</v>
      </c>
      <c r="N24" s="4">
        <v>161</v>
      </c>
      <c r="O24" s="10">
        <f t="shared" si="2"/>
        <v>0.36017897091722595</v>
      </c>
      <c r="P24" s="8">
        <f t="shared" si="3"/>
        <v>317.9910514541387</v>
      </c>
    </row>
    <row r="25" spans="1:16" x14ac:dyDescent="0.2">
      <c r="A25" s="22" t="s">
        <v>41</v>
      </c>
      <c r="B25" s="22" t="s">
        <v>73</v>
      </c>
      <c r="C25" s="4">
        <v>295</v>
      </c>
      <c r="D25" s="4">
        <v>259</v>
      </c>
      <c r="E25" s="5">
        <f t="shared" si="4"/>
        <v>0.87796610169491529</v>
      </c>
      <c r="F25" s="4">
        <v>2345100</v>
      </c>
      <c r="G25" s="4">
        <v>200915</v>
      </c>
      <c r="H25" s="8">
        <f t="shared" si="5"/>
        <v>775.73359073359075</v>
      </c>
      <c r="I25" s="8">
        <f t="shared" si="6"/>
        <v>228841.40926640926</v>
      </c>
      <c r="J25" s="10">
        <f t="shared" si="7"/>
        <v>9.7582793597888906E-2</v>
      </c>
      <c r="K25" s="4">
        <v>31</v>
      </c>
      <c r="L25" s="10">
        <f t="shared" si="0"/>
        <v>0.11969111969111969</v>
      </c>
      <c r="M25" s="8">
        <f t="shared" si="1"/>
        <v>259.6911196911197</v>
      </c>
      <c r="N25" s="4">
        <v>90</v>
      </c>
      <c r="O25" s="10">
        <f t="shared" si="2"/>
        <v>0.34749034749034752</v>
      </c>
      <c r="P25" s="8">
        <f t="shared" si="3"/>
        <v>192.49034749034749</v>
      </c>
    </row>
    <row r="26" spans="1:16" x14ac:dyDescent="0.2">
      <c r="A26" s="22" t="s">
        <v>42</v>
      </c>
      <c r="B26" s="22" t="s">
        <v>59</v>
      </c>
      <c r="C26" s="4">
        <v>75</v>
      </c>
      <c r="D26" s="4">
        <v>46</v>
      </c>
      <c r="E26" s="5">
        <f t="shared" si="4"/>
        <v>0.61333333333333329</v>
      </c>
      <c r="F26" s="4">
        <v>483090</v>
      </c>
      <c r="G26" s="4">
        <v>5843</v>
      </c>
      <c r="H26" s="8">
        <f t="shared" si="5"/>
        <v>127.02173913043478</v>
      </c>
      <c r="I26" s="8">
        <f t="shared" si="6"/>
        <v>9526.6304347826081</v>
      </c>
      <c r="J26" s="10">
        <f t="shared" si="7"/>
        <v>1.9720197964732469E-2</v>
      </c>
      <c r="K26" s="4">
        <v>4</v>
      </c>
      <c r="L26" s="10">
        <f t="shared" si="0"/>
        <v>8.6956521739130432E-2</v>
      </c>
      <c r="M26" s="8">
        <f t="shared" si="1"/>
        <v>68.478260869565219</v>
      </c>
      <c r="N26" s="4">
        <v>11</v>
      </c>
      <c r="O26" s="10">
        <f t="shared" si="2"/>
        <v>0.2391304347826087</v>
      </c>
      <c r="P26" s="8">
        <f t="shared" si="3"/>
        <v>57.065217391304351</v>
      </c>
    </row>
    <row r="27" spans="1:16" x14ac:dyDescent="0.2">
      <c r="A27" s="22" t="s">
        <v>43</v>
      </c>
      <c r="B27" s="22" t="s">
        <v>68</v>
      </c>
      <c r="C27" s="4">
        <v>645</v>
      </c>
      <c r="D27" s="4">
        <v>584</v>
      </c>
      <c r="E27" s="5">
        <f t="shared" si="4"/>
        <v>0.90542635658914727</v>
      </c>
      <c r="F27" s="4">
        <v>12797303</v>
      </c>
      <c r="G27" s="4">
        <v>250843</v>
      </c>
      <c r="H27" s="8">
        <f t="shared" si="5"/>
        <v>429.52568493150687</v>
      </c>
      <c r="I27" s="8">
        <f t="shared" si="6"/>
        <v>277044.06678082194</v>
      </c>
      <c r="J27" s="10">
        <f t="shared" si="7"/>
        <v>2.1648629151065812E-2</v>
      </c>
      <c r="K27" s="4">
        <v>294</v>
      </c>
      <c r="L27" s="10">
        <f t="shared" si="0"/>
        <v>0.50342465753424659</v>
      </c>
      <c r="M27" s="8">
        <f t="shared" si="1"/>
        <v>320.29109589041093</v>
      </c>
      <c r="N27" s="4">
        <v>350</v>
      </c>
      <c r="O27" s="10">
        <f t="shared" si="2"/>
        <v>0.59931506849315064</v>
      </c>
      <c r="P27" s="8">
        <f t="shared" si="3"/>
        <v>258.44178082191786</v>
      </c>
    </row>
    <row r="28" spans="1:16" x14ac:dyDescent="0.2">
      <c r="A28" s="22" t="s">
        <v>44</v>
      </c>
      <c r="B28" s="22" t="s">
        <v>60</v>
      </c>
      <c r="C28" s="4">
        <v>139</v>
      </c>
      <c r="D28" s="4">
        <v>94</v>
      </c>
      <c r="E28" s="5">
        <f t="shared" si="4"/>
        <v>0.67625899280575541</v>
      </c>
      <c r="F28" s="4">
        <v>323735</v>
      </c>
      <c r="G28" s="4">
        <v>3060</v>
      </c>
      <c r="H28" s="8">
        <f t="shared" si="5"/>
        <v>32.553191489361701</v>
      </c>
      <c r="I28" s="8">
        <f t="shared" si="6"/>
        <v>4524.8936170212764</v>
      </c>
      <c r="J28" s="10">
        <f t="shared" si="7"/>
        <v>1.3977152970859736E-2</v>
      </c>
      <c r="K28" s="4">
        <v>7</v>
      </c>
      <c r="L28" s="10">
        <f t="shared" si="0"/>
        <v>7.4468085106382975E-2</v>
      </c>
      <c r="M28" s="8">
        <f t="shared" si="1"/>
        <v>128.64893617021275</v>
      </c>
      <c r="N28" s="4">
        <v>20</v>
      </c>
      <c r="O28" s="10">
        <f t="shared" si="2"/>
        <v>0.21276595744680851</v>
      </c>
      <c r="P28" s="8">
        <f t="shared" si="3"/>
        <v>109.42553191489363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zoomScale="85" zoomScaleNormal="85" workbookViewId="0">
      <selection activeCell="H2" sqref="H2"/>
    </sheetView>
  </sheetViews>
  <sheetFormatPr defaultRowHeight="15" x14ac:dyDescent="0.25"/>
  <cols>
    <col min="1" max="1" width="17" customWidth="1"/>
    <col min="2" max="2" width="25.7109375" customWidth="1"/>
    <col min="3" max="3" width="21.140625" customWidth="1"/>
    <col min="4" max="4" width="21" customWidth="1"/>
    <col min="5" max="5" width="17.28515625" customWidth="1"/>
    <col min="6" max="9" width="17.85546875" customWidth="1"/>
    <col min="10" max="12" width="18.28515625" customWidth="1"/>
    <col min="13" max="13" width="17.85546875" customWidth="1"/>
    <col min="14" max="14" width="16.42578125" customWidth="1"/>
    <col min="15" max="15" width="16.85546875" customWidth="1"/>
  </cols>
  <sheetData>
    <row r="1" spans="1:15" ht="51.75" thickBot="1" x14ac:dyDescent="0.3">
      <c r="A1" s="21" t="s">
        <v>74</v>
      </c>
      <c r="B1" s="14" t="s">
        <v>0</v>
      </c>
      <c r="C1" s="14" t="s">
        <v>1</v>
      </c>
      <c r="D1" s="14" t="s">
        <v>2</v>
      </c>
      <c r="E1" s="7" t="s">
        <v>3</v>
      </c>
      <c r="F1" s="20" t="s">
        <v>6</v>
      </c>
      <c r="G1" s="20" t="s">
        <v>8</v>
      </c>
      <c r="H1" s="35" t="s">
        <v>84</v>
      </c>
      <c r="I1" s="35" t="s">
        <v>85</v>
      </c>
      <c r="J1" s="36" t="s">
        <v>86</v>
      </c>
      <c r="K1" s="37" t="s">
        <v>87</v>
      </c>
      <c r="L1" s="36" t="s">
        <v>88</v>
      </c>
      <c r="M1" s="36" t="s">
        <v>89</v>
      </c>
      <c r="N1" s="37" t="s">
        <v>90</v>
      </c>
      <c r="O1" s="36" t="s">
        <v>91</v>
      </c>
    </row>
    <row r="2" spans="1:15" x14ac:dyDescent="0.25">
      <c r="A2" s="24">
        <v>1</v>
      </c>
      <c r="B2" s="8">
        <v>4396</v>
      </c>
      <c r="C2" s="8">
        <v>3159</v>
      </c>
      <c r="D2" s="10">
        <f>C2/B2</f>
        <v>0.71860782529572342</v>
      </c>
      <c r="E2" s="8">
        <v>8112364</v>
      </c>
      <c r="F2" s="8">
        <v>231374</v>
      </c>
      <c r="G2" s="8">
        <f>F2/C2</f>
        <v>73.242798353909464</v>
      </c>
      <c r="H2" s="8">
        <f>G2*B2</f>
        <v>321975.34156378603</v>
      </c>
      <c r="I2" s="10">
        <f>H2/E2</f>
        <v>3.9689459393560993E-2</v>
      </c>
      <c r="J2" s="8">
        <v>455</v>
      </c>
      <c r="K2" s="10">
        <f t="shared" ref="K2:K7" si="0">J2/C2</f>
        <v>0.1440329218106996</v>
      </c>
      <c r="L2" s="8">
        <f t="shared" ref="L2:L7" si="1">(1-K2)*B2</f>
        <v>3762.8312757201647</v>
      </c>
      <c r="M2" s="8">
        <v>944</v>
      </c>
      <c r="N2" s="10">
        <f t="shared" ref="N2:N7" si="2">M2/C2</f>
        <v>0.2988287432731877</v>
      </c>
      <c r="O2" s="8">
        <f t="shared" ref="O2:O7" si="3">(1-N2)*B2</f>
        <v>3082.3488445710668</v>
      </c>
    </row>
    <row r="3" spans="1:15" x14ac:dyDescent="0.25">
      <c r="A3" s="25">
        <v>2</v>
      </c>
      <c r="B3" s="4">
        <v>848</v>
      </c>
      <c r="C3" s="4">
        <v>654</v>
      </c>
      <c r="D3" s="5">
        <f t="shared" ref="D3:D7" si="4">C3/B3</f>
        <v>0.77122641509433965</v>
      </c>
      <c r="E3" s="4">
        <v>9362787</v>
      </c>
      <c r="F3" s="4">
        <v>372167</v>
      </c>
      <c r="G3" s="8">
        <f t="shared" ref="G3:G7" si="5">F3/C3</f>
        <v>569.06269113149847</v>
      </c>
      <c r="H3" s="8">
        <f t="shared" ref="H3:H7" si="6">G3*B3</f>
        <v>482565.16207951069</v>
      </c>
      <c r="I3" s="10">
        <f t="shared" ref="I3:I7" si="7">H3/E3</f>
        <v>5.1540760467957955E-2</v>
      </c>
      <c r="J3" s="4">
        <v>148</v>
      </c>
      <c r="K3" s="10">
        <f t="shared" si="0"/>
        <v>0.22629969418960244</v>
      </c>
      <c r="L3" s="8">
        <f t="shared" si="1"/>
        <v>656.09785932721707</v>
      </c>
      <c r="M3" s="4">
        <v>290</v>
      </c>
      <c r="N3" s="10">
        <f t="shared" si="2"/>
        <v>0.44342507645259938</v>
      </c>
      <c r="O3" s="8">
        <f t="shared" si="3"/>
        <v>471.97553516819579</v>
      </c>
    </row>
    <row r="4" spans="1:15" x14ac:dyDescent="0.25">
      <c r="A4" s="25">
        <v>3</v>
      </c>
      <c r="B4" s="4">
        <v>210</v>
      </c>
      <c r="C4" s="4">
        <v>183</v>
      </c>
      <c r="D4" s="5">
        <f t="shared" si="4"/>
        <v>0.87142857142857144</v>
      </c>
      <c r="E4" s="4">
        <v>8801150</v>
      </c>
      <c r="F4" s="4">
        <v>298346</v>
      </c>
      <c r="G4" s="8">
        <f t="shared" si="5"/>
        <v>1630.3060109289618</v>
      </c>
      <c r="H4" s="8">
        <f t="shared" si="6"/>
        <v>342364.26229508198</v>
      </c>
      <c r="I4" s="10">
        <f t="shared" si="7"/>
        <v>3.8899946290550894E-2</v>
      </c>
      <c r="J4" s="4">
        <v>55</v>
      </c>
      <c r="K4" s="10">
        <f t="shared" si="0"/>
        <v>0.30054644808743169</v>
      </c>
      <c r="L4" s="8">
        <f t="shared" si="1"/>
        <v>146.88524590163934</v>
      </c>
      <c r="M4" s="4">
        <v>115</v>
      </c>
      <c r="N4" s="10">
        <f t="shared" si="2"/>
        <v>0.62841530054644812</v>
      </c>
      <c r="O4" s="8">
        <f t="shared" si="3"/>
        <v>78.032786885245898</v>
      </c>
    </row>
    <row r="5" spans="1:15" x14ac:dyDescent="0.25">
      <c r="A5" s="25">
        <v>4</v>
      </c>
      <c r="B5" s="4">
        <v>99</v>
      </c>
      <c r="C5" s="4">
        <v>94</v>
      </c>
      <c r="D5" s="5">
        <f t="shared" si="4"/>
        <v>0.9494949494949495</v>
      </c>
      <c r="E5" s="4">
        <v>12512920</v>
      </c>
      <c r="F5" s="4">
        <v>565209</v>
      </c>
      <c r="G5" s="8">
        <f t="shared" si="5"/>
        <v>6012.8617021276596</v>
      </c>
      <c r="H5" s="8">
        <f t="shared" si="6"/>
        <v>595273.30851063831</v>
      </c>
      <c r="I5" s="10">
        <f t="shared" si="7"/>
        <v>4.7572693544803153E-2</v>
      </c>
      <c r="J5" s="4">
        <v>42</v>
      </c>
      <c r="K5" s="10">
        <f t="shared" si="0"/>
        <v>0.44680851063829785</v>
      </c>
      <c r="L5" s="8">
        <f t="shared" si="1"/>
        <v>54.765957446808514</v>
      </c>
      <c r="M5" s="4">
        <v>67</v>
      </c>
      <c r="N5" s="10">
        <f t="shared" si="2"/>
        <v>0.71276595744680848</v>
      </c>
      <c r="O5" s="8">
        <f t="shared" si="3"/>
        <v>28.436170212765958</v>
      </c>
    </row>
    <row r="6" spans="1:15" x14ac:dyDescent="0.25">
      <c r="A6" s="25">
        <v>5</v>
      </c>
      <c r="B6" s="4">
        <v>14</v>
      </c>
      <c r="C6" s="4">
        <v>14</v>
      </c>
      <c r="D6" s="5">
        <f t="shared" si="4"/>
        <v>1</v>
      </c>
      <c r="E6" s="4">
        <v>7153030</v>
      </c>
      <c r="F6" s="4">
        <v>146416</v>
      </c>
      <c r="G6" s="8">
        <f t="shared" si="5"/>
        <v>10458.285714285714</v>
      </c>
      <c r="H6" s="8">
        <f t="shared" si="6"/>
        <v>146416</v>
      </c>
      <c r="I6" s="10">
        <f t="shared" si="7"/>
        <v>2.0469087924977248E-2</v>
      </c>
      <c r="J6" s="4">
        <v>11</v>
      </c>
      <c r="K6" s="10">
        <f t="shared" si="0"/>
        <v>0.7857142857142857</v>
      </c>
      <c r="L6" s="8">
        <f t="shared" si="1"/>
        <v>3</v>
      </c>
      <c r="M6" s="4">
        <v>11</v>
      </c>
      <c r="N6" s="10">
        <f t="shared" si="2"/>
        <v>0.7857142857142857</v>
      </c>
      <c r="O6" s="8">
        <f t="shared" si="3"/>
        <v>3</v>
      </c>
    </row>
    <row r="7" spans="1:15" x14ac:dyDescent="0.25">
      <c r="A7" s="26">
        <v>6</v>
      </c>
      <c r="B7" s="4">
        <v>3</v>
      </c>
      <c r="C7" s="4">
        <v>3</v>
      </c>
      <c r="D7" s="5">
        <f t="shared" si="4"/>
        <v>1</v>
      </c>
      <c r="E7" s="4">
        <v>5046404</v>
      </c>
      <c r="F7" s="4">
        <v>368162</v>
      </c>
      <c r="G7" s="8">
        <f t="shared" si="5"/>
        <v>122720.66666666667</v>
      </c>
      <c r="H7" s="8">
        <f t="shared" si="6"/>
        <v>368162</v>
      </c>
      <c r="I7" s="10">
        <f t="shared" si="7"/>
        <v>7.2955316300478523E-2</v>
      </c>
      <c r="J7" s="4">
        <v>3</v>
      </c>
      <c r="K7" s="10">
        <f t="shared" si="0"/>
        <v>1</v>
      </c>
      <c r="L7" s="8">
        <f t="shared" si="1"/>
        <v>0</v>
      </c>
      <c r="M7" s="4">
        <v>3</v>
      </c>
      <c r="N7" s="10">
        <f t="shared" si="2"/>
        <v>1</v>
      </c>
      <c r="O7" s="8">
        <f t="shared" si="3"/>
        <v>0</v>
      </c>
    </row>
    <row r="8" spans="1:15" x14ac:dyDescent="0.25">
      <c r="K8" s="15"/>
    </row>
    <row r="9" spans="1:15" x14ac:dyDescent="0.25">
      <c r="K9" s="12"/>
    </row>
    <row r="10" spans="1:15" x14ac:dyDescent="0.25">
      <c r="E10" s="12"/>
      <c r="F10" s="15"/>
    </row>
    <row r="12" spans="1:15" x14ac:dyDescent="0.25">
      <c r="J12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"/>
  <sheetViews>
    <sheetView topLeftCell="G1" zoomScale="71" zoomScaleNormal="71" workbookViewId="0">
      <selection activeCell="Q2" sqref="Q2"/>
    </sheetView>
  </sheetViews>
  <sheetFormatPr defaultRowHeight="15" x14ac:dyDescent="0.25"/>
  <cols>
    <col min="1" max="1" width="72.7109375" bestFit="1" customWidth="1"/>
    <col min="2" max="29" width="21" customWidth="1"/>
  </cols>
  <sheetData>
    <row r="1" spans="1:29" ht="38.25" x14ac:dyDescent="0.25">
      <c r="A1" s="54" t="s">
        <v>4174</v>
      </c>
      <c r="B1" s="14" t="s">
        <v>0</v>
      </c>
      <c r="C1" s="14" t="s">
        <v>1</v>
      </c>
      <c r="D1" s="14" t="s">
        <v>2</v>
      </c>
      <c r="E1" s="14" t="s">
        <v>92</v>
      </c>
      <c r="F1" s="7" t="s">
        <v>3</v>
      </c>
      <c r="G1" s="14" t="s">
        <v>93</v>
      </c>
      <c r="H1" s="20" t="s">
        <v>6</v>
      </c>
      <c r="I1" s="20" t="s">
        <v>8</v>
      </c>
      <c r="J1" s="20" t="s">
        <v>9</v>
      </c>
      <c r="K1" s="20" t="s">
        <v>10</v>
      </c>
      <c r="L1" s="17" t="s">
        <v>4</v>
      </c>
      <c r="M1" s="17" t="s">
        <v>11</v>
      </c>
      <c r="N1" s="17" t="s">
        <v>12</v>
      </c>
      <c r="O1" s="17" t="s">
        <v>5</v>
      </c>
      <c r="P1" s="17" t="s">
        <v>13</v>
      </c>
      <c r="Q1" s="17" t="s">
        <v>110</v>
      </c>
      <c r="R1" s="17" t="s">
        <v>113</v>
      </c>
      <c r="S1" s="17" t="s">
        <v>114</v>
      </c>
      <c r="T1" s="17" t="s">
        <v>115</v>
      </c>
      <c r="U1" s="17" t="s">
        <v>117</v>
      </c>
      <c r="V1" s="17" t="s">
        <v>118</v>
      </c>
      <c r="W1" s="53" t="s">
        <v>119</v>
      </c>
      <c r="X1" s="17" t="s">
        <v>4172</v>
      </c>
      <c r="Y1" s="17" t="s">
        <v>120</v>
      </c>
      <c r="Z1" s="17" t="s">
        <v>121</v>
      </c>
      <c r="AA1" s="17" t="s">
        <v>4173</v>
      </c>
      <c r="AB1" s="17" t="s">
        <v>122</v>
      </c>
      <c r="AC1" s="17" t="s">
        <v>123</v>
      </c>
    </row>
    <row r="2" spans="1:29" x14ac:dyDescent="0.25">
      <c r="A2" s="55" t="s">
        <v>128</v>
      </c>
      <c r="B2" s="25">
        <v>13</v>
      </c>
      <c r="C2" s="25">
        <v>8</v>
      </c>
      <c r="D2" s="56">
        <v>0.61538461538461542</v>
      </c>
      <c r="E2" s="45">
        <v>648101</v>
      </c>
      <c r="F2" s="45">
        <v>54936</v>
      </c>
      <c r="G2" s="59">
        <v>11.79738240862094</v>
      </c>
      <c r="H2" s="45">
        <v>1092</v>
      </c>
      <c r="I2" s="45">
        <v>136.5</v>
      </c>
      <c r="J2" s="8">
        <v>1774.5</v>
      </c>
      <c r="K2" s="10">
        <v>3.2301223241590217E-2</v>
      </c>
      <c r="L2" s="25">
        <v>0</v>
      </c>
      <c r="M2" s="10">
        <v>0</v>
      </c>
      <c r="N2" s="8">
        <v>13</v>
      </c>
      <c r="O2" s="25">
        <v>1</v>
      </c>
      <c r="P2" s="10">
        <v>0.125</v>
      </c>
      <c r="Q2" s="8">
        <v>11.375</v>
      </c>
      <c r="R2" s="45">
        <v>8</v>
      </c>
      <c r="S2" s="50">
        <v>1</v>
      </c>
      <c r="T2" s="9">
        <v>0</v>
      </c>
      <c r="U2" s="45">
        <v>3077.2099999999996</v>
      </c>
      <c r="V2" s="45">
        <v>219.48</v>
      </c>
      <c r="W2" s="50">
        <v>7.1324349004455334E-2</v>
      </c>
      <c r="X2" s="60">
        <v>12.07278346294208</v>
      </c>
      <c r="Y2" s="45">
        <v>55.169999999999995</v>
      </c>
      <c r="Z2" s="51">
        <v>1.7928578160086573E-2</v>
      </c>
      <c r="AA2" s="60">
        <v>12.766928483918875</v>
      </c>
      <c r="AB2" s="45">
        <v>56.762499999999996</v>
      </c>
      <c r="AC2" s="45">
        <v>11.337499999999999</v>
      </c>
    </row>
    <row r="3" spans="1:29" x14ac:dyDescent="0.25">
      <c r="A3" s="57" t="s">
        <v>129</v>
      </c>
      <c r="B3" s="26">
        <v>7</v>
      </c>
      <c r="C3" s="26">
        <v>7</v>
      </c>
      <c r="D3" s="58">
        <v>1</v>
      </c>
      <c r="E3" s="45">
        <v>77636</v>
      </c>
      <c r="F3" s="45">
        <v>33296</v>
      </c>
      <c r="G3" s="59">
        <v>2.3316914944738105</v>
      </c>
      <c r="H3" s="45">
        <v>75</v>
      </c>
      <c r="I3" s="45">
        <v>10.714285714285714</v>
      </c>
      <c r="J3" s="8">
        <v>75</v>
      </c>
      <c r="K3" s="10">
        <v>2.2525228255646326E-3</v>
      </c>
      <c r="L3" s="25">
        <v>0</v>
      </c>
      <c r="M3" s="10">
        <v>0</v>
      </c>
      <c r="N3" s="8">
        <v>7</v>
      </c>
      <c r="O3" s="25">
        <v>1</v>
      </c>
      <c r="P3" s="10">
        <v>0.14285714285714285</v>
      </c>
      <c r="Q3" s="8">
        <v>6</v>
      </c>
      <c r="R3" s="45">
        <v>1</v>
      </c>
      <c r="S3" s="50">
        <v>0.14285714285714285</v>
      </c>
      <c r="T3" s="9">
        <v>6</v>
      </c>
      <c r="U3" s="45">
        <v>726.1</v>
      </c>
      <c r="V3" s="45">
        <v>519.87</v>
      </c>
      <c r="W3" s="50">
        <v>0.71597576091447457</v>
      </c>
      <c r="X3" s="60">
        <v>1.988169673598678</v>
      </c>
      <c r="Y3" s="45">
        <v>24</v>
      </c>
      <c r="Z3" s="51">
        <v>3.3053298443740532E-2</v>
      </c>
      <c r="AA3" s="60">
        <v>6.7686269108938166</v>
      </c>
      <c r="AB3" s="45">
        <v>66.457142857142841</v>
      </c>
      <c r="AC3" s="45">
        <v>4.6428571428571432</v>
      </c>
    </row>
    <row r="4" spans="1:29" x14ac:dyDescent="0.25">
      <c r="A4" s="55" t="s">
        <v>130</v>
      </c>
      <c r="B4" s="25">
        <v>10</v>
      </c>
      <c r="C4" s="25">
        <v>8</v>
      </c>
      <c r="D4" s="56">
        <v>0.8</v>
      </c>
      <c r="E4" s="45">
        <v>95751</v>
      </c>
      <c r="F4" s="45">
        <v>34123</v>
      </c>
      <c r="G4" s="59">
        <v>2.8060545673006478</v>
      </c>
      <c r="H4" s="45">
        <v>1550</v>
      </c>
      <c r="I4" s="45">
        <v>193.75</v>
      </c>
      <c r="J4" s="8">
        <v>1937.5</v>
      </c>
      <c r="K4" s="10">
        <v>5.6779884535357386E-2</v>
      </c>
      <c r="L4" s="25">
        <v>1</v>
      </c>
      <c r="M4" s="10">
        <v>0.125</v>
      </c>
      <c r="N4" s="8">
        <v>8.75</v>
      </c>
      <c r="O4" s="25">
        <v>1</v>
      </c>
      <c r="P4" s="10">
        <v>0.125</v>
      </c>
      <c r="Q4" s="8">
        <v>8.75</v>
      </c>
      <c r="R4" s="45">
        <v>8</v>
      </c>
      <c r="S4" s="50">
        <v>1</v>
      </c>
      <c r="T4" s="9">
        <v>0</v>
      </c>
      <c r="U4" s="45">
        <v>1387.5</v>
      </c>
      <c r="V4" s="45">
        <v>1288.25</v>
      </c>
      <c r="W4" s="50">
        <v>0.92846846846846842</v>
      </c>
      <c r="X4" s="60">
        <v>0.71531531531531578</v>
      </c>
      <c r="Y4" s="45">
        <v>324.5</v>
      </c>
      <c r="Z4" s="51">
        <v>0.23387387387387387</v>
      </c>
      <c r="AA4" s="60">
        <v>7.6612612612612612</v>
      </c>
      <c r="AB4" s="45">
        <v>85.612499999999997</v>
      </c>
      <c r="AC4" s="45">
        <v>28.462499999999999</v>
      </c>
    </row>
    <row r="5" spans="1:29" x14ac:dyDescent="0.25">
      <c r="A5" s="55" t="s">
        <v>132</v>
      </c>
      <c r="B5" s="25">
        <v>3</v>
      </c>
      <c r="C5" s="25">
        <v>2</v>
      </c>
      <c r="D5" s="56">
        <v>0.66666666666666663</v>
      </c>
      <c r="E5" s="45">
        <v>8042</v>
      </c>
      <c r="F5" s="45">
        <v>3410</v>
      </c>
      <c r="G5" s="59">
        <v>2.3583577712609971</v>
      </c>
      <c r="H5" s="45">
        <v>0</v>
      </c>
      <c r="I5" s="45">
        <v>0</v>
      </c>
      <c r="J5" s="8">
        <v>0</v>
      </c>
      <c r="K5" s="10">
        <v>0</v>
      </c>
      <c r="L5" s="25">
        <v>0</v>
      </c>
      <c r="M5" s="10">
        <v>0</v>
      </c>
      <c r="N5" s="8">
        <v>3</v>
      </c>
      <c r="O5" s="25">
        <v>0</v>
      </c>
      <c r="P5" s="10">
        <v>0</v>
      </c>
      <c r="Q5" s="8">
        <v>3</v>
      </c>
      <c r="R5" s="45">
        <v>2</v>
      </c>
      <c r="S5" s="50">
        <v>1</v>
      </c>
      <c r="T5" s="9">
        <v>0</v>
      </c>
      <c r="U5" s="45">
        <v>525</v>
      </c>
      <c r="V5" s="45">
        <v>318</v>
      </c>
      <c r="W5" s="50">
        <v>0.60571428571428576</v>
      </c>
      <c r="X5" s="60">
        <v>1.1828571428571428</v>
      </c>
      <c r="Y5" s="45">
        <v>0</v>
      </c>
      <c r="Z5" s="51">
        <v>0</v>
      </c>
      <c r="AA5" s="60">
        <v>3</v>
      </c>
      <c r="AB5" s="45">
        <v>66</v>
      </c>
      <c r="AC5" s="45">
        <v>0</v>
      </c>
    </row>
    <row r="6" spans="1:29" x14ac:dyDescent="0.25">
      <c r="A6" s="57" t="s">
        <v>133</v>
      </c>
      <c r="B6" s="26">
        <v>9</v>
      </c>
      <c r="C6" s="26">
        <v>9</v>
      </c>
      <c r="D6" s="58">
        <v>1</v>
      </c>
      <c r="E6" s="45">
        <v>75644</v>
      </c>
      <c r="F6" s="45">
        <v>27127</v>
      </c>
      <c r="G6" s="59">
        <v>2.7885132893427214</v>
      </c>
      <c r="H6" s="45">
        <v>1730</v>
      </c>
      <c r="I6" s="45">
        <v>192.22222222222223</v>
      </c>
      <c r="J6" s="8">
        <v>1730</v>
      </c>
      <c r="K6" s="10">
        <v>6.3774099605559034E-2</v>
      </c>
      <c r="L6" s="25">
        <v>0</v>
      </c>
      <c r="M6" s="10">
        <v>0</v>
      </c>
      <c r="N6" s="8">
        <v>9</v>
      </c>
      <c r="O6" s="25">
        <v>1</v>
      </c>
      <c r="P6" s="10">
        <v>0.1111111111111111</v>
      </c>
      <c r="Q6" s="8">
        <v>8</v>
      </c>
      <c r="R6" s="45">
        <v>8</v>
      </c>
      <c r="S6" s="50">
        <v>0.88888888888888884</v>
      </c>
      <c r="T6" s="9">
        <v>1.0000000000000004</v>
      </c>
      <c r="U6" s="45">
        <v>244.09</v>
      </c>
      <c r="V6" s="45">
        <v>91.7</v>
      </c>
      <c r="W6" s="50">
        <v>0.37568110123315174</v>
      </c>
      <c r="X6" s="60">
        <v>5.6188700889016339</v>
      </c>
      <c r="Y6" s="45">
        <v>24.4</v>
      </c>
      <c r="Z6" s="51">
        <v>9.9963128354295536E-2</v>
      </c>
      <c r="AA6" s="60">
        <v>8.1003318448113397</v>
      </c>
      <c r="AB6" s="45">
        <v>57.977777777777789</v>
      </c>
      <c r="AC6" s="45">
        <v>16.422222222222224</v>
      </c>
    </row>
    <row r="7" spans="1:29" x14ac:dyDescent="0.25">
      <c r="A7" s="55" t="s">
        <v>134</v>
      </c>
      <c r="B7" s="25">
        <v>17</v>
      </c>
      <c r="C7" s="25">
        <v>9</v>
      </c>
      <c r="D7" s="56">
        <v>0.52941176470588236</v>
      </c>
      <c r="E7" s="45">
        <v>118171</v>
      </c>
      <c r="F7" s="45">
        <v>39340</v>
      </c>
      <c r="G7" s="59">
        <v>3.0038383324860192</v>
      </c>
      <c r="H7" s="45">
        <v>239</v>
      </c>
      <c r="I7" s="45">
        <v>26.555555555555557</v>
      </c>
      <c r="J7" s="8">
        <v>451.44444444444446</v>
      </c>
      <c r="K7" s="10">
        <v>1.1475456137377845E-2</v>
      </c>
      <c r="L7" s="25">
        <v>0</v>
      </c>
      <c r="M7" s="10">
        <v>0</v>
      </c>
      <c r="N7" s="8">
        <v>17</v>
      </c>
      <c r="O7" s="25">
        <v>0</v>
      </c>
      <c r="P7" s="10">
        <v>0</v>
      </c>
      <c r="Q7" s="8">
        <v>17</v>
      </c>
      <c r="R7" s="45">
        <v>7</v>
      </c>
      <c r="S7" s="50">
        <v>0.77777777777777779</v>
      </c>
      <c r="T7" s="9">
        <v>3.7777777777777777</v>
      </c>
      <c r="U7" s="45">
        <v>948.49</v>
      </c>
      <c r="V7" s="45">
        <v>643.49</v>
      </c>
      <c r="W7" s="50">
        <v>0.67843625130470542</v>
      </c>
      <c r="X7" s="60">
        <v>5.4665837278200078</v>
      </c>
      <c r="Y7" s="45">
        <v>306.57</v>
      </c>
      <c r="Z7" s="51">
        <v>0.32321901127054581</v>
      </c>
      <c r="AA7" s="60">
        <v>11.505276808400723</v>
      </c>
      <c r="AB7" s="45">
        <v>77.088888888888889</v>
      </c>
      <c r="AC7" s="45">
        <v>21.177777777777777</v>
      </c>
    </row>
    <row r="8" spans="1:29" x14ac:dyDescent="0.25">
      <c r="A8" s="55" t="s">
        <v>135</v>
      </c>
      <c r="B8" s="25">
        <v>2</v>
      </c>
      <c r="C8" s="25">
        <v>2</v>
      </c>
      <c r="D8" s="56">
        <v>1</v>
      </c>
      <c r="E8" s="45">
        <v>110124</v>
      </c>
      <c r="F8" s="45">
        <v>29928</v>
      </c>
      <c r="G8" s="59">
        <v>3.6796311146752205</v>
      </c>
      <c r="H8" s="45">
        <v>700</v>
      </c>
      <c r="I8" s="45">
        <v>350</v>
      </c>
      <c r="J8" s="8">
        <v>700</v>
      </c>
      <c r="K8" s="10">
        <v>2.3389468056669339E-2</v>
      </c>
      <c r="L8" s="25">
        <v>1</v>
      </c>
      <c r="M8" s="10">
        <v>0.5</v>
      </c>
      <c r="N8" s="8">
        <v>1</v>
      </c>
      <c r="O8" s="25">
        <v>2</v>
      </c>
      <c r="P8" s="10">
        <v>1</v>
      </c>
      <c r="Q8" s="8">
        <v>0</v>
      </c>
      <c r="R8" s="45">
        <v>2</v>
      </c>
      <c r="S8" s="50">
        <v>1</v>
      </c>
      <c r="T8" s="9">
        <v>0</v>
      </c>
      <c r="U8" s="45">
        <v>431</v>
      </c>
      <c r="V8" s="45">
        <v>302</v>
      </c>
      <c r="W8" s="50">
        <v>0.70069605568445481</v>
      </c>
      <c r="X8" s="60">
        <v>0.59860788863109038</v>
      </c>
      <c r="Y8" s="45">
        <v>31.5</v>
      </c>
      <c r="Z8" s="51">
        <v>7.3085846867749424E-2</v>
      </c>
      <c r="AA8" s="60">
        <v>1.8538283062645011</v>
      </c>
      <c r="AB8" s="45">
        <v>70.05</v>
      </c>
      <c r="AC8" s="45">
        <v>12.35</v>
      </c>
    </row>
    <row r="9" spans="1:29" x14ac:dyDescent="0.25">
      <c r="A9" s="55" t="s">
        <v>136</v>
      </c>
      <c r="B9" s="25">
        <v>15</v>
      </c>
      <c r="C9" s="25">
        <v>8</v>
      </c>
      <c r="D9" s="56">
        <v>0.53333333333333333</v>
      </c>
      <c r="E9" s="45">
        <v>131452</v>
      </c>
      <c r="F9" s="45">
        <v>44153</v>
      </c>
      <c r="G9" s="59">
        <v>2.9771929427218988</v>
      </c>
      <c r="H9" s="45">
        <v>12624</v>
      </c>
      <c r="I9" s="45">
        <v>1578</v>
      </c>
      <c r="J9" s="8">
        <v>23670</v>
      </c>
      <c r="K9" s="10">
        <v>0.53609041288247683</v>
      </c>
      <c r="L9" s="25">
        <v>1</v>
      </c>
      <c r="M9" s="10">
        <v>0.125</v>
      </c>
      <c r="N9" s="8">
        <v>13.125</v>
      </c>
      <c r="O9" s="25">
        <v>2</v>
      </c>
      <c r="P9" s="10">
        <v>0.25</v>
      </c>
      <c r="Q9" s="8">
        <v>11.25</v>
      </c>
      <c r="R9" s="45">
        <v>5</v>
      </c>
      <c r="S9" s="50">
        <v>0.625</v>
      </c>
      <c r="T9" s="9">
        <v>5.625</v>
      </c>
      <c r="U9" s="45">
        <v>2845.74</v>
      </c>
      <c r="V9" s="45">
        <v>440.28999999999996</v>
      </c>
      <c r="W9" s="50">
        <v>0.15471898346300084</v>
      </c>
      <c r="X9" s="60">
        <v>12.679215248054987</v>
      </c>
      <c r="Y9" s="45">
        <v>102.52</v>
      </c>
      <c r="Z9" s="51">
        <v>3.6025778883524144E-2</v>
      </c>
      <c r="AA9" s="60">
        <v>14.459613316747138</v>
      </c>
      <c r="AB9" s="45">
        <v>71.3</v>
      </c>
      <c r="AC9" s="45">
        <v>11.574999999999999</v>
      </c>
    </row>
    <row r="10" spans="1:29" x14ac:dyDescent="0.25">
      <c r="A10" s="55" t="s">
        <v>137</v>
      </c>
      <c r="B10" s="25">
        <v>5</v>
      </c>
      <c r="C10" s="25">
        <v>3</v>
      </c>
      <c r="D10" s="56">
        <v>0.6</v>
      </c>
      <c r="E10" s="45">
        <v>63473</v>
      </c>
      <c r="F10" s="45">
        <v>28019</v>
      </c>
      <c r="G10" s="59">
        <v>2.2653556515221815</v>
      </c>
      <c r="H10" s="45">
        <v>71</v>
      </c>
      <c r="I10" s="45">
        <v>23.666666666666668</v>
      </c>
      <c r="J10" s="8">
        <v>118.33333333333334</v>
      </c>
      <c r="K10" s="10">
        <v>4.2233246487502528E-3</v>
      </c>
      <c r="L10" s="25">
        <v>1</v>
      </c>
      <c r="M10" s="10">
        <v>0.33333333333333331</v>
      </c>
      <c r="N10" s="8">
        <v>3.3333333333333339</v>
      </c>
      <c r="O10" s="25">
        <v>1</v>
      </c>
      <c r="P10" s="10">
        <v>0.33333333333333331</v>
      </c>
      <c r="Q10" s="8">
        <v>3.3333333333333339</v>
      </c>
      <c r="R10" s="45">
        <v>3</v>
      </c>
      <c r="S10" s="50">
        <v>1</v>
      </c>
      <c r="T10" s="9">
        <v>0</v>
      </c>
      <c r="U10" s="45">
        <v>166.65</v>
      </c>
      <c r="V10" s="45">
        <v>26</v>
      </c>
      <c r="W10" s="50">
        <v>0.15601560156015601</v>
      </c>
      <c r="X10" s="60">
        <v>4.2199219921992199</v>
      </c>
      <c r="Y10" s="45">
        <v>14</v>
      </c>
      <c r="Z10" s="51">
        <v>8.4008400840083999E-2</v>
      </c>
      <c r="AA10" s="60">
        <v>4.57995799579958</v>
      </c>
      <c r="AB10" s="45">
        <v>47.533333333333331</v>
      </c>
      <c r="AC10" s="45">
        <v>23.633333333333336</v>
      </c>
    </row>
    <row r="11" spans="1:29" x14ac:dyDescent="0.25">
      <c r="A11" s="55" t="s">
        <v>138</v>
      </c>
      <c r="B11" s="25">
        <v>1</v>
      </c>
      <c r="C11" s="25">
        <v>1</v>
      </c>
      <c r="D11" s="56">
        <v>1</v>
      </c>
      <c r="E11" s="45">
        <v>2146</v>
      </c>
      <c r="F11" s="45">
        <v>1070</v>
      </c>
      <c r="G11" s="59">
        <v>2.0056074766355141</v>
      </c>
      <c r="H11" s="45">
        <v>0</v>
      </c>
      <c r="I11" s="45">
        <v>0</v>
      </c>
      <c r="J11" s="8">
        <v>0</v>
      </c>
      <c r="K11" s="10">
        <v>0</v>
      </c>
      <c r="L11" s="25">
        <v>0</v>
      </c>
      <c r="M11" s="10">
        <v>0</v>
      </c>
      <c r="N11" s="8">
        <v>1</v>
      </c>
      <c r="O11" s="25">
        <v>0</v>
      </c>
      <c r="P11" s="10">
        <v>0</v>
      </c>
      <c r="Q11" s="8">
        <v>1</v>
      </c>
      <c r="R11" s="45">
        <v>0</v>
      </c>
      <c r="S11" s="50">
        <v>0</v>
      </c>
      <c r="T11" s="9">
        <v>1</v>
      </c>
      <c r="U11" s="45">
        <v>15.5</v>
      </c>
      <c r="V11" s="45">
        <v>7</v>
      </c>
      <c r="W11" s="50">
        <v>0.45161290322580644</v>
      </c>
      <c r="X11" s="60">
        <v>0.54838709677419351</v>
      </c>
      <c r="Y11" s="45">
        <v>0</v>
      </c>
      <c r="Z11" s="51">
        <v>0</v>
      </c>
      <c r="AA11" s="60">
        <v>1</v>
      </c>
      <c r="AB11" s="45">
        <v>45.2</v>
      </c>
      <c r="AC11" s="45">
        <v>0</v>
      </c>
    </row>
    <row r="12" spans="1:29" x14ac:dyDescent="0.25">
      <c r="A12" s="55" t="s">
        <v>139</v>
      </c>
      <c r="B12" s="25">
        <v>16</v>
      </c>
      <c r="C12" s="25">
        <v>12</v>
      </c>
      <c r="D12" s="56">
        <v>0.75</v>
      </c>
      <c r="E12" s="45">
        <v>710883</v>
      </c>
      <c r="F12" s="45">
        <v>196342</v>
      </c>
      <c r="G12" s="59">
        <v>3.6206364404966842</v>
      </c>
      <c r="H12" s="45">
        <v>5115</v>
      </c>
      <c r="I12" s="45">
        <v>426.25</v>
      </c>
      <c r="J12" s="8">
        <v>6820</v>
      </c>
      <c r="K12" s="10">
        <v>3.4735308797913846E-2</v>
      </c>
      <c r="L12" s="25">
        <v>2</v>
      </c>
      <c r="M12" s="10">
        <v>0.16666666666666666</v>
      </c>
      <c r="N12" s="8">
        <v>13.333333333333334</v>
      </c>
      <c r="O12" s="25">
        <v>3</v>
      </c>
      <c r="P12" s="10">
        <v>0.25</v>
      </c>
      <c r="Q12" s="8">
        <v>12</v>
      </c>
      <c r="R12" s="45">
        <v>7</v>
      </c>
      <c r="S12" s="50">
        <v>0.58333333333333337</v>
      </c>
      <c r="T12" s="9">
        <v>6.6666666666666661</v>
      </c>
      <c r="U12" s="45">
        <v>5871.31</v>
      </c>
      <c r="V12" s="45">
        <v>2568.02</v>
      </c>
      <c r="W12" s="50">
        <v>0.43738450192546463</v>
      </c>
      <c r="X12" s="60">
        <v>9.0018479691925659</v>
      </c>
      <c r="Y12" s="45">
        <v>468.43</v>
      </c>
      <c r="Z12" s="51">
        <v>7.9782876393854174E-2</v>
      </c>
      <c r="AA12" s="60">
        <v>14.723473977698333</v>
      </c>
      <c r="AB12" s="45">
        <v>59.175000000000004</v>
      </c>
      <c r="AC12" s="45">
        <v>11.616666666666667</v>
      </c>
    </row>
    <row r="13" spans="1:29" x14ac:dyDescent="0.25">
      <c r="A13" s="55" t="s">
        <v>141</v>
      </c>
      <c r="B13" s="25">
        <v>8</v>
      </c>
      <c r="C13" s="25">
        <v>6</v>
      </c>
      <c r="D13" s="56">
        <v>0.75</v>
      </c>
      <c r="E13" s="45">
        <v>333243</v>
      </c>
      <c r="F13" s="45">
        <v>105083</v>
      </c>
      <c r="G13" s="59">
        <v>3.1712360705347202</v>
      </c>
      <c r="H13" s="45">
        <v>1470</v>
      </c>
      <c r="I13" s="45">
        <v>245</v>
      </c>
      <c r="J13" s="8">
        <v>1960</v>
      </c>
      <c r="K13" s="10">
        <v>1.8651922765813692E-2</v>
      </c>
      <c r="L13" s="25">
        <v>0</v>
      </c>
      <c r="M13" s="10">
        <v>0</v>
      </c>
      <c r="N13" s="8">
        <v>8</v>
      </c>
      <c r="O13" s="25">
        <v>1</v>
      </c>
      <c r="P13" s="10">
        <v>0.16666666666666666</v>
      </c>
      <c r="Q13" s="8">
        <v>6.666666666666667</v>
      </c>
      <c r="R13" s="45">
        <v>5</v>
      </c>
      <c r="S13" s="50">
        <v>0.83333333333333337</v>
      </c>
      <c r="T13" s="9">
        <v>1.333333333333333</v>
      </c>
      <c r="U13" s="45">
        <v>1564.79</v>
      </c>
      <c r="V13" s="45">
        <v>867.59</v>
      </c>
      <c r="W13" s="50">
        <v>0.55444500540008568</v>
      </c>
      <c r="X13" s="60">
        <v>3.5644399567993146</v>
      </c>
      <c r="Y13" s="45">
        <v>50.58</v>
      </c>
      <c r="Z13" s="51">
        <v>3.2323826200320808E-2</v>
      </c>
      <c r="AA13" s="60">
        <v>7.7414093903974335</v>
      </c>
      <c r="AB13" s="45">
        <v>65.316666666666663</v>
      </c>
      <c r="AC13" s="45">
        <v>1.6500000000000001</v>
      </c>
    </row>
    <row r="14" spans="1:29" x14ac:dyDescent="0.25">
      <c r="A14" s="55" t="s">
        <v>142</v>
      </c>
      <c r="B14" s="25">
        <v>18</v>
      </c>
      <c r="C14" s="25">
        <v>10</v>
      </c>
      <c r="D14" s="56">
        <v>0.55555555555555558</v>
      </c>
      <c r="E14" s="45">
        <v>268968</v>
      </c>
      <c r="F14" s="45">
        <v>86415</v>
      </c>
      <c r="G14" s="59">
        <v>3.1125151883353586</v>
      </c>
      <c r="H14" s="45">
        <v>1938</v>
      </c>
      <c r="I14" s="45">
        <v>193.8</v>
      </c>
      <c r="J14" s="8">
        <v>3488.4</v>
      </c>
      <c r="K14" s="10">
        <v>4.0367991668113175E-2</v>
      </c>
      <c r="L14" s="25">
        <v>0</v>
      </c>
      <c r="M14" s="10">
        <v>0</v>
      </c>
      <c r="N14" s="8">
        <v>18</v>
      </c>
      <c r="O14" s="25">
        <v>3</v>
      </c>
      <c r="P14" s="10">
        <v>0.3</v>
      </c>
      <c r="Q14" s="8">
        <v>12.6</v>
      </c>
      <c r="R14" s="45">
        <v>7</v>
      </c>
      <c r="S14" s="50">
        <v>0.7</v>
      </c>
      <c r="T14" s="9">
        <v>5.4</v>
      </c>
      <c r="U14" s="45">
        <v>2252.2199999999998</v>
      </c>
      <c r="V14" s="45">
        <v>921.3</v>
      </c>
      <c r="W14" s="50">
        <v>0.40906305778298746</v>
      </c>
      <c r="X14" s="60">
        <v>10.636864959906227</v>
      </c>
      <c r="Y14" s="45">
        <v>12.99</v>
      </c>
      <c r="Z14" s="51">
        <v>5.7676425926419276E-3</v>
      </c>
      <c r="AA14" s="60">
        <v>17.896182433332445</v>
      </c>
      <c r="AB14" s="45">
        <v>73.169999999999987</v>
      </c>
      <c r="AC14" s="45">
        <v>3.7399999999999998</v>
      </c>
    </row>
    <row r="15" spans="1:29" x14ac:dyDescent="0.25">
      <c r="A15" s="55" t="s">
        <v>144</v>
      </c>
      <c r="B15" s="25">
        <v>9</v>
      </c>
      <c r="C15" s="25">
        <v>6</v>
      </c>
      <c r="D15" s="56">
        <v>0.66666666666666663</v>
      </c>
      <c r="E15" s="45">
        <v>413955</v>
      </c>
      <c r="F15" s="45">
        <v>133755</v>
      </c>
      <c r="G15" s="59">
        <v>3.0948749579454975</v>
      </c>
      <c r="H15" s="45">
        <v>622</v>
      </c>
      <c r="I15" s="45">
        <v>103.66666666666667</v>
      </c>
      <c r="J15" s="8">
        <v>933</v>
      </c>
      <c r="K15" s="10">
        <v>6.9754401704609174E-3</v>
      </c>
      <c r="L15" s="25">
        <v>1</v>
      </c>
      <c r="M15" s="10">
        <v>0.16666666666666666</v>
      </c>
      <c r="N15" s="8">
        <v>7.5</v>
      </c>
      <c r="O15" s="25">
        <v>1</v>
      </c>
      <c r="P15" s="10">
        <v>0.16666666666666666</v>
      </c>
      <c r="Q15" s="8">
        <v>7.5</v>
      </c>
      <c r="R15" s="45">
        <v>6</v>
      </c>
      <c r="S15" s="50">
        <v>1</v>
      </c>
      <c r="T15" s="9">
        <v>0</v>
      </c>
      <c r="U15" s="45">
        <v>1749.15</v>
      </c>
      <c r="V15" s="45">
        <v>1072.5</v>
      </c>
      <c r="W15" s="50">
        <v>0.61315496098104794</v>
      </c>
      <c r="X15" s="60">
        <v>3.4816053511705687</v>
      </c>
      <c r="Y15" s="45">
        <v>82.850000000000009</v>
      </c>
      <c r="Z15" s="51">
        <v>4.7365863419375126E-2</v>
      </c>
      <c r="AA15" s="60">
        <v>8.573707229225624</v>
      </c>
      <c r="AB15" s="45">
        <v>71.416666666666671</v>
      </c>
      <c r="AC15" s="45">
        <v>14.433333333333332</v>
      </c>
    </row>
    <row r="16" spans="1:29" x14ac:dyDescent="0.25">
      <c r="A16" s="55" t="s">
        <v>145</v>
      </c>
      <c r="B16" s="25">
        <v>22</v>
      </c>
      <c r="C16" s="25">
        <v>7</v>
      </c>
      <c r="D16" s="56">
        <v>0.31818181818181818</v>
      </c>
      <c r="E16" s="45">
        <v>308435</v>
      </c>
      <c r="F16" s="45">
        <v>89959</v>
      </c>
      <c r="G16" s="59">
        <v>3.4286174812970351</v>
      </c>
      <c r="H16" s="45">
        <v>2102</v>
      </c>
      <c r="I16" s="45">
        <v>300.28571428571428</v>
      </c>
      <c r="J16" s="8">
        <v>6606.2857142857138</v>
      </c>
      <c r="K16" s="10">
        <v>7.3436629067527584E-2</v>
      </c>
      <c r="L16" s="25">
        <v>0</v>
      </c>
      <c r="M16" s="10">
        <v>0</v>
      </c>
      <c r="N16" s="8">
        <v>22</v>
      </c>
      <c r="O16" s="25">
        <v>1</v>
      </c>
      <c r="P16" s="10">
        <v>0.14285714285714285</v>
      </c>
      <c r="Q16" s="8">
        <v>18.857142857142858</v>
      </c>
      <c r="R16" s="45">
        <v>4</v>
      </c>
      <c r="S16" s="50">
        <v>0.5714285714285714</v>
      </c>
      <c r="T16" s="9">
        <v>9.4285714285714288</v>
      </c>
      <c r="U16" s="45">
        <v>1324.6299999999999</v>
      </c>
      <c r="V16" s="45">
        <v>802.30000000000007</v>
      </c>
      <c r="W16" s="50">
        <v>0.60567856684508137</v>
      </c>
      <c r="X16" s="60">
        <v>8.6750715294082106</v>
      </c>
      <c r="Y16" s="45">
        <v>261.76</v>
      </c>
      <c r="Z16" s="51">
        <v>0.19760989861319767</v>
      </c>
      <c r="AA16" s="60">
        <v>17.652582230509651</v>
      </c>
      <c r="AB16" s="45">
        <v>56.142857142857146</v>
      </c>
      <c r="AC16" s="45">
        <v>7.6142857142857148</v>
      </c>
    </row>
    <row r="17" spans="1:29" x14ac:dyDescent="0.25">
      <c r="A17" s="55" t="s">
        <v>148</v>
      </c>
      <c r="B17" s="25">
        <v>16</v>
      </c>
      <c r="C17" s="25">
        <v>9</v>
      </c>
      <c r="D17" s="56">
        <v>0.5625</v>
      </c>
      <c r="E17" s="45">
        <v>42271</v>
      </c>
      <c r="F17" s="45">
        <v>14298</v>
      </c>
      <c r="G17" s="59">
        <v>2.9564274723737585</v>
      </c>
      <c r="H17" s="45">
        <v>150</v>
      </c>
      <c r="I17" s="45">
        <v>16.666666666666668</v>
      </c>
      <c r="J17" s="8">
        <v>266.66666666666669</v>
      </c>
      <c r="K17" s="10">
        <v>1.8650627127337158E-2</v>
      </c>
      <c r="L17" s="25">
        <v>0</v>
      </c>
      <c r="M17" s="10">
        <v>0</v>
      </c>
      <c r="N17" s="8">
        <v>16</v>
      </c>
      <c r="O17" s="25">
        <v>0</v>
      </c>
      <c r="P17" s="10">
        <v>0</v>
      </c>
      <c r="Q17" s="8">
        <v>16</v>
      </c>
      <c r="R17" s="45">
        <v>5</v>
      </c>
      <c r="S17" s="50">
        <v>0.55555555555555558</v>
      </c>
      <c r="T17" s="9">
        <v>7.1111111111111107</v>
      </c>
      <c r="U17" s="45">
        <v>180.31</v>
      </c>
      <c r="V17" s="45">
        <v>128.34</v>
      </c>
      <c r="W17" s="50">
        <v>0.7117741667128834</v>
      </c>
      <c r="X17" s="60">
        <v>4.6116133325938655</v>
      </c>
      <c r="Y17" s="45">
        <v>35</v>
      </c>
      <c r="Z17" s="51">
        <v>0.19411014364150631</v>
      </c>
      <c r="AA17" s="60">
        <v>12.8942377017359</v>
      </c>
      <c r="AB17" s="45">
        <v>72.266666666666666</v>
      </c>
      <c r="AC17" s="45">
        <v>27.611111111111111</v>
      </c>
    </row>
    <row r="18" spans="1:29" x14ac:dyDescent="0.25">
      <c r="A18" s="55" t="s">
        <v>149</v>
      </c>
      <c r="B18" s="25">
        <v>19</v>
      </c>
      <c r="C18" s="25">
        <v>9</v>
      </c>
      <c r="D18" s="56">
        <v>0.47368421052631576</v>
      </c>
      <c r="E18" s="45">
        <v>451215</v>
      </c>
      <c r="F18" s="45">
        <v>138577</v>
      </c>
      <c r="G18" s="59">
        <v>3.2560598079046308</v>
      </c>
      <c r="H18" s="45">
        <v>830</v>
      </c>
      <c r="I18" s="45">
        <v>92.222222222222229</v>
      </c>
      <c r="J18" s="8">
        <v>1752.2222222222224</v>
      </c>
      <c r="K18" s="10">
        <v>1.2644394251731691E-2</v>
      </c>
      <c r="L18" s="25">
        <v>1</v>
      </c>
      <c r="M18" s="10">
        <v>0.1111111111111111</v>
      </c>
      <c r="N18" s="8">
        <v>16.888888888888889</v>
      </c>
      <c r="O18" s="25">
        <v>3</v>
      </c>
      <c r="P18" s="10">
        <v>0.33333333333333331</v>
      </c>
      <c r="Q18" s="8">
        <v>12.666666666666668</v>
      </c>
      <c r="R18" s="45">
        <v>6</v>
      </c>
      <c r="S18" s="50">
        <v>0.66666666666666663</v>
      </c>
      <c r="T18" s="9">
        <v>6.3333333333333339</v>
      </c>
      <c r="U18" s="45">
        <v>2026.42</v>
      </c>
      <c r="V18" s="45">
        <v>1576.53</v>
      </c>
      <c r="W18" s="50">
        <v>0.77798778140760549</v>
      </c>
      <c r="X18" s="60">
        <v>4.2182321532554958</v>
      </c>
      <c r="Y18" s="45">
        <v>87</v>
      </c>
      <c r="Z18" s="51">
        <v>4.2932856959564156E-2</v>
      </c>
      <c r="AA18" s="60">
        <v>18.18427571776828</v>
      </c>
      <c r="AB18" s="45">
        <v>72.811111111111103</v>
      </c>
      <c r="AC18" s="45">
        <v>8.7888888888888896</v>
      </c>
    </row>
    <row r="19" spans="1:29" x14ac:dyDescent="0.25">
      <c r="A19" s="55" t="s">
        <v>150</v>
      </c>
      <c r="B19" s="25">
        <v>9</v>
      </c>
      <c r="C19" s="25">
        <v>6</v>
      </c>
      <c r="D19" s="56">
        <v>0.66666666666666663</v>
      </c>
      <c r="E19" s="45">
        <v>61479</v>
      </c>
      <c r="F19" s="45">
        <v>22751</v>
      </c>
      <c r="G19" s="59">
        <v>2.7022548459408378</v>
      </c>
      <c r="H19" s="45">
        <v>1635</v>
      </c>
      <c r="I19" s="45">
        <v>272.5</v>
      </c>
      <c r="J19" s="8">
        <v>2452.5</v>
      </c>
      <c r="K19" s="10">
        <v>0.10779745945233177</v>
      </c>
      <c r="L19" s="25">
        <v>1</v>
      </c>
      <c r="M19" s="10">
        <v>0.16666666666666666</v>
      </c>
      <c r="N19" s="8">
        <v>7.5</v>
      </c>
      <c r="O19" s="25">
        <v>3</v>
      </c>
      <c r="P19" s="10">
        <v>0.5</v>
      </c>
      <c r="Q19" s="8">
        <v>4.5</v>
      </c>
      <c r="R19" s="45">
        <v>4</v>
      </c>
      <c r="S19" s="50">
        <v>0.66666666666666663</v>
      </c>
      <c r="T19" s="9">
        <v>3.0000000000000004</v>
      </c>
      <c r="U19" s="45">
        <v>145.79</v>
      </c>
      <c r="V19" s="45">
        <v>119.77000000000001</v>
      </c>
      <c r="W19" s="50">
        <v>0.82152411002126358</v>
      </c>
      <c r="X19" s="60">
        <v>1.6062830098086278</v>
      </c>
      <c r="Y19" s="45">
        <v>41.46</v>
      </c>
      <c r="Z19" s="51">
        <v>0.28438164483160711</v>
      </c>
      <c r="AA19" s="60">
        <v>6.4405651965155357</v>
      </c>
      <c r="AB19" s="45">
        <v>85.283333333333346</v>
      </c>
      <c r="AC19" s="45">
        <v>16.016666666666669</v>
      </c>
    </row>
    <row r="20" spans="1:29" x14ac:dyDescent="0.25">
      <c r="A20" s="55" t="s">
        <v>152</v>
      </c>
      <c r="B20" s="25">
        <v>20</v>
      </c>
      <c r="C20" s="25">
        <v>10</v>
      </c>
      <c r="D20" s="56">
        <v>0.5</v>
      </c>
      <c r="E20" s="45">
        <v>94429</v>
      </c>
      <c r="F20" s="45">
        <v>30313</v>
      </c>
      <c r="G20" s="59">
        <v>3.115132121532016</v>
      </c>
      <c r="H20" s="45">
        <v>1233</v>
      </c>
      <c r="I20" s="45">
        <v>123.3</v>
      </c>
      <c r="J20" s="8">
        <v>2466</v>
      </c>
      <c r="K20" s="10">
        <v>8.1351235443539074E-2</v>
      </c>
      <c r="L20" s="25">
        <v>0</v>
      </c>
      <c r="M20" s="10">
        <v>0</v>
      </c>
      <c r="N20" s="8">
        <v>20</v>
      </c>
      <c r="O20" s="25">
        <v>3</v>
      </c>
      <c r="P20" s="10">
        <v>0.3</v>
      </c>
      <c r="Q20" s="8">
        <v>14</v>
      </c>
      <c r="R20" s="45">
        <v>8</v>
      </c>
      <c r="S20" s="50">
        <v>0.8</v>
      </c>
      <c r="T20" s="9">
        <v>3.9999999999999991</v>
      </c>
      <c r="U20" s="45">
        <v>173.26999999999998</v>
      </c>
      <c r="V20" s="45">
        <v>144.57000000000002</v>
      </c>
      <c r="W20" s="50">
        <v>0.83436255554914318</v>
      </c>
      <c r="X20" s="60">
        <v>3.3127488890171364</v>
      </c>
      <c r="Y20" s="45">
        <v>14.549999999999999</v>
      </c>
      <c r="Z20" s="51">
        <v>8.3972990131009409E-2</v>
      </c>
      <c r="AA20" s="60">
        <v>18.32054019737981</v>
      </c>
      <c r="AB20" s="45">
        <v>73.929999999999993</v>
      </c>
      <c r="AC20" s="45">
        <v>18.729999999999997</v>
      </c>
    </row>
    <row r="21" spans="1:29" x14ac:dyDescent="0.25">
      <c r="A21" s="55" t="s">
        <v>153</v>
      </c>
      <c r="B21" s="25">
        <v>23</v>
      </c>
      <c r="C21" s="25">
        <v>17</v>
      </c>
      <c r="D21" s="56">
        <v>0.73913043478260865</v>
      </c>
      <c r="E21" s="45">
        <v>162769</v>
      </c>
      <c r="F21" s="45">
        <v>48193</v>
      </c>
      <c r="G21" s="59">
        <v>3.3774407071566408</v>
      </c>
      <c r="H21" s="45">
        <v>720</v>
      </c>
      <c r="I21" s="45">
        <v>42.352941176470587</v>
      </c>
      <c r="J21" s="8">
        <v>974.11764705882354</v>
      </c>
      <c r="K21" s="10">
        <v>2.0212845165456052E-2</v>
      </c>
      <c r="L21" s="25">
        <v>0</v>
      </c>
      <c r="M21" s="10">
        <v>0</v>
      </c>
      <c r="N21" s="8">
        <v>23</v>
      </c>
      <c r="O21" s="25">
        <v>1</v>
      </c>
      <c r="P21" s="10">
        <v>5.8823529411764705E-2</v>
      </c>
      <c r="Q21" s="8">
        <v>21.647058823529413</v>
      </c>
      <c r="R21" s="45">
        <v>12</v>
      </c>
      <c r="S21" s="50">
        <v>0.70588235294117652</v>
      </c>
      <c r="T21" s="9">
        <v>6.7647058823529402</v>
      </c>
      <c r="U21" s="45">
        <v>790.55000000000007</v>
      </c>
      <c r="V21" s="45">
        <v>485.96</v>
      </c>
      <c r="W21" s="50">
        <v>0.61471127695907901</v>
      </c>
      <c r="X21" s="60">
        <v>8.8616406299411832</v>
      </c>
      <c r="Y21" s="45">
        <v>23.150000000000002</v>
      </c>
      <c r="Z21" s="51">
        <v>2.9283410283979509E-2</v>
      </c>
      <c r="AA21" s="60">
        <v>22.326481563468469</v>
      </c>
      <c r="AB21" s="45">
        <v>68.441176470588232</v>
      </c>
      <c r="AC21" s="45">
        <v>8.6882352941176464</v>
      </c>
    </row>
    <row r="22" spans="1:29" x14ac:dyDescent="0.25">
      <c r="A22" s="55" t="s">
        <v>154</v>
      </c>
      <c r="B22" s="25">
        <v>8</v>
      </c>
      <c r="C22" s="25">
        <v>5</v>
      </c>
      <c r="D22" s="56">
        <v>0.625</v>
      </c>
      <c r="E22" s="45">
        <v>30157</v>
      </c>
      <c r="F22" s="45">
        <v>10407</v>
      </c>
      <c r="G22" s="59">
        <v>2.8977611223215143</v>
      </c>
      <c r="H22" s="45">
        <v>1018</v>
      </c>
      <c r="I22" s="45">
        <v>203.6</v>
      </c>
      <c r="J22" s="8">
        <v>1628.8</v>
      </c>
      <c r="K22" s="10">
        <v>0.15651004131834342</v>
      </c>
      <c r="L22" s="25">
        <v>0</v>
      </c>
      <c r="M22" s="10">
        <v>0</v>
      </c>
      <c r="N22" s="8">
        <v>8</v>
      </c>
      <c r="O22" s="25">
        <v>0</v>
      </c>
      <c r="P22" s="10">
        <v>0</v>
      </c>
      <c r="Q22" s="8">
        <v>8</v>
      </c>
      <c r="R22" s="45">
        <v>2</v>
      </c>
      <c r="S22" s="50">
        <v>0.4</v>
      </c>
      <c r="T22" s="9">
        <v>4.8</v>
      </c>
      <c r="U22" s="45">
        <v>201.25</v>
      </c>
      <c r="V22" s="45">
        <v>121.31</v>
      </c>
      <c r="W22" s="50">
        <v>0.60278260869565214</v>
      </c>
      <c r="X22" s="60">
        <v>3.1777391304347828</v>
      </c>
      <c r="Y22" s="45">
        <v>6.45</v>
      </c>
      <c r="Z22" s="51">
        <v>3.2049689440993789E-2</v>
      </c>
      <c r="AA22" s="60">
        <v>7.7436024844720492</v>
      </c>
      <c r="AB22" s="45">
        <v>68.92</v>
      </c>
      <c r="AC22" s="45">
        <v>1.56</v>
      </c>
    </row>
    <row r="23" spans="1:29" x14ac:dyDescent="0.25">
      <c r="A23" s="55" t="s">
        <v>155</v>
      </c>
      <c r="B23" s="25">
        <v>14</v>
      </c>
      <c r="C23" s="25">
        <v>9</v>
      </c>
      <c r="D23" s="56">
        <v>0.6428571428571429</v>
      </c>
      <c r="E23" s="45">
        <v>94605</v>
      </c>
      <c r="F23" s="45">
        <v>36879</v>
      </c>
      <c r="G23" s="59">
        <v>2.5652810542585209</v>
      </c>
      <c r="H23" s="45">
        <v>2526</v>
      </c>
      <c r="I23" s="45">
        <v>280.66666666666669</v>
      </c>
      <c r="J23" s="8">
        <v>3929.3333333333335</v>
      </c>
      <c r="K23" s="10">
        <v>0.10654663448936613</v>
      </c>
      <c r="L23" s="25">
        <v>0</v>
      </c>
      <c r="M23" s="10">
        <v>0</v>
      </c>
      <c r="N23" s="8">
        <v>14</v>
      </c>
      <c r="O23" s="25">
        <v>2</v>
      </c>
      <c r="P23" s="10">
        <v>0.22222222222222221</v>
      </c>
      <c r="Q23" s="8">
        <v>10.888888888888889</v>
      </c>
      <c r="R23" s="45">
        <v>6</v>
      </c>
      <c r="S23" s="50">
        <v>0.66666666666666663</v>
      </c>
      <c r="T23" s="9">
        <v>4.666666666666667</v>
      </c>
      <c r="U23" s="45">
        <v>1214.05</v>
      </c>
      <c r="V23" s="45">
        <v>814.52</v>
      </c>
      <c r="W23" s="50">
        <v>0.67091141221531236</v>
      </c>
      <c r="X23" s="60">
        <v>4.6072402289856269</v>
      </c>
      <c r="Y23" s="45">
        <v>258.14</v>
      </c>
      <c r="Z23" s="51">
        <v>0.21262715703636587</v>
      </c>
      <c r="AA23" s="60">
        <v>11.023219801490878</v>
      </c>
      <c r="AB23" s="45">
        <v>75.87777777777778</v>
      </c>
      <c r="AC23" s="45">
        <v>16.899999999999999</v>
      </c>
    </row>
    <row r="24" spans="1:29" x14ac:dyDescent="0.25">
      <c r="A24" s="55" t="s">
        <v>156</v>
      </c>
      <c r="B24" s="25">
        <v>9</v>
      </c>
      <c r="C24" s="25">
        <v>4</v>
      </c>
      <c r="D24" s="56">
        <v>0.44444444444444442</v>
      </c>
      <c r="E24" s="45">
        <v>24931</v>
      </c>
      <c r="F24" s="45">
        <v>8197</v>
      </c>
      <c r="G24" s="59">
        <v>3.0414785897279493</v>
      </c>
      <c r="H24" s="45">
        <v>40</v>
      </c>
      <c r="I24" s="45">
        <v>10</v>
      </c>
      <c r="J24" s="8">
        <v>90</v>
      </c>
      <c r="K24" s="10">
        <v>1.0979626692692448E-2</v>
      </c>
      <c r="L24" s="25">
        <v>1</v>
      </c>
      <c r="M24" s="10">
        <v>0.25</v>
      </c>
      <c r="N24" s="8">
        <v>6.75</v>
      </c>
      <c r="O24" s="25">
        <v>2</v>
      </c>
      <c r="P24" s="10">
        <v>0.5</v>
      </c>
      <c r="Q24" s="8">
        <v>4.5</v>
      </c>
      <c r="R24" s="45">
        <v>3</v>
      </c>
      <c r="S24" s="50">
        <v>0.75</v>
      </c>
      <c r="T24" s="9">
        <v>2.25</v>
      </c>
      <c r="U24" s="45">
        <v>179.18</v>
      </c>
      <c r="V24" s="45">
        <v>110.96</v>
      </c>
      <c r="W24" s="50">
        <v>0.61926554302935588</v>
      </c>
      <c r="X24" s="60">
        <v>3.4266101127357969</v>
      </c>
      <c r="Y24" s="45">
        <v>6</v>
      </c>
      <c r="Z24" s="51">
        <v>3.348588012054917E-2</v>
      </c>
      <c r="AA24" s="60">
        <v>8.6986270789150577</v>
      </c>
      <c r="AB24" s="45">
        <v>60.024999999999999</v>
      </c>
      <c r="AC24" s="45">
        <v>7.0750000000000002</v>
      </c>
    </row>
    <row r="25" spans="1:29" x14ac:dyDescent="0.25">
      <c r="A25" s="55" t="s">
        <v>157</v>
      </c>
      <c r="B25" s="25">
        <v>6</v>
      </c>
      <c r="C25" s="25">
        <v>4</v>
      </c>
      <c r="D25" s="56">
        <v>0.66666666666666663</v>
      </c>
      <c r="E25" s="45">
        <v>14020</v>
      </c>
      <c r="F25" s="45">
        <v>4300</v>
      </c>
      <c r="G25" s="59">
        <v>3.2604651162790699</v>
      </c>
      <c r="H25" s="45">
        <v>0</v>
      </c>
      <c r="I25" s="45">
        <v>0</v>
      </c>
      <c r="J25" s="8">
        <v>0</v>
      </c>
      <c r="K25" s="10">
        <v>0</v>
      </c>
      <c r="L25" s="25">
        <v>0</v>
      </c>
      <c r="M25" s="10">
        <v>0</v>
      </c>
      <c r="N25" s="8">
        <v>6</v>
      </c>
      <c r="O25" s="25">
        <v>0</v>
      </c>
      <c r="P25" s="10">
        <v>0</v>
      </c>
      <c r="Q25" s="8">
        <v>6</v>
      </c>
      <c r="R25" s="45">
        <v>1</v>
      </c>
      <c r="S25" s="50">
        <v>0.25</v>
      </c>
      <c r="T25" s="9">
        <v>4.5</v>
      </c>
      <c r="U25" s="45">
        <v>156.05000000000001</v>
      </c>
      <c r="V25" s="45">
        <v>82.88</v>
      </c>
      <c r="W25" s="50">
        <v>0.53111182313361094</v>
      </c>
      <c r="X25" s="60">
        <v>2.8133290611983344</v>
      </c>
      <c r="Y25" s="45">
        <v>3</v>
      </c>
      <c r="Z25" s="51">
        <v>1.9224607497596923E-2</v>
      </c>
      <c r="AA25" s="60">
        <v>5.8846523550144187</v>
      </c>
      <c r="AB25" s="45">
        <v>57.275000000000006</v>
      </c>
      <c r="AC25" s="45">
        <v>12.5</v>
      </c>
    </row>
    <row r="26" spans="1:29" x14ac:dyDescent="0.25">
      <c r="A26" s="55" t="s">
        <v>158</v>
      </c>
      <c r="B26" s="25">
        <v>12</v>
      </c>
      <c r="C26" s="25">
        <v>3</v>
      </c>
      <c r="D26" s="56">
        <v>0.25</v>
      </c>
      <c r="E26" s="45">
        <v>35715</v>
      </c>
      <c r="F26" s="45">
        <v>16128</v>
      </c>
      <c r="G26" s="59">
        <v>2.2144717261904763</v>
      </c>
      <c r="H26" s="45">
        <v>600</v>
      </c>
      <c r="I26" s="45">
        <v>200</v>
      </c>
      <c r="J26" s="8">
        <v>2400</v>
      </c>
      <c r="K26" s="10">
        <v>0.14880952380952381</v>
      </c>
      <c r="L26" s="25">
        <v>0</v>
      </c>
      <c r="M26" s="10">
        <v>0</v>
      </c>
      <c r="N26" s="8">
        <v>12</v>
      </c>
      <c r="O26" s="25">
        <v>1</v>
      </c>
      <c r="P26" s="10">
        <v>0.33333333333333331</v>
      </c>
      <c r="Q26" s="8">
        <v>8</v>
      </c>
      <c r="R26" s="45">
        <v>2</v>
      </c>
      <c r="S26" s="50">
        <v>0.66666666666666663</v>
      </c>
      <c r="T26" s="9">
        <v>4</v>
      </c>
      <c r="U26" s="45">
        <v>179.1</v>
      </c>
      <c r="V26" s="45">
        <v>98.509999999999991</v>
      </c>
      <c r="W26" s="50">
        <v>0.55002791736460077</v>
      </c>
      <c r="X26" s="60">
        <v>5.3996649916247907</v>
      </c>
      <c r="Y26" s="45">
        <v>9.6300000000000008</v>
      </c>
      <c r="Z26" s="51">
        <v>5.3768844221105533E-2</v>
      </c>
      <c r="AA26" s="60">
        <v>11.354773869346733</v>
      </c>
      <c r="AB26" s="45">
        <v>52.833333333333336</v>
      </c>
      <c r="AC26" s="45">
        <v>11.299999999999999</v>
      </c>
    </row>
    <row r="27" spans="1:29" x14ac:dyDescent="0.25">
      <c r="A27" s="57" t="s">
        <v>159</v>
      </c>
      <c r="B27" s="26">
        <v>9</v>
      </c>
      <c r="C27" s="26">
        <v>4</v>
      </c>
      <c r="D27" s="58">
        <v>0.44444444444444442</v>
      </c>
      <c r="E27" s="45">
        <v>8564</v>
      </c>
      <c r="F27" s="45">
        <v>3713</v>
      </c>
      <c r="G27" s="59">
        <v>2.3064907083221113</v>
      </c>
      <c r="H27" s="45">
        <v>290</v>
      </c>
      <c r="I27" s="45">
        <v>72.5</v>
      </c>
      <c r="J27" s="8">
        <v>652.5</v>
      </c>
      <c r="K27" s="10">
        <v>0.17573390789119311</v>
      </c>
      <c r="L27" s="25">
        <v>0</v>
      </c>
      <c r="M27" s="10">
        <v>0</v>
      </c>
      <c r="N27" s="8">
        <v>9</v>
      </c>
      <c r="O27" s="25">
        <v>0</v>
      </c>
      <c r="P27" s="10">
        <v>0</v>
      </c>
      <c r="Q27" s="8">
        <v>9</v>
      </c>
      <c r="R27" s="45">
        <v>1</v>
      </c>
      <c r="S27" s="50">
        <v>0.25</v>
      </c>
      <c r="T27" s="9">
        <v>6.75</v>
      </c>
      <c r="U27" s="45">
        <v>41.8</v>
      </c>
      <c r="V27" s="45">
        <v>19.5</v>
      </c>
      <c r="W27" s="50">
        <v>0.46650717703349287</v>
      </c>
      <c r="X27" s="60">
        <v>4.8014354066985643</v>
      </c>
      <c r="Y27" s="45">
        <v>0.4</v>
      </c>
      <c r="Z27" s="51">
        <v>9.5693779904306234E-3</v>
      </c>
      <c r="AA27" s="60">
        <v>8.9138755980861237</v>
      </c>
      <c r="AB27" s="45">
        <v>53.75</v>
      </c>
      <c r="AC27" s="45">
        <v>0.625</v>
      </c>
    </row>
    <row r="28" spans="1:29" x14ac:dyDescent="0.25">
      <c r="A28" s="55" t="s">
        <v>166</v>
      </c>
      <c r="B28" s="25">
        <v>3</v>
      </c>
      <c r="C28" s="25">
        <v>3</v>
      </c>
      <c r="D28" s="56">
        <v>1</v>
      </c>
      <c r="E28" s="45">
        <v>243853</v>
      </c>
      <c r="F28" s="45">
        <v>68102</v>
      </c>
      <c r="G28" s="59">
        <v>3.5807024756982173</v>
      </c>
      <c r="H28" s="45">
        <v>4200</v>
      </c>
      <c r="I28" s="45">
        <v>1400</v>
      </c>
      <c r="J28" s="8">
        <v>4200</v>
      </c>
      <c r="K28" s="10">
        <v>6.1672197585973983E-2</v>
      </c>
      <c r="L28" s="25">
        <v>1</v>
      </c>
      <c r="M28" s="10">
        <v>0.33333333333333331</v>
      </c>
      <c r="N28" s="8">
        <v>2</v>
      </c>
      <c r="O28" s="25">
        <v>1</v>
      </c>
      <c r="P28" s="10">
        <v>0.33333333333333331</v>
      </c>
      <c r="Q28" s="8">
        <v>2</v>
      </c>
      <c r="R28" s="45">
        <v>1</v>
      </c>
      <c r="S28" s="50">
        <v>0.33333333333333331</v>
      </c>
      <c r="T28" s="9">
        <v>2</v>
      </c>
      <c r="U28" s="45">
        <v>935.26</v>
      </c>
      <c r="V28" s="45">
        <v>286.27</v>
      </c>
      <c r="W28" s="50">
        <v>0.30608600816885145</v>
      </c>
      <c r="X28" s="60">
        <v>2.0817419754934456</v>
      </c>
      <c r="Y28" s="45">
        <v>74.64</v>
      </c>
      <c r="Z28" s="51">
        <v>7.9806684772148917E-2</v>
      </c>
      <c r="AA28" s="60">
        <v>2.7605799456835531</v>
      </c>
      <c r="AB28" s="45">
        <v>21.3</v>
      </c>
      <c r="AC28" s="45">
        <v>3.5</v>
      </c>
    </row>
    <row r="29" spans="1:29" x14ac:dyDescent="0.25">
      <c r="A29" s="55" t="s">
        <v>168</v>
      </c>
      <c r="B29" s="25">
        <v>2</v>
      </c>
      <c r="C29" s="25">
        <v>2</v>
      </c>
      <c r="D29" s="56">
        <v>1</v>
      </c>
      <c r="E29" s="45">
        <v>18980</v>
      </c>
      <c r="F29" s="45">
        <v>6686</v>
      </c>
      <c r="G29" s="59">
        <v>2.8387675740352978</v>
      </c>
      <c r="H29" s="45">
        <v>1025</v>
      </c>
      <c r="I29" s="45">
        <v>512.5</v>
      </c>
      <c r="J29" s="8">
        <v>1025</v>
      </c>
      <c r="K29" s="10">
        <v>0.15330541429853425</v>
      </c>
      <c r="L29" s="25">
        <v>0</v>
      </c>
      <c r="M29" s="10">
        <v>0</v>
      </c>
      <c r="N29" s="8">
        <v>2</v>
      </c>
      <c r="O29" s="25">
        <v>1</v>
      </c>
      <c r="P29" s="10">
        <v>0.5</v>
      </c>
      <c r="Q29" s="8">
        <v>1</v>
      </c>
      <c r="R29" s="45">
        <v>1</v>
      </c>
      <c r="S29" s="50">
        <v>0.5</v>
      </c>
      <c r="T29" s="9">
        <v>1</v>
      </c>
      <c r="U29" s="45">
        <v>122.59</v>
      </c>
      <c r="V29" s="45">
        <v>94.69</v>
      </c>
      <c r="W29" s="50">
        <v>0.77241210539195693</v>
      </c>
      <c r="X29" s="60">
        <v>0.45517578921608615</v>
      </c>
      <c r="Y29" s="45">
        <v>57.39</v>
      </c>
      <c r="Z29" s="51">
        <v>0.46814585202708214</v>
      </c>
      <c r="AA29" s="60">
        <v>1.0637082959458357</v>
      </c>
      <c r="AB29" s="45">
        <v>71.800000000000011</v>
      </c>
      <c r="AC29" s="45">
        <v>27.05</v>
      </c>
    </row>
    <row r="30" spans="1:29" x14ac:dyDescent="0.25">
      <c r="A30" s="55" t="s">
        <v>169</v>
      </c>
      <c r="B30" s="25">
        <v>4</v>
      </c>
      <c r="C30" s="25">
        <v>1</v>
      </c>
      <c r="D30" s="56">
        <v>0.25</v>
      </c>
      <c r="E30" s="45">
        <v>5864</v>
      </c>
      <c r="F30" s="45">
        <v>2100</v>
      </c>
      <c r="G30" s="59">
        <v>2.7923809523809524</v>
      </c>
      <c r="H30" s="45">
        <v>40</v>
      </c>
      <c r="I30" s="45">
        <v>40</v>
      </c>
      <c r="J30" s="8">
        <v>160</v>
      </c>
      <c r="K30" s="10">
        <v>7.6190476190476197E-2</v>
      </c>
      <c r="L30" s="25">
        <v>0</v>
      </c>
      <c r="M30" s="10">
        <v>0</v>
      </c>
      <c r="N30" s="8">
        <v>4</v>
      </c>
      <c r="O30" s="25">
        <v>0</v>
      </c>
      <c r="P30" s="10">
        <v>0</v>
      </c>
      <c r="Q30" s="8">
        <v>4</v>
      </c>
      <c r="R30" s="45">
        <v>1</v>
      </c>
      <c r="S30" s="50">
        <v>1</v>
      </c>
      <c r="T30" s="9">
        <v>0</v>
      </c>
      <c r="U30" s="45">
        <v>38</v>
      </c>
      <c r="V30" s="45">
        <v>20</v>
      </c>
      <c r="W30" s="50">
        <v>0.52631578947368418</v>
      </c>
      <c r="X30" s="60">
        <v>1.8947368421052633</v>
      </c>
      <c r="Y30" s="45">
        <v>1.2</v>
      </c>
      <c r="Z30" s="51">
        <v>3.1578947368421054E-2</v>
      </c>
      <c r="AA30" s="60">
        <v>3.8736842105263158</v>
      </c>
      <c r="AB30" s="45">
        <v>52.6</v>
      </c>
      <c r="AC30" s="45">
        <v>3.2</v>
      </c>
    </row>
    <row r="31" spans="1:29" x14ac:dyDescent="0.25">
      <c r="A31" s="55" t="s">
        <v>170</v>
      </c>
      <c r="B31" s="25">
        <v>18</v>
      </c>
      <c r="C31" s="25">
        <v>11</v>
      </c>
      <c r="D31" s="56">
        <v>0.61111111111111116</v>
      </c>
      <c r="E31" s="45">
        <v>60616</v>
      </c>
      <c r="F31" s="45">
        <v>23619</v>
      </c>
      <c r="G31" s="59">
        <v>2.5664084000169356</v>
      </c>
      <c r="H31" s="45">
        <v>0</v>
      </c>
      <c r="I31" s="45">
        <v>0</v>
      </c>
      <c r="J31" s="8">
        <v>0</v>
      </c>
      <c r="K31" s="10">
        <v>0</v>
      </c>
      <c r="L31" s="25">
        <v>0</v>
      </c>
      <c r="M31" s="10">
        <v>0</v>
      </c>
      <c r="N31" s="8">
        <v>18</v>
      </c>
      <c r="O31" s="25">
        <v>3</v>
      </c>
      <c r="P31" s="10">
        <v>0.27272727272727271</v>
      </c>
      <c r="Q31" s="8">
        <v>13.090909090909092</v>
      </c>
      <c r="R31" s="45">
        <v>3</v>
      </c>
      <c r="S31" s="50">
        <v>0.27272727272727271</v>
      </c>
      <c r="T31" s="9">
        <v>13.090909090909092</v>
      </c>
      <c r="U31" s="45">
        <v>610.38</v>
      </c>
      <c r="V31" s="45">
        <v>411.31999999999994</v>
      </c>
      <c r="W31" s="50">
        <v>0.67387529080245079</v>
      </c>
      <c r="X31" s="60">
        <v>5.8702447655558858</v>
      </c>
      <c r="Y31" s="45">
        <v>31.48</v>
      </c>
      <c r="Z31" s="51">
        <v>5.1574429044201973E-2</v>
      </c>
      <c r="AA31" s="60">
        <v>17.071660277204366</v>
      </c>
      <c r="AB31" s="45">
        <v>69.63636363636364</v>
      </c>
      <c r="AC31" s="45">
        <v>6.7363636363636372</v>
      </c>
    </row>
    <row r="32" spans="1:29" x14ac:dyDescent="0.25">
      <c r="A32" s="55" t="s">
        <v>173</v>
      </c>
      <c r="B32" s="25">
        <v>28</v>
      </c>
      <c r="C32" s="25">
        <v>25</v>
      </c>
      <c r="D32" s="56">
        <v>0.8928571428571429</v>
      </c>
      <c r="E32" s="45">
        <v>435809</v>
      </c>
      <c r="F32" s="45">
        <v>156429</v>
      </c>
      <c r="G32" s="59">
        <v>2.7859859744676498</v>
      </c>
      <c r="H32" s="45">
        <v>3768</v>
      </c>
      <c r="I32" s="45">
        <v>150.72</v>
      </c>
      <c r="J32" s="8">
        <v>4220.16</v>
      </c>
      <c r="K32" s="10">
        <v>2.6978117868170223E-2</v>
      </c>
      <c r="L32" s="25">
        <v>1</v>
      </c>
      <c r="M32" s="10">
        <v>0.04</v>
      </c>
      <c r="N32" s="8">
        <v>26.88</v>
      </c>
      <c r="O32" s="25">
        <v>7</v>
      </c>
      <c r="P32" s="10">
        <v>0.28000000000000003</v>
      </c>
      <c r="Q32" s="8">
        <v>20.16</v>
      </c>
      <c r="R32" s="45">
        <v>25</v>
      </c>
      <c r="S32" s="50">
        <v>1</v>
      </c>
      <c r="T32" s="9">
        <v>0</v>
      </c>
      <c r="U32" s="45">
        <v>1442.65</v>
      </c>
      <c r="V32" s="45">
        <v>1220.3800000000001</v>
      </c>
      <c r="W32" s="50">
        <v>0.845929366097113</v>
      </c>
      <c r="X32" s="60">
        <v>4.313977749280836</v>
      </c>
      <c r="Y32" s="45">
        <v>446.31999999999994</v>
      </c>
      <c r="Z32" s="51">
        <v>0.30937510830762827</v>
      </c>
      <c r="AA32" s="60">
        <v>19.337496967386407</v>
      </c>
      <c r="AB32" s="45">
        <v>85.547999999999988</v>
      </c>
      <c r="AC32" s="45">
        <v>34.68</v>
      </c>
    </row>
    <row r="33" spans="1:29" x14ac:dyDescent="0.25">
      <c r="A33" s="55" t="s">
        <v>176</v>
      </c>
      <c r="B33" s="25">
        <v>23</v>
      </c>
      <c r="C33" s="25">
        <v>20</v>
      </c>
      <c r="D33" s="56">
        <v>0.86956521739130432</v>
      </c>
      <c r="E33" s="45">
        <v>1334793</v>
      </c>
      <c r="F33" s="45">
        <v>439542</v>
      </c>
      <c r="G33" s="59">
        <v>3.036781467982582</v>
      </c>
      <c r="H33" s="45">
        <v>5940</v>
      </c>
      <c r="I33" s="45">
        <v>297</v>
      </c>
      <c r="J33" s="8">
        <v>6831</v>
      </c>
      <c r="K33" s="10">
        <v>1.5541176952373153E-2</v>
      </c>
      <c r="L33" s="25">
        <v>8</v>
      </c>
      <c r="M33" s="10">
        <v>0.4</v>
      </c>
      <c r="N33" s="8">
        <v>13.799999999999999</v>
      </c>
      <c r="O33" s="25">
        <v>8</v>
      </c>
      <c r="P33" s="10">
        <v>0.4</v>
      </c>
      <c r="Q33" s="8">
        <v>13.799999999999999</v>
      </c>
      <c r="R33" s="45">
        <v>20</v>
      </c>
      <c r="S33" s="50">
        <v>1</v>
      </c>
      <c r="T33" s="9">
        <v>0</v>
      </c>
      <c r="U33" s="45">
        <v>7807.63</v>
      </c>
      <c r="V33" s="45">
        <v>5917.75</v>
      </c>
      <c r="W33" s="50">
        <v>0.75794447226623185</v>
      </c>
      <c r="X33" s="60">
        <v>5.5672771378766672</v>
      </c>
      <c r="Y33" s="45">
        <v>1171.51</v>
      </c>
      <c r="Z33" s="51">
        <v>0.15004681318146479</v>
      </c>
      <c r="AA33" s="60">
        <v>19.54892329682631</v>
      </c>
      <c r="AB33" s="45">
        <v>84.15</v>
      </c>
      <c r="AC33" s="45">
        <v>23.480000000000004</v>
      </c>
    </row>
    <row r="34" spans="1:29" x14ac:dyDescent="0.25">
      <c r="A34" s="55" t="s">
        <v>177</v>
      </c>
      <c r="B34" s="25">
        <v>27</v>
      </c>
      <c r="C34" s="25">
        <v>26</v>
      </c>
      <c r="D34" s="56">
        <v>0.96296296296296291</v>
      </c>
      <c r="E34" s="45">
        <v>1903118</v>
      </c>
      <c r="F34" s="45">
        <v>646220</v>
      </c>
      <c r="G34" s="59">
        <v>2.9450001547460616</v>
      </c>
      <c r="H34" s="45">
        <v>3520</v>
      </c>
      <c r="I34" s="45">
        <v>135.38461538461539</v>
      </c>
      <c r="J34" s="8">
        <v>3655.3846153846152</v>
      </c>
      <c r="K34" s="10">
        <v>5.6565637327606931E-3</v>
      </c>
      <c r="L34" s="25">
        <v>12</v>
      </c>
      <c r="M34" s="10">
        <v>0.46153846153846156</v>
      </c>
      <c r="N34" s="8">
        <v>14.538461538461538</v>
      </c>
      <c r="O34" s="25">
        <v>17</v>
      </c>
      <c r="P34" s="10">
        <v>0.65384615384615385</v>
      </c>
      <c r="Q34" s="8">
        <v>9.3461538461538467</v>
      </c>
      <c r="R34" s="45">
        <v>26</v>
      </c>
      <c r="S34" s="50">
        <v>1</v>
      </c>
      <c r="T34" s="9">
        <v>0</v>
      </c>
      <c r="U34" s="45">
        <v>12728.369999999999</v>
      </c>
      <c r="V34" s="45">
        <v>9214.3599999999969</v>
      </c>
      <c r="W34" s="50">
        <v>0.72392301606568621</v>
      </c>
      <c r="X34" s="60">
        <v>7.4540785662264728</v>
      </c>
      <c r="Y34" s="45">
        <v>1798.1200000000003</v>
      </c>
      <c r="Z34" s="51">
        <v>0.14126867776470989</v>
      </c>
      <c r="AA34" s="60">
        <v>23.185745700352832</v>
      </c>
      <c r="AB34" s="45">
        <v>75.234615384615381</v>
      </c>
      <c r="AC34" s="45">
        <v>24.784615384615385</v>
      </c>
    </row>
    <row r="35" spans="1:29" x14ac:dyDescent="0.25">
      <c r="A35" s="55" t="s">
        <v>178</v>
      </c>
      <c r="B35" s="25">
        <v>34</v>
      </c>
      <c r="C35" s="25">
        <v>31</v>
      </c>
      <c r="D35" s="56">
        <v>0.91176470588235292</v>
      </c>
      <c r="E35" s="45">
        <v>1607282</v>
      </c>
      <c r="F35" s="45">
        <v>614517</v>
      </c>
      <c r="G35" s="59">
        <v>2.6155208073983309</v>
      </c>
      <c r="H35" s="45">
        <v>1030</v>
      </c>
      <c r="I35" s="45">
        <v>33.225806451612904</v>
      </c>
      <c r="J35" s="8">
        <v>1129.6774193548388</v>
      </c>
      <c r="K35" s="10">
        <v>1.8383176044842351E-3</v>
      </c>
      <c r="L35" s="25">
        <v>14</v>
      </c>
      <c r="M35" s="10">
        <v>0.45161290322580644</v>
      </c>
      <c r="N35" s="8">
        <v>18.64516129032258</v>
      </c>
      <c r="O35" s="25">
        <v>15</v>
      </c>
      <c r="P35" s="10">
        <v>0.4838709677419355</v>
      </c>
      <c r="Q35" s="8">
        <v>17.548387096774192</v>
      </c>
      <c r="R35" s="45">
        <v>31</v>
      </c>
      <c r="S35" s="50">
        <v>1</v>
      </c>
      <c r="T35" s="9">
        <v>0</v>
      </c>
      <c r="U35" s="45">
        <v>10913.01</v>
      </c>
      <c r="V35" s="45">
        <v>10574.640000000001</v>
      </c>
      <c r="W35" s="50">
        <v>0.96899388894539651</v>
      </c>
      <c r="X35" s="60">
        <v>1.0542077758565187</v>
      </c>
      <c r="Y35" s="45">
        <v>3336.26</v>
      </c>
      <c r="Z35" s="51">
        <v>0.30571400557682987</v>
      </c>
      <c r="AA35" s="60">
        <v>23.605723810387783</v>
      </c>
      <c r="AB35" s="45">
        <v>95.890322580645162</v>
      </c>
      <c r="AC35" s="45">
        <v>31.303225806451611</v>
      </c>
    </row>
    <row r="36" spans="1:29" x14ac:dyDescent="0.25">
      <c r="A36" s="55" t="s">
        <v>179</v>
      </c>
      <c r="B36" s="25">
        <v>20</v>
      </c>
      <c r="C36" s="25">
        <v>20</v>
      </c>
      <c r="D36" s="56">
        <v>1</v>
      </c>
      <c r="E36" s="45">
        <v>3215547</v>
      </c>
      <c r="F36" s="45">
        <v>946784</v>
      </c>
      <c r="G36" s="59">
        <v>3.3962836296346368</v>
      </c>
      <c r="H36" s="45">
        <v>13127</v>
      </c>
      <c r="I36" s="45">
        <v>656.35</v>
      </c>
      <c r="J36" s="8">
        <v>13127</v>
      </c>
      <c r="K36" s="10">
        <v>1.3864830837867983E-2</v>
      </c>
      <c r="L36" s="25">
        <v>6</v>
      </c>
      <c r="M36" s="10">
        <v>0.3</v>
      </c>
      <c r="N36" s="8">
        <v>14</v>
      </c>
      <c r="O36" s="25">
        <v>15</v>
      </c>
      <c r="P36" s="10">
        <v>0.75</v>
      </c>
      <c r="Q36" s="8">
        <v>5</v>
      </c>
      <c r="R36" s="45">
        <v>20</v>
      </c>
      <c r="S36" s="50">
        <v>1</v>
      </c>
      <c r="T36" s="9">
        <v>0</v>
      </c>
      <c r="U36" s="45">
        <v>13900.119999999999</v>
      </c>
      <c r="V36" s="45">
        <v>11643.749999999998</v>
      </c>
      <c r="W36" s="50">
        <v>0.83767262440899781</v>
      </c>
      <c r="X36" s="60">
        <v>3.2465475118200438</v>
      </c>
      <c r="Y36" s="45">
        <v>5289.5400000000009</v>
      </c>
      <c r="Z36" s="51">
        <v>0.38053916081300027</v>
      </c>
      <c r="AA36" s="60">
        <v>12.389216783739997</v>
      </c>
      <c r="AB36" s="45">
        <v>88.204999999999998</v>
      </c>
      <c r="AC36" s="45">
        <v>31.48</v>
      </c>
    </row>
    <row r="37" spans="1:29" x14ac:dyDescent="0.25">
      <c r="A37" s="55" t="s">
        <v>180</v>
      </c>
      <c r="B37" s="25">
        <v>19</v>
      </c>
      <c r="C37" s="25">
        <v>17</v>
      </c>
      <c r="D37" s="56">
        <v>0.89473684210526316</v>
      </c>
      <c r="E37" s="45">
        <v>617514</v>
      </c>
      <c r="F37" s="45">
        <v>226050</v>
      </c>
      <c r="G37" s="59">
        <v>2.7317584605175846</v>
      </c>
      <c r="H37" s="45">
        <v>548</v>
      </c>
      <c r="I37" s="45">
        <v>32.235294117647058</v>
      </c>
      <c r="J37" s="8">
        <v>612.47058823529414</v>
      </c>
      <c r="K37" s="10">
        <v>2.7094474153297682E-3</v>
      </c>
      <c r="L37" s="25">
        <v>8</v>
      </c>
      <c r="M37" s="10">
        <v>0.47058823529411764</v>
      </c>
      <c r="N37" s="8">
        <v>10.058823529411764</v>
      </c>
      <c r="O37" s="25">
        <v>11</v>
      </c>
      <c r="P37" s="10">
        <v>0.6470588235294118</v>
      </c>
      <c r="Q37" s="8">
        <v>6.7058823529411757</v>
      </c>
      <c r="R37" s="45">
        <v>16</v>
      </c>
      <c r="S37" s="50">
        <v>0.94117647058823528</v>
      </c>
      <c r="T37" s="9">
        <v>1.1176470588235297</v>
      </c>
      <c r="U37" s="45">
        <v>3481.65</v>
      </c>
      <c r="V37" s="45">
        <v>3154.8399999999997</v>
      </c>
      <c r="W37" s="50">
        <v>0.9061335860870563</v>
      </c>
      <c r="X37" s="60">
        <v>1.7834618643459303</v>
      </c>
      <c r="Y37" s="45">
        <v>1841.5099999999998</v>
      </c>
      <c r="Z37" s="51">
        <v>0.52891875978343594</v>
      </c>
      <c r="AA37" s="60">
        <v>8.9505435641147173</v>
      </c>
      <c r="AB37" s="45">
        <v>93.694117647058832</v>
      </c>
      <c r="AC37" s="45">
        <v>42.735294117647051</v>
      </c>
    </row>
    <row r="38" spans="1:29" x14ac:dyDescent="0.25">
      <c r="A38" s="55" t="s">
        <v>181</v>
      </c>
      <c r="B38" s="25">
        <v>39</v>
      </c>
      <c r="C38" s="25">
        <v>36</v>
      </c>
      <c r="D38" s="56">
        <v>0.92307692307692313</v>
      </c>
      <c r="E38" s="45">
        <v>2330006</v>
      </c>
      <c r="F38" s="45">
        <v>752033</v>
      </c>
      <c r="G38" s="59">
        <v>3.0982762724508102</v>
      </c>
      <c r="H38" s="45">
        <v>15496</v>
      </c>
      <c r="I38" s="45">
        <v>430.44444444444446</v>
      </c>
      <c r="J38" s="8">
        <v>16787.333333333332</v>
      </c>
      <c r="K38" s="10">
        <v>2.2322601978016034E-2</v>
      </c>
      <c r="L38" s="25">
        <v>13</v>
      </c>
      <c r="M38" s="10">
        <v>0.3611111111111111</v>
      </c>
      <c r="N38" s="8">
        <v>24.916666666666664</v>
      </c>
      <c r="O38" s="25">
        <v>18</v>
      </c>
      <c r="P38" s="10">
        <v>0.5</v>
      </c>
      <c r="Q38" s="8">
        <v>19.5</v>
      </c>
      <c r="R38" s="45">
        <v>34</v>
      </c>
      <c r="S38" s="50">
        <v>0.94444444444444442</v>
      </c>
      <c r="T38" s="9">
        <v>2.1666666666666679</v>
      </c>
      <c r="U38" s="45">
        <v>10785.26</v>
      </c>
      <c r="V38" s="45">
        <v>9433.9199999999983</v>
      </c>
      <c r="W38" s="50">
        <v>0.87470492134635591</v>
      </c>
      <c r="X38" s="60">
        <v>4.8865080674921195</v>
      </c>
      <c r="Y38" s="45">
        <v>3769.0099999999998</v>
      </c>
      <c r="Z38" s="51">
        <v>0.34945935471189382</v>
      </c>
      <c r="AA38" s="60">
        <v>25.371085166236142</v>
      </c>
      <c r="AB38" s="45">
        <v>82.53055555555558</v>
      </c>
      <c r="AC38" s="45">
        <v>29.130555555555564</v>
      </c>
    </row>
    <row r="39" spans="1:29" x14ac:dyDescent="0.25">
      <c r="A39" s="55" t="s">
        <v>183</v>
      </c>
      <c r="B39" s="25">
        <v>9</v>
      </c>
      <c r="C39" s="25">
        <v>9</v>
      </c>
      <c r="D39" s="56">
        <v>1</v>
      </c>
      <c r="E39" s="45">
        <v>1877578</v>
      </c>
      <c r="F39" s="45">
        <v>642788</v>
      </c>
      <c r="G39" s="59">
        <v>2.9209910577048732</v>
      </c>
      <c r="H39" s="45">
        <v>59175</v>
      </c>
      <c r="I39" s="45">
        <v>6575</v>
      </c>
      <c r="J39" s="8">
        <v>59175</v>
      </c>
      <c r="K39" s="10">
        <v>9.2059901553856016E-2</v>
      </c>
      <c r="L39" s="25">
        <v>5</v>
      </c>
      <c r="M39" s="10">
        <v>0.55555555555555558</v>
      </c>
      <c r="N39" s="8">
        <v>4</v>
      </c>
      <c r="O39" s="25">
        <v>7</v>
      </c>
      <c r="P39" s="10">
        <v>0.77777777777777779</v>
      </c>
      <c r="Q39" s="8">
        <v>2</v>
      </c>
      <c r="R39" s="45">
        <v>9</v>
      </c>
      <c r="S39" s="50">
        <v>1</v>
      </c>
      <c r="T39" s="9">
        <v>0</v>
      </c>
      <c r="U39" s="45">
        <v>5068.71</v>
      </c>
      <c r="V39" s="45">
        <v>3915.19</v>
      </c>
      <c r="W39" s="50">
        <v>0.77242335821145813</v>
      </c>
      <c r="X39" s="60">
        <v>2.0481897760968768</v>
      </c>
      <c r="Y39" s="45">
        <v>1157.21</v>
      </c>
      <c r="Z39" s="51">
        <v>0.22830463766915055</v>
      </c>
      <c r="AA39" s="60">
        <v>6.9452582609776448</v>
      </c>
      <c r="AB39" s="45">
        <v>76.088888888888889</v>
      </c>
      <c r="AC39" s="45">
        <v>24.888888888888889</v>
      </c>
    </row>
    <row r="40" spans="1:29" x14ac:dyDescent="0.25">
      <c r="A40" s="55" t="s">
        <v>184</v>
      </c>
      <c r="B40" s="25">
        <v>7</v>
      </c>
      <c r="C40" s="25">
        <v>7</v>
      </c>
      <c r="D40" s="56">
        <v>1</v>
      </c>
      <c r="E40" s="45">
        <v>782436</v>
      </c>
      <c r="F40" s="45">
        <v>236813</v>
      </c>
      <c r="G40" s="59">
        <v>3.3040246945902463</v>
      </c>
      <c r="H40" s="45">
        <v>2402</v>
      </c>
      <c r="I40" s="45">
        <v>343.14285714285717</v>
      </c>
      <c r="J40" s="8">
        <v>2402</v>
      </c>
      <c r="K40" s="10">
        <v>1.0143024242756944E-2</v>
      </c>
      <c r="L40" s="25">
        <v>4</v>
      </c>
      <c r="M40" s="10">
        <v>0.5714285714285714</v>
      </c>
      <c r="N40" s="8">
        <v>3</v>
      </c>
      <c r="O40" s="25">
        <v>3</v>
      </c>
      <c r="P40" s="10">
        <v>0.42857142857142855</v>
      </c>
      <c r="Q40" s="8">
        <v>4</v>
      </c>
      <c r="R40" s="45">
        <v>7</v>
      </c>
      <c r="S40" s="50">
        <v>1</v>
      </c>
      <c r="T40" s="9">
        <v>0</v>
      </c>
      <c r="U40" s="45">
        <v>2572.59</v>
      </c>
      <c r="V40" s="45">
        <v>1711.3</v>
      </c>
      <c r="W40" s="50">
        <v>0.66520510458331872</v>
      </c>
      <c r="X40" s="60">
        <v>2.343564267916769</v>
      </c>
      <c r="Y40" s="45">
        <v>678.49999999999989</v>
      </c>
      <c r="Z40" s="51">
        <v>0.26374198764669066</v>
      </c>
      <c r="AA40" s="60">
        <v>5.1538060864731658</v>
      </c>
      <c r="AB40" s="45">
        <v>66.514285714285705</v>
      </c>
      <c r="AC40" s="45">
        <v>28.485714285714288</v>
      </c>
    </row>
    <row r="41" spans="1:29" x14ac:dyDescent="0.25">
      <c r="A41" s="55" t="s">
        <v>186</v>
      </c>
      <c r="B41" s="25">
        <v>25</v>
      </c>
      <c r="C41" s="25">
        <v>23</v>
      </c>
      <c r="D41" s="56">
        <v>0.92</v>
      </c>
      <c r="E41" s="45">
        <v>249617</v>
      </c>
      <c r="F41" s="45">
        <v>105405</v>
      </c>
      <c r="G41" s="59">
        <v>2.3681703903989373</v>
      </c>
      <c r="H41" s="45">
        <v>333</v>
      </c>
      <c r="I41" s="45">
        <v>14.478260869565217</v>
      </c>
      <c r="J41" s="8">
        <v>361.95652173913044</v>
      </c>
      <c r="K41" s="10">
        <v>3.4339596958316062E-3</v>
      </c>
      <c r="L41" s="25">
        <v>8</v>
      </c>
      <c r="M41" s="10">
        <v>0.34782608695652173</v>
      </c>
      <c r="N41" s="8">
        <v>16.304347826086957</v>
      </c>
      <c r="O41" s="25">
        <v>9</v>
      </c>
      <c r="P41" s="10">
        <v>0.39130434782608697</v>
      </c>
      <c r="Q41" s="8">
        <v>15.217391304347828</v>
      </c>
      <c r="R41" s="45">
        <v>23</v>
      </c>
      <c r="S41" s="50">
        <v>1</v>
      </c>
      <c r="T41" s="9">
        <v>0</v>
      </c>
      <c r="U41" s="45">
        <v>2875.0099999999998</v>
      </c>
      <c r="V41" s="45">
        <v>2648.3400000000006</v>
      </c>
      <c r="W41" s="50">
        <v>0.92115853510074774</v>
      </c>
      <c r="X41" s="60">
        <v>1.9710366224813063</v>
      </c>
      <c r="Y41" s="45">
        <v>1777.9099999999999</v>
      </c>
      <c r="Z41" s="51">
        <v>0.61840132729973118</v>
      </c>
      <c r="AA41" s="60">
        <v>9.5399668175067198</v>
      </c>
      <c r="AB41" s="45">
        <v>85.508695652173898</v>
      </c>
      <c r="AC41" s="45">
        <v>52.656521739130433</v>
      </c>
    </row>
    <row r="42" spans="1:29" x14ac:dyDescent="0.25">
      <c r="A42" s="55" t="s">
        <v>187</v>
      </c>
      <c r="B42" s="25">
        <v>24</v>
      </c>
      <c r="C42" s="25">
        <v>20</v>
      </c>
      <c r="D42" s="56">
        <v>0.83333333333333337</v>
      </c>
      <c r="E42" s="45">
        <v>139017</v>
      </c>
      <c r="F42" s="45">
        <v>60803</v>
      </c>
      <c r="G42" s="59">
        <v>2.2863510024176437</v>
      </c>
      <c r="H42" s="45">
        <v>103</v>
      </c>
      <c r="I42" s="45">
        <v>5.15</v>
      </c>
      <c r="J42" s="8">
        <v>123.60000000000001</v>
      </c>
      <c r="K42" s="10">
        <v>2.0327944344851407E-3</v>
      </c>
      <c r="L42" s="25">
        <v>4</v>
      </c>
      <c r="M42" s="10">
        <v>0.2</v>
      </c>
      <c r="N42" s="8">
        <v>19.200000000000003</v>
      </c>
      <c r="O42" s="25">
        <v>10</v>
      </c>
      <c r="P42" s="10">
        <v>0.5</v>
      </c>
      <c r="Q42" s="8">
        <v>12</v>
      </c>
      <c r="R42" s="45">
        <v>20</v>
      </c>
      <c r="S42" s="50">
        <v>1</v>
      </c>
      <c r="T42" s="9">
        <v>0</v>
      </c>
      <c r="U42" s="45">
        <v>1623.0900000000004</v>
      </c>
      <c r="V42" s="45">
        <v>1445.8200000000002</v>
      </c>
      <c r="W42" s="50">
        <v>0.89078239653993296</v>
      </c>
      <c r="X42" s="60">
        <v>2.6212224830416089</v>
      </c>
      <c r="Y42" s="45">
        <v>693.34000000000015</v>
      </c>
      <c r="Z42" s="51">
        <v>0.42717286164045121</v>
      </c>
      <c r="AA42" s="60">
        <v>13.74785132062917</v>
      </c>
      <c r="AB42" s="45">
        <v>88.345000000000013</v>
      </c>
      <c r="AC42" s="45">
        <v>55.379999999999995</v>
      </c>
    </row>
    <row r="43" spans="1:29" x14ac:dyDescent="0.25">
      <c r="A43" s="55" t="s">
        <v>188</v>
      </c>
      <c r="B43" s="25">
        <v>25</v>
      </c>
      <c r="C43" s="25">
        <v>21</v>
      </c>
      <c r="D43" s="56">
        <v>0.84</v>
      </c>
      <c r="E43" s="45">
        <v>1034634</v>
      </c>
      <c r="F43" s="45">
        <v>402473</v>
      </c>
      <c r="G43" s="59">
        <v>2.5706916985735688</v>
      </c>
      <c r="H43" s="45">
        <v>331</v>
      </c>
      <c r="I43" s="45">
        <v>15.761904761904763</v>
      </c>
      <c r="J43" s="8">
        <v>394.04761904761909</v>
      </c>
      <c r="K43" s="10">
        <v>9.7906597224563913E-4</v>
      </c>
      <c r="L43" s="25">
        <v>4</v>
      </c>
      <c r="M43" s="10">
        <v>0.19047619047619047</v>
      </c>
      <c r="N43" s="8">
        <v>20.238095238095237</v>
      </c>
      <c r="O43" s="25">
        <v>10</v>
      </c>
      <c r="P43" s="10">
        <v>0.47619047619047616</v>
      </c>
      <c r="Q43" s="8">
        <v>13.095238095238097</v>
      </c>
      <c r="R43" s="45">
        <v>21</v>
      </c>
      <c r="S43" s="50">
        <v>1</v>
      </c>
      <c r="T43" s="9">
        <v>0</v>
      </c>
      <c r="U43" s="45">
        <v>7532.7000000000007</v>
      </c>
      <c r="V43" s="45">
        <v>6489.2100000000009</v>
      </c>
      <c r="W43" s="50">
        <v>0.86147198215779208</v>
      </c>
      <c r="X43" s="60">
        <v>3.4632004460551977</v>
      </c>
      <c r="Y43" s="45">
        <v>3390.0000000000005</v>
      </c>
      <c r="Z43" s="51">
        <v>0.45003783503922901</v>
      </c>
      <c r="AA43" s="60">
        <v>13.749054124019274</v>
      </c>
      <c r="AB43" s="45">
        <v>89.838095238095249</v>
      </c>
      <c r="AC43" s="45">
        <v>52.471428571428568</v>
      </c>
    </row>
    <row r="44" spans="1:29" x14ac:dyDescent="0.25">
      <c r="A44" s="55" t="s">
        <v>189</v>
      </c>
      <c r="B44" s="25">
        <v>24</v>
      </c>
      <c r="C44" s="25">
        <v>20</v>
      </c>
      <c r="D44" s="56">
        <v>0.83333333333333337</v>
      </c>
      <c r="E44" s="45">
        <v>122749</v>
      </c>
      <c r="F44" s="45">
        <v>48620</v>
      </c>
      <c r="G44" s="59">
        <v>2.5246606334841628</v>
      </c>
      <c r="H44" s="45">
        <v>402</v>
      </c>
      <c r="I44" s="45">
        <v>20.100000000000001</v>
      </c>
      <c r="J44" s="8">
        <v>482.40000000000003</v>
      </c>
      <c r="K44" s="10">
        <v>9.921842863019335E-3</v>
      </c>
      <c r="L44" s="25">
        <v>6</v>
      </c>
      <c r="M44" s="10">
        <v>0.3</v>
      </c>
      <c r="N44" s="8">
        <v>16.799999999999997</v>
      </c>
      <c r="O44" s="25">
        <v>9</v>
      </c>
      <c r="P44" s="10">
        <v>0.45</v>
      </c>
      <c r="Q44" s="8">
        <v>13.200000000000001</v>
      </c>
      <c r="R44" s="45">
        <v>19</v>
      </c>
      <c r="S44" s="50">
        <v>0.95</v>
      </c>
      <c r="T44" s="9">
        <v>1.2000000000000011</v>
      </c>
      <c r="U44" s="45">
        <v>943.77</v>
      </c>
      <c r="V44" s="45">
        <v>765.10000000000014</v>
      </c>
      <c r="W44" s="50">
        <v>0.81068480667959375</v>
      </c>
      <c r="X44" s="60">
        <v>4.54356463968975</v>
      </c>
      <c r="Y44" s="45">
        <v>566.34</v>
      </c>
      <c r="Z44" s="51">
        <v>0.60008264725515759</v>
      </c>
      <c r="AA44" s="60">
        <v>9.598016465876217</v>
      </c>
      <c r="AB44" s="45">
        <v>83.50500000000001</v>
      </c>
      <c r="AC44" s="45">
        <v>56.629999999999995</v>
      </c>
    </row>
    <row r="45" spans="1:29" x14ac:dyDescent="0.25">
      <c r="A45" s="55" t="s">
        <v>190</v>
      </c>
      <c r="B45" s="25">
        <v>26</v>
      </c>
      <c r="C45" s="25">
        <v>22</v>
      </c>
      <c r="D45" s="56">
        <v>0.84615384615384615</v>
      </c>
      <c r="E45" s="45">
        <v>751202</v>
      </c>
      <c r="F45" s="45">
        <v>259939</v>
      </c>
      <c r="G45" s="59">
        <v>2.8899164804050179</v>
      </c>
      <c r="H45" s="45">
        <v>121</v>
      </c>
      <c r="I45" s="45">
        <v>5.5</v>
      </c>
      <c r="J45" s="8">
        <v>143</v>
      </c>
      <c r="K45" s="10">
        <v>5.5012906874305129E-4</v>
      </c>
      <c r="L45" s="25">
        <v>3</v>
      </c>
      <c r="M45" s="10">
        <v>0.13636363636363635</v>
      </c>
      <c r="N45" s="8">
        <v>22.454545454545453</v>
      </c>
      <c r="O45" s="25">
        <v>11</v>
      </c>
      <c r="P45" s="10">
        <v>0.5</v>
      </c>
      <c r="Q45" s="8">
        <v>13</v>
      </c>
      <c r="R45" s="45">
        <v>22</v>
      </c>
      <c r="S45" s="50">
        <v>1</v>
      </c>
      <c r="T45" s="9">
        <v>0</v>
      </c>
      <c r="U45" s="45">
        <v>3245.42</v>
      </c>
      <c r="V45" s="45">
        <v>2932.5499999999997</v>
      </c>
      <c r="W45" s="50">
        <v>0.9035964528473972</v>
      </c>
      <c r="X45" s="60">
        <v>2.5064922259676727</v>
      </c>
      <c r="Y45" s="45">
        <v>2016.0099999999998</v>
      </c>
      <c r="Z45" s="51">
        <v>0.62118616388633818</v>
      </c>
      <c r="AA45" s="60">
        <v>9.8491597389552066</v>
      </c>
      <c r="AB45" s="45">
        <v>91.027272727272731</v>
      </c>
      <c r="AC45" s="45">
        <v>61.240909090909092</v>
      </c>
    </row>
    <row r="46" spans="1:29" x14ac:dyDescent="0.25">
      <c r="A46" s="55" t="s">
        <v>191</v>
      </c>
      <c r="B46" s="25">
        <v>23</v>
      </c>
      <c r="C46" s="25">
        <v>21</v>
      </c>
      <c r="D46" s="56">
        <v>0.91304347826086951</v>
      </c>
      <c r="E46" s="45">
        <v>234831</v>
      </c>
      <c r="F46" s="45">
        <v>98887</v>
      </c>
      <c r="G46" s="59">
        <v>2.3747408658367632</v>
      </c>
      <c r="H46" s="45">
        <v>129</v>
      </c>
      <c r="I46" s="45">
        <v>6.1428571428571432</v>
      </c>
      <c r="J46" s="8">
        <v>141.28571428571431</v>
      </c>
      <c r="K46" s="10">
        <v>1.4287592331217885E-3</v>
      </c>
      <c r="L46" s="25">
        <v>8</v>
      </c>
      <c r="M46" s="10">
        <v>0.38095238095238093</v>
      </c>
      <c r="N46" s="8">
        <v>14.238095238095239</v>
      </c>
      <c r="O46" s="25">
        <v>9</v>
      </c>
      <c r="P46" s="10">
        <v>0.42857142857142855</v>
      </c>
      <c r="Q46" s="8">
        <v>13.142857142857142</v>
      </c>
      <c r="R46" s="45">
        <v>20</v>
      </c>
      <c r="S46" s="50">
        <v>0.95238095238095233</v>
      </c>
      <c r="T46" s="9">
        <v>1.0952380952380965</v>
      </c>
      <c r="U46" s="45">
        <v>2040.1300000000003</v>
      </c>
      <c r="V46" s="45">
        <v>1439.3600000000004</v>
      </c>
      <c r="W46" s="50">
        <v>0.70552366760941709</v>
      </c>
      <c r="X46" s="60">
        <v>6.7729556449834067</v>
      </c>
      <c r="Y46" s="45">
        <v>853.75</v>
      </c>
      <c r="Z46" s="51">
        <v>0.41847823423017155</v>
      </c>
      <c r="AA46" s="60">
        <v>13.375000612706053</v>
      </c>
      <c r="AB46" s="45">
        <v>72.266666666666666</v>
      </c>
      <c r="AC46" s="45">
        <v>38.328571428571429</v>
      </c>
    </row>
    <row r="47" spans="1:29" x14ac:dyDescent="0.25">
      <c r="A47" s="55" t="s">
        <v>192</v>
      </c>
      <c r="B47" s="25">
        <v>18</v>
      </c>
      <c r="C47" s="25">
        <v>14</v>
      </c>
      <c r="D47" s="56">
        <v>0.77777777777777779</v>
      </c>
      <c r="E47" s="45">
        <v>226427</v>
      </c>
      <c r="F47" s="45">
        <v>85849</v>
      </c>
      <c r="G47" s="59">
        <v>2.6375030576943237</v>
      </c>
      <c r="H47" s="45">
        <v>50</v>
      </c>
      <c r="I47" s="45">
        <v>3.5714285714285716</v>
      </c>
      <c r="J47" s="8">
        <v>64.285714285714292</v>
      </c>
      <c r="K47" s="10">
        <v>7.4882309969497951E-4</v>
      </c>
      <c r="L47" s="25">
        <v>6</v>
      </c>
      <c r="M47" s="10">
        <v>0.42857142857142855</v>
      </c>
      <c r="N47" s="8">
        <v>10.285714285714285</v>
      </c>
      <c r="O47" s="25">
        <v>9</v>
      </c>
      <c r="P47" s="10">
        <v>0.6428571428571429</v>
      </c>
      <c r="Q47" s="8">
        <v>6.4285714285714279</v>
      </c>
      <c r="R47" s="45">
        <v>14</v>
      </c>
      <c r="S47" s="50">
        <v>1</v>
      </c>
      <c r="T47" s="9">
        <v>0</v>
      </c>
      <c r="U47" s="45">
        <v>1503.2599999999998</v>
      </c>
      <c r="V47" s="45">
        <v>770.35</v>
      </c>
      <c r="W47" s="50">
        <v>0.51245293561991945</v>
      </c>
      <c r="X47" s="60">
        <v>8.7758471588414508</v>
      </c>
      <c r="Y47" s="45">
        <v>487.65</v>
      </c>
      <c r="Z47" s="51">
        <v>0.32439498157338054</v>
      </c>
      <c r="AA47" s="60">
        <v>12.16089033167915</v>
      </c>
      <c r="AB47" s="45">
        <v>84.178571428571431</v>
      </c>
      <c r="AC47" s="45">
        <v>57.935714285714297</v>
      </c>
    </row>
    <row r="48" spans="1:29" x14ac:dyDescent="0.25">
      <c r="A48" s="55" t="s">
        <v>193</v>
      </c>
      <c r="B48" s="25">
        <v>14</v>
      </c>
      <c r="C48" s="25">
        <v>13</v>
      </c>
      <c r="D48" s="56">
        <v>0.9285714285714286</v>
      </c>
      <c r="E48" s="45">
        <v>788722</v>
      </c>
      <c r="F48" s="45">
        <v>209811</v>
      </c>
      <c r="G48" s="59">
        <v>3.7592023297157917</v>
      </c>
      <c r="H48" s="45">
        <v>456</v>
      </c>
      <c r="I48" s="45">
        <v>35.07692307692308</v>
      </c>
      <c r="J48" s="8">
        <v>491.07692307692309</v>
      </c>
      <c r="K48" s="10">
        <v>2.3405680497062742E-3</v>
      </c>
      <c r="L48" s="25">
        <v>1</v>
      </c>
      <c r="M48" s="10">
        <v>7.6923076923076927E-2</v>
      </c>
      <c r="N48" s="8">
        <v>12.923076923076923</v>
      </c>
      <c r="O48" s="25">
        <v>2</v>
      </c>
      <c r="P48" s="10">
        <v>0.15384615384615385</v>
      </c>
      <c r="Q48" s="8">
        <v>11.846153846153847</v>
      </c>
      <c r="R48" s="45">
        <v>13</v>
      </c>
      <c r="S48" s="50">
        <v>1</v>
      </c>
      <c r="T48" s="9">
        <v>0</v>
      </c>
      <c r="U48" s="45">
        <v>4001.74</v>
      </c>
      <c r="V48" s="45">
        <v>3589.67</v>
      </c>
      <c r="W48" s="50">
        <v>0.89702729312748963</v>
      </c>
      <c r="X48" s="60">
        <v>1.4416178962151451</v>
      </c>
      <c r="Y48" s="45">
        <v>2370.52</v>
      </c>
      <c r="Z48" s="51">
        <v>0.59237231804165191</v>
      </c>
      <c r="AA48" s="60">
        <v>5.706787547416873</v>
      </c>
      <c r="AB48" s="45">
        <v>89.984615384615395</v>
      </c>
      <c r="AC48" s="45">
        <v>55.692307692307693</v>
      </c>
    </row>
    <row r="49" spans="1:29" x14ac:dyDescent="0.25">
      <c r="A49" s="55" t="s">
        <v>195</v>
      </c>
      <c r="B49" s="25">
        <v>5</v>
      </c>
      <c r="C49" s="25">
        <v>5</v>
      </c>
      <c r="D49" s="56">
        <v>1</v>
      </c>
      <c r="E49" s="45">
        <v>566425</v>
      </c>
      <c r="F49" s="45">
        <v>211361</v>
      </c>
      <c r="G49" s="59">
        <v>2.6798936416841328</v>
      </c>
      <c r="H49" s="45">
        <v>4857</v>
      </c>
      <c r="I49" s="45">
        <v>971.4</v>
      </c>
      <c r="J49" s="8">
        <v>4857</v>
      </c>
      <c r="K49" s="10">
        <v>2.2979641466495712E-2</v>
      </c>
      <c r="L49" s="25">
        <v>1</v>
      </c>
      <c r="M49" s="10">
        <v>0.2</v>
      </c>
      <c r="N49" s="8">
        <v>4</v>
      </c>
      <c r="O49" s="25">
        <v>0</v>
      </c>
      <c r="P49" s="10">
        <v>0</v>
      </c>
      <c r="Q49" s="8">
        <v>5</v>
      </c>
      <c r="R49" s="45">
        <v>5</v>
      </c>
      <c r="S49" s="50">
        <v>1</v>
      </c>
      <c r="T49" s="9">
        <v>0</v>
      </c>
      <c r="U49" s="45">
        <v>2133.1799999999998</v>
      </c>
      <c r="V49" s="45">
        <v>925.51</v>
      </c>
      <c r="W49" s="50">
        <v>0.43386399647474666</v>
      </c>
      <c r="X49" s="60">
        <v>2.8306800176262668</v>
      </c>
      <c r="Y49" s="45">
        <v>295.81</v>
      </c>
      <c r="Z49" s="51">
        <v>0.13867090447125888</v>
      </c>
      <c r="AA49" s="60">
        <v>4.3066454776437055</v>
      </c>
      <c r="AB49" s="45">
        <v>33.940000000000005</v>
      </c>
      <c r="AC49" s="45">
        <v>17</v>
      </c>
    </row>
    <row r="50" spans="1:29" x14ac:dyDescent="0.25">
      <c r="A50" s="55" t="s">
        <v>196</v>
      </c>
      <c r="B50" s="25">
        <v>18</v>
      </c>
      <c r="C50" s="25">
        <v>17</v>
      </c>
      <c r="D50" s="56">
        <v>0.94444444444444442</v>
      </c>
      <c r="E50" s="45">
        <v>243212</v>
      </c>
      <c r="F50" s="45">
        <v>117738</v>
      </c>
      <c r="G50" s="59">
        <v>2.0657052098727684</v>
      </c>
      <c r="H50" s="45">
        <v>11253</v>
      </c>
      <c r="I50" s="45">
        <v>661.94117647058829</v>
      </c>
      <c r="J50" s="8">
        <v>11914.941176470589</v>
      </c>
      <c r="K50" s="10">
        <v>0.10119877334820185</v>
      </c>
      <c r="L50" s="25">
        <v>3</v>
      </c>
      <c r="M50" s="10">
        <v>0.17647058823529413</v>
      </c>
      <c r="N50" s="8">
        <v>14.823529411764705</v>
      </c>
      <c r="O50" s="25">
        <v>7</v>
      </c>
      <c r="P50" s="10">
        <v>0.41176470588235292</v>
      </c>
      <c r="Q50" s="8">
        <v>10.588235294117647</v>
      </c>
      <c r="R50" s="45">
        <v>16</v>
      </c>
      <c r="S50" s="50">
        <v>0.94117647058823528</v>
      </c>
      <c r="T50" s="9">
        <v>1.0588235294117649</v>
      </c>
      <c r="U50" s="45">
        <v>3232.3100000000004</v>
      </c>
      <c r="V50" s="45">
        <v>2459.5100000000002</v>
      </c>
      <c r="W50" s="50">
        <v>0.76091402124177443</v>
      </c>
      <c r="X50" s="60">
        <v>4.3035476176480607</v>
      </c>
      <c r="Y50" s="45">
        <v>272.48999999999995</v>
      </c>
      <c r="Z50" s="51">
        <v>8.4301938861062187E-2</v>
      </c>
      <c r="AA50" s="60">
        <v>16.482565100500882</v>
      </c>
      <c r="AB50" s="45">
        <v>62.394117647058813</v>
      </c>
      <c r="AC50" s="45">
        <v>19.894117647058827</v>
      </c>
    </row>
    <row r="51" spans="1:29" x14ac:dyDescent="0.25">
      <c r="A51" s="55" t="s">
        <v>197</v>
      </c>
      <c r="B51" s="25">
        <v>49</v>
      </c>
      <c r="C51" s="25">
        <v>40</v>
      </c>
      <c r="D51" s="56">
        <v>0.81632653061224492</v>
      </c>
      <c r="E51" s="45">
        <v>178194</v>
      </c>
      <c r="F51" s="45">
        <v>71291</v>
      </c>
      <c r="G51" s="59">
        <v>2.4995300949628985</v>
      </c>
      <c r="H51" s="45">
        <v>1702</v>
      </c>
      <c r="I51" s="45">
        <v>42.55</v>
      </c>
      <c r="J51" s="8">
        <v>2084.9499999999998</v>
      </c>
      <c r="K51" s="10">
        <v>2.9245627077751746E-2</v>
      </c>
      <c r="L51" s="25">
        <v>3</v>
      </c>
      <c r="M51" s="10">
        <v>7.4999999999999997E-2</v>
      </c>
      <c r="N51" s="8">
        <v>45.325000000000003</v>
      </c>
      <c r="O51" s="25">
        <v>14</v>
      </c>
      <c r="P51" s="10">
        <v>0.35</v>
      </c>
      <c r="Q51" s="8">
        <v>31.85</v>
      </c>
      <c r="R51" s="45">
        <v>39</v>
      </c>
      <c r="S51" s="50">
        <v>0.97499999999999998</v>
      </c>
      <c r="T51" s="9">
        <v>1.225000000000001</v>
      </c>
      <c r="U51" s="45">
        <v>2907.6000000000004</v>
      </c>
      <c r="V51" s="45">
        <v>1818.1</v>
      </c>
      <c r="W51" s="50">
        <v>0.62529233732287781</v>
      </c>
      <c r="X51" s="60">
        <v>18.360675471178986</v>
      </c>
      <c r="Y51" s="45">
        <v>610.74</v>
      </c>
      <c r="Z51" s="51">
        <v>0.21004952538175814</v>
      </c>
      <c r="AA51" s="60">
        <v>38.707573256293848</v>
      </c>
      <c r="AB51" s="45">
        <v>79.379999999999981</v>
      </c>
      <c r="AC51" s="45">
        <v>44.247500000000002</v>
      </c>
    </row>
    <row r="52" spans="1:29" x14ac:dyDescent="0.25">
      <c r="A52" s="55" t="s">
        <v>198</v>
      </c>
      <c r="B52" s="25">
        <v>28</v>
      </c>
      <c r="C52" s="25">
        <v>27</v>
      </c>
      <c r="D52" s="56">
        <v>0.9642857142857143</v>
      </c>
      <c r="E52" s="45">
        <v>194291</v>
      </c>
      <c r="F52" s="45">
        <v>67710</v>
      </c>
      <c r="G52" s="59">
        <v>2.8694579825727367</v>
      </c>
      <c r="H52" s="45">
        <v>13114</v>
      </c>
      <c r="I52" s="45">
        <v>485.7037037037037</v>
      </c>
      <c r="J52" s="8">
        <v>13599.703703703704</v>
      </c>
      <c r="K52" s="10">
        <v>0.20085221833855715</v>
      </c>
      <c r="L52" s="25">
        <v>4</v>
      </c>
      <c r="M52" s="10">
        <v>0.14814814814814814</v>
      </c>
      <c r="N52" s="8">
        <v>23.851851851851851</v>
      </c>
      <c r="O52" s="25">
        <v>5</v>
      </c>
      <c r="P52" s="10">
        <v>0.18518518518518517</v>
      </c>
      <c r="Q52" s="8">
        <v>22.814814814814817</v>
      </c>
      <c r="R52" s="45">
        <v>27</v>
      </c>
      <c r="S52" s="50">
        <v>1</v>
      </c>
      <c r="T52" s="9">
        <v>0</v>
      </c>
      <c r="U52" s="45">
        <v>2262.7700000000004</v>
      </c>
      <c r="V52" s="45">
        <v>1269.5</v>
      </c>
      <c r="W52" s="50">
        <v>0.561038019772226</v>
      </c>
      <c r="X52" s="60">
        <v>12.290935446377672</v>
      </c>
      <c r="Y52" s="45">
        <v>946.73999999999978</v>
      </c>
      <c r="Z52" s="51">
        <v>0.41839868833332577</v>
      </c>
      <c r="AA52" s="60">
        <v>16.284836726666882</v>
      </c>
      <c r="AB52" s="45">
        <v>64.2</v>
      </c>
      <c r="AC52" s="45">
        <v>50.859259259259254</v>
      </c>
    </row>
    <row r="53" spans="1:29" x14ac:dyDescent="0.25">
      <c r="A53" s="55" t="s">
        <v>199</v>
      </c>
      <c r="B53" s="25">
        <v>45</v>
      </c>
      <c r="C53" s="25">
        <v>38</v>
      </c>
      <c r="D53" s="56">
        <v>0.84444444444444444</v>
      </c>
      <c r="E53" s="45">
        <v>353619</v>
      </c>
      <c r="F53" s="45">
        <v>127467</v>
      </c>
      <c r="G53" s="59">
        <v>2.7742003812751537</v>
      </c>
      <c r="H53" s="45">
        <v>1763</v>
      </c>
      <c r="I53" s="45">
        <v>46.39473684210526</v>
      </c>
      <c r="J53" s="8">
        <v>2087.7631578947367</v>
      </c>
      <c r="K53" s="10">
        <v>1.6378852235439265E-2</v>
      </c>
      <c r="L53" s="25">
        <v>10</v>
      </c>
      <c r="M53" s="10">
        <v>0.26315789473684209</v>
      </c>
      <c r="N53" s="8">
        <v>33.15789473684211</v>
      </c>
      <c r="O53" s="25">
        <v>14</v>
      </c>
      <c r="P53" s="10">
        <v>0.36842105263157893</v>
      </c>
      <c r="Q53" s="8">
        <v>28.421052631578945</v>
      </c>
      <c r="R53" s="45">
        <v>38</v>
      </c>
      <c r="S53" s="50">
        <v>1</v>
      </c>
      <c r="T53" s="9">
        <v>0</v>
      </c>
      <c r="U53" s="45">
        <v>3640.5</v>
      </c>
      <c r="V53" s="45">
        <v>1523.99</v>
      </c>
      <c r="W53" s="50">
        <v>0.41862106853454195</v>
      </c>
      <c r="X53" s="60">
        <v>26.162051915945611</v>
      </c>
      <c r="Y53" s="45">
        <v>1033.3900000000003</v>
      </c>
      <c r="Z53" s="51">
        <v>0.28385935997802508</v>
      </c>
      <c r="AA53" s="60">
        <v>32.226328800988874</v>
      </c>
      <c r="AB53" s="45">
        <v>71.028947368421044</v>
      </c>
      <c r="AC53" s="45">
        <v>48.918421052631579</v>
      </c>
    </row>
    <row r="54" spans="1:29" x14ac:dyDescent="0.25">
      <c r="A54" s="55" t="s">
        <v>200</v>
      </c>
      <c r="B54" s="25">
        <v>32</v>
      </c>
      <c r="C54" s="25">
        <v>27</v>
      </c>
      <c r="D54" s="56">
        <v>0.84375</v>
      </c>
      <c r="E54" s="45">
        <v>294958</v>
      </c>
      <c r="F54" s="45">
        <v>106584</v>
      </c>
      <c r="G54" s="59">
        <v>2.7673759663739399</v>
      </c>
      <c r="H54" s="45">
        <v>1338</v>
      </c>
      <c r="I54" s="45">
        <v>49.555555555555557</v>
      </c>
      <c r="J54" s="8">
        <v>1585.7777777777778</v>
      </c>
      <c r="K54" s="10">
        <v>1.4878197269550569E-2</v>
      </c>
      <c r="L54" s="25">
        <v>3</v>
      </c>
      <c r="M54" s="10">
        <v>0.1111111111111111</v>
      </c>
      <c r="N54" s="8">
        <v>28.444444444444443</v>
      </c>
      <c r="O54" s="25">
        <v>5</v>
      </c>
      <c r="P54" s="10">
        <v>0.18518518518518517</v>
      </c>
      <c r="Q54" s="8">
        <v>26.074074074074076</v>
      </c>
      <c r="R54" s="45">
        <v>26</v>
      </c>
      <c r="S54" s="50">
        <v>0.96296296296296291</v>
      </c>
      <c r="T54" s="9">
        <v>1.1851851851851869</v>
      </c>
      <c r="U54" s="45">
        <v>1801.54</v>
      </c>
      <c r="V54" s="45">
        <v>1251.53</v>
      </c>
      <c r="W54" s="50">
        <v>0.69470008992306587</v>
      </c>
      <c r="X54" s="60">
        <v>9.7695971224618923</v>
      </c>
      <c r="Y54" s="45">
        <v>490.39000000000004</v>
      </c>
      <c r="Z54" s="51">
        <v>0.27220600153202262</v>
      </c>
      <c r="AA54" s="60">
        <v>23.289407950975274</v>
      </c>
      <c r="AB54" s="45">
        <v>79.596296296296273</v>
      </c>
      <c r="AC54" s="45">
        <v>50.94444444444445</v>
      </c>
    </row>
    <row r="55" spans="1:29" x14ac:dyDescent="0.25">
      <c r="A55" s="55" t="s">
        <v>202</v>
      </c>
      <c r="B55" s="25">
        <v>16</v>
      </c>
      <c r="C55" s="25">
        <v>15</v>
      </c>
      <c r="D55" s="56">
        <v>0.9375</v>
      </c>
      <c r="E55" s="45">
        <v>740228</v>
      </c>
      <c r="F55" s="45">
        <v>284914</v>
      </c>
      <c r="G55" s="59">
        <v>2.5980752086594552</v>
      </c>
      <c r="H55" s="45">
        <v>27661</v>
      </c>
      <c r="I55" s="45">
        <v>1844.0666666666666</v>
      </c>
      <c r="J55" s="8">
        <v>29505.066666666666</v>
      </c>
      <c r="K55" s="10">
        <v>0.10355779872756925</v>
      </c>
      <c r="L55" s="25">
        <v>0</v>
      </c>
      <c r="M55" s="10">
        <v>0</v>
      </c>
      <c r="N55" s="8">
        <v>16</v>
      </c>
      <c r="O55" s="25">
        <v>5</v>
      </c>
      <c r="P55" s="10">
        <v>0.33333333333333331</v>
      </c>
      <c r="Q55" s="8">
        <v>10.666666666666668</v>
      </c>
      <c r="R55" s="45">
        <v>15</v>
      </c>
      <c r="S55" s="50">
        <v>1</v>
      </c>
      <c r="T55" s="9">
        <v>0</v>
      </c>
      <c r="U55" s="45">
        <v>4909.1299999999992</v>
      </c>
      <c r="V55" s="45">
        <v>3266.94</v>
      </c>
      <c r="W55" s="50">
        <v>0.66548247856544862</v>
      </c>
      <c r="X55" s="60">
        <v>5.3522803429528221</v>
      </c>
      <c r="Y55" s="45">
        <v>2008.47</v>
      </c>
      <c r="Z55" s="51">
        <v>0.40912951989456386</v>
      </c>
      <c r="AA55" s="60">
        <v>9.4539276816869773</v>
      </c>
      <c r="AB55" s="45">
        <v>59.919999999999995</v>
      </c>
      <c r="AC55" s="45">
        <v>36.446666666666673</v>
      </c>
    </row>
    <row r="56" spans="1:29" x14ac:dyDescent="0.25">
      <c r="A56" s="55" t="s">
        <v>203</v>
      </c>
      <c r="B56" s="25">
        <v>26</v>
      </c>
      <c r="C56" s="25">
        <v>21</v>
      </c>
      <c r="D56" s="56">
        <v>0.80769230769230771</v>
      </c>
      <c r="E56" s="45">
        <v>1238797</v>
      </c>
      <c r="F56" s="45">
        <v>479008</v>
      </c>
      <c r="G56" s="59">
        <v>2.5861718384661634</v>
      </c>
      <c r="H56" s="45">
        <v>51293</v>
      </c>
      <c r="I56" s="45">
        <v>2442.5238095238096</v>
      </c>
      <c r="J56" s="8">
        <v>63505.619047619053</v>
      </c>
      <c r="K56" s="10">
        <v>0.13257736623943453</v>
      </c>
      <c r="L56" s="25">
        <v>4</v>
      </c>
      <c r="M56" s="10">
        <v>0.19047619047619047</v>
      </c>
      <c r="N56" s="8">
        <v>21.047619047619047</v>
      </c>
      <c r="O56" s="25">
        <v>10</v>
      </c>
      <c r="P56" s="10">
        <v>0.47619047619047616</v>
      </c>
      <c r="Q56" s="8">
        <v>13.61904761904762</v>
      </c>
      <c r="R56" s="45">
        <v>21</v>
      </c>
      <c r="S56" s="50">
        <v>1</v>
      </c>
      <c r="T56" s="9">
        <v>0</v>
      </c>
      <c r="U56" s="45">
        <v>9000.8700000000008</v>
      </c>
      <c r="V56" s="45">
        <v>4416.1000000000004</v>
      </c>
      <c r="W56" s="50">
        <v>0.49063035017726064</v>
      </c>
      <c r="X56" s="60">
        <v>13.243610895391223</v>
      </c>
      <c r="Y56" s="45">
        <v>3236.81</v>
      </c>
      <c r="Z56" s="51">
        <v>0.35961079317888156</v>
      </c>
      <c r="AA56" s="60">
        <v>16.650119377349078</v>
      </c>
      <c r="AB56" s="45">
        <v>48.628571428571426</v>
      </c>
      <c r="AC56" s="45">
        <v>39.509523809523806</v>
      </c>
    </row>
    <row r="57" spans="1:29" x14ac:dyDescent="0.25">
      <c r="A57" s="55" t="s">
        <v>204</v>
      </c>
      <c r="B57" s="25">
        <v>26</v>
      </c>
      <c r="C57" s="25">
        <v>25</v>
      </c>
      <c r="D57" s="56">
        <v>0.96153846153846156</v>
      </c>
      <c r="E57" s="45">
        <v>513436</v>
      </c>
      <c r="F57" s="45">
        <v>204259</v>
      </c>
      <c r="G57" s="59">
        <v>2.5136517852334537</v>
      </c>
      <c r="H57" s="45">
        <v>9084</v>
      </c>
      <c r="I57" s="45">
        <v>363.36</v>
      </c>
      <c r="J57" s="8">
        <v>9447.36</v>
      </c>
      <c r="K57" s="10">
        <v>4.6251866502822397E-2</v>
      </c>
      <c r="L57" s="25">
        <v>1</v>
      </c>
      <c r="M57" s="10">
        <v>0.04</v>
      </c>
      <c r="N57" s="8">
        <v>24.96</v>
      </c>
      <c r="O57" s="25">
        <v>10</v>
      </c>
      <c r="P57" s="10">
        <v>0.4</v>
      </c>
      <c r="Q57" s="8">
        <v>15.6</v>
      </c>
      <c r="R57" s="45">
        <v>24</v>
      </c>
      <c r="S57" s="50">
        <v>0.96</v>
      </c>
      <c r="T57" s="9">
        <v>1.0400000000000009</v>
      </c>
      <c r="U57" s="45">
        <v>6742.4500000000007</v>
      </c>
      <c r="V57" s="45">
        <v>4915.8999999999996</v>
      </c>
      <c r="W57" s="50">
        <v>0.72909698996655503</v>
      </c>
      <c r="X57" s="60">
        <v>7.043478260869569</v>
      </c>
      <c r="Y57" s="45">
        <v>3438.2099999999996</v>
      </c>
      <c r="Z57" s="51">
        <v>0.50993481597935453</v>
      </c>
      <c r="AA57" s="60">
        <v>12.741694784536783</v>
      </c>
      <c r="AB57" s="45">
        <v>73.932000000000002</v>
      </c>
      <c r="AC57" s="45">
        <v>43.703999999999994</v>
      </c>
    </row>
    <row r="58" spans="1:29" x14ac:dyDescent="0.25">
      <c r="A58" s="55" t="s">
        <v>205</v>
      </c>
      <c r="B58" s="25">
        <v>19</v>
      </c>
      <c r="C58" s="25">
        <v>16</v>
      </c>
      <c r="D58" s="56">
        <v>0.84210526315789469</v>
      </c>
      <c r="E58" s="45">
        <v>294205</v>
      </c>
      <c r="F58" s="45">
        <v>125751</v>
      </c>
      <c r="G58" s="59">
        <v>2.3395837806458797</v>
      </c>
      <c r="H58" s="45">
        <v>8996</v>
      </c>
      <c r="I58" s="45">
        <v>562.25</v>
      </c>
      <c r="J58" s="8">
        <v>10682.75</v>
      </c>
      <c r="K58" s="10">
        <v>8.4951610722777557E-2</v>
      </c>
      <c r="L58" s="25">
        <v>0</v>
      </c>
      <c r="M58" s="10">
        <v>0</v>
      </c>
      <c r="N58" s="8">
        <v>19</v>
      </c>
      <c r="O58" s="25">
        <v>5</v>
      </c>
      <c r="P58" s="10">
        <v>0.3125</v>
      </c>
      <c r="Q58" s="8">
        <v>13.0625</v>
      </c>
      <c r="R58" s="45">
        <v>16</v>
      </c>
      <c r="S58" s="50">
        <v>1</v>
      </c>
      <c r="T58" s="9">
        <v>0</v>
      </c>
      <c r="U58" s="45">
        <v>3125.83</v>
      </c>
      <c r="V58" s="45">
        <v>1435.04</v>
      </c>
      <c r="W58" s="50">
        <v>0.4590908654661322</v>
      </c>
      <c r="X58" s="60">
        <v>10.277273556143488</v>
      </c>
      <c r="Y58" s="45">
        <v>1041.47</v>
      </c>
      <c r="Z58" s="51">
        <v>0.33318190688553123</v>
      </c>
      <c r="AA58" s="60">
        <v>12.669543769174906</v>
      </c>
      <c r="AB58" s="45">
        <v>56.381249999999994</v>
      </c>
      <c r="AC58" s="45">
        <v>41.625</v>
      </c>
    </row>
    <row r="59" spans="1:29" x14ac:dyDescent="0.25">
      <c r="A59" s="55" t="s">
        <v>206</v>
      </c>
      <c r="B59" s="25">
        <v>9</v>
      </c>
      <c r="C59" s="25">
        <v>9</v>
      </c>
      <c r="D59" s="56">
        <v>1</v>
      </c>
      <c r="E59" s="45">
        <v>675732</v>
      </c>
      <c r="F59" s="45">
        <v>270492</v>
      </c>
      <c r="G59" s="59">
        <v>2.4981589104298831</v>
      </c>
      <c r="H59" s="45">
        <v>62303</v>
      </c>
      <c r="I59" s="45">
        <v>6922.5555555555557</v>
      </c>
      <c r="J59" s="8">
        <v>62303</v>
      </c>
      <c r="K59" s="10">
        <v>0.23033213551602266</v>
      </c>
      <c r="L59" s="25">
        <v>3</v>
      </c>
      <c r="M59" s="10">
        <v>0.33333333333333331</v>
      </c>
      <c r="N59" s="8">
        <v>6.0000000000000009</v>
      </c>
      <c r="O59" s="25">
        <v>6</v>
      </c>
      <c r="P59" s="10">
        <v>0.66666666666666663</v>
      </c>
      <c r="Q59" s="8">
        <v>3.0000000000000004</v>
      </c>
      <c r="R59" s="45">
        <v>9</v>
      </c>
      <c r="S59" s="50">
        <v>1</v>
      </c>
      <c r="T59" s="9">
        <v>0</v>
      </c>
      <c r="U59" s="45">
        <v>3496.96</v>
      </c>
      <c r="V59" s="45">
        <v>2261.4899999999998</v>
      </c>
      <c r="W59" s="50">
        <v>0.64670170662518289</v>
      </c>
      <c r="X59" s="60">
        <v>3.1796846403733539</v>
      </c>
      <c r="Y59" s="45">
        <v>1871.34</v>
      </c>
      <c r="Z59" s="51">
        <v>0.53513337298682284</v>
      </c>
      <c r="AA59" s="60">
        <v>4.1837996431185944</v>
      </c>
      <c r="AB59" s="45">
        <v>72.51111111111112</v>
      </c>
      <c r="AC59" s="45">
        <v>53.133333333333333</v>
      </c>
    </row>
    <row r="60" spans="1:29" x14ac:dyDescent="0.25">
      <c r="A60" s="25" t="s">
        <v>207</v>
      </c>
      <c r="B60" s="25">
        <v>23</v>
      </c>
      <c r="C60" s="25">
        <v>20</v>
      </c>
      <c r="D60" s="56">
        <v>0.86956521739130432</v>
      </c>
      <c r="E60" s="45">
        <v>292328</v>
      </c>
      <c r="F60" s="45">
        <v>109643</v>
      </c>
      <c r="G60" s="59">
        <v>2.6661802395045737</v>
      </c>
      <c r="H60" s="45">
        <v>4877</v>
      </c>
      <c r="I60" s="45">
        <v>243.85</v>
      </c>
      <c r="J60" s="8">
        <v>5608.55</v>
      </c>
      <c r="K60" s="10">
        <v>5.1152832374159775E-2</v>
      </c>
      <c r="L60" s="25">
        <v>0</v>
      </c>
      <c r="M60" s="10">
        <v>0</v>
      </c>
      <c r="N60" s="8">
        <v>23</v>
      </c>
      <c r="O60" s="25">
        <v>7</v>
      </c>
      <c r="P60" s="10">
        <v>0.35</v>
      </c>
      <c r="Q60" s="8">
        <v>14.950000000000001</v>
      </c>
      <c r="R60" s="45">
        <v>19</v>
      </c>
      <c r="S60" s="50">
        <v>0.95</v>
      </c>
      <c r="T60" s="9">
        <v>1.150000000000001</v>
      </c>
      <c r="U60" s="45">
        <v>1618.47</v>
      </c>
      <c r="V60" s="45">
        <v>929.57999999999981</v>
      </c>
      <c r="W60" s="50">
        <v>0.57435726334130366</v>
      </c>
      <c r="X60" s="60">
        <v>9.7897829431500156</v>
      </c>
      <c r="Y60" s="45">
        <v>745.09</v>
      </c>
      <c r="Z60" s="51">
        <v>0.46036688971683132</v>
      </c>
      <c r="AA60" s="60">
        <v>12.411561536512878</v>
      </c>
      <c r="AB60" s="45">
        <v>61.695000000000007</v>
      </c>
      <c r="AC60" s="45">
        <v>39.205000000000005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zoomScale="85" zoomScaleNormal="85" workbookViewId="0">
      <selection activeCell="A2" sqref="A2"/>
    </sheetView>
  </sheetViews>
  <sheetFormatPr defaultRowHeight="15" x14ac:dyDescent="0.25"/>
  <cols>
    <col min="1" max="1" width="63.85546875" bestFit="1" customWidth="1"/>
    <col min="2" max="2" width="14.28515625" customWidth="1"/>
    <col min="3" max="3" width="18.28515625" customWidth="1"/>
    <col min="4" max="4" width="20.140625" customWidth="1"/>
    <col min="5" max="5" width="14.140625" customWidth="1"/>
    <col min="7" max="7" width="18.28515625" customWidth="1"/>
    <col min="9" max="9" width="10.85546875" bestFit="1" customWidth="1"/>
    <col min="10" max="10" width="10.42578125" bestFit="1" customWidth="1"/>
    <col min="11" max="11" width="12.42578125" bestFit="1" customWidth="1"/>
    <col min="14" max="14" width="10.28515625" bestFit="1" customWidth="1"/>
    <col min="17" max="17" width="10.28515625" bestFit="1" customWidth="1"/>
    <col min="20" max="20" width="10.28515625" bestFit="1" customWidth="1"/>
    <col min="24" max="24" width="10.28515625" bestFit="1" customWidth="1"/>
    <col min="26" max="26" width="7.7109375" bestFit="1" customWidth="1"/>
    <col min="27" max="27" width="10.28515625" bestFit="1" customWidth="1"/>
    <col min="28" max="28" width="12.28515625" customWidth="1"/>
    <col min="29" max="29" width="12.140625" bestFit="1" customWidth="1"/>
  </cols>
  <sheetData>
    <row r="1" spans="1:29" ht="51" customHeight="1" x14ac:dyDescent="0.25">
      <c r="A1" s="54" t="s">
        <v>4175</v>
      </c>
      <c r="B1" s="14" t="s">
        <v>0</v>
      </c>
      <c r="C1" s="14" t="s">
        <v>1</v>
      </c>
      <c r="D1" s="14" t="s">
        <v>2</v>
      </c>
      <c r="E1" s="14" t="s">
        <v>92</v>
      </c>
      <c r="F1" s="7" t="s">
        <v>3</v>
      </c>
      <c r="G1" s="14" t="s">
        <v>93</v>
      </c>
      <c r="H1" s="20" t="s">
        <v>6</v>
      </c>
      <c r="I1" s="20" t="s">
        <v>8</v>
      </c>
      <c r="J1" s="20" t="s">
        <v>9</v>
      </c>
      <c r="K1" s="20" t="s">
        <v>10</v>
      </c>
      <c r="L1" s="17" t="s">
        <v>4</v>
      </c>
      <c r="M1" s="17" t="s">
        <v>11</v>
      </c>
      <c r="N1" s="17" t="s">
        <v>12</v>
      </c>
      <c r="O1" s="17" t="s">
        <v>5</v>
      </c>
      <c r="P1" s="17" t="s">
        <v>13</v>
      </c>
      <c r="Q1" s="17" t="s">
        <v>12</v>
      </c>
      <c r="R1" s="17" t="s">
        <v>113</v>
      </c>
      <c r="S1" s="17" t="s">
        <v>114</v>
      </c>
      <c r="T1" s="17" t="s">
        <v>115</v>
      </c>
      <c r="U1" s="17" t="s">
        <v>117</v>
      </c>
      <c r="V1" s="17" t="s">
        <v>118</v>
      </c>
      <c r="W1" s="53" t="s">
        <v>119</v>
      </c>
      <c r="X1" s="17" t="s">
        <v>4172</v>
      </c>
      <c r="Y1" s="17" t="s">
        <v>120</v>
      </c>
      <c r="Z1" s="17" t="s">
        <v>121</v>
      </c>
      <c r="AA1" s="17" t="s">
        <v>4173</v>
      </c>
      <c r="AB1" s="17" t="s">
        <v>122</v>
      </c>
      <c r="AC1" s="17" t="s">
        <v>123</v>
      </c>
    </row>
    <row r="2" spans="1:29" x14ac:dyDescent="0.25">
      <c r="A2" s="55" t="s">
        <v>125</v>
      </c>
      <c r="B2" s="25">
        <v>34</v>
      </c>
      <c r="C2" s="25">
        <v>28</v>
      </c>
      <c r="D2" s="56">
        <v>0.82352941176470584</v>
      </c>
      <c r="E2" s="45">
        <v>3986009</v>
      </c>
      <c r="F2" s="45">
        <v>1158461</v>
      </c>
      <c r="G2" s="59">
        <v>3.4407796205482963</v>
      </c>
      <c r="H2" s="45">
        <v>3166</v>
      </c>
      <c r="I2" s="45">
        <v>113.07142857142857</v>
      </c>
      <c r="J2" s="8">
        <v>3844.4285714285716</v>
      </c>
      <c r="K2" s="10">
        <v>3.3185653823724509E-3</v>
      </c>
      <c r="L2" s="25">
        <v>3</v>
      </c>
      <c r="M2" s="10">
        <v>0.10714285714285714</v>
      </c>
      <c r="N2" s="8">
        <v>30.357142857142858</v>
      </c>
      <c r="O2" s="25">
        <v>9</v>
      </c>
      <c r="P2" s="10">
        <v>0.32142857142857145</v>
      </c>
      <c r="Q2" s="8">
        <v>23.071428571428573</v>
      </c>
      <c r="R2" s="45">
        <v>24</v>
      </c>
      <c r="S2" s="50">
        <v>0.8571428571428571</v>
      </c>
      <c r="T2" s="9">
        <v>4.8571428571428585</v>
      </c>
      <c r="U2" s="45">
        <v>21509.859999999993</v>
      </c>
      <c r="V2" s="45">
        <v>14901.699999999999</v>
      </c>
      <c r="W2" s="50">
        <v>0.69278461133638269</v>
      </c>
      <c r="X2" s="60">
        <v>10.445323214562988</v>
      </c>
      <c r="Y2" s="45">
        <v>5123.5500000000011</v>
      </c>
      <c r="Z2" s="51">
        <v>0.2381954136382107</v>
      </c>
      <c r="AA2" s="60">
        <v>25.901355936300835</v>
      </c>
      <c r="AB2" s="45">
        <v>73.660714285714292</v>
      </c>
      <c r="AC2" s="45">
        <v>18.653571428571432</v>
      </c>
    </row>
    <row r="3" spans="1:29" x14ac:dyDescent="0.25">
      <c r="A3" s="55" t="s">
        <v>131</v>
      </c>
      <c r="B3" s="25">
        <v>12</v>
      </c>
      <c r="C3" s="25">
        <v>5</v>
      </c>
      <c r="D3" s="56">
        <v>0.41666666666666669</v>
      </c>
      <c r="E3" s="45">
        <v>1098813</v>
      </c>
      <c r="F3" s="45">
        <v>306545</v>
      </c>
      <c r="G3" s="59">
        <v>3.5845079841458838</v>
      </c>
      <c r="H3" s="45">
        <v>585</v>
      </c>
      <c r="I3" s="45">
        <v>117</v>
      </c>
      <c r="J3" s="8">
        <v>1404</v>
      </c>
      <c r="K3" s="10">
        <v>4.5800779657146585E-3</v>
      </c>
      <c r="L3" s="25">
        <v>1</v>
      </c>
      <c r="M3" s="10">
        <v>0.2</v>
      </c>
      <c r="N3" s="8">
        <v>9.6000000000000014</v>
      </c>
      <c r="O3" s="25">
        <v>3</v>
      </c>
      <c r="P3" s="10">
        <v>0.6</v>
      </c>
      <c r="Q3" s="8">
        <v>4.8000000000000007</v>
      </c>
      <c r="R3" s="45">
        <v>4</v>
      </c>
      <c r="S3" s="50">
        <v>0.8</v>
      </c>
      <c r="T3" s="9">
        <v>2.3999999999999995</v>
      </c>
      <c r="U3" s="45">
        <v>3075.8999999999996</v>
      </c>
      <c r="V3" s="45">
        <v>1345.3799999999999</v>
      </c>
      <c r="W3" s="50">
        <v>0.43739393348288308</v>
      </c>
      <c r="X3" s="60">
        <v>6.7512727982054024</v>
      </c>
      <c r="Y3" s="45">
        <v>546.39</v>
      </c>
      <c r="Z3" s="51">
        <v>0.17763581390812447</v>
      </c>
      <c r="AA3" s="60">
        <v>9.8683702331025067</v>
      </c>
      <c r="AB3" s="45">
        <v>63.58</v>
      </c>
      <c r="AC3" s="45">
        <v>27.02</v>
      </c>
    </row>
    <row r="4" spans="1:29" x14ac:dyDescent="0.25">
      <c r="A4" s="55" t="s">
        <v>126</v>
      </c>
      <c r="B4" s="25">
        <v>21</v>
      </c>
      <c r="C4" s="25">
        <v>18</v>
      </c>
      <c r="D4" s="56">
        <v>0.8571428571428571</v>
      </c>
      <c r="E4" s="45">
        <v>1995250</v>
      </c>
      <c r="F4" s="45">
        <v>873092</v>
      </c>
      <c r="G4" s="59">
        <v>2.2852689063695464</v>
      </c>
      <c r="H4" s="45">
        <v>962</v>
      </c>
      <c r="I4" s="45">
        <v>53.444444444444443</v>
      </c>
      <c r="J4" s="8">
        <v>1122.3333333333333</v>
      </c>
      <c r="K4" s="10">
        <v>1.2854697252217787E-3</v>
      </c>
      <c r="L4" s="25">
        <v>2</v>
      </c>
      <c r="M4" s="10">
        <v>0.1111111111111111</v>
      </c>
      <c r="N4" s="8">
        <v>18.666666666666664</v>
      </c>
      <c r="O4" s="25">
        <v>3</v>
      </c>
      <c r="P4" s="10">
        <v>0.16666666666666666</v>
      </c>
      <c r="Q4" s="8">
        <v>17.5</v>
      </c>
      <c r="R4" s="45">
        <v>16</v>
      </c>
      <c r="S4" s="50">
        <v>0.88888888888888884</v>
      </c>
      <c r="T4" s="9">
        <v>2.3333333333333344</v>
      </c>
      <c r="U4" s="45">
        <v>9241.5</v>
      </c>
      <c r="V4" s="45">
        <v>7847.0400000000009</v>
      </c>
      <c r="W4" s="50">
        <v>0.8491089108910892</v>
      </c>
      <c r="X4" s="60">
        <v>3.1687128712871271</v>
      </c>
      <c r="Y4" s="45">
        <v>2631.82</v>
      </c>
      <c r="Z4" s="51">
        <v>0.28478277335930319</v>
      </c>
      <c r="AA4" s="60">
        <v>15.019561759454634</v>
      </c>
      <c r="AB4" s="45">
        <v>88.533333333333331</v>
      </c>
      <c r="AC4" s="45">
        <v>16.077777777777779</v>
      </c>
    </row>
    <row r="5" spans="1:29" x14ac:dyDescent="0.25">
      <c r="A5" s="55" t="s">
        <v>140</v>
      </c>
      <c r="B5" s="25">
        <v>13</v>
      </c>
      <c r="C5" s="25">
        <v>9</v>
      </c>
      <c r="D5" s="56">
        <v>0.69230769230769229</v>
      </c>
      <c r="E5" s="45">
        <v>3662026</v>
      </c>
      <c r="F5" s="45">
        <v>1271547</v>
      </c>
      <c r="G5" s="59">
        <v>2.8799769100159098</v>
      </c>
      <c r="H5" s="45">
        <v>13550</v>
      </c>
      <c r="I5" s="45">
        <v>1505.5555555555557</v>
      </c>
      <c r="J5" s="8">
        <v>19572.222222222223</v>
      </c>
      <c r="K5" s="10">
        <v>1.5392448900608646E-2</v>
      </c>
      <c r="L5" s="25">
        <v>2</v>
      </c>
      <c r="M5" s="10">
        <v>0.22222222222222221</v>
      </c>
      <c r="N5" s="8">
        <v>10.111111111111111</v>
      </c>
      <c r="O5" s="25">
        <v>4</v>
      </c>
      <c r="P5" s="10">
        <v>0.44444444444444442</v>
      </c>
      <c r="Q5" s="8">
        <v>7.2222222222222223</v>
      </c>
      <c r="R5" s="45">
        <v>9</v>
      </c>
      <c r="S5" s="50">
        <v>1</v>
      </c>
      <c r="T5" s="9">
        <v>0</v>
      </c>
      <c r="U5" s="45">
        <v>6768.94</v>
      </c>
      <c r="V5" s="45">
        <v>3157.93</v>
      </c>
      <c r="W5" s="50">
        <v>0.46653242605193723</v>
      </c>
      <c r="X5" s="60">
        <v>6.9350784613248155</v>
      </c>
      <c r="Y5" s="45">
        <v>705.88</v>
      </c>
      <c r="Z5" s="51">
        <v>0.10428220666751367</v>
      </c>
      <c r="AA5" s="60">
        <v>11.644331313322322</v>
      </c>
      <c r="AB5" s="45">
        <v>69.911111111111111</v>
      </c>
      <c r="AC5" s="45">
        <v>28.222222222222221</v>
      </c>
    </row>
    <row r="6" spans="1:29" x14ac:dyDescent="0.25">
      <c r="A6" s="55" t="s">
        <v>143</v>
      </c>
      <c r="B6" s="25">
        <v>19</v>
      </c>
      <c r="C6" s="25">
        <v>11</v>
      </c>
      <c r="D6" s="56">
        <v>0.57894736842105265</v>
      </c>
      <c r="E6" s="45">
        <v>3585275</v>
      </c>
      <c r="F6" s="45">
        <v>970201</v>
      </c>
      <c r="G6" s="59">
        <v>3.695394047212897</v>
      </c>
      <c r="H6" s="45">
        <v>19544</v>
      </c>
      <c r="I6" s="45">
        <v>1776.7272727272727</v>
      </c>
      <c r="J6" s="8">
        <v>33757.818181818184</v>
      </c>
      <c r="K6" s="10">
        <v>3.4794664385852193E-2</v>
      </c>
      <c r="L6" s="25">
        <v>3</v>
      </c>
      <c r="M6" s="10">
        <v>0.27272727272727271</v>
      </c>
      <c r="N6" s="8">
        <v>13.818181818181818</v>
      </c>
      <c r="O6" s="25">
        <v>8</v>
      </c>
      <c r="P6" s="10">
        <v>0.72727272727272729</v>
      </c>
      <c r="Q6" s="8">
        <v>5.1818181818181817</v>
      </c>
      <c r="R6" s="45">
        <v>10</v>
      </c>
      <c r="S6" s="50">
        <v>0.90909090909090906</v>
      </c>
      <c r="T6" s="9">
        <v>1.727272727272728</v>
      </c>
      <c r="U6" s="45">
        <v>12781.72</v>
      </c>
      <c r="V6" s="45">
        <v>10862.199999999999</v>
      </c>
      <c r="W6" s="50">
        <v>0.8498230285125945</v>
      </c>
      <c r="X6" s="60">
        <v>2.8533624582607047</v>
      </c>
      <c r="Y6" s="45">
        <v>435.65999999999997</v>
      </c>
      <c r="Z6" s="51">
        <v>3.4084614590211643E-2</v>
      </c>
      <c r="AA6" s="60">
        <v>18.352392322785981</v>
      </c>
      <c r="AB6" s="45">
        <v>74.790909090909082</v>
      </c>
      <c r="AC6" s="45">
        <v>12.845454545454544</v>
      </c>
    </row>
    <row r="7" spans="1:29" x14ac:dyDescent="0.25">
      <c r="A7" s="55" t="s">
        <v>147</v>
      </c>
      <c r="B7" s="25">
        <v>14</v>
      </c>
      <c r="C7" s="25">
        <v>7</v>
      </c>
      <c r="D7" s="56">
        <v>0.5</v>
      </c>
      <c r="E7" s="45">
        <v>988089</v>
      </c>
      <c r="F7" s="45">
        <v>300840</v>
      </c>
      <c r="G7" s="59">
        <v>3.2844335859593139</v>
      </c>
      <c r="H7" s="45">
        <v>900</v>
      </c>
      <c r="I7" s="45">
        <v>128.57142857142858</v>
      </c>
      <c r="J7" s="8">
        <v>1800.0000000000002</v>
      </c>
      <c r="K7" s="10">
        <v>5.9832469086557646E-3</v>
      </c>
      <c r="L7" s="25">
        <v>2</v>
      </c>
      <c r="M7" s="10">
        <v>0.2857142857142857</v>
      </c>
      <c r="N7" s="8">
        <v>10</v>
      </c>
      <c r="O7" s="25">
        <v>3</v>
      </c>
      <c r="P7" s="10">
        <v>0.42857142857142855</v>
      </c>
      <c r="Q7" s="8">
        <v>8</v>
      </c>
      <c r="R7" s="45">
        <v>2</v>
      </c>
      <c r="S7" s="50">
        <v>0.2857142857142857</v>
      </c>
      <c r="T7" s="9">
        <v>10</v>
      </c>
      <c r="U7" s="45">
        <v>4504.62</v>
      </c>
      <c r="V7" s="45">
        <v>3215.43</v>
      </c>
      <c r="W7" s="50">
        <v>0.71380715798446925</v>
      </c>
      <c r="X7" s="60">
        <v>4.0066997882174302</v>
      </c>
      <c r="Y7" s="45">
        <v>229.32999999999998</v>
      </c>
      <c r="Z7" s="51">
        <v>5.0909954668762289E-2</v>
      </c>
      <c r="AA7" s="60">
        <v>13.287260634637329</v>
      </c>
      <c r="AB7" s="45">
        <v>46.51428571428572</v>
      </c>
      <c r="AC7" s="45">
        <v>4.7857142857142856</v>
      </c>
    </row>
    <row r="8" spans="1:29" x14ac:dyDescent="0.25">
      <c r="A8" s="55" t="s">
        <v>146</v>
      </c>
      <c r="B8" s="25">
        <v>13</v>
      </c>
      <c r="C8" s="25">
        <v>2</v>
      </c>
      <c r="D8" s="56">
        <v>0.15384615384615385</v>
      </c>
      <c r="E8" s="45">
        <v>1072696</v>
      </c>
      <c r="F8" s="45">
        <v>379826</v>
      </c>
      <c r="G8" s="59">
        <v>2.8241773864874968</v>
      </c>
      <c r="H8" s="45">
        <v>318</v>
      </c>
      <c r="I8" s="45">
        <v>159</v>
      </c>
      <c r="J8" s="8">
        <v>2067</v>
      </c>
      <c r="K8" s="10">
        <v>5.4419655315855152E-3</v>
      </c>
      <c r="L8" s="25">
        <v>1</v>
      </c>
      <c r="M8" s="10">
        <v>0.5</v>
      </c>
      <c r="N8" s="8">
        <v>6.5</v>
      </c>
      <c r="O8" s="25">
        <v>1</v>
      </c>
      <c r="P8" s="10">
        <v>0.5</v>
      </c>
      <c r="Q8" s="8">
        <v>6.5</v>
      </c>
      <c r="R8" s="45">
        <v>2</v>
      </c>
      <c r="S8" s="50">
        <v>1</v>
      </c>
      <c r="T8" s="9">
        <v>0</v>
      </c>
      <c r="U8" s="45">
        <v>3230.98</v>
      </c>
      <c r="V8" s="45">
        <v>1544.88</v>
      </c>
      <c r="W8" s="50">
        <v>0.47814594952614997</v>
      </c>
      <c r="X8" s="60">
        <v>6.7841026561600506</v>
      </c>
      <c r="Y8" s="45">
        <v>413.75</v>
      </c>
      <c r="Z8" s="51">
        <v>0.12805712198775604</v>
      </c>
      <c r="AA8" s="60">
        <v>11.335257414159173</v>
      </c>
      <c r="AB8" s="45">
        <v>43.65</v>
      </c>
      <c r="AC8" s="45">
        <v>13</v>
      </c>
    </row>
    <row r="9" spans="1:29" x14ac:dyDescent="0.25">
      <c r="A9" s="55" t="s">
        <v>151</v>
      </c>
      <c r="B9" s="25">
        <v>12</v>
      </c>
      <c r="C9" s="25">
        <v>7</v>
      </c>
      <c r="D9" s="56">
        <v>0.58333333333333337</v>
      </c>
      <c r="E9" s="45">
        <v>959956</v>
      </c>
      <c r="F9" s="45">
        <v>459233</v>
      </c>
      <c r="G9" s="59">
        <v>2.0903462948002431</v>
      </c>
      <c r="H9" s="45">
        <v>8102</v>
      </c>
      <c r="I9" s="45">
        <v>1157.4285714285713</v>
      </c>
      <c r="J9" s="8">
        <v>13889.142857142855</v>
      </c>
      <c r="K9" s="10">
        <v>3.0244217765584912E-2</v>
      </c>
      <c r="L9" s="25">
        <v>1</v>
      </c>
      <c r="M9" s="10">
        <v>0.14285714285714285</v>
      </c>
      <c r="N9" s="8">
        <v>10.285714285714286</v>
      </c>
      <c r="O9" s="25">
        <v>2</v>
      </c>
      <c r="P9" s="10">
        <v>0.2857142857142857</v>
      </c>
      <c r="Q9" s="8">
        <v>8.5714285714285712</v>
      </c>
      <c r="R9" s="45">
        <v>6</v>
      </c>
      <c r="S9" s="50">
        <v>0.8571428571428571</v>
      </c>
      <c r="T9" s="9">
        <v>1.7142857142857149</v>
      </c>
      <c r="U9" s="45">
        <v>3205.0899999999997</v>
      </c>
      <c r="V9" s="45">
        <v>1925.42</v>
      </c>
      <c r="W9" s="50">
        <v>0.60073820079935358</v>
      </c>
      <c r="X9" s="60">
        <v>4.791141590407757</v>
      </c>
      <c r="Y9" s="45">
        <v>655.16000000000008</v>
      </c>
      <c r="Z9" s="51">
        <v>0.20441235659529067</v>
      </c>
      <c r="AA9" s="60">
        <v>9.547051720856512</v>
      </c>
      <c r="AB9" s="45">
        <v>61.957142857142863</v>
      </c>
      <c r="AC9" s="45">
        <v>18.685714285714287</v>
      </c>
    </row>
    <row r="10" spans="1:29" x14ac:dyDescent="0.25">
      <c r="A10" s="55" t="s">
        <v>160</v>
      </c>
      <c r="B10" s="25">
        <v>14</v>
      </c>
      <c r="C10" s="25">
        <v>12</v>
      </c>
      <c r="D10" s="56">
        <v>0.8571428571428571</v>
      </c>
      <c r="E10" s="45">
        <v>3780640</v>
      </c>
      <c r="F10" s="45">
        <v>1074188</v>
      </c>
      <c r="G10" s="59">
        <v>3.5195328936834147</v>
      </c>
      <c r="H10" s="45">
        <v>94143</v>
      </c>
      <c r="I10" s="45">
        <v>7845.25</v>
      </c>
      <c r="J10" s="8">
        <v>109833.5</v>
      </c>
      <c r="K10" s="10">
        <v>0.10224793052985139</v>
      </c>
      <c r="L10" s="25">
        <v>3</v>
      </c>
      <c r="M10" s="10">
        <v>0.25</v>
      </c>
      <c r="N10" s="8">
        <v>10.5</v>
      </c>
      <c r="O10" s="25">
        <v>5</v>
      </c>
      <c r="P10" s="10">
        <v>0.41666666666666669</v>
      </c>
      <c r="Q10" s="8">
        <v>8.1666666666666661</v>
      </c>
      <c r="R10" s="45">
        <v>12</v>
      </c>
      <c r="S10" s="50">
        <v>1</v>
      </c>
      <c r="T10" s="9">
        <v>0</v>
      </c>
      <c r="U10" s="45">
        <v>8094.43</v>
      </c>
      <c r="V10" s="45">
        <v>5470.26</v>
      </c>
      <c r="W10" s="50">
        <v>0.67580546128634134</v>
      </c>
      <c r="X10" s="60">
        <v>4.5387235419912209</v>
      </c>
      <c r="Y10" s="45">
        <v>2296.56</v>
      </c>
      <c r="Z10" s="51">
        <v>0.28372102791672793</v>
      </c>
      <c r="AA10" s="60">
        <v>10.02790560916581</v>
      </c>
      <c r="AB10" s="45">
        <v>67.63333333333334</v>
      </c>
      <c r="AC10" s="45">
        <v>19.941666666666666</v>
      </c>
    </row>
    <row r="11" spans="1:29" x14ac:dyDescent="0.25">
      <c r="A11" s="55" t="s">
        <v>161</v>
      </c>
      <c r="B11" s="25">
        <v>15</v>
      </c>
      <c r="C11" s="25">
        <v>12</v>
      </c>
      <c r="D11" s="56">
        <v>0.8</v>
      </c>
      <c r="E11" s="45">
        <v>1414354</v>
      </c>
      <c r="F11" s="45">
        <v>325774</v>
      </c>
      <c r="G11" s="59">
        <v>4.3415189671367269</v>
      </c>
      <c r="H11" s="45">
        <v>1965</v>
      </c>
      <c r="I11" s="45">
        <v>163.75</v>
      </c>
      <c r="J11" s="8">
        <v>2456.25</v>
      </c>
      <c r="K11" s="10">
        <v>7.5397361360943476E-3</v>
      </c>
      <c r="L11" s="25">
        <v>1</v>
      </c>
      <c r="M11" s="10">
        <v>8.3333333333333329E-2</v>
      </c>
      <c r="N11" s="8">
        <v>13.75</v>
      </c>
      <c r="O11" s="25">
        <v>4</v>
      </c>
      <c r="P11" s="10">
        <v>0.33333333333333331</v>
      </c>
      <c r="Q11" s="8">
        <v>10.000000000000002</v>
      </c>
      <c r="R11" s="45">
        <v>10</v>
      </c>
      <c r="S11" s="50">
        <v>0.83333333333333337</v>
      </c>
      <c r="T11" s="9">
        <v>2.4999999999999996</v>
      </c>
      <c r="U11" s="45">
        <v>3767.5299999999997</v>
      </c>
      <c r="V11" s="45">
        <v>1660.13</v>
      </c>
      <c r="W11" s="50">
        <v>0.44064148128880198</v>
      </c>
      <c r="X11" s="60">
        <v>8.3903777806679702</v>
      </c>
      <c r="Y11" s="45">
        <v>226.48000000000002</v>
      </c>
      <c r="Z11" s="51">
        <v>6.011365536571707E-2</v>
      </c>
      <c r="AA11" s="60">
        <v>14.098295169514243</v>
      </c>
      <c r="AB11" s="45">
        <v>68.625000000000014</v>
      </c>
      <c r="AC11" s="45">
        <v>8.25</v>
      </c>
    </row>
    <row r="12" spans="1:29" x14ac:dyDescent="0.25">
      <c r="A12" s="55" t="s">
        <v>163</v>
      </c>
      <c r="B12" s="25">
        <v>3</v>
      </c>
      <c r="C12" s="25">
        <v>2</v>
      </c>
      <c r="D12" s="56">
        <v>0.66666666666666663</v>
      </c>
      <c r="E12" s="45">
        <v>611499</v>
      </c>
      <c r="F12" s="45">
        <v>151000</v>
      </c>
      <c r="G12" s="59">
        <v>4.0496622516556293</v>
      </c>
      <c r="H12" s="45">
        <v>350</v>
      </c>
      <c r="I12" s="45">
        <v>175</v>
      </c>
      <c r="J12" s="8">
        <v>525</v>
      </c>
      <c r="K12" s="10">
        <v>3.47682119205298E-3</v>
      </c>
      <c r="L12" s="25">
        <v>2</v>
      </c>
      <c r="M12" s="10">
        <v>1</v>
      </c>
      <c r="N12" s="8">
        <v>0</v>
      </c>
      <c r="O12" s="25">
        <v>2</v>
      </c>
      <c r="P12" s="10">
        <v>1</v>
      </c>
      <c r="Q12" s="8">
        <v>0</v>
      </c>
      <c r="R12" s="45">
        <v>2</v>
      </c>
      <c r="S12" s="50">
        <v>1</v>
      </c>
      <c r="T12" s="9">
        <v>0</v>
      </c>
      <c r="U12" s="45">
        <v>1000</v>
      </c>
      <c r="V12" s="45">
        <v>180</v>
      </c>
      <c r="W12" s="50">
        <v>0.18</v>
      </c>
      <c r="X12" s="60">
        <v>2.46</v>
      </c>
      <c r="Y12" s="45">
        <v>34</v>
      </c>
      <c r="Z12" s="51">
        <v>3.4000000000000002E-2</v>
      </c>
      <c r="AA12" s="60">
        <v>2.8979999999999997</v>
      </c>
      <c r="AB12" s="45">
        <v>25.9</v>
      </c>
      <c r="AC12" s="45">
        <v>9.3500000000000014</v>
      </c>
    </row>
    <row r="13" spans="1:29" x14ac:dyDescent="0.25">
      <c r="A13" s="55" t="s">
        <v>164</v>
      </c>
      <c r="B13" s="25">
        <v>13</v>
      </c>
      <c r="C13" s="25">
        <v>5</v>
      </c>
      <c r="D13" s="56">
        <v>0.38461538461538464</v>
      </c>
      <c r="E13" s="45">
        <v>2305445</v>
      </c>
      <c r="F13" s="45">
        <v>612277</v>
      </c>
      <c r="G13" s="59">
        <v>3.7653627361472015</v>
      </c>
      <c r="H13" s="45">
        <v>7295</v>
      </c>
      <c r="I13" s="45">
        <v>1459</v>
      </c>
      <c r="J13" s="8">
        <v>18967</v>
      </c>
      <c r="K13" s="10">
        <v>3.0977809063544769E-2</v>
      </c>
      <c r="L13" s="25">
        <v>1</v>
      </c>
      <c r="M13" s="10">
        <v>0.2</v>
      </c>
      <c r="N13" s="8">
        <v>10.4</v>
      </c>
      <c r="O13" s="25">
        <v>2</v>
      </c>
      <c r="P13" s="10">
        <v>0.4</v>
      </c>
      <c r="Q13" s="8">
        <v>7.8</v>
      </c>
      <c r="R13" s="45">
        <v>5</v>
      </c>
      <c r="S13" s="50">
        <v>1</v>
      </c>
      <c r="T13" s="9">
        <v>0</v>
      </c>
      <c r="U13" s="45">
        <v>4475.99</v>
      </c>
      <c r="V13" s="45">
        <v>3134.07</v>
      </c>
      <c r="W13" s="50">
        <v>0.70019593430727067</v>
      </c>
      <c r="X13" s="60">
        <v>3.8974528540054814</v>
      </c>
      <c r="Y13" s="45">
        <v>341.78</v>
      </c>
      <c r="Z13" s="51">
        <v>7.6358526270165927E-2</v>
      </c>
      <c r="AA13" s="60">
        <v>12.007339158487843</v>
      </c>
      <c r="AB13" s="45">
        <v>77.56</v>
      </c>
      <c r="AC13" s="45">
        <v>42.3</v>
      </c>
    </row>
    <row r="14" spans="1:29" x14ac:dyDescent="0.25">
      <c r="A14" s="55" t="s">
        <v>165</v>
      </c>
      <c r="B14" s="25">
        <v>7</v>
      </c>
      <c r="C14" s="25">
        <v>7</v>
      </c>
      <c r="D14" s="56">
        <v>1</v>
      </c>
      <c r="E14" s="45">
        <v>2427849</v>
      </c>
      <c r="F14" s="45">
        <v>586184</v>
      </c>
      <c r="G14" s="59">
        <v>4.1417865380153671</v>
      </c>
      <c r="H14" s="45">
        <v>28178</v>
      </c>
      <c r="I14" s="45">
        <v>4025.4285714285716</v>
      </c>
      <c r="J14" s="8">
        <v>28178</v>
      </c>
      <c r="K14" s="10">
        <v>4.8070230507826897E-2</v>
      </c>
      <c r="L14" s="25">
        <v>1</v>
      </c>
      <c r="M14" s="10">
        <v>0.14285714285714285</v>
      </c>
      <c r="N14" s="8">
        <v>6</v>
      </c>
      <c r="O14" s="25">
        <v>4</v>
      </c>
      <c r="P14" s="10">
        <v>0.5714285714285714</v>
      </c>
      <c r="Q14" s="8">
        <v>3</v>
      </c>
      <c r="R14" s="45">
        <v>6</v>
      </c>
      <c r="S14" s="50">
        <v>0.8571428571428571</v>
      </c>
      <c r="T14" s="9">
        <v>1.0000000000000004</v>
      </c>
      <c r="U14" s="45">
        <v>4548.97</v>
      </c>
      <c r="V14" s="45">
        <v>2586.1</v>
      </c>
      <c r="W14" s="50">
        <v>0.56850232030547565</v>
      </c>
      <c r="X14" s="60">
        <v>3.0204837578616703</v>
      </c>
      <c r="Y14" s="45">
        <v>873.49</v>
      </c>
      <c r="Z14" s="51">
        <v>0.19201929227935113</v>
      </c>
      <c r="AA14" s="60">
        <v>5.6558649540445423</v>
      </c>
      <c r="AB14" s="45">
        <v>54.628571428571433</v>
      </c>
      <c r="AC14" s="45">
        <v>22.228571428571428</v>
      </c>
    </row>
    <row r="15" spans="1:29" x14ac:dyDescent="0.25">
      <c r="A15" s="55" t="s">
        <v>167</v>
      </c>
      <c r="B15" s="25">
        <v>5</v>
      </c>
      <c r="C15" s="25">
        <v>3</v>
      </c>
      <c r="D15" s="56">
        <v>0.6</v>
      </c>
      <c r="E15" s="45">
        <v>425272</v>
      </c>
      <c r="F15" s="45">
        <v>81322</v>
      </c>
      <c r="G15" s="59">
        <v>5.2294827967831585</v>
      </c>
      <c r="H15" s="45">
        <v>0</v>
      </c>
      <c r="I15" s="45">
        <v>0</v>
      </c>
      <c r="J15" s="8">
        <v>0</v>
      </c>
      <c r="K15" s="10">
        <v>0</v>
      </c>
      <c r="L15" s="25">
        <v>1</v>
      </c>
      <c r="M15" s="10">
        <v>0.33333333333333331</v>
      </c>
      <c r="N15" s="8">
        <v>3.3333333333333339</v>
      </c>
      <c r="O15" s="25">
        <v>3</v>
      </c>
      <c r="P15" s="10">
        <v>1</v>
      </c>
      <c r="Q15" s="8">
        <v>0</v>
      </c>
      <c r="R15" s="45">
        <v>2</v>
      </c>
      <c r="S15" s="50">
        <v>0.66666666666666663</v>
      </c>
      <c r="T15" s="9">
        <v>1.666666666666667</v>
      </c>
      <c r="U15" s="45">
        <v>8379.57</v>
      </c>
      <c r="V15" s="45">
        <v>4026.3199999999997</v>
      </c>
      <c r="W15" s="50">
        <v>0.48049243576937717</v>
      </c>
      <c r="X15" s="60">
        <v>2.5975378211531144</v>
      </c>
      <c r="Y15" s="45">
        <v>1858.45</v>
      </c>
      <c r="Z15" s="51">
        <v>0.22178345666901764</v>
      </c>
      <c r="AA15" s="60">
        <v>3.8910827166549118</v>
      </c>
      <c r="AB15" s="45">
        <v>62.166666666666664</v>
      </c>
      <c r="AC15" s="45">
        <v>14.333333333333334</v>
      </c>
    </row>
    <row r="16" spans="1:29" x14ac:dyDescent="0.25">
      <c r="A16" s="55" t="s">
        <v>171</v>
      </c>
      <c r="B16" s="25">
        <v>16</v>
      </c>
      <c r="C16" s="25">
        <v>12</v>
      </c>
      <c r="D16" s="56">
        <v>0.75</v>
      </c>
      <c r="E16" s="45">
        <v>398019</v>
      </c>
      <c r="F16" s="45">
        <v>109293</v>
      </c>
      <c r="G16" s="59">
        <v>3.6417611374927947</v>
      </c>
      <c r="H16" s="45">
        <v>1352</v>
      </c>
      <c r="I16" s="45">
        <v>112.66666666666667</v>
      </c>
      <c r="J16" s="8">
        <v>1802.6666666666667</v>
      </c>
      <c r="K16" s="10">
        <v>1.649388951411954E-2</v>
      </c>
      <c r="L16" s="25">
        <v>0</v>
      </c>
      <c r="M16" s="10">
        <v>0</v>
      </c>
      <c r="N16" s="8">
        <v>16</v>
      </c>
      <c r="O16" s="25">
        <v>2</v>
      </c>
      <c r="P16" s="10">
        <v>0.16666666666666666</v>
      </c>
      <c r="Q16" s="8">
        <v>13.333333333333334</v>
      </c>
      <c r="R16" s="45">
        <v>4</v>
      </c>
      <c r="S16" s="50">
        <v>0.33333333333333331</v>
      </c>
      <c r="T16" s="9">
        <v>10.666666666666668</v>
      </c>
      <c r="U16" s="45">
        <v>2028.85</v>
      </c>
      <c r="V16" s="45">
        <v>1830.7500000000002</v>
      </c>
      <c r="W16" s="50">
        <v>0.9023584789412723</v>
      </c>
      <c r="X16" s="60">
        <v>1.5622643369396432</v>
      </c>
      <c r="Y16" s="45">
        <v>560.11</v>
      </c>
      <c r="Z16" s="51">
        <v>0.27607265199497255</v>
      </c>
      <c r="AA16" s="60">
        <v>11.582837568080439</v>
      </c>
      <c r="AB16" s="45">
        <v>73.88333333333334</v>
      </c>
      <c r="AC16" s="45">
        <v>3.8833333333333333</v>
      </c>
    </row>
    <row r="17" spans="1:29" x14ac:dyDescent="0.25">
      <c r="A17" s="55" t="s">
        <v>172</v>
      </c>
      <c r="B17" s="25">
        <v>7</v>
      </c>
      <c r="C17" s="25">
        <v>6</v>
      </c>
      <c r="D17" s="56">
        <v>0.8571428571428571</v>
      </c>
      <c r="E17" s="45">
        <v>1953970</v>
      </c>
      <c r="F17" s="45">
        <v>579466</v>
      </c>
      <c r="G17" s="59">
        <v>3.372018375538858</v>
      </c>
      <c r="H17" s="45">
        <v>28357</v>
      </c>
      <c r="I17" s="45">
        <v>4726.166666666667</v>
      </c>
      <c r="J17" s="8">
        <v>33083.166666666672</v>
      </c>
      <c r="K17" s="10">
        <v>5.7092507009326984E-2</v>
      </c>
      <c r="L17" s="25">
        <v>3</v>
      </c>
      <c r="M17" s="10">
        <v>0.5</v>
      </c>
      <c r="N17" s="8">
        <v>3.5</v>
      </c>
      <c r="O17" s="25">
        <v>4</v>
      </c>
      <c r="P17" s="10">
        <v>0.66666666666666663</v>
      </c>
      <c r="Q17" s="8">
        <v>2.3333333333333335</v>
      </c>
      <c r="R17" s="45">
        <v>6</v>
      </c>
      <c r="S17" s="50">
        <v>1</v>
      </c>
      <c r="T17" s="9">
        <v>0</v>
      </c>
      <c r="U17" s="45">
        <v>8839.3200000000015</v>
      </c>
      <c r="V17" s="45">
        <v>7789.2300000000005</v>
      </c>
      <c r="W17" s="50">
        <v>0.88120240018462948</v>
      </c>
      <c r="X17" s="60">
        <v>0.83158319870759367</v>
      </c>
      <c r="Y17" s="45">
        <v>3371.42</v>
      </c>
      <c r="Z17" s="51">
        <v>0.38141169230212274</v>
      </c>
      <c r="AA17" s="60">
        <v>4.3301181538851417</v>
      </c>
      <c r="AB17" s="45">
        <v>74.933333333333337</v>
      </c>
      <c r="AC17" s="45">
        <v>34.56666666666667</v>
      </c>
    </row>
    <row r="18" spans="1:29" x14ac:dyDescent="0.25">
      <c r="A18" s="55" t="s">
        <v>174</v>
      </c>
      <c r="B18" s="25">
        <v>49</v>
      </c>
      <c r="C18" s="25">
        <v>39</v>
      </c>
      <c r="D18" s="56">
        <v>0.79591836734693877</v>
      </c>
      <c r="E18" s="45">
        <v>5728766</v>
      </c>
      <c r="F18" s="45">
        <v>1669987</v>
      </c>
      <c r="G18" s="59">
        <v>3.4304255063063365</v>
      </c>
      <c r="H18" s="45">
        <v>43768</v>
      </c>
      <c r="I18" s="45">
        <v>1122.2564102564102</v>
      </c>
      <c r="J18" s="8">
        <v>54990.564102564094</v>
      </c>
      <c r="K18" s="10">
        <v>3.2928737830033465E-2</v>
      </c>
      <c r="L18" s="25">
        <v>9</v>
      </c>
      <c r="M18" s="10">
        <v>0.23076923076923078</v>
      </c>
      <c r="N18" s="8">
        <v>37.692307692307686</v>
      </c>
      <c r="O18" s="25">
        <v>18</v>
      </c>
      <c r="P18" s="10">
        <v>0.46153846153846156</v>
      </c>
      <c r="Q18" s="8">
        <v>26.384615384615383</v>
      </c>
      <c r="R18" s="45">
        <v>38</v>
      </c>
      <c r="S18" s="50">
        <v>0.97435897435897434</v>
      </c>
      <c r="T18" s="9">
        <v>1.2564102564102573</v>
      </c>
      <c r="U18" s="45">
        <v>19288.060000000005</v>
      </c>
      <c r="V18" s="45">
        <v>15978.059999999998</v>
      </c>
      <c r="W18" s="50">
        <v>0.82839124307991541</v>
      </c>
      <c r="X18" s="60">
        <v>8.4088290890841453</v>
      </c>
      <c r="Y18" s="45">
        <v>5801.840000000002</v>
      </c>
      <c r="Z18" s="51">
        <v>0.30079956200882829</v>
      </c>
      <c r="AA18" s="60">
        <v>34.260821461567417</v>
      </c>
      <c r="AB18" s="45">
        <v>66.228205128205133</v>
      </c>
      <c r="AC18" s="45">
        <v>23.082051282051282</v>
      </c>
    </row>
    <row r="19" spans="1:29" x14ac:dyDescent="0.25">
      <c r="A19" s="55" t="s">
        <v>175</v>
      </c>
      <c r="B19" s="25">
        <v>22</v>
      </c>
      <c r="C19" s="25">
        <v>20</v>
      </c>
      <c r="D19" s="56">
        <v>0.90909090909090906</v>
      </c>
      <c r="E19" s="45">
        <v>12854866</v>
      </c>
      <c r="F19" s="45">
        <v>3464613</v>
      </c>
      <c r="G19" s="59">
        <v>3.7103324382838716</v>
      </c>
      <c r="H19" s="45">
        <v>471627</v>
      </c>
      <c r="I19" s="45">
        <v>23581.35</v>
      </c>
      <c r="J19" s="8">
        <v>518789.69999999995</v>
      </c>
      <c r="K19" s="10">
        <v>0.14973958130388587</v>
      </c>
      <c r="L19" s="25">
        <v>8</v>
      </c>
      <c r="M19" s="10">
        <v>0.4</v>
      </c>
      <c r="N19" s="8">
        <v>13.2</v>
      </c>
      <c r="O19" s="25">
        <v>11</v>
      </c>
      <c r="P19" s="10">
        <v>0.55000000000000004</v>
      </c>
      <c r="Q19" s="8">
        <v>9.8999999999999986</v>
      </c>
      <c r="R19" s="45">
        <v>20</v>
      </c>
      <c r="S19" s="50">
        <v>1</v>
      </c>
      <c r="T19" s="9">
        <v>0</v>
      </c>
      <c r="U19" s="45">
        <v>35588.83</v>
      </c>
      <c r="V19" s="45">
        <v>25068.09</v>
      </c>
      <c r="W19" s="50">
        <v>0.70438084084247776</v>
      </c>
      <c r="X19" s="60">
        <v>6.5036215014654895</v>
      </c>
      <c r="Y19" s="45">
        <v>17493.700000000004</v>
      </c>
      <c r="Z19" s="51">
        <v>0.49155029822559504</v>
      </c>
      <c r="AA19" s="60">
        <v>11.18589343903691</v>
      </c>
      <c r="AB19" s="45">
        <v>73.12</v>
      </c>
      <c r="AC19" s="45">
        <v>46.89</v>
      </c>
    </row>
    <row r="20" spans="1:29" x14ac:dyDescent="0.25">
      <c r="A20" s="55" t="s">
        <v>182</v>
      </c>
      <c r="B20" s="25">
        <v>39</v>
      </c>
      <c r="C20" s="25">
        <v>36</v>
      </c>
      <c r="D20" s="56">
        <v>0.92307692307692313</v>
      </c>
      <c r="E20" s="45">
        <v>21581198</v>
      </c>
      <c r="F20" s="45">
        <v>5123009</v>
      </c>
      <c r="G20" s="59">
        <v>4.2126020079215163</v>
      </c>
      <c r="H20" s="45">
        <v>125201</v>
      </c>
      <c r="I20" s="45">
        <v>3477.8055555555557</v>
      </c>
      <c r="J20" s="8">
        <v>135634.41666666666</v>
      </c>
      <c r="K20" s="10">
        <v>2.6475537455949553E-2</v>
      </c>
      <c r="L20" s="25">
        <v>20</v>
      </c>
      <c r="M20" s="10">
        <v>0.55555555555555558</v>
      </c>
      <c r="N20" s="8">
        <v>17.333333333333332</v>
      </c>
      <c r="O20" s="25">
        <v>24</v>
      </c>
      <c r="P20" s="10">
        <v>0.66666666666666663</v>
      </c>
      <c r="Q20" s="8">
        <v>13.000000000000002</v>
      </c>
      <c r="R20" s="45">
        <v>36</v>
      </c>
      <c r="S20" s="50">
        <v>1</v>
      </c>
      <c r="T20" s="9">
        <v>0</v>
      </c>
      <c r="U20" s="45">
        <v>40334.130000000005</v>
      </c>
      <c r="V20" s="45">
        <v>33659.910000000003</v>
      </c>
      <c r="W20" s="50">
        <v>0.8345267395131617</v>
      </c>
      <c r="X20" s="60">
        <v>6.4534571589866943</v>
      </c>
      <c r="Y20" s="45">
        <v>9411.0200000000023</v>
      </c>
      <c r="Z20" s="51">
        <v>0.23332646570038826</v>
      </c>
      <c r="AA20" s="60">
        <v>29.900267837684858</v>
      </c>
      <c r="AB20" s="45">
        <v>80.13333333333334</v>
      </c>
      <c r="AC20" s="45">
        <v>26.888888888888896</v>
      </c>
    </row>
    <row r="21" spans="1:29" x14ac:dyDescent="0.25">
      <c r="A21" s="55" t="s">
        <v>185</v>
      </c>
      <c r="B21" s="25">
        <v>29</v>
      </c>
      <c r="C21" s="25">
        <v>25</v>
      </c>
      <c r="D21" s="56">
        <v>0.86206896551724133</v>
      </c>
      <c r="E21" s="45">
        <v>3344292</v>
      </c>
      <c r="F21" s="45">
        <v>988648</v>
      </c>
      <c r="G21" s="59">
        <v>3.3826923232535746</v>
      </c>
      <c r="H21" s="45">
        <v>9859</v>
      </c>
      <c r="I21" s="45">
        <v>394.36</v>
      </c>
      <c r="J21" s="8">
        <v>11436.44</v>
      </c>
      <c r="K21" s="10">
        <v>1.1567757179501703E-2</v>
      </c>
      <c r="L21" s="25">
        <v>3</v>
      </c>
      <c r="M21" s="10">
        <v>0.12</v>
      </c>
      <c r="N21" s="8">
        <v>25.52</v>
      </c>
      <c r="O21" s="25">
        <v>12</v>
      </c>
      <c r="P21" s="10">
        <v>0.48</v>
      </c>
      <c r="Q21" s="8">
        <v>15.08</v>
      </c>
      <c r="R21" s="45">
        <v>25</v>
      </c>
      <c r="S21" s="50">
        <v>1</v>
      </c>
      <c r="T21" s="9">
        <v>0</v>
      </c>
      <c r="U21" s="45">
        <v>12839.459999999997</v>
      </c>
      <c r="V21" s="45">
        <v>9073.42</v>
      </c>
      <c r="W21" s="50">
        <v>0.7066823682615937</v>
      </c>
      <c r="X21" s="60">
        <v>8.506211320413783</v>
      </c>
      <c r="Y21" s="45">
        <v>6951.9199999999992</v>
      </c>
      <c r="Z21" s="51">
        <v>0.54144956252054222</v>
      </c>
      <c r="AA21" s="60">
        <v>13.297962686904276</v>
      </c>
      <c r="AB21" s="45">
        <v>61.268000000000029</v>
      </c>
      <c r="AC21" s="45">
        <v>44.428000000000019</v>
      </c>
    </row>
    <row r="22" spans="1:29" x14ac:dyDescent="0.25">
      <c r="A22" s="55" t="s">
        <v>194</v>
      </c>
      <c r="B22" s="25">
        <v>34</v>
      </c>
      <c r="C22" s="25">
        <v>31</v>
      </c>
      <c r="D22" s="56">
        <v>0.91176470588235292</v>
      </c>
      <c r="E22" s="45">
        <v>4119652</v>
      </c>
      <c r="F22" s="45">
        <v>1412389</v>
      </c>
      <c r="G22" s="59">
        <v>2.9167970013926756</v>
      </c>
      <c r="H22" s="45">
        <v>80605</v>
      </c>
      <c r="I22" s="45">
        <v>2600.1612903225805</v>
      </c>
      <c r="J22" s="8">
        <v>88405.483870967742</v>
      </c>
      <c r="K22" s="10">
        <v>6.2592871985669485E-2</v>
      </c>
      <c r="L22" s="25">
        <v>7</v>
      </c>
      <c r="M22" s="10">
        <v>0.22580645161290322</v>
      </c>
      <c r="N22" s="8">
        <v>26.322580645161288</v>
      </c>
      <c r="O22" s="25">
        <v>15</v>
      </c>
      <c r="P22" s="10">
        <v>0.4838709677419355</v>
      </c>
      <c r="Q22" s="8">
        <v>17.548387096774192</v>
      </c>
      <c r="R22" s="45">
        <v>31</v>
      </c>
      <c r="S22" s="50">
        <v>1</v>
      </c>
      <c r="T22" s="9">
        <v>0</v>
      </c>
      <c r="U22" s="45">
        <v>14591.990000000002</v>
      </c>
      <c r="V22" s="45">
        <v>10573.960000000003</v>
      </c>
      <c r="W22" s="50">
        <v>0.72464139572464081</v>
      </c>
      <c r="X22" s="60">
        <v>9.3621925453622126</v>
      </c>
      <c r="Y22" s="45">
        <v>8288.35</v>
      </c>
      <c r="Z22" s="51">
        <v>0.56800683114503225</v>
      </c>
      <c r="AA22" s="60">
        <v>14.687767741068903</v>
      </c>
      <c r="AB22" s="45">
        <v>70.538709677419362</v>
      </c>
      <c r="AC22" s="45">
        <v>47.412903225806453</v>
      </c>
    </row>
    <row r="23" spans="1:29" x14ac:dyDescent="0.25">
      <c r="A23" s="55" t="s">
        <v>201</v>
      </c>
      <c r="B23" s="25">
        <v>22</v>
      </c>
      <c r="C23" s="25">
        <v>21</v>
      </c>
      <c r="D23" s="56">
        <v>0.95454545454545459</v>
      </c>
      <c r="E23" s="45">
        <v>962723</v>
      </c>
      <c r="F23" s="45">
        <v>497981</v>
      </c>
      <c r="G23" s="59">
        <v>1.9332524734879444</v>
      </c>
      <c r="H23" s="45">
        <v>18784</v>
      </c>
      <c r="I23" s="45">
        <v>894.47619047619048</v>
      </c>
      <c r="J23" s="8">
        <v>19678.476190476191</v>
      </c>
      <c r="K23" s="10">
        <v>3.9516520089072055E-2</v>
      </c>
      <c r="L23" s="25">
        <v>3</v>
      </c>
      <c r="M23" s="10">
        <v>0.14285714285714285</v>
      </c>
      <c r="N23" s="8">
        <v>18.857142857142858</v>
      </c>
      <c r="O23" s="25">
        <v>9</v>
      </c>
      <c r="P23" s="10">
        <v>0.42857142857142855</v>
      </c>
      <c r="Q23" s="8">
        <v>12.571428571428571</v>
      </c>
      <c r="R23" s="45">
        <v>20</v>
      </c>
      <c r="S23" s="50">
        <v>0.95238095238095233</v>
      </c>
      <c r="T23" s="9">
        <v>1.0476190476190488</v>
      </c>
      <c r="U23" s="45">
        <v>19945.080000000002</v>
      </c>
      <c r="V23" s="45">
        <v>16390.010000000002</v>
      </c>
      <c r="W23" s="50">
        <v>0.82175704484514478</v>
      </c>
      <c r="X23" s="60">
        <v>3.9213450134068149</v>
      </c>
      <c r="Y23" s="45">
        <v>4995.12</v>
      </c>
      <c r="Z23" s="51">
        <v>0.25044371845086605</v>
      </c>
      <c r="AA23" s="60">
        <v>16.490238194080945</v>
      </c>
      <c r="AB23" s="45">
        <v>62.185714285714276</v>
      </c>
      <c r="AC23" s="45">
        <v>39.6</v>
      </c>
    </row>
    <row r="24" spans="1:29" x14ac:dyDescent="0.25">
      <c r="A24" s="55" t="s">
        <v>162</v>
      </c>
      <c r="B24" s="25">
        <v>4</v>
      </c>
      <c r="C24" s="25">
        <v>3</v>
      </c>
      <c r="D24" s="56">
        <v>0.75</v>
      </c>
      <c r="E24" s="45">
        <v>921838</v>
      </c>
      <c r="F24" s="45">
        <v>290082</v>
      </c>
      <c r="G24" s="59">
        <v>3.1778531587620051</v>
      </c>
      <c r="H24" s="45">
        <v>4955</v>
      </c>
      <c r="I24" s="45">
        <v>1651.6666666666667</v>
      </c>
      <c r="J24" s="8">
        <v>6606.666666666667</v>
      </c>
      <c r="K24" s="10">
        <v>2.277516931993942E-2</v>
      </c>
      <c r="L24" s="25">
        <v>0</v>
      </c>
      <c r="M24" s="10">
        <v>0</v>
      </c>
      <c r="N24" s="8">
        <v>4</v>
      </c>
      <c r="O24" s="25">
        <v>3</v>
      </c>
      <c r="P24" s="10">
        <v>1</v>
      </c>
      <c r="Q24" s="8">
        <v>0</v>
      </c>
      <c r="R24" s="45">
        <v>3</v>
      </c>
      <c r="S24" s="50">
        <v>1</v>
      </c>
      <c r="T24" s="9">
        <v>0</v>
      </c>
      <c r="U24" s="45">
        <v>1926.28</v>
      </c>
      <c r="V24" s="45">
        <v>1465</v>
      </c>
      <c r="W24" s="50">
        <v>0.76053325580912434</v>
      </c>
      <c r="X24" s="60">
        <v>0.95786697676350263</v>
      </c>
      <c r="Y24" s="45">
        <v>518.36</v>
      </c>
      <c r="Z24" s="51">
        <v>0.26909898872438071</v>
      </c>
      <c r="AA24" s="60">
        <v>2.9236040451024774</v>
      </c>
      <c r="AB24" s="45">
        <v>74.066666666666663</v>
      </c>
      <c r="AC24" s="45">
        <v>38.433333333333337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4"/>
  <sheetViews>
    <sheetView workbookViewId="0">
      <selection activeCell="D10" sqref="D10"/>
    </sheetView>
  </sheetViews>
  <sheetFormatPr defaultRowHeight="15" x14ac:dyDescent="0.25"/>
  <cols>
    <col min="1" max="1" width="20.140625" style="61" customWidth="1"/>
    <col min="2" max="2" width="9.140625" style="61" customWidth="1"/>
    <col min="3" max="3" width="14" style="61" customWidth="1"/>
    <col min="4" max="4" width="18.5703125" style="61" customWidth="1"/>
    <col min="5" max="5" width="18.42578125" style="68" customWidth="1"/>
    <col min="6" max="6" width="14.7109375" style="61" customWidth="1"/>
    <col min="7" max="7" width="13.7109375" style="61" bestFit="1" customWidth="1"/>
    <col min="8" max="8" width="15.7109375" style="69" customWidth="1"/>
    <col min="9" max="9" width="12.5703125" style="61" bestFit="1" customWidth="1"/>
    <col min="10" max="10" width="11.140625" style="61" customWidth="1"/>
    <col min="11" max="11" width="11.85546875" style="61" customWidth="1"/>
    <col min="12" max="12" width="13.7109375" style="71" customWidth="1"/>
    <col min="13" max="13" width="9.140625" style="61"/>
    <col min="14" max="14" width="10.5703125" style="61" bestFit="1" customWidth="1"/>
    <col min="15" max="15" width="10.140625" style="61" customWidth="1"/>
    <col min="16" max="17" width="9.140625" style="61"/>
    <col min="18" max="18" width="9.85546875" style="61" customWidth="1"/>
    <col min="19" max="20" width="9.140625" style="61"/>
    <col min="21" max="21" width="10.140625" style="61" customWidth="1"/>
    <col min="22" max="22" width="9.5703125" style="61" bestFit="1" customWidth="1"/>
    <col min="23" max="24" width="9.140625" style="61"/>
    <col min="25" max="25" width="10.85546875" style="61" customWidth="1"/>
    <col min="26" max="27" width="9.140625" style="61"/>
    <col min="28" max="28" width="11.5703125" style="61" customWidth="1"/>
    <col min="29" max="29" width="13.85546875" style="61" customWidth="1"/>
    <col min="30" max="30" width="12.7109375" style="61" customWidth="1"/>
    <col min="31" max="16384" width="9.140625" style="61"/>
  </cols>
  <sheetData>
    <row r="1" spans="1:30" customFormat="1" ht="45" customHeight="1" x14ac:dyDescent="0.25">
      <c r="A1" s="63" t="s">
        <v>18</v>
      </c>
      <c r="B1" s="64" t="s">
        <v>74</v>
      </c>
      <c r="C1" s="14" t="s">
        <v>0</v>
      </c>
      <c r="D1" s="14" t="s">
        <v>1</v>
      </c>
      <c r="E1" s="14" t="s">
        <v>2</v>
      </c>
      <c r="F1" s="14" t="s">
        <v>92</v>
      </c>
      <c r="G1" s="7" t="s">
        <v>3</v>
      </c>
      <c r="H1" s="14" t="s">
        <v>93</v>
      </c>
      <c r="I1" s="20" t="s">
        <v>6</v>
      </c>
      <c r="J1" s="20" t="s">
        <v>8</v>
      </c>
      <c r="K1" s="20" t="s">
        <v>9</v>
      </c>
      <c r="L1" s="20" t="s">
        <v>10</v>
      </c>
      <c r="M1" s="17" t="s">
        <v>4</v>
      </c>
      <c r="N1" s="17" t="s">
        <v>11</v>
      </c>
      <c r="O1" s="17" t="s">
        <v>12</v>
      </c>
      <c r="P1" s="17" t="s">
        <v>5</v>
      </c>
      <c r="Q1" s="17" t="s">
        <v>13</v>
      </c>
      <c r="R1" s="17" t="s">
        <v>110</v>
      </c>
      <c r="S1" s="17" t="s">
        <v>113</v>
      </c>
      <c r="T1" s="17" t="s">
        <v>114</v>
      </c>
      <c r="U1" s="17" t="s">
        <v>115</v>
      </c>
      <c r="V1" s="17" t="s">
        <v>117</v>
      </c>
      <c r="W1" s="17" t="s">
        <v>118</v>
      </c>
      <c r="X1" s="53" t="s">
        <v>119</v>
      </c>
      <c r="Y1" s="17" t="s">
        <v>4172</v>
      </c>
      <c r="Z1" s="17" t="s">
        <v>120</v>
      </c>
      <c r="AA1" s="17" t="s">
        <v>121</v>
      </c>
      <c r="AB1" s="17" t="s">
        <v>4173</v>
      </c>
      <c r="AC1" s="17" t="s">
        <v>122</v>
      </c>
      <c r="AD1" s="17" t="s">
        <v>123</v>
      </c>
    </row>
    <row r="2" spans="1:30" x14ac:dyDescent="0.25">
      <c r="A2" s="24" t="s">
        <v>19</v>
      </c>
      <c r="B2" s="24">
        <v>1</v>
      </c>
      <c r="C2" s="62">
        <f>COUNTIFS([1]BseMun!$I$2:$I$5571,B2,[1]BseMun!$B$2:$B$5571,$A$2)</f>
        <v>17</v>
      </c>
      <c r="D2" s="62">
        <f>COUNTIFS([2]Drenagem_Dados!$I$2:$I$4108,B2,[2]Drenagem_Dados!$B$2:$B$4108,A2)</f>
        <v>10</v>
      </c>
      <c r="E2" s="70">
        <f>D2/C2</f>
        <v>0.58823529411764708</v>
      </c>
      <c r="F2" s="62">
        <f>SUMIFS([2]Drenagem_Dados!$K$2:$K$4108, [2]Drenagem_Dados!$I$2:$I$4108,$B2,[2]Drenagem_Dados!$B$2:$B$4108,$A2)</f>
        <v>67284</v>
      </c>
      <c r="G2" s="62">
        <f>SUMIFS([2]Drenagem_Dados!$Q$2:$Q$4108, [2]Drenagem_Dados!$I$2:$I$4108,$B2,[2]Drenagem_Dados!$B$2:$B$4108,$A2)</f>
        <v>22560</v>
      </c>
      <c r="H2" s="66">
        <f>F2/G2</f>
        <v>2.9824468085106384</v>
      </c>
      <c r="I2" s="62">
        <f>SUMIFS([2]Drenagem_Dados!$AA$2:$AA$4108, [2]Drenagem_Dados!$I$2:$I$4108,$B2,[2]Drenagem_Dados!$B$2:$B$4108,$A2)</f>
        <v>2829</v>
      </c>
      <c r="J2" s="62">
        <f>I2/Faixa_Populacional_estado!D2</f>
        <v>282.89999999999998</v>
      </c>
      <c r="K2" s="62">
        <f>IF(J2="-", "-", J2*C2)</f>
        <v>4809.2999999999993</v>
      </c>
      <c r="L2" s="70">
        <f>IF(K2="-", "-", K2/G2)</f>
        <v>0.21317819148936168</v>
      </c>
      <c r="M2" s="62">
        <f>COUNTIFS([2]Drenagem_Dados!$B$2:$B$4108,$A2, [2]Drenagem_Dados!$I$2:$I$4108,$B2, [2]Drenagem_Dados!$S$2:$S$4108, "Sim")</f>
        <v>0</v>
      </c>
      <c r="N2" s="70">
        <f>IF($L2="-", "-", M2/D2)</f>
        <v>0</v>
      </c>
      <c r="O2" s="75">
        <f>IF($N2="-", "-", (1-N2)*$C2)</f>
        <v>17</v>
      </c>
      <c r="P2" s="62">
        <f>COUNTIFS([2]Drenagem_Dados!$B$2:$B$4108,$A2, [2]Drenagem_Dados!$I$2:$I$4108,$B2, [2]Drenagem_Dados!$T$2:$T$4108, "Sim")</f>
        <v>1</v>
      </c>
      <c r="Q2" s="70">
        <f>IF($L2="-", "-", P2/D2)</f>
        <v>0.1</v>
      </c>
      <c r="R2" s="75">
        <f>IF($N2="-", "-", (1-Q2)*$C2)</f>
        <v>15.3</v>
      </c>
      <c r="S2" s="62">
        <f>COUNTIFS([2]Drenagem_Dados!$B$2:$B$4108,$A2, [2]Drenagem_Dados!$I$2:$I$4108,$B2, [2]Drenagem_Dados!$V$2:$V$4108, "Sim")</f>
        <v>6</v>
      </c>
      <c r="T2" s="70">
        <f>IF($L2="-", "-", S2/D2)</f>
        <v>0.6</v>
      </c>
      <c r="U2" s="75">
        <f>IF($N2="-", "-", (1-T2)*$C2)</f>
        <v>6.8000000000000007</v>
      </c>
      <c r="V2" s="72">
        <f>SUMIFS([2]Drenagem_Dados!$X$2:$X$4108, [2]Drenagem_Dados!$I$2:$I$4108,$B2,[2]Drenagem_Dados!$B$2:$B$4108,$A2)</f>
        <v>11120.66</v>
      </c>
      <c r="W2" s="72">
        <f>SUMIFS([2]Drenagem_Dados!$Y$2:$Y$4108, [2]Drenagem_Dados!$I$2:$I$4108,$B2,[2]Drenagem_Dados!$B$2:$B$4108,$A2)</f>
        <v>5347.53</v>
      </c>
      <c r="X2" s="70">
        <f>IF($L2="-", "-", W2/V2)</f>
        <v>0.48086444509588461</v>
      </c>
      <c r="Y2" s="74">
        <f>IF($L2="-", "-", V2-W2)</f>
        <v>5773.13</v>
      </c>
      <c r="Z2" s="72">
        <f>SUMIFS([2]Drenagem_Dados!$Z$2:$Z$4108, [2]Drenagem_Dados!$I$2:$I$4108,$B2,[2]Drenagem_Dados!$B$2:$B$4108,$A2)</f>
        <v>1288.28</v>
      </c>
      <c r="AA2" s="70">
        <f>IF($L2="-", "-", Z2/V2)</f>
        <v>0.11584564225504601</v>
      </c>
      <c r="AB2" s="74">
        <f>IF($L2="-", "-", V2-Z2)</f>
        <v>9832.3799999999992</v>
      </c>
      <c r="AC2" s="76">
        <f>X2</f>
        <v>0.48086444509588461</v>
      </c>
      <c r="AD2" s="76">
        <f>AA2</f>
        <v>0.11584564225504601</v>
      </c>
    </row>
    <row r="3" spans="1:30" x14ac:dyDescent="0.25">
      <c r="A3" s="24" t="s">
        <v>19</v>
      </c>
      <c r="B3" s="32">
        <v>2</v>
      </c>
      <c r="C3" s="62">
        <f>COUNTIFS([1]BseMun!$I$2:$I$5571,B3,[1]BseMun!$B$2:$B$5571,$A$2)</f>
        <v>4</v>
      </c>
      <c r="D3" s="62">
        <f>COUNTIFS([2]Drenagem_Dados!$I$2:$I$4108,B3,[2]Drenagem_Dados!$B$2:$B$4108,A3)</f>
        <v>3</v>
      </c>
      <c r="E3" s="70">
        <f t="shared" ref="E3:E66" si="0">D3/C3</f>
        <v>0.75</v>
      </c>
      <c r="F3" s="62">
        <f>SUMIFS([2]Drenagem_Dados!$K$2:$K$4108, [2]Drenagem_Dados!$I$2:$I$4108,$B3,[2]Drenagem_Dados!$B$2:$B$4108,$A3)</f>
        <v>111389</v>
      </c>
      <c r="G3" s="62">
        <f>SUMIFS([2]Drenagem_Dados!$Q$2:$Q$4108, [2]Drenagem_Dados!$I$2:$I$4108,$B3,[2]Drenagem_Dados!$B$2:$B$4108,$A3)</f>
        <v>25147</v>
      </c>
      <c r="H3" s="66">
        <f t="shared" ref="H3:H66" si="1">F3/G3</f>
        <v>4.4295144550045729</v>
      </c>
      <c r="I3" s="62">
        <f>SUMIFS([2]Drenagem_Dados!$AA$2:$AA$4108, [2]Drenagem_Dados!$I$2:$I$4108,$B3,[2]Drenagem_Dados!$B$2:$B$4108,$A3)</f>
        <v>10250</v>
      </c>
      <c r="J3" s="62">
        <f>I3/Faixa_Populacional_estado!D3</f>
        <v>3416.6666666666665</v>
      </c>
      <c r="K3" s="62">
        <f t="shared" ref="K3:K66" si="2">IF(J3="-", "-", J3*C3)</f>
        <v>13666.666666666666</v>
      </c>
      <c r="L3" s="70">
        <f t="shared" ref="L3:L66" si="3">IF(K3="-", "-", K3/G3)</f>
        <v>0.54347105685237473</v>
      </c>
      <c r="M3" s="62">
        <f>COUNTIFS([2]Drenagem_Dados!$B$2:$B$4108,$A3, [2]Drenagem_Dados!$I$2:$I$4108,$B3, [2]Drenagem_Dados!$S$2:$S$4108, "Sim")</f>
        <v>0</v>
      </c>
      <c r="N3" s="70">
        <f t="shared" ref="N3:N66" si="4">IF(L3="-", "-", M3/D3)</f>
        <v>0</v>
      </c>
      <c r="O3" s="75">
        <f t="shared" ref="O3:O66" si="5">IF(N3="-", "-", (1-N3)*C3)</f>
        <v>4</v>
      </c>
      <c r="P3" s="62">
        <f>COUNTIFS([2]Drenagem_Dados!$B$2:$B$4108,$A3, [2]Drenagem_Dados!$I$2:$I$4108,$B3, [2]Drenagem_Dados!$T$2:$T$4108, "Sim")</f>
        <v>1</v>
      </c>
      <c r="Q3" s="70">
        <f t="shared" ref="Q3:Q66" si="6">IF($L3="-", "-", P3/D3)</f>
        <v>0.33333333333333331</v>
      </c>
      <c r="R3" s="75">
        <f t="shared" ref="R3:R66" si="7">IF($N3="-", "-", (1-Q3)*$C3)</f>
        <v>2.666666666666667</v>
      </c>
      <c r="S3" s="62">
        <f>COUNTIFS([2]Drenagem_Dados!$B$2:$B$4108,$A3, [2]Drenagem_Dados!$I$2:$I$4108,$B3, [2]Drenagem_Dados!$V$2:$V$4108, "Sim")</f>
        <v>3</v>
      </c>
      <c r="T3" s="70">
        <f t="shared" ref="T3:T66" si="8">IF($L3="-", "-", S3/D3)</f>
        <v>1</v>
      </c>
      <c r="U3" s="75">
        <f t="shared" ref="U3:U66" si="9">IF($N3="-", "-", (1-T3)*$C3)</f>
        <v>0</v>
      </c>
      <c r="V3" s="72">
        <f>SUMIFS([2]Drenagem_Dados!$X$2:$X$4108, [2]Drenagem_Dados!$I$2:$I$4108,$B3,[2]Drenagem_Dados!$B$2:$B$4108,$A3)</f>
        <v>196.1</v>
      </c>
      <c r="W3" s="72">
        <f>SUMIFS([2]Drenagem_Dados!$Y$2:$Y$4108, [2]Drenagem_Dados!$I$2:$I$4108,$B3,[2]Drenagem_Dados!$B$2:$B$4108,$A3)</f>
        <v>72.150000000000006</v>
      </c>
      <c r="X3" s="70">
        <f t="shared" ref="X3:X66" si="10">IF($L3="-", "-", W3/V3)</f>
        <v>0.36792452830188682</v>
      </c>
      <c r="Y3" s="74">
        <f t="shared" ref="Y3:Y66" si="11">IF($L3="-", "-", V3-W3)</f>
        <v>123.94999999999999</v>
      </c>
      <c r="Z3" s="72">
        <f>SUMIFS([2]Drenagem_Dados!$Z$2:$Z$4108, [2]Drenagem_Dados!$I$2:$I$4108,$B3,[2]Drenagem_Dados!$B$2:$B$4108,$A3)</f>
        <v>24.2</v>
      </c>
      <c r="AA3" s="70">
        <f t="shared" ref="AA3:AA66" si="12">IF($L3="-", "-", Z3/V3)</f>
        <v>0.12340642529321774</v>
      </c>
      <c r="AB3" s="74">
        <f t="shared" ref="AB3:AB66" si="13">IF($L3="-", "-", V3-Z3)</f>
        <v>171.9</v>
      </c>
      <c r="AC3" s="76">
        <f t="shared" ref="AC3:AC66" si="14">X3</f>
        <v>0.36792452830188682</v>
      </c>
      <c r="AD3" s="76">
        <f t="shared" ref="AD3:AD66" si="15">AA3</f>
        <v>0.12340642529321774</v>
      </c>
    </row>
    <row r="4" spans="1:30" x14ac:dyDescent="0.25">
      <c r="A4" s="24" t="s">
        <v>19</v>
      </c>
      <c r="B4" s="32">
        <v>3</v>
      </c>
      <c r="C4" s="62">
        <f>COUNTIFS([1]BseMun!$I$2:$I$5571,B4,[1]BseMun!$B$2:$B$5571,$A$2)</f>
        <v>0</v>
      </c>
      <c r="D4" s="62">
        <f>COUNTIFS([2]Drenagem_Dados!$I$2:$I$4108,B4,[2]Drenagem_Dados!$B$2:$B$4108,A4)</f>
        <v>0</v>
      </c>
      <c r="E4" s="70" t="s">
        <v>4177</v>
      </c>
      <c r="F4" s="62">
        <f>SUMIFS([2]Drenagem_Dados!$K$2:$K$4108, [2]Drenagem_Dados!$I$2:$I$4108,$B4,[2]Drenagem_Dados!$B$2:$B$4108,$A4)</f>
        <v>0</v>
      </c>
      <c r="G4" s="62">
        <f>SUMIFS([2]Drenagem_Dados!$Q$2:$Q$4108, [2]Drenagem_Dados!$I$2:$I$4108,$B4,[2]Drenagem_Dados!$B$2:$B$4108,$A4)</f>
        <v>0</v>
      </c>
      <c r="H4" s="65" t="s">
        <v>4177</v>
      </c>
      <c r="I4" s="62">
        <f>SUMIFS([2]Drenagem_Dados!$AA$2:$AA$4108, [2]Drenagem_Dados!$I$2:$I$4108,$B4,[2]Drenagem_Dados!$B$2:$B$4108,$A4)</f>
        <v>0</v>
      </c>
      <c r="J4" s="65" t="s">
        <v>4177</v>
      </c>
      <c r="K4" s="62" t="str">
        <f t="shared" si="2"/>
        <v>-</v>
      </c>
      <c r="L4" s="70" t="str">
        <f t="shared" si="3"/>
        <v>-</v>
      </c>
      <c r="M4" s="62">
        <f>COUNTIFS([2]Drenagem_Dados!$B$2:$B$4108,$A4, [2]Drenagem_Dados!$I$2:$I$4108,$B4, [2]Drenagem_Dados!$S$2:$S$4108, "Sim")</f>
        <v>0</v>
      </c>
      <c r="N4" s="70" t="str">
        <f t="shared" si="4"/>
        <v>-</v>
      </c>
      <c r="O4" s="75" t="str">
        <f t="shared" si="5"/>
        <v>-</v>
      </c>
      <c r="P4" s="62">
        <f>COUNTIFS([2]Drenagem_Dados!$B$2:$B$4108,$A4, [2]Drenagem_Dados!$I$2:$I$4108,$B4, [2]Drenagem_Dados!$T$2:$T$4108, "Sim")</f>
        <v>0</v>
      </c>
      <c r="Q4" s="70" t="str">
        <f t="shared" si="6"/>
        <v>-</v>
      </c>
      <c r="R4" s="75" t="str">
        <f t="shared" si="7"/>
        <v>-</v>
      </c>
      <c r="S4" s="62">
        <f>COUNTIFS([2]Drenagem_Dados!$B$2:$B$4108,$A4, [2]Drenagem_Dados!$I$2:$I$4108,$B4, [2]Drenagem_Dados!$V$2:$V$4108, "Sim")</f>
        <v>0</v>
      </c>
      <c r="T4" s="70" t="str">
        <f t="shared" si="8"/>
        <v>-</v>
      </c>
      <c r="U4" s="75" t="str">
        <f t="shared" si="9"/>
        <v>-</v>
      </c>
      <c r="V4" s="72">
        <f>SUMIFS([2]Drenagem_Dados!$X$2:$X$4108, [2]Drenagem_Dados!$I$2:$I$4108,$B4,[2]Drenagem_Dados!$B$2:$B$4108,$A4)</f>
        <v>0</v>
      </c>
      <c r="W4" s="72">
        <f>SUMIFS([2]Drenagem_Dados!$Y$2:$Y$4108, [2]Drenagem_Dados!$I$2:$I$4108,$B4,[2]Drenagem_Dados!$B$2:$B$4108,$A4)</f>
        <v>0</v>
      </c>
      <c r="X4" s="70" t="str">
        <f t="shared" si="10"/>
        <v>-</v>
      </c>
      <c r="Y4" s="74" t="str">
        <f t="shared" si="11"/>
        <v>-</v>
      </c>
      <c r="Z4" s="72">
        <f>SUMIFS([2]Drenagem_Dados!$Z$2:$Z$4108, [2]Drenagem_Dados!$I$2:$I$4108,$B4,[2]Drenagem_Dados!$B$2:$B$4108,$A4)</f>
        <v>0</v>
      </c>
      <c r="AA4" s="70" t="str">
        <f t="shared" si="12"/>
        <v>-</v>
      </c>
      <c r="AB4" s="74" t="str">
        <f t="shared" si="13"/>
        <v>-</v>
      </c>
      <c r="AC4" s="76" t="str">
        <f t="shared" si="14"/>
        <v>-</v>
      </c>
      <c r="AD4" s="76" t="str">
        <f t="shared" si="15"/>
        <v>-</v>
      </c>
    </row>
    <row r="5" spans="1:30" x14ac:dyDescent="0.25">
      <c r="A5" s="24" t="s">
        <v>19</v>
      </c>
      <c r="B5" s="32">
        <v>4</v>
      </c>
      <c r="C5" s="62">
        <f>COUNTIFS([1]BseMun!$I$2:$I$5571,B5,[1]BseMun!$B$2:$B$5571,$A$2)</f>
        <v>1</v>
      </c>
      <c r="D5" s="62">
        <f>COUNTIFS([2]Drenagem_Dados!$I$2:$I$4108,B5,[2]Drenagem_Dados!$B$2:$B$4108,A5)</f>
        <v>1</v>
      </c>
      <c r="E5" s="70">
        <f t="shared" si="0"/>
        <v>1</v>
      </c>
      <c r="F5" s="62">
        <f>SUMIFS([2]Drenagem_Dados!$K$2:$K$4108, [2]Drenagem_Dados!$I$2:$I$4108,$B5,[2]Drenagem_Dados!$B$2:$B$4108,$A5)</f>
        <v>379594</v>
      </c>
      <c r="G5" s="62">
        <f>SUMIFS([2]Drenagem_Dados!$Q$2:$Q$4108, [2]Drenagem_Dados!$I$2:$I$4108,$B5,[2]Drenagem_Dados!$B$2:$B$4108,$A5)</f>
        <v>94184</v>
      </c>
      <c r="H5" s="66">
        <f t="shared" si="1"/>
        <v>4.0303448568759022</v>
      </c>
      <c r="I5" s="62">
        <f>SUMIFS([2]Drenagem_Dados!$AA$2:$AA$4108, [2]Drenagem_Dados!$I$2:$I$4108,$B5,[2]Drenagem_Dados!$B$2:$B$4108,$A5)</f>
        <v>27000</v>
      </c>
      <c r="J5" s="62">
        <f>I5/Faixa_Populacional_estado!D5</f>
        <v>27000</v>
      </c>
      <c r="K5" s="62">
        <f t="shared" si="2"/>
        <v>27000</v>
      </c>
      <c r="L5" s="70">
        <f t="shared" si="3"/>
        <v>0.28667289560859593</v>
      </c>
      <c r="M5" s="62">
        <f>COUNTIFS([2]Drenagem_Dados!$B$2:$B$4108,$A5, [2]Drenagem_Dados!$I$2:$I$4108,$B5, [2]Drenagem_Dados!$S$2:$S$4108, "Sim")</f>
        <v>0</v>
      </c>
      <c r="N5" s="70">
        <f t="shared" si="4"/>
        <v>0</v>
      </c>
      <c r="O5" s="75">
        <f t="shared" si="5"/>
        <v>1</v>
      </c>
      <c r="P5" s="62">
        <f>COUNTIFS([2]Drenagem_Dados!$B$2:$B$4108,$A5, [2]Drenagem_Dados!$I$2:$I$4108,$B5, [2]Drenagem_Dados!$T$2:$T$4108, "Sim")</f>
        <v>1</v>
      </c>
      <c r="Q5" s="70">
        <f t="shared" si="6"/>
        <v>1</v>
      </c>
      <c r="R5" s="75">
        <f t="shared" si="7"/>
        <v>0</v>
      </c>
      <c r="S5" s="62">
        <f>COUNTIFS([2]Drenagem_Dados!$B$2:$B$4108,$A5, [2]Drenagem_Dados!$I$2:$I$4108,$B5, [2]Drenagem_Dados!$V$2:$V$4108, "Sim")</f>
        <v>1</v>
      </c>
      <c r="T5" s="70">
        <f t="shared" si="8"/>
        <v>1</v>
      </c>
      <c r="U5" s="75">
        <f t="shared" si="9"/>
        <v>0</v>
      </c>
      <c r="V5" s="72">
        <f>SUMIFS([2]Drenagem_Dados!$X$2:$X$4108, [2]Drenagem_Dados!$I$2:$I$4108,$B5,[2]Drenagem_Dados!$B$2:$B$4108,$A5)</f>
        <v>800</v>
      </c>
      <c r="W5" s="72">
        <f>SUMIFS([2]Drenagem_Dados!$Y$2:$Y$4108, [2]Drenagem_Dados!$I$2:$I$4108,$B5,[2]Drenagem_Dados!$B$2:$B$4108,$A5)</f>
        <v>600</v>
      </c>
      <c r="X5" s="70">
        <f t="shared" si="10"/>
        <v>0.75</v>
      </c>
      <c r="Y5" s="74">
        <f t="shared" si="11"/>
        <v>200</v>
      </c>
      <c r="Z5" s="72">
        <f>SUMIFS([2]Drenagem_Dados!$Z$2:$Z$4108, [2]Drenagem_Dados!$I$2:$I$4108,$B5,[2]Drenagem_Dados!$B$2:$B$4108,$A5)</f>
        <v>1</v>
      </c>
      <c r="AA5" s="70">
        <f t="shared" si="12"/>
        <v>1.25E-3</v>
      </c>
      <c r="AB5" s="74">
        <f t="shared" si="13"/>
        <v>799</v>
      </c>
      <c r="AC5" s="76">
        <f t="shared" si="14"/>
        <v>0.75</v>
      </c>
      <c r="AD5" s="76">
        <f t="shared" si="15"/>
        <v>1.25E-3</v>
      </c>
    </row>
    <row r="6" spans="1:30" x14ac:dyDescent="0.25">
      <c r="A6" s="24" t="s">
        <v>19</v>
      </c>
      <c r="B6" s="32">
        <v>5</v>
      </c>
      <c r="C6" s="62">
        <f>COUNTIFS([1]BseMun!$I$2:$I$5571,B6,[1]BseMun!$B$2:$B$5571,$A$2)</f>
        <v>0</v>
      </c>
      <c r="D6" s="62">
        <f>COUNTIFS([2]Drenagem_Dados!$I$2:$I$4108,B6,[2]Drenagem_Dados!$B$2:$B$4108,A6)</f>
        <v>0</v>
      </c>
      <c r="E6" s="70" t="s">
        <v>4177</v>
      </c>
      <c r="F6" s="62">
        <f>SUMIFS([2]Drenagem_Dados!$K$2:$K$4108, [2]Drenagem_Dados!$I$2:$I$4108,$B6,[2]Drenagem_Dados!$B$2:$B$4108,$A6)</f>
        <v>0</v>
      </c>
      <c r="G6" s="62">
        <f>SUMIFS([2]Drenagem_Dados!$Q$2:$Q$4108, [2]Drenagem_Dados!$I$2:$I$4108,$B6,[2]Drenagem_Dados!$B$2:$B$4108,$A6)</f>
        <v>0</v>
      </c>
      <c r="H6" s="65" t="s">
        <v>4177</v>
      </c>
      <c r="I6" s="62">
        <f>SUMIFS([2]Drenagem_Dados!$AA$2:$AA$4108, [2]Drenagem_Dados!$I$2:$I$4108,$B6,[2]Drenagem_Dados!$B$2:$B$4108,$A6)</f>
        <v>0</v>
      </c>
      <c r="J6" s="65" t="s">
        <v>4177</v>
      </c>
      <c r="K6" s="62" t="str">
        <f t="shared" si="2"/>
        <v>-</v>
      </c>
      <c r="L6" s="70" t="str">
        <f t="shared" si="3"/>
        <v>-</v>
      </c>
      <c r="M6" s="62">
        <f>COUNTIFS([2]Drenagem_Dados!$B$2:$B$4108,$A6, [2]Drenagem_Dados!$I$2:$I$4108,$B6, [2]Drenagem_Dados!$S$2:$S$4108, "Sim")</f>
        <v>0</v>
      </c>
      <c r="N6" s="70" t="str">
        <f t="shared" si="4"/>
        <v>-</v>
      </c>
      <c r="O6" s="75" t="str">
        <f t="shared" si="5"/>
        <v>-</v>
      </c>
      <c r="P6" s="62">
        <f>COUNTIFS([2]Drenagem_Dados!$B$2:$B$4108,$A6, [2]Drenagem_Dados!$I$2:$I$4108,$B6, [2]Drenagem_Dados!$T$2:$T$4108, "Sim")</f>
        <v>0</v>
      </c>
      <c r="Q6" s="70" t="str">
        <f t="shared" si="6"/>
        <v>-</v>
      </c>
      <c r="R6" s="75" t="str">
        <f t="shared" si="7"/>
        <v>-</v>
      </c>
      <c r="S6" s="62">
        <f>COUNTIFS([2]Drenagem_Dados!$B$2:$B$4108,$A6, [2]Drenagem_Dados!$I$2:$I$4108,$B6, [2]Drenagem_Dados!$V$2:$V$4108, "Sim")</f>
        <v>0</v>
      </c>
      <c r="T6" s="70" t="str">
        <f t="shared" si="8"/>
        <v>-</v>
      </c>
      <c r="U6" s="75" t="str">
        <f t="shared" si="9"/>
        <v>-</v>
      </c>
      <c r="V6" s="72">
        <f>SUMIFS([2]Drenagem_Dados!$X$2:$X$4108, [2]Drenagem_Dados!$I$2:$I$4108,$B6,[2]Drenagem_Dados!$B$2:$B$4108,$A6)</f>
        <v>0</v>
      </c>
      <c r="W6" s="72">
        <f>SUMIFS([2]Drenagem_Dados!$Y$2:$Y$4108, [2]Drenagem_Dados!$I$2:$I$4108,$B6,[2]Drenagem_Dados!$B$2:$B$4108,$A6)</f>
        <v>0</v>
      </c>
      <c r="X6" s="70" t="str">
        <f t="shared" si="10"/>
        <v>-</v>
      </c>
      <c r="Y6" s="74" t="str">
        <f t="shared" si="11"/>
        <v>-</v>
      </c>
      <c r="Z6" s="72">
        <f>SUMIFS([2]Drenagem_Dados!$Z$2:$Z$4108, [2]Drenagem_Dados!$I$2:$I$4108,$B6,[2]Drenagem_Dados!$B$2:$B$4108,$A6)</f>
        <v>0</v>
      </c>
      <c r="AA6" s="70" t="str">
        <f t="shared" si="12"/>
        <v>-</v>
      </c>
      <c r="AB6" s="74" t="str">
        <f t="shared" si="13"/>
        <v>-</v>
      </c>
      <c r="AC6" s="76" t="str">
        <f t="shared" si="14"/>
        <v>-</v>
      </c>
      <c r="AD6" s="76" t="str">
        <f t="shared" si="15"/>
        <v>-</v>
      </c>
    </row>
    <row r="7" spans="1:30" x14ac:dyDescent="0.25">
      <c r="A7" s="24" t="s">
        <v>19</v>
      </c>
      <c r="B7" s="67">
        <v>6</v>
      </c>
      <c r="C7" s="62">
        <f>COUNTIFS([1]BseMun!$I$2:$I$5571,B7,[1]BseMun!$B$2:$B$5571,$A$2)</f>
        <v>0</v>
      </c>
      <c r="D7" s="62">
        <f>COUNTIFS([2]Drenagem_Dados!$I$2:$I$4108,B7,[2]Drenagem_Dados!$B$2:$B$4108,A7)</f>
        <v>0</v>
      </c>
      <c r="E7" s="70" t="s">
        <v>4177</v>
      </c>
      <c r="F7" s="62">
        <f>SUMIFS([2]Drenagem_Dados!$K$2:$K$4108, [2]Drenagem_Dados!$I$2:$I$4108,$B7,[2]Drenagem_Dados!$B$2:$B$4108,$A7)</f>
        <v>0</v>
      </c>
      <c r="G7" s="62">
        <f>SUMIFS([2]Drenagem_Dados!$Q$2:$Q$4108, [2]Drenagem_Dados!$I$2:$I$4108,$B7,[2]Drenagem_Dados!$B$2:$B$4108,$A7)</f>
        <v>0</v>
      </c>
      <c r="H7" s="65" t="s">
        <v>4177</v>
      </c>
      <c r="I7" s="62">
        <f>SUMIFS([2]Drenagem_Dados!$AA$2:$AA$4108, [2]Drenagem_Dados!$I$2:$I$4108,$B7,[2]Drenagem_Dados!$B$2:$B$4108,$A7)</f>
        <v>0</v>
      </c>
      <c r="J7" s="65" t="s">
        <v>4177</v>
      </c>
      <c r="K7" s="62" t="str">
        <f t="shared" si="2"/>
        <v>-</v>
      </c>
      <c r="L7" s="70" t="str">
        <f t="shared" si="3"/>
        <v>-</v>
      </c>
      <c r="M7" s="62">
        <f>COUNTIFS([2]Drenagem_Dados!$B$2:$B$4108,$A7, [2]Drenagem_Dados!$I$2:$I$4108,$B7, [2]Drenagem_Dados!$S$2:$S$4108, "Sim")</f>
        <v>0</v>
      </c>
      <c r="N7" s="70" t="str">
        <f t="shared" si="4"/>
        <v>-</v>
      </c>
      <c r="O7" s="75" t="str">
        <f t="shared" si="5"/>
        <v>-</v>
      </c>
      <c r="P7" s="62">
        <f>COUNTIFS([2]Drenagem_Dados!$B$2:$B$4108,$A7, [2]Drenagem_Dados!$I$2:$I$4108,$B7, [2]Drenagem_Dados!$T$2:$T$4108, "Sim")</f>
        <v>0</v>
      </c>
      <c r="Q7" s="70" t="str">
        <f t="shared" si="6"/>
        <v>-</v>
      </c>
      <c r="R7" s="75" t="str">
        <f t="shared" si="7"/>
        <v>-</v>
      </c>
      <c r="S7" s="62">
        <f>COUNTIFS([2]Drenagem_Dados!$B$2:$B$4108,$A7, [2]Drenagem_Dados!$I$2:$I$4108,$B7, [2]Drenagem_Dados!$V$2:$V$4108, "Sim")</f>
        <v>0</v>
      </c>
      <c r="T7" s="70" t="str">
        <f t="shared" si="8"/>
        <v>-</v>
      </c>
      <c r="U7" s="75" t="str">
        <f t="shared" si="9"/>
        <v>-</v>
      </c>
      <c r="V7" s="72">
        <f>SUMIFS([2]Drenagem_Dados!$X$2:$X$4108, [2]Drenagem_Dados!$I$2:$I$4108,$B7,[2]Drenagem_Dados!$B$2:$B$4108,$A7)</f>
        <v>0</v>
      </c>
      <c r="W7" s="72">
        <f>SUMIFS([2]Drenagem_Dados!$Y$2:$Y$4108, [2]Drenagem_Dados!$I$2:$I$4108,$B7,[2]Drenagem_Dados!$B$2:$B$4108,$A7)</f>
        <v>0</v>
      </c>
      <c r="X7" s="70" t="str">
        <f t="shared" si="10"/>
        <v>-</v>
      </c>
      <c r="Y7" s="74" t="str">
        <f t="shared" si="11"/>
        <v>-</v>
      </c>
      <c r="Z7" s="72">
        <f>SUMIFS([2]Drenagem_Dados!$Z$2:$Z$4108, [2]Drenagem_Dados!$I$2:$I$4108,$B7,[2]Drenagem_Dados!$B$2:$B$4108,$A7)</f>
        <v>0</v>
      </c>
      <c r="AA7" s="70" t="str">
        <f t="shared" si="12"/>
        <v>-</v>
      </c>
      <c r="AB7" s="74" t="str">
        <f t="shared" si="13"/>
        <v>-</v>
      </c>
      <c r="AC7" s="76" t="str">
        <f t="shared" si="14"/>
        <v>-</v>
      </c>
      <c r="AD7" s="76" t="str">
        <f t="shared" si="15"/>
        <v>-</v>
      </c>
    </row>
    <row r="8" spans="1:30" x14ac:dyDescent="0.25">
      <c r="A8" s="24" t="s">
        <v>20</v>
      </c>
      <c r="B8" s="24">
        <v>1</v>
      </c>
      <c r="C8" s="62">
        <f>COUNTIFS([1]BseMun!$I$2:$I$5571,B8,[1]BseMun!$B$2:$B$5571,$A$8)</f>
        <v>82</v>
      </c>
      <c r="D8" s="62">
        <f>COUNTIFS([2]Drenagem_Dados!$I$2:$I$4108,B8,[2]Drenagem_Dados!$B$2:$B$4108,A8)</f>
        <v>53</v>
      </c>
      <c r="E8" s="70">
        <f t="shared" si="0"/>
        <v>0.64634146341463417</v>
      </c>
      <c r="F8" s="62">
        <f>SUMIFS([2]Drenagem_Dados!$K$2:$K$4108, [2]Drenagem_Dados!$I$2:$I$4108,$B8,[2]Drenagem_Dados!$B$2:$B$4108,$A8)</f>
        <v>375251</v>
      </c>
      <c r="G8" s="62">
        <f>SUMIFS([2]Drenagem_Dados!$Q$2:$Q$4108, [2]Drenagem_Dados!$I$2:$I$4108,$B8,[2]Drenagem_Dados!$B$2:$B$4108,$A8)</f>
        <v>129950</v>
      </c>
      <c r="H8" s="66">
        <f t="shared" si="1"/>
        <v>2.8876567910734896</v>
      </c>
      <c r="I8" s="62">
        <f>SUMIFS([2]Drenagem_Dados!$AA$2:$AA$4108, [2]Drenagem_Dados!$I$2:$I$4108,$B8,[2]Drenagem_Dados!$B$2:$B$4108,$A8)</f>
        <v>3982</v>
      </c>
      <c r="J8" s="62">
        <f>I8/Faixa_Populacional_estado!D8</f>
        <v>75.132075471698116</v>
      </c>
      <c r="K8" s="62">
        <f t="shared" si="2"/>
        <v>6160.8301886792451</v>
      </c>
      <c r="L8" s="70">
        <f t="shared" si="3"/>
        <v>4.7409235772829898E-2</v>
      </c>
      <c r="M8" s="62">
        <f>COUNTIFS([2]Drenagem_Dados!$B$2:$B$4108,$A8, [2]Drenagem_Dados!$I$2:$I$4108,$B8, [2]Drenagem_Dados!$S$2:$S$4108, "Sim")</f>
        <v>3</v>
      </c>
      <c r="N8" s="70">
        <f t="shared" si="4"/>
        <v>5.6603773584905662E-2</v>
      </c>
      <c r="O8" s="75">
        <f t="shared" si="5"/>
        <v>77.35849056603773</v>
      </c>
      <c r="P8" s="62">
        <f>COUNTIFS([2]Drenagem_Dados!$B$2:$B$4108,$A8, [2]Drenagem_Dados!$I$2:$I$4108,$B8, [2]Drenagem_Dados!$T$2:$T$4108, "Sim")</f>
        <v>8</v>
      </c>
      <c r="Q8" s="70">
        <f t="shared" si="6"/>
        <v>0.15094339622641509</v>
      </c>
      <c r="R8" s="75">
        <f t="shared" si="7"/>
        <v>69.622641509433961</v>
      </c>
      <c r="S8" s="62">
        <f>COUNTIFS([2]Drenagem_Dados!$B$2:$B$4108,$A8, [2]Drenagem_Dados!$I$2:$I$4108,$B8, [2]Drenagem_Dados!$V$2:$V$4108, "Sim")</f>
        <v>36</v>
      </c>
      <c r="T8" s="70">
        <f t="shared" si="8"/>
        <v>0.67924528301886788</v>
      </c>
      <c r="U8" s="75">
        <f t="shared" si="9"/>
        <v>26.301886792452834</v>
      </c>
      <c r="V8" s="72">
        <f>SUMIFS([2]Drenagem_Dados!$X$2:$X$4108, [2]Drenagem_Dados!$I$2:$I$4108,$B8,[2]Drenagem_Dados!$B$2:$B$4108,$A8)</f>
        <v>5089.1699999999992</v>
      </c>
      <c r="W8" s="72">
        <f>SUMIFS([2]Drenagem_Dados!$Y$2:$Y$4108, [2]Drenagem_Dados!$I$2:$I$4108,$B8,[2]Drenagem_Dados!$B$2:$B$4108,$A8)</f>
        <v>1964.2100000000003</v>
      </c>
      <c r="X8" s="70">
        <f t="shared" si="10"/>
        <v>0.38595881057225451</v>
      </c>
      <c r="Y8" s="74">
        <f t="shared" si="11"/>
        <v>3124.9599999999991</v>
      </c>
      <c r="Z8" s="72">
        <f>SUMIFS([2]Drenagem_Dados!$Z$2:$Z$4108, [2]Drenagem_Dados!$I$2:$I$4108,$B8,[2]Drenagem_Dados!$B$2:$B$4108,$A8)</f>
        <v>374.22999999999996</v>
      </c>
      <c r="AA8" s="70">
        <f t="shared" si="12"/>
        <v>7.3534584224932559E-2</v>
      </c>
      <c r="AB8" s="74">
        <f t="shared" si="13"/>
        <v>4714.9399999999996</v>
      </c>
      <c r="AC8" s="76">
        <f t="shared" si="14"/>
        <v>0.38595881057225451</v>
      </c>
      <c r="AD8" s="76">
        <f t="shared" si="15"/>
        <v>7.3534584224932559E-2</v>
      </c>
    </row>
    <row r="9" spans="1:30" x14ac:dyDescent="0.25">
      <c r="A9" s="24" t="s">
        <v>20</v>
      </c>
      <c r="B9" s="32">
        <v>2</v>
      </c>
      <c r="C9" s="62">
        <f>COUNTIFS([1]BseMun!$I$2:$I$5571,B9,[1]BseMun!$B$2:$B$5571,$A$8)</f>
        <v>18</v>
      </c>
      <c r="D9" s="62">
        <f>COUNTIFS([2]Drenagem_Dados!$I$2:$I$4108,B9,[2]Drenagem_Dados!$B$2:$B$4108,A9)</f>
        <v>14</v>
      </c>
      <c r="E9" s="70">
        <f t="shared" si="0"/>
        <v>0.77777777777777779</v>
      </c>
      <c r="F9" s="62">
        <f>SUMIFS([2]Drenagem_Dados!$K$2:$K$4108, [2]Drenagem_Dados!$I$2:$I$4108,$B9,[2]Drenagem_Dados!$B$2:$B$4108,$A9)</f>
        <v>512581</v>
      </c>
      <c r="G9" s="62">
        <f>SUMIFS([2]Drenagem_Dados!$Q$2:$Q$4108, [2]Drenagem_Dados!$I$2:$I$4108,$B9,[2]Drenagem_Dados!$B$2:$B$4108,$A9)</f>
        <v>179650</v>
      </c>
      <c r="H9" s="66">
        <f t="shared" si="1"/>
        <v>2.853220150292235</v>
      </c>
      <c r="I9" s="62">
        <f>SUMIFS([2]Drenagem_Dados!$AA$2:$AA$4108, [2]Drenagem_Dados!$I$2:$I$4108,$B9,[2]Drenagem_Dados!$B$2:$B$4108,$A9)</f>
        <v>14124</v>
      </c>
      <c r="J9" s="62">
        <f>I9/Faixa_Populacional_estado!D9</f>
        <v>1008.8571428571429</v>
      </c>
      <c r="K9" s="62">
        <f t="shared" si="2"/>
        <v>18159.428571428572</v>
      </c>
      <c r="L9" s="70">
        <f t="shared" si="3"/>
        <v>0.10108226313069063</v>
      </c>
      <c r="M9" s="62">
        <f>COUNTIFS([2]Drenagem_Dados!$B$2:$B$4108,$A9, [2]Drenagem_Dados!$I$2:$I$4108,$B9, [2]Drenagem_Dados!$S$2:$S$4108, "Sim")</f>
        <v>3</v>
      </c>
      <c r="N9" s="70">
        <f t="shared" si="4"/>
        <v>0.21428571428571427</v>
      </c>
      <c r="O9" s="75">
        <f t="shared" si="5"/>
        <v>14.142857142857142</v>
      </c>
      <c r="P9" s="62">
        <f>COUNTIFS([2]Drenagem_Dados!$B$2:$B$4108,$A9, [2]Drenagem_Dados!$I$2:$I$4108,$B9, [2]Drenagem_Dados!$T$2:$T$4108, "Sim")</f>
        <v>5</v>
      </c>
      <c r="Q9" s="70">
        <f t="shared" si="6"/>
        <v>0.35714285714285715</v>
      </c>
      <c r="R9" s="75">
        <f t="shared" si="7"/>
        <v>11.571428571428569</v>
      </c>
      <c r="S9" s="62">
        <f>COUNTIFS([2]Drenagem_Dados!$B$2:$B$4108,$A9, [2]Drenagem_Dados!$I$2:$I$4108,$B9, [2]Drenagem_Dados!$V$2:$V$4108, "Sim")</f>
        <v>12</v>
      </c>
      <c r="T9" s="70">
        <f t="shared" si="8"/>
        <v>0.8571428571428571</v>
      </c>
      <c r="U9" s="75">
        <f t="shared" si="9"/>
        <v>2.5714285714285721</v>
      </c>
      <c r="V9" s="72">
        <f>SUMIFS([2]Drenagem_Dados!$X$2:$X$4108, [2]Drenagem_Dados!$I$2:$I$4108,$B9,[2]Drenagem_Dados!$B$2:$B$4108,$A9)</f>
        <v>6195.34</v>
      </c>
      <c r="W9" s="72">
        <f>SUMIFS([2]Drenagem_Dados!$Y$2:$Y$4108, [2]Drenagem_Dados!$I$2:$I$4108,$B9,[2]Drenagem_Dados!$B$2:$B$4108,$A9)</f>
        <v>4805.09</v>
      </c>
      <c r="X9" s="70">
        <f t="shared" si="10"/>
        <v>0.77559746519157946</v>
      </c>
      <c r="Y9" s="74">
        <f t="shared" si="11"/>
        <v>1390.25</v>
      </c>
      <c r="Z9" s="72">
        <f>SUMIFS([2]Drenagem_Dados!$Z$2:$Z$4108, [2]Drenagem_Dados!$I$2:$I$4108,$B9,[2]Drenagem_Dados!$B$2:$B$4108,$A9)</f>
        <v>687.90000000000009</v>
      </c>
      <c r="AA9" s="70">
        <f t="shared" si="12"/>
        <v>0.11103506829326559</v>
      </c>
      <c r="AB9" s="74">
        <f t="shared" si="13"/>
        <v>5507.4400000000005</v>
      </c>
      <c r="AC9" s="76">
        <f t="shared" si="14"/>
        <v>0.77559746519157946</v>
      </c>
      <c r="AD9" s="76">
        <f t="shared" si="15"/>
        <v>0.11103506829326559</v>
      </c>
    </row>
    <row r="10" spans="1:30" x14ac:dyDescent="0.25">
      <c r="A10" s="24" t="s">
        <v>20</v>
      </c>
      <c r="B10" s="32">
        <v>3</v>
      </c>
      <c r="C10" s="62">
        <f>COUNTIFS([1]BseMun!$I$2:$I$5571,B10,[1]BseMun!$B$2:$B$5571,$A$8)</f>
        <v>1</v>
      </c>
      <c r="D10" s="62">
        <f>COUNTIFS([2]Drenagem_Dados!$I$2:$I$4108,B10,[2]Drenagem_Dados!$B$2:$B$4108,A10)</f>
        <v>0</v>
      </c>
      <c r="E10" s="70">
        <f t="shared" si="0"/>
        <v>0</v>
      </c>
      <c r="F10" s="62">
        <f>SUMIFS([2]Drenagem_Dados!$K$2:$K$4108, [2]Drenagem_Dados!$I$2:$I$4108,$B10,[2]Drenagem_Dados!$B$2:$B$4108,$A10)</f>
        <v>0</v>
      </c>
      <c r="G10" s="62">
        <f>SUMIFS([2]Drenagem_Dados!$Q$2:$Q$4108, [2]Drenagem_Dados!$I$2:$I$4108,$B10,[2]Drenagem_Dados!$B$2:$B$4108,$A10)</f>
        <v>0</v>
      </c>
      <c r="H10" s="65" t="s">
        <v>4177</v>
      </c>
      <c r="I10" s="62">
        <f>SUMIFS([2]Drenagem_Dados!$AA$2:$AA$4108, [2]Drenagem_Dados!$I$2:$I$4108,$B10,[2]Drenagem_Dados!$B$2:$B$4108,$A10)</f>
        <v>0</v>
      </c>
      <c r="J10" s="65" t="s">
        <v>4177</v>
      </c>
      <c r="K10" s="62" t="str">
        <f t="shared" si="2"/>
        <v>-</v>
      </c>
      <c r="L10" s="70" t="str">
        <f t="shared" si="3"/>
        <v>-</v>
      </c>
      <c r="M10" s="62">
        <f>COUNTIFS([2]Drenagem_Dados!$B$2:$B$4108,$A10, [2]Drenagem_Dados!$I$2:$I$4108,$B10, [2]Drenagem_Dados!$S$2:$S$4108, "Sim")</f>
        <v>0</v>
      </c>
      <c r="N10" s="70" t="str">
        <f t="shared" si="4"/>
        <v>-</v>
      </c>
      <c r="O10" s="75" t="str">
        <f t="shared" si="5"/>
        <v>-</v>
      </c>
      <c r="P10" s="62">
        <f>COUNTIFS([2]Drenagem_Dados!$B$2:$B$4108,$A10, [2]Drenagem_Dados!$I$2:$I$4108,$B10, [2]Drenagem_Dados!$T$2:$T$4108, "Sim")</f>
        <v>0</v>
      </c>
      <c r="Q10" s="70" t="str">
        <f t="shared" si="6"/>
        <v>-</v>
      </c>
      <c r="R10" s="75" t="str">
        <f t="shared" si="7"/>
        <v>-</v>
      </c>
      <c r="S10" s="62">
        <f>COUNTIFS([2]Drenagem_Dados!$B$2:$B$4108,$A10, [2]Drenagem_Dados!$I$2:$I$4108,$B10, [2]Drenagem_Dados!$V$2:$V$4108, "Sim")</f>
        <v>0</v>
      </c>
      <c r="T10" s="70" t="str">
        <f t="shared" si="8"/>
        <v>-</v>
      </c>
      <c r="U10" s="75" t="str">
        <f t="shared" si="9"/>
        <v>-</v>
      </c>
      <c r="V10" s="72">
        <f>SUMIFS([2]Drenagem_Dados!$X$2:$X$4108, [2]Drenagem_Dados!$I$2:$I$4108,$B10,[2]Drenagem_Dados!$B$2:$B$4108,$A10)</f>
        <v>0</v>
      </c>
      <c r="W10" s="72">
        <f>SUMIFS([2]Drenagem_Dados!$Y$2:$Y$4108, [2]Drenagem_Dados!$I$2:$I$4108,$B10,[2]Drenagem_Dados!$B$2:$B$4108,$A10)</f>
        <v>0</v>
      </c>
      <c r="X10" s="70" t="str">
        <f t="shared" si="10"/>
        <v>-</v>
      </c>
      <c r="Y10" s="74" t="str">
        <f t="shared" si="11"/>
        <v>-</v>
      </c>
      <c r="Z10" s="72">
        <f>SUMIFS([2]Drenagem_Dados!$Z$2:$Z$4108, [2]Drenagem_Dados!$I$2:$I$4108,$B10,[2]Drenagem_Dados!$B$2:$B$4108,$A10)</f>
        <v>0</v>
      </c>
      <c r="AA10" s="70" t="str">
        <f t="shared" si="12"/>
        <v>-</v>
      </c>
      <c r="AB10" s="74" t="str">
        <f t="shared" si="13"/>
        <v>-</v>
      </c>
      <c r="AC10" s="76" t="str">
        <f t="shared" si="14"/>
        <v>-</v>
      </c>
      <c r="AD10" s="76" t="str">
        <f t="shared" si="15"/>
        <v>-</v>
      </c>
    </row>
    <row r="11" spans="1:30" x14ac:dyDescent="0.25">
      <c r="A11" s="24" t="s">
        <v>20</v>
      </c>
      <c r="B11" s="32">
        <v>4</v>
      </c>
      <c r="C11" s="62">
        <f>COUNTIFS([1]BseMun!$I$2:$I$5571,B11,[1]BseMun!$B$2:$B$5571,$A$8)</f>
        <v>0</v>
      </c>
      <c r="D11" s="62">
        <f>COUNTIFS([2]Drenagem_Dados!$I$2:$I$4108,B11,[2]Drenagem_Dados!$B$2:$B$4108,A11)</f>
        <v>0</v>
      </c>
      <c r="E11" s="70" t="s">
        <v>4177</v>
      </c>
      <c r="F11" s="62">
        <f>SUMIFS([2]Drenagem_Dados!$K$2:$K$4108, [2]Drenagem_Dados!$I$2:$I$4108,$B11,[2]Drenagem_Dados!$B$2:$B$4108,$A11)</f>
        <v>0</v>
      </c>
      <c r="G11" s="62">
        <f>SUMIFS([2]Drenagem_Dados!$Q$2:$Q$4108, [2]Drenagem_Dados!$I$2:$I$4108,$B11,[2]Drenagem_Dados!$B$2:$B$4108,$A11)</f>
        <v>0</v>
      </c>
      <c r="H11" s="65" t="s">
        <v>4177</v>
      </c>
      <c r="I11" s="62">
        <f>SUMIFS([2]Drenagem_Dados!$AA$2:$AA$4108, [2]Drenagem_Dados!$I$2:$I$4108,$B11,[2]Drenagem_Dados!$B$2:$B$4108,$A11)</f>
        <v>0</v>
      </c>
      <c r="J11" s="65" t="s">
        <v>4177</v>
      </c>
      <c r="K11" s="62" t="str">
        <f t="shared" si="2"/>
        <v>-</v>
      </c>
      <c r="L11" s="70" t="str">
        <f t="shared" si="3"/>
        <v>-</v>
      </c>
      <c r="M11" s="62">
        <f>COUNTIFS([2]Drenagem_Dados!$B$2:$B$4108,$A11, [2]Drenagem_Dados!$I$2:$I$4108,$B11, [2]Drenagem_Dados!$S$2:$S$4108, "Sim")</f>
        <v>0</v>
      </c>
      <c r="N11" s="70" t="str">
        <f t="shared" si="4"/>
        <v>-</v>
      </c>
      <c r="O11" s="75" t="str">
        <f t="shared" si="5"/>
        <v>-</v>
      </c>
      <c r="P11" s="62">
        <f>COUNTIFS([2]Drenagem_Dados!$B$2:$B$4108,$A11, [2]Drenagem_Dados!$I$2:$I$4108,$B11, [2]Drenagem_Dados!$T$2:$T$4108, "Sim")</f>
        <v>0</v>
      </c>
      <c r="Q11" s="70" t="str">
        <f t="shared" si="6"/>
        <v>-</v>
      </c>
      <c r="R11" s="75" t="str">
        <f t="shared" si="7"/>
        <v>-</v>
      </c>
      <c r="S11" s="62">
        <f>COUNTIFS([2]Drenagem_Dados!$B$2:$B$4108,$A11, [2]Drenagem_Dados!$I$2:$I$4108,$B11, [2]Drenagem_Dados!$V$2:$V$4108, "Sim")</f>
        <v>0</v>
      </c>
      <c r="T11" s="70" t="str">
        <f t="shared" si="8"/>
        <v>-</v>
      </c>
      <c r="U11" s="75" t="str">
        <f t="shared" si="9"/>
        <v>-</v>
      </c>
      <c r="V11" s="72">
        <f>SUMIFS([2]Drenagem_Dados!$X$2:$X$4108, [2]Drenagem_Dados!$I$2:$I$4108,$B11,[2]Drenagem_Dados!$B$2:$B$4108,$A11)</f>
        <v>0</v>
      </c>
      <c r="W11" s="72">
        <f>SUMIFS([2]Drenagem_Dados!$Y$2:$Y$4108, [2]Drenagem_Dados!$I$2:$I$4108,$B11,[2]Drenagem_Dados!$B$2:$B$4108,$A11)</f>
        <v>0</v>
      </c>
      <c r="X11" s="70" t="str">
        <f t="shared" si="10"/>
        <v>-</v>
      </c>
      <c r="Y11" s="74" t="str">
        <f t="shared" si="11"/>
        <v>-</v>
      </c>
      <c r="Z11" s="72">
        <f>SUMIFS([2]Drenagem_Dados!$Z$2:$Z$4108, [2]Drenagem_Dados!$I$2:$I$4108,$B11,[2]Drenagem_Dados!$B$2:$B$4108,$A11)</f>
        <v>0</v>
      </c>
      <c r="AA11" s="70" t="str">
        <f t="shared" si="12"/>
        <v>-</v>
      </c>
      <c r="AB11" s="74" t="str">
        <f t="shared" si="13"/>
        <v>-</v>
      </c>
      <c r="AC11" s="76" t="str">
        <f t="shared" si="14"/>
        <v>-</v>
      </c>
      <c r="AD11" s="76" t="str">
        <f t="shared" si="15"/>
        <v>-</v>
      </c>
    </row>
    <row r="12" spans="1:30" x14ac:dyDescent="0.25">
      <c r="A12" s="24" t="s">
        <v>20</v>
      </c>
      <c r="B12" s="32">
        <v>5</v>
      </c>
      <c r="C12" s="62">
        <f>COUNTIFS([1]BseMun!$I$2:$I$5571,B12,[1]BseMun!$B$2:$B$5571,$A$8)</f>
        <v>1</v>
      </c>
      <c r="D12" s="62">
        <f>COUNTIFS([2]Drenagem_Dados!$I$2:$I$4108,B12,[2]Drenagem_Dados!$B$2:$B$4108,A12)</f>
        <v>1</v>
      </c>
      <c r="E12" s="70">
        <f t="shared" si="0"/>
        <v>1</v>
      </c>
      <c r="F12" s="62">
        <f>SUMIFS([2]Drenagem_Dados!$K$2:$K$4108, [2]Drenagem_Dados!$I$2:$I$4108,$B12,[2]Drenagem_Dados!$B$2:$B$4108,$A12)</f>
        <v>1024680</v>
      </c>
      <c r="G12" s="62">
        <f>SUMIFS([2]Drenagem_Dados!$Q$2:$Q$4108, [2]Drenagem_Dados!$I$2:$I$4108,$B12,[2]Drenagem_Dados!$B$2:$B$4108,$A12)</f>
        <v>280000</v>
      </c>
      <c r="H12" s="66">
        <f t="shared" si="1"/>
        <v>3.6595714285714287</v>
      </c>
      <c r="I12" s="62">
        <f>SUMIFS([2]Drenagem_Dados!$AA$2:$AA$4108, [2]Drenagem_Dados!$I$2:$I$4108,$B12,[2]Drenagem_Dados!$B$2:$B$4108,$A12)</f>
        <v>0</v>
      </c>
      <c r="J12" s="62">
        <f>I12/Faixa_Populacional_estado!D12</f>
        <v>0</v>
      </c>
      <c r="K12" s="62">
        <f t="shared" si="2"/>
        <v>0</v>
      </c>
      <c r="L12" s="70">
        <f t="shared" si="3"/>
        <v>0</v>
      </c>
      <c r="M12" s="62">
        <f>COUNTIFS([2]Drenagem_Dados!$B$2:$B$4108,$A12, [2]Drenagem_Dados!$I$2:$I$4108,$B12, [2]Drenagem_Dados!$S$2:$S$4108, "Sim")</f>
        <v>1</v>
      </c>
      <c r="N12" s="70">
        <f t="shared" si="4"/>
        <v>1</v>
      </c>
      <c r="O12" s="75">
        <f t="shared" si="5"/>
        <v>0</v>
      </c>
      <c r="P12" s="62">
        <f>COUNTIFS([2]Drenagem_Dados!$B$2:$B$4108,$A12, [2]Drenagem_Dados!$I$2:$I$4108,$B12, [2]Drenagem_Dados!$T$2:$T$4108, "Sim")</f>
        <v>1</v>
      </c>
      <c r="Q12" s="70">
        <f t="shared" si="6"/>
        <v>1</v>
      </c>
      <c r="R12" s="75">
        <f t="shared" si="7"/>
        <v>0</v>
      </c>
      <c r="S12" s="62">
        <f>COUNTIFS([2]Drenagem_Dados!$B$2:$B$4108,$A12, [2]Drenagem_Dados!$I$2:$I$4108,$B12, [2]Drenagem_Dados!$V$2:$V$4108, "Sim")</f>
        <v>1</v>
      </c>
      <c r="T12" s="70">
        <f t="shared" si="8"/>
        <v>1</v>
      </c>
      <c r="U12" s="75">
        <f t="shared" si="9"/>
        <v>0</v>
      </c>
      <c r="V12" s="72">
        <f>SUMIFS([2]Drenagem_Dados!$X$2:$X$4108, [2]Drenagem_Dados!$I$2:$I$4108,$B12,[2]Drenagem_Dados!$B$2:$B$4108,$A12)</f>
        <v>2631.96</v>
      </c>
      <c r="W12" s="72">
        <f>SUMIFS([2]Drenagem_Dados!$Y$2:$Y$4108, [2]Drenagem_Dados!$I$2:$I$4108,$B12,[2]Drenagem_Dados!$B$2:$B$4108,$A12)</f>
        <v>1091.3</v>
      </c>
      <c r="X12" s="70">
        <f t="shared" si="10"/>
        <v>0.41463396100244682</v>
      </c>
      <c r="Y12" s="74">
        <f t="shared" si="11"/>
        <v>1540.66</v>
      </c>
      <c r="Z12" s="72">
        <f>SUMIFS([2]Drenagem_Dados!$Z$2:$Z$4108, [2]Drenagem_Dados!$I$2:$I$4108,$B12,[2]Drenagem_Dados!$B$2:$B$4108,$A12)</f>
        <v>450</v>
      </c>
      <c r="AA12" s="70">
        <f t="shared" si="12"/>
        <v>0.17097524278484474</v>
      </c>
      <c r="AB12" s="74">
        <f t="shared" si="13"/>
        <v>2181.96</v>
      </c>
      <c r="AC12" s="76">
        <f t="shared" si="14"/>
        <v>0.41463396100244682</v>
      </c>
      <c r="AD12" s="76">
        <f t="shared" si="15"/>
        <v>0.17097524278484474</v>
      </c>
    </row>
    <row r="13" spans="1:30" x14ac:dyDescent="0.25">
      <c r="A13" s="24" t="s">
        <v>20</v>
      </c>
      <c r="B13" s="67">
        <v>6</v>
      </c>
      <c r="C13" s="62">
        <f>COUNTIFS([1]BseMun!$I$2:$I$5571,B13,[1]BseMun!$B$2:$B$5571,$A$8)</f>
        <v>0</v>
      </c>
      <c r="D13" s="62">
        <f>COUNTIFS([2]Drenagem_Dados!$I$2:$I$4108,B13,[2]Drenagem_Dados!$B$2:$B$4108,A13)</f>
        <v>0</v>
      </c>
      <c r="E13" s="70" t="s">
        <v>4177</v>
      </c>
      <c r="F13" s="62">
        <f>SUMIFS([2]Drenagem_Dados!$K$2:$K$4108, [2]Drenagem_Dados!$I$2:$I$4108,$B13,[2]Drenagem_Dados!$B$2:$B$4108,$A13)</f>
        <v>0</v>
      </c>
      <c r="G13" s="62">
        <f>SUMIFS([2]Drenagem_Dados!$Q$2:$Q$4108, [2]Drenagem_Dados!$I$2:$I$4108,$B13,[2]Drenagem_Dados!$B$2:$B$4108,$A13)</f>
        <v>0</v>
      </c>
      <c r="H13" s="65" t="s">
        <v>4177</v>
      </c>
      <c r="I13" s="62">
        <f>SUMIFS([2]Drenagem_Dados!$AA$2:$AA$4108, [2]Drenagem_Dados!$I$2:$I$4108,$B13,[2]Drenagem_Dados!$B$2:$B$4108,$A13)</f>
        <v>0</v>
      </c>
      <c r="J13" s="65" t="s">
        <v>4177</v>
      </c>
      <c r="K13" s="62" t="str">
        <f t="shared" si="2"/>
        <v>-</v>
      </c>
      <c r="L13" s="70" t="str">
        <f t="shared" si="3"/>
        <v>-</v>
      </c>
      <c r="M13" s="62">
        <f>COUNTIFS([2]Drenagem_Dados!$B$2:$B$4108,$A13, [2]Drenagem_Dados!$I$2:$I$4108,$B13, [2]Drenagem_Dados!$S$2:$S$4108, "Sim")</f>
        <v>0</v>
      </c>
      <c r="N13" s="70" t="str">
        <f t="shared" si="4"/>
        <v>-</v>
      </c>
      <c r="O13" s="75" t="str">
        <f t="shared" si="5"/>
        <v>-</v>
      </c>
      <c r="P13" s="62">
        <f>COUNTIFS([2]Drenagem_Dados!$B$2:$B$4108,$A13, [2]Drenagem_Dados!$I$2:$I$4108,$B13, [2]Drenagem_Dados!$T$2:$T$4108, "Sim")</f>
        <v>0</v>
      </c>
      <c r="Q13" s="70" t="str">
        <f t="shared" si="6"/>
        <v>-</v>
      </c>
      <c r="R13" s="75" t="str">
        <f t="shared" si="7"/>
        <v>-</v>
      </c>
      <c r="S13" s="62">
        <f>COUNTIFS([2]Drenagem_Dados!$B$2:$B$4108,$A13, [2]Drenagem_Dados!$I$2:$I$4108,$B13, [2]Drenagem_Dados!$V$2:$V$4108, "Sim")</f>
        <v>0</v>
      </c>
      <c r="T13" s="70" t="str">
        <f t="shared" si="8"/>
        <v>-</v>
      </c>
      <c r="U13" s="75" t="str">
        <f t="shared" si="9"/>
        <v>-</v>
      </c>
      <c r="V13" s="72">
        <f>SUMIFS([2]Drenagem_Dados!$X$2:$X$4108, [2]Drenagem_Dados!$I$2:$I$4108,$B13,[2]Drenagem_Dados!$B$2:$B$4108,$A13)</f>
        <v>0</v>
      </c>
      <c r="W13" s="72">
        <f>SUMIFS([2]Drenagem_Dados!$Y$2:$Y$4108, [2]Drenagem_Dados!$I$2:$I$4108,$B13,[2]Drenagem_Dados!$B$2:$B$4108,$A13)</f>
        <v>0</v>
      </c>
      <c r="X13" s="70" t="str">
        <f t="shared" si="10"/>
        <v>-</v>
      </c>
      <c r="Y13" s="74" t="str">
        <f t="shared" si="11"/>
        <v>-</v>
      </c>
      <c r="Z13" s="72">
        <f>SUMIFS([2]Drenagem_Dados!$Z$2:$Z$4108, [2]Drenagem_Dados!$I$2:$I$4108,$B13,[2]Drenagem_Dados!$B$2:$B$4108,$A13)</f>
        <v>0</v>
      </c>
      <c r="AA13" s="70" t="str">
        <f t="shared" si="12"/>
        <v>-</v>
      </c>
      <c r="AB13" s="74" t="str">
        <f t="shared" si="13"/>
        <v>-</v>
      </c>
      <c r="AC13" s="76" t="str">
        <f t="shared" si="14"/>
        <v>-</v>
      </c>
      <c r="AD13" s="76" t="str">
        <f t="shared" si="15"/>
        <v>-</v>
      </c>
    </row>
    <row r="14" spans="1:30" x14ac:dyDescent="0.25">
      <c r="A14" s="24" t="s">
        <v>21</v>
      </c>
      <c r="B14" s="24">
        <v>1</v>
      </c>
      <c r="C14" s="62">
        <f>COUNTIFS([1]BseMun!$I$2:$I$5571,B14,[1]BseMun!$B$2:$B$5571,$A14)</f>
        <v>35</v>
      </c>
      <c r="D14" s="62">
        <f>COUNTIFS([2]Drenagem_Dados!$I$2:$I$4108,B14,[2]Drenagem_Dados!$B$2:$B$4108,A14)</f>
        <v>13</v>
      </c>
      <c r="E14" s="70">
        <f t="shared" si="0"/>
        <v>0.37142857142857144</v>
      </c>
      <c r="F14" s="62">
        <f>SUMIFS([2]Drenagem_Dados!$K$2:$K$4108, [2]Drenagem_Dados!$I$2:$I$4108,$B14,[2]Drenagem_Dados!$B$2:$B$4108,$A14)</f>
        <v>124470</v>
      </c>
      <c r="G14" s="62">
        <f>SUMIFS([2]Drenagem_Dados!$Q$2:$Q$4108, [2]Drenagem_Dados!$I$2:$I$4108,$B14,[2]Drenagem_Dados!$B$2:$B$4108,$A14)</f>
        <v>41111</v>
      </c>
      <c r="H14" s="66">
        <f t="shared" si="1"/>
        <v>3.0276568315049501</v>
      </c>
      <c r="I14" s="62">
        <f>SUMIFS([2]Drenagem_Dados!$AA$2:$AA$4108, [2]Drenagem_Dados!$I$2:$I$4108,$B14,[2]Drenagem_Dados!$B$2:$B$4108,$A14)</f>
        <v>5904</v>
      </c>
      <c r="J14" s="62">
        <f>I14/Faixa_Populacional_estado!D14</f>
        <v>454.15384615384613</v>
      </c>
      <c r="K14" s="62">
        <f t="shared" si="2"/>
        <v>15895.384615384615</v>
      </c>
      <c r="L14" s="70">
        <f t="shared" si="3"/>
        <v>0.38664553563242476</v>
      </c>
      <c r="M14" s="62">
        <f>COUNTIFS([2]Drenagem_Dados!$B$2:$B$4108,$A14, [2]Drenagem_Dados!$I$2:$I$4108,$B14, [2]Drenagem_Dados!$S$2:$S$4108, "Sim")</f>
        <v>0</v>
      </c>
      <c r="N14" s="70">
        <f t="shared" si="4"/>
        <v>0</v>
      </c>
      <c r="O14" s="75">
        <f t="shared" si="5"/>
        <v>35</v>
      </c>
      <c r="P14" s="62">
        <f>COUNTIFS([2]Drenagem_Dados!$B$2:$B$4108,$A14, [2]Drenagem_Dados!$I$2:$I$4108,$B14, [2]Drenagem_Dados!$T$2:$T$4108, "Sim")</f>
        <v>4</v>
      </c>
      <c r="Q14" s="70">
        <f t="shared" si="6"/>
        <v>0.30769230769230771</v>
      </c>
      <c r="R14" s="75">
        <f t="shared" si="7"/>
        <v>24.23076923076923</v>
      </c>
      <c r="S14" s="62">
        <f>COUNTIFS([2]Drenagem_Dados!$B$2:$B$4108,$A14, [2]Drenagem_Dados!$I$2:$I$4108,$B14, [2]Drenagem_Dados!$V$2:$V$4108, "Sim")</f>
        <v>12</v>
      </c>
      <c r="T14" s="70">
        <f t="shared" si="8"/>
        <v>0.92307692307692313</v>
      </c>
      <c r="U14" s="75">
        <f t="shared" si="9"/>
        <v>2.6923076923076907</v>
      </c>
      <c r="V14" s="72">
        <f>SUMIFS([2]Drenagem_Dados!$X$2:$X$4108, [2]Drenagem_Dados!$I$2:$I$4108,$B14,[2]Drenagem_Dados!$B$2:$B$4108,$A14)</f>
        <v>1557.39</v>
      </c>
      <c r="W14" s="72">
        <f>SUMIFS([2]Drenagem_Dados!$Y$2:$Y$4108, [2]Drenagem_Dados!$I$2:$I$4108,$B14,[2]Drenagem_Dados!$B$2:$B$4108,$A14)</f>
        <v>1232.69</v>
      </c>
      <c r="X14" s="70">
        <f t="shared" si="10"/>
        <v>0.79151015481029152</v>
      </c>
      <c r="Y14" s="74">
        <f t="shared" si="11"/>
        <v>324.70000000000005</v>
      </c>
      <c r="Z14" s="72">
        <f>SUMIFS([2]Drenagem_Dados!$Z$2:$Z$4108, [2]Drenagem_Dados!$I$2:$I$4108,$B14,[2]Drenagem_Dados!$B$2:$B$4108,$A14)</f>
        <v>138.07999999999998</v>
      </c>
      <c r="AA14" s="70">
        <f t="shared" si="12"/>
        <v>8.866115744932225E-2</v>
      </c>
      <c r="AB14" s="74">
        <f t="shared" si="13"/>
        <v>1419.3100000000002</v>
      </c>
      <c r="AC14" s="76">
        <f t="shared" si="14"/>
        <v>0.79151015481029152</v>
      </c>
      <c r="AD14" s="76">
        <f t="shared" si="15"/>
        <v>8.866115744932225E-2</v>
      </c>
    </row>
    <row r="15" spans="1:30" x14ac:dyDescent="0.25">
      <c r="A15" s="24" t="s">
        <v>21</v>
      </c>
      <c r="B15" s="32">
        <v>2</v>
      </c>
      <c r="C15" s="62">
        <f>COUNTIFS([1]BseMun!$I$2:$I$5571,B15,[1]BseMun!$B$2:$B$5571,$A$14)</f>
        <v>24</v>
      </c>
      <c r="D15" s="62">
        <f>COUNTIFS([2]Drenagem_Dados!$I$2:$I$4108,B15,[2]Drenagem_Dados!$B$2:$B$4108,A15)</f>
        <v>11</v>
      </c>
      <c r="E15" s="70">
        <f t="shared" si="0"/>
        <v>0.45833333333333331</v>
      </c>
      <c r="F15" s="62">
        <f>SUMIFS([2]Drenagem_Dados!$K$2:$K$4108, [2]Drenagem_Dados!$I$2:$I$4108,$B15,[2]Drenagem_Dados!$B$2:$B$4108,$A15)</f>
        <v>307787</v>
      </c>
      <c r="G15" s="62">
        <f>SUMIFS([2]Drenagem_Dados!$Q$2:$Q$4108, [2]Drenagem_Dados!$I$2:$I$4108,$B15,[2]Drenagem_Dados!$B$2:$B$4108,$A15)</f>
        <v>89433</v>
      </c>
      <c r="H15" s="66">
        <f t="shared" si="1"/>
        <v>3.4415372401686177</v>
      </c>
      <c r="I15" s="62">
        <f>SUMIFS([2]Drenagem_Dados!$AA$2:$AA$4108, [2]Drenagem_Dados!$I$2:$I$4108,$B15,[2]Drenagem_Dados!$B$2:$B$4108,$A15)</f>
        <v>17152</v>
      </c>
      <c r="J15" s="62">
        <f>I15/Faixa_Populacional_estado!D15</f>
        <v>1559.2727272727273</v>
      </c>
      <c r="K15" s="62">
        <f t="shared" si="2"/>
        <v>37422.545454545456</v>
      </c>
      <c r="L15" s="70">
        <f t="shared" si="3"/>
        <v>0.41844224676065273</v>
      </c>
      <c r="M15" s="62">
        <f>COUNTIFS([2]Drenagem_Dados!$B$2:$B$4108,$A15, [2]Drenagem_Dados!$I$2:$I$4108,$B15, [2]Drenagem_Dados!$S$2:$S$4108, "Sim")</f>
        <v>0</v>
      </c>
      <c r="N15" s="70">
        <f t="shared" si="4"/>
        <v>0</v>
      </c>
      <c r="O15" s="75">
        <f t="shared" si="5"/>
        <v>24</v>
      </c>
      <c r="P15" s="62">
        <f>COUNTIFS([2]Drenagem_Dados!$B$2:$B$4108,$A15, [2]Drenagem_Dados!$I$2:$I$4108,$B15, [2]Drenagem_Dados!$T$2:$T$4108, "Sim")</f>
        <v>2</v>
      </c>
      <c r="Q15" s="70">
        <f t="shared" si="6"/>
        <v>0.18181818181818182</v>
      </c>
      <c r="R15" s="75">
        <f t="shared" si="7"/>
        <v>19.636363636363633</v>
      </c>
      <c r="S15" s="62">
        <f>COUNTIFS([2]Drenagem_Dados!$B$2:$B$4108,$A15, [2]Drenagem_Dados!$I$2:$I$4108,$B15, [2]Drenagem_Dados!$V$2:$V$4108, "Sim")</f>
        <v>10</v>
      </c>
      <c r="T15" s="70">
        <f t="shared" si="8"/>
        <v>0.90909090909090906</v>
      </c>
      <c r="U15" s="75">
        <f t="shared" si="9"/>
        <v>2.1818181818181825</v>
      </c>
      <c r="V15" s="72">
        <f>SUMIFS([2]Drenagem_Dados!$X$2:$X$4108, [2]Drenagem_Dados!$I$2:$I$4108,$B15,[2]Drenagem_Dados!$B$2:$B$4108,$A15)</f>
        <v>8065.14</v>
      </c>
      <c r="W15" s="72">
        <f>SUMIFS([2]Drenagem_Dados!$Y$2:$Y$4108, [2]Drenagem_Dados!$I$2:$I$4108,$B15,[2]Drenagem_Dados!$B$2:$B$4108,$A15)</f>
        <v>4804.2300000000005</v>
      </c>
      <c r="X15" s="70">
        <f t="shared" si="10"/>
        <v>0.59567843831601186</v>
      </c>
      <c r="Y15" s="74">
        <f t="shared" si="11"/>
        <v>3260.91</v>
      </c>
      <c r="Z15" s="72">
        <f>SUMIFS([2]Drenagem_Dados!$Z$2:$Z$4108, [2]Drenagem_Dados!$I$2:$I$4108,$B15,[2]Drenagem_Dados!$B$2:$B$4108,$A15)</f>
        <v>4387.8900000000003</v>
      </c>
      <c r="AA15" s="70">
        <f t="shared" si="12"/>
        <v>0.54405627180681304</v>
      </c>
      <c r="AB15" s="74">
        <f t="shared" si="13"/>
        <v>3677.25</v>
      </c>
      <c r="AC15" s="76">
        <f t="shared" si="14"/>
        <v>0.59567843831601186</v>
      </c>
      <c r="AD15" s="76">
        <f t="shared" si="15"/>
        <v>0.54405627180681304</v>
      </c>
    </row>
    <row r="16" spans="1:30" x14ac:dyDescent="0.25">
      <c r="A16" s="24" t="s">
        <v>21</v>
      </c>
      <c r="B16" s="32">
        <v>3</v>
      </c>
      <c r="C16" s="62">
        <f>COUNTIFS([1]BseMun!$I$2:$I$5571,B16,[1]BseMun!$B$2:$B$5571,$A$14)</f>
        <v>2</v>
      </c>
      <c r="D16" s="62">
        <f>COUNTIFS([2]Drenagem_Dados!$I$2:$I$4108,B16,[2]Drenagem_Dados!$B$2:$B$4108,A16)</f>
        <v>1</v>
      </c>
      <c r="E16" s="70">
        <f t="shared" si="0"/>
        <v>0.5</v>
      </c>
      <c r="F16" s="62">
        <f>SUMIFS([2]Drenagem_Dados!$K$2:$K$4108, [2]Drenagem_Dados!$I$2:$I$4108,$B16,[2]Drenagem_Dados!$B$2:$B$4108,$A16)</f>
        <v>79021</v>
      </c>
      <c r="G16" s="62">
        <f>SUMIFS([2]Drenagem_Dados!$Q$2:$Q$4108, [2]Drenagem_Dados!$I$2:$I$4108,$B16,[2]Drenagem_Dados!$B$2:$B$4108,$A16)</f>
        <v>19755</v>
      </c>
      <c r="H16" s="66">
        <f t="shared" si="1"/>
        <v>4.0000506200961778</v>
      </c>
      <c r="I16" s="62">
        <f>SUMIFS([2]Drenagem_Dados!$AA$2:$AA$4108, [2]Drenagem_Dados!$I$2:$I$4108,$B16,[2]Drenagem_Dados!$B$2:$B$4108,$A16)</f>
        <v>416</v>
      </c>
      <c r="J16" s="62">
        <f>I16/Faixa_Populacional_estado!D16</f>
        <v>416</v>
      </c>
      <c r="K16" s="62">
        <f t="shared" si="2"/>
        <v>832</v>
      </c>
      <c r="L16" s="70">
        <f t="shared" si="3"/>
        <v>4.211592002024804E-2</v>
      </c>
      <c r="M16" s="62">
        <f>COUNTIFS([2]Drenagem_Dados!$B$2:$B$4108,$A16, [2]Drenagem_Dados!$I$2:$I$4108,$B16, [2]Drenagem_Dados!$S$2:$S$4108, "Sim")</f>
        <v>0</v>
      </c>
      <c r="N16" s="70">
        <f t="shared" si="4"/>
        <v>0</v>
      </c>
      <c r="O16" s="75">
        <f t="shared" si="5"/>
        <v>2</v>
      </c>
      <c r="P16" s="62">
        <f>COUNTIFS([2]Drenagem_Dados!$B$2:$B$4108,$A16, [2]Drenagem_Dados!$I$2:$I$4108,$B16, [2]Drenagem_Dados!$T$2:$T$4108, "Sim")</f>
        <v>1</v>
      </c>
      <c r="Q16" s="70">
        <f t="shared" si="6"/>
        <v>1</v>
      </c>
      <c r="R16" s="75">
        <f t="shared" si="7"/>
        <v>0</v>
      </c>
      <c r="S16" s="62">
        <f>COUNTIFS([2]Drenagem_Dados!$B$2:$B$4108,$A16, [2]Drenagem_Dados!$I$2:$I$4108,$B16, [2]Drenagem_Dados!$V$2:$V$4108, "Sim")</f>
        <v>1</v>
      </c>
      <c r="T16" s="70">
        <f t="shared" si="8"/>
        <v>1</v>
      </c>
      <c r="U16" s="75">
        <f t="shared" si="9"/>
        <v>0</v>
      </c>
      <c r="V16" s="72">
        <f>SUMIFS([2]Drenagem_Dados!$X$2:$X$4108, [2]Drenagem_Dados!$I$2:$I$4108,$B16,[2]Drenagem_Dados!$B$2:$B$4108,$A16)</f>
        <v>100</v>
      </c>
      <c r="W16" s="72">
        <f>SUMIFS([2]Drenagem_Dados!$Y$2:$Y$4108, [2]Drenagem_Dados!$I$2:$I$4108,$B16,[2]Drenagem_Dados!$B$2:$B$4108,$A16)</f>
        <v>80</v>
      </c>
      <c r="X16" s="70">
        <f t="shared" si="10"/>
        <v>0.8</v>
      </c>
      <c r="Y16" s="74">
        <f t="shared" si="11"/>
        <v>20</v>
      </c>
      <c r="Z16" s="72">
        <f>SUMIFS([2]Drenagem_Dados!$Z$2:$Z$4108, [2]Drenagem_Dados!$I$2:$I$4108,$B16,[2]Drenagem_Dados!$B$2:$B$4108,$A16)</f>
        <v>10</v>
      </c>
      <c r="AA16" s="70">
        <f t="shared" si="12"/>
        <v>0.1</v>
      </c>
      <c r="AB16" s="74">
        <f t="shared" si="13"/>
        <v>90</v>
      </c>
      <c r="AC16" s="76">
        <f t="shared" si="14"/>
        <v>0.8</v>
      </c>
      <c r="AD16" s="76">
        <f t="shared" si="15"/>
        <v>0.1</v>
      </c>
    </row>
    <row r="17" spans="1:30" x14ac:dyDescent="0.25">
      <c r="A17" s="24" t="s">
        <v>21</v>
      </c>
      <c r="B17" s="32">
        <v>4</v>
      </c>
      <c r="C17" s="62">
        <f>COUNTIFS([1]BseMun!$I$2:$I$5571,B17,[1]BseMun!$B$2:$B$5571,$A$14)</f>
        <v>0</v>
      </c>
      <c r="D17" s="62">
        <f>COUNTIFS([2]Drenagem_Dados!$I$2:$I$4108,B17,[2]Drenagem_Dados!$B$2:$B$4108,A17)</f>
        <v>0</v>
      </c>
      <c r="E17" s="70" t="s">
        <v>4177</v>
      </c>
      <c r="F17" s="62">
        <f>SUMIFS([2]Drenagem_Dados!$K$2:$K$4108, [2]Drenagem_Dados!$I$2:$I$4108,$B17,[2]Drenagem_Dados!$B$2:$B$4108,$A17)</f>
        <v>0</v>
      </c>
      <c r="G17" s="62">
        <f>SUMIFS([2]Drenagem_Dados!$Q$2:$Q$4108, [2]Drenagem_Dados!$I$2:$I$4108,$B17,[2]Drenagem_Dados!$B$2:$B$4108,$A17)</f>
        <v>0</v>
      </c>
      <c r="H17" s="65" t="s">
        <v>4177</v>
      </c>
      <c r="I17" s="62">
        <f>SUMIFS([2]Drenagem_Dados!$AA$2:$AA$4108, [2]Drenagem_Dados!$I$2:$I$4108,$B17,[2]Drenagem_Dados!$B$2:$B$4108,$A17)</f>
        <v>0</v>
      </c>
      <c r="J17" s="65" t="s">
        <v>4177</v>
      </c>
      <c r="K17" s="62" t="str">
        <f t="shared" si="2"/>
        <v>-</v>
      </c>
      <c r="L17" s="70" t="str">
        <f t="shared" si="3"/>
        <v>-</v>
      </c>
      <c r="M17" s="62">
        <f>COUNTIFS([2]Drenagem_Dados!$B$2:$B$4108,$A17, [2]Drenagem_Dados!$I$2:$I$4108,$B17, [2]Drenagem_Dados!$S$2:$S$4108, "Sim")</f>
        <v>0</v>
      </c>
      <c r="N17" s="70" t="str">
        <f t="shared" si="4"/>
        <v>-</v>
      </c>
      <c r="O17" s="75" t="str">
        <f t="shared" si="5"/>
        <v>-</v>
      </c>
      <c r="P17" s="62">
        <f>COUNTIFS([2]Drenagem_Dados!$B$2:$B$4108,$A17, [2]Drenagem_Dados!$I$2:$I$4108,$B17, [2]Drenagem_Dados!$T$2:$T$4108, "Sim")</f>
        <v>0</v>
      </c>
      <c r="Q17" s="70" t="str">
        <f t="shared" si="6"/>
        <v>-</v>
      </c>
      <c r="R17" s="75" t="str">
        <f t="shared" si="7"/>
        <v>-</v>
      </c>
      <c r="S17" s="62">
        <f>COUNTIFS([2]Drenagem_Dados!$B$2:$B$4108,$A17, [2]Drenagem_Dados!$I$2:$I$4108,$B17, [2]Drenagem_Dados!$V$2:$V$4108, "Sim")</f>
        <v>0</v>
      </c>
      <c r="T17" s="70" t="str">
        <f t="shared" si="8"/>
        <v>-</v>
      </c>
      <c r="U17" s="75" t="str">
        <f t="shared" si="9"/>
        <v>-</v>
      </c>
      <c r="V17" s="72">
        <f>SUMIFS([2]Drenagem_Dados!$X$2:$X$4108, [2]Drenagem_Dados!$I$2:$I$4108,$B17,[2]Drenagem_Dados!$B$2:$B$4108,$A17)</f>
        <v>0</v>
      </c>
      <c r="W17" s="72">
        <f>SUMIFS([2]Drenagem_Dados!$Y$2:$Y$4108, [2]Drenagem_Dados!$I$2:$I$4108,$B17,[2]Drenagem_Dados!$B$2:$B$4108,$A17)</f>
        <v>0</v>
      </c>
      <c r="X17" s="70" t="str">
        <f t="shared" si="10"/>
        <v>-</v>
      </c>
      <c r="Y17" s="74" t="str">
        <f t="shared" si="11"/>
        <v>-</v>
      </c>
      <c r="Z17" s="72">
        <f>SUMIFS([2]Drenagem_Dados!$Z$2:$Z$4108, [2]Drenagem_Dados!$I$2:$I$4108,$B17,[2]Drenagem_Dados!$B$2:$B$4108,$A17)</f>
        <v>0</v>
      </c>
      <c r="AA17" s="70" t="str">
        <f t="shared" si="12"/>
        <v>-</v>
      </c>
      <c r="AB17" s="74" t="str">
        <f t="shared" si="13"/>
        <v>-</v>
      </c>
      <c r="AC17" s="76" t="str">
        <f t="shared" si="14"/>
        <v>-</v>
      </c>
      <c r="AD17" s="76" t="str">
        <f t="shared" si="15"/>
        <v>-</v>
      </c>
    </row>
    <row r="18" spans="1:30" x14ac:dyDescent="0.25">
      <c r="A18" s="24" t="s">
        <v>21</v>
      </c>
      <c r="B18" s="32">
        <v>5</v>
      </c>
      <c r="C18" s="62">
        <f>COUNTIFS([1]BseMun!$I$2:$I$5571,B18,[1]BseMun!$B$2:$B$5571,$A$14)</f>
        <v>1</v>
      </c>
      <c r="D18" s="62">
        <f>COUNTIFS([2]Drenagem_Dados!$I$2:$I$4108,B18,[2]Drenagem_Dados!$B$2:$B$4108,A18)</f>
        <v>1</v>
      </c>
      <c r="E18" s="70">
        <f t="shared" si="0"/>
        <v>1</v>
      </c>
      <c r="F18" s="62">
        <f>SUMIFS([2]Drenagem_Dados!$K$2:$K$4108, [2]Drenagem_Dados!$I$2:$I$4108,$B18,[2]Drenagem_Dados!$B$2:$B$4108,$A18)</f>
        <v>2208331</v>
      </c>
      <c r="G18" s="62">
        <f>SUMIFS([2]Drenagem_Dados!$Q$2:$Q$4108, [2]Drenagem_Dados!$I$2:$I$4108,$B18,[2]Drenagem_Dados!$B$2:$B$4108,$A18)</f>
        <v>577301</v>
      </c>
      <c r="H18" s="66">
        <f t="shared" si="1"/>
        <v>3.8252679278227477</v>
      </c>
      <c r="I18" s="62">
        <f>SUMIFS([2]Drenagem_Dados!$AA$2:$AA$4108, [2]Drenagem_Dados!$I$2:$I$4108,$B18,[2]Drenagem_Dados!$B$2:$B$4108,$A18)</f>
        <v>1000</v>
      </c>
      <c r="J18" s="62">
        <f>I18/Faixa_Populacional_estado!D18</f>
        <v>1000</v>
      </c>
      <c r="K18" s="62">
        <f t="shared" si="2"/>
        <v>1000</v>
      </c>
      <c r="L18" s="70">
        <f t="shared" si="3"/>
        <v>1.732198627752247E-3</v>
      </c>
      <c r="M18" s="62">
        <f>COUNTIFS([2]Drenagem_Dados!$B$2:$B$4108,$A18, [2]Drenagem_Dados!$I$2:$I$4108,$B18, [2]Drenagem_Dados!$S$2:$S$4108, "Sim")</f>
        <v>1</v>
      </c>
      <c r="N18" s="70">
        <f t="shared" si="4"/>
        <v>1</v>
      </c>
      <c r="O18" s="75">
        <f t="shared" si="5"/>
        <v>0</v>
      </c>
      <c r="P18" s="62">
        <f>COUNTIFS([2]Drenagem_Dados!$B$2:$B$4108,$A18, [2]Drenagem_Dados!$I$2:$I$4108,$B18, [2]Drenagem_Dados!$T$2:$T$4108, "Sim")</f>
        <v>1</v>
      </c>
      <c r="Q18" s="70">
        <f t="shared" si="6"/>
        <v>1</v>
      </c>
      <c r="R18" s="75">
        <f t="shared" si="7"/>
        <v>0</v>
      </c>
      <c r="S18" s="62">
        <f>COUNTIFS([2]Drenagem_Dados!$B$2:$B$4108,$A18, [2]Drenagem_Dados!$I$2:$I$4108,$B18, [2]Drenagem_Dados!$V$2:$V$4108, "Sim")</f>
        <v>1</v>
      </c>
      <c r="T18" s="70">
        <f t="shared" si="8"/>
        <v>1</v>
      </c>
      <c r="U18" s="75">
        <f t="shared" si="9"/>
        <v>0</v>
      </c>
      <c r="V18" s="72">
        <f>SUMIFS([2]Drenagem_Dados!$X$2:$X$4108, [2]Drenagem_Dados!$I$2:$I$4108,$B18,[2]Drenagem_Dados!$B$2:$B$4108,$A18)</f>
        <v>4266.34</v>
      </c>
      <c r="W18" s="72">
        <f>SUMIFS([2]Drenagem_Dados!$Y$2:$Y$4108, [2]Drenagem_Dados!$I$2:$I$4108,$B18,[2]Drenagem_Dados!$B$2:$B$4108,$A18)</f>
        <v>2986.44</v>
      </c>
      <c r="X18" s="70">
        <f t="shared" si="10"/>
        <v>0.70000046878589139</v>
      </c>
      <c r="Y18" s="74">
        <f t="shared" si="11"/>
        <v>1279.9000000000001</v>
      </c>
      <c r="Z18" s="72">
        <f>SUMIFS([2]Drenagem_Dados!$Z$2:$Z$4108, [2]Drenagem_Dados!$I$2:$I$4108,$B18,[2]Drenagem_Dados!$B$2:$B$4108,$A18)</f>
        <v>250</v>
      </c>
      <c r="AA18" s="70">
        <f t="shared" si="12"/>
        <v>5.8598236427476476E-2</v>
      </c>
      <c r="AB18" s="74">
        <f t="shared" si="13"/>
        <v>4016.34</v>
      </c>
      <c r="AC18" s="76">
        <f t="shared" si="14"/>
        <v>0.70000046878589139</v>
      </c>
      <c r="AD18" s="76">
        <f t="shared" si="15"/>
        <v>5.8598236427476476E-2</v>
      </c>
    </row>
    <row r="19" spans="1:30" x14ac:dyDescent="0.25">
      <c r="A19" s="24" t="s">
        <v>21</v>
      </c>
      <c r="B19" s="67">
        <v>6</v>
      </c>
      <c r="C19" s="62">
        <f>COUNTIFS([1]BseMun!$I$2:$I$5571,B19,[1]BseMun!$B$2:$B$5571,$A19)</f>
        <v>0</v>
      </c>
      <c r="D19" s="62">
        <f>COUNTIFS([2]Drenagem_Dados!$I$2:$I$4108,B19,[2]Drenagem_Dados!$B$2:$B$4108,A19)</f>
        <v>0</v>
      </c>
      <c r="E19" s="70" t="s">
        <v>4177</v>
      </c>
      <c r="F19" s="62">
        <f>SUMIFS([2]Drenagem_Dados!$K$2:$K$4108, [2]Drenagem_Dados!$I$2:$I$4108,$B19,[2]Drenagem_Dados!$B$2:$B$4108,$A19)</f>
        <v>0</v>
      </c>
      <c r="G19" s="62">
        <f>SUMIFS([2]Drenagem_Dados!$Q$2:$Q$4108, [2]Drenagem_Dados!$I$2:$I$4108,$B19,[2]Drenagem_Dados!$B$2:$B$4108,$A19)</f>
        <v>0</v>
      </c>
      <c r="H19" s="65" t="s">
        <v>4177</v>
      </c>
      <c r="I19" s="62">
        <f>SUMIFS([2]Drenagem_Dados!$AA$2:$AA$4108, [2]Drenagem_Dados!$I$2:$I$4108,$B19,[2]Drenagem_Dados!$B$2:$B$4108,$A19)</f>
        <v>0</v>
      </c>
      <c r="J19" s="65" t="s">
        <v>4177</v>
      </c>
      <c r="K19" s="62" t="str">
        <f t="shared" si="2"/>
        <v>-</v>
      </c>
      <c r="L19" s="70" t="str">
        <f t="shared" si="3"/>
        <v>-</v>
      </c>
      <c r="M19" s="62">
        <f>COUNTIFS([2]Drenagem_Dados!$B$2:$B$4108,$A19, [2]Drenagem_Dados!$I$2:$I$4108,$B19, [2]Drenagem_Dados!$S$2:$S$4108, "Sim")</f>
        <v>0</v>
      </c>
      <c r="N19" s="70" t="str">
        <f t="shared" si="4"/>
        <v>-</v>
      </c>
      <c r="O19" s="75" t="str">
        <f t="shared" si="5"/>
        <v>-</v>
      </c>
      <c r="P19" s="62">
        <f>COUNTIFS([2]Drenagem_Dados!$B$2:$B$4108,$A19, [2]Drenagem_Dados!$I$2:$I$4108,$B19, [2]Drenagem_Dados!$T$2:$T$4108, "Sim")</f>
        <v>0</v>
      </c>
      <c r="Q19" s="70" t="str">
        <f t="shared" si="6"/>
        <v>-</v>
      </c>
      <c r="R19" s="75" t="str">
        <f t="shared" si="7"/>
        <v>-</v>
      </c>
      <c r="S19" s="62">
        <f>COUNTIFS([2]Drenagem_Dados!$B$2:$B$4108,$A19, [2]Drenagem_Dados!$I$2:$I$4108,$B19, [2]Drenagem_Dados!$V$2:$V$4108, "Sim")</f>
        <v>0</v>
      </c>
      <c r="T19" s="70" t="str">
        <f t="shared" si="8"/>
        <v>-</v>
      </c>
      <c r="U19" s="75" t="str">
        <f t="shared" si="9"/>
        <v>-</v>
      </c>
      <c r="V19" s="72">
        <f>SUMIFS([2]Drenagem_Dados!$X$2:$X$4108, [2]Drenagem_Dados!$I$2:$I$4108,$B19,[2]Drenagem_Dados!$B$2:$B$4108,$A19)</f>
        <v>0</v>
      </c>
      <c r="W19" s="72">
        <f>SUMIFS([2]Drenagem_Dados!$Y$2:$Y$4108, [2]Drenagem_Dados!$I$2:$I$4108,$B19,[2]Drenagem_Dados!$B$2:$B$4108,$A19)</f>
        <v>0</v>
      </c>
      <c r="X19" s="70" t="str">
        <f t="shared" si="10"/>
        <v>-</v>
      </c>
      <c r="Y19" s="74" t="str">
        <f t="shared" si="11"/>
        <v>-</v>
      </c>
      <c r="Z19" s="72">
        <f>SUMIFS([2]Drenagem_Dados!$Z$2:$Z$4108, [2]Drenagem_Dados!$I$2:$I$4108,$B19,[2]Drenagem_Dados!$B$2:$B$4108,$A19)</f>
        <v>0</v>
      </c>
      <c r="AA19" s="70" t="str">
        <f t="shared" si="12"/>
        <v>-</v>
      </c>
      <c r="AB19" s="74" t="str">
        <f t="shared" si="13"/>
        <v>-</v>
      </c>
      <c r="AC19" s="76" t="str">
        <f t="shared" si="14"/>
        <v>-</v>
      </c>
      <c r="AD19" s="76" t="str">
        <f t="shared" si="15"/>
        <v>-</v>
      </c>
    </row>
    <row r="20" spans="1:30" x14ac:dyDescent="0.25">
      <c r="A20" s="24" t="s">
        <v>22</v>
      </c>
      <c r="B20" s="24">
        <v>1</v>
      </c>
      <c r="C20" s="62">
        <f>COUNTIFS([1]BseMun!$I$2:$I$5571,B20,[1]BseMun!$B$2:$B$5571,$A20)</f>
        <v>13</v>
      </c>
      <c r="D20" s="62">
        <f>COUNTIFS([2]Drenagem_Dados!$I$2:$I$4108,B20,[2]Drenagem_Dados!$B$2:$B$4108,A20)</f>
        <v>6</v>
      </c>
      <c r="E20" s="70">
        <f t="shared" si="0"/>
        <v>0.46153846153846156</v>
      </c>
      <c r="F20" s="62">
        <f>SUMIFS([2]Drenagem_Dados!$K$2:$K$4108, [2]Drenagem_Dados!$I$2:$I$4108,$B20,[2]Drenagem_Dados!$B$2:$B$4108,$A20)</f>
        <v>51111</v>
      </c>
      <c r="G20" s="62">
        <f>SUMIFS([2]Drenagem_Dados!$Q$2:$Q$4108, [2]Drenagem_Dados!$I$2:$I$4108,$B20,[2]Drenagem_Dados!$B$2:$B$4108,$A20)</f>
        <v>19010</v>
      </c>
      <c r="H20" s="66">
        <f t="shared" si="1"/>
        <v>2.6886375591793792</v>
      </c>
      <c r="I20" s="62">
        <f>SUMIFS([2]Drenagem_Dados!$AA$2:$AA$4108, [2]Drenagem_Dados!$I$2:$I$4108,$B20,[2]Drenagem_Dados!$B$2:$B$4108,$A20)</f>
        <v>270</v>
      </c>
      <c r="J20" s="62">
        <f>I20/Faixa_Populacional_estado!D20</f>
        <v>45</v>
      </c>
      <c r="K20" s="62">
        <f t="shared" si="2"/>
        <v>585</v>
      </c>
      <c r="L20" s="70">
        <f t="shared" si="3"/>
        <v>3.0773277222514467E-2</v>
      </c>
      <c r="M20" s="62">
        <f>COUNTIFS([2]Drenagem_Dados!$B$2:$B$4108,$A20, [2]Drenagem_Dados!$I$2:$I$4108,$B20, [2]Drenagem_Dados!$S$2:$S$4108, "Sim")</f>
        <v>1</v>
      </c>
      <c r="N20" s="70">
        <f t="shared" si="4"/>
        <v>0.16666666666666666</v>
      </c>
      <c r="O20" s="75">
        <f t="shared" si="5"/>
        <v>10.833333333333334</v>
      </c>
      <c r="P20" s="62">
        <f>COUNTIFS([2]Drenagem_Dados!$B$2:$B$4108,$A20, [2]Drenagem_Dados!$I$2:$I$4108,$B20, [2]Drenagem_Dados!$T$2:$T$4108, "Sim")</f>
        <v>3</v>
      </c>
      <c r="Q20" s="70">
        <f t="shared" si="6"/>
        <v>0.5</v>
      </c>
      <c r="R20" s="75">
        <f t="shared" si="7"/>
        <v>6.5</v>
      </c>
      <c r="S20" s="62">
        <f>COUNTIFS([2]Drenagem_Dados!$B$2:$B$4108,$A20, [2]Drenagem_Dados!$I$2:$I$4108,$B20, [2]Drenagem_Dados!$V$2:$V$4108, "Sim")</f>
        <v>4</v>
      </c>
      <c r="T20" s="70">
        <f t="shared" si="8"/>
        <v>0.66666666666666663</v>
      </c>
      <c r="U20" s="75">
        <f t="shared" si="9"/>
        <v>4.3333333333333339</v>
      </c>
      <c r="V20" s="72">
        <f>SUMIFS([2]Drenagem_Dados!$X$2:$X$4108, [2]Drenagem_Dados!$I$2:$I$4108,$B20,[2]Drenagem_Dados!$B$2:$B$4108,$A20)</f>
        <v>45511.360000000001</v>
      </c>
      <c r="W20" s="72">
        <f>SUMIFS([2]Drenagem_Dados!$Y$2:$Y$4108, [2]Drenagem_Dados!$I$2:$I$4108,$B20,[2]Drenagem_Dados!$B$2:$B$4108,$A20)</f>
        <v>42427.51</v>
      </c>
      <c r="X20" s="70">
        <f t="shared" si="10"/>
        <v>0.93223999458596718</v>
      </c>
      <c r="Y20" s="74">
        <f t="shared" si="11"/>
        <v>3083.8499999999985</v>
      </c>
      <c r="Z20" s="72">
        <f>SUMIFS([2]Drenagem_Dados!$Z$2:$Z$4108, [2]Drenagem_Dados!$I$2:$I$4108,$B20,[2]Drenagem_Dados!$B$2:$B$4108,$A20)</f>
        <v>510.4</v>
      </c>
      <c r="AA20" s="70">
        <f t="shared" si="12"/>
        <v>1.1214782419158645E-2</v>
      </c>
      <c r="AB20" s="74">
        <f t="shared" si="13"/>
        <v>45000.959999999999</v>
      </c>
      <c r="AC20" s="76">
        <f t="shared" si="14"/>
        <v>0.93223999458596718</v>
      </c>
      <c r="AD20" s="76">
        <f t="shared" si="15"/>
        <v>1.1214782419158645E-2</v>
      </c>
    </row>
    <row r="21" spans="1:30" x14ac:dyDescent="0.25">
      <c r="A21" s="24" t="s">
        <v>22</v>
      </c>
      <c r="B21" s="32">
        <v>2</v>
      </c>
      <c r="C21" s="62">
        <f>COUNTIFS([1]BseMun!$I$2:$I$5571,B21,[1]BseMun!$B$2:$B$5571,$A21)</f>
        <v>1</v>
      </c>
      <c r="D21" s="62">
        <f>COUNTIFS([2]Drenagem_Dados!$I$2:$I$4108,B21,[2]Drenagem_Dados!$B$2:$B$4108,A21)</f>
        <v>0</v>
      </c>
      <c r="E21" s="70">
        <f t="shared" si="0"/>
        <v>0</v>
      </c>
      <c r="F21" s="62">
        <f>SUMIFS([2]Drenagem_Dados!$K$2:$K$4108, [2]Drenagem_Dados!$I$2:$I$4108,$B21,[2]Drenagem_Dados!$B$2:$B$4108,$A21)</f>
        <v>0</v>
      </c>
      <c r="G21" s="62">
        <f>SUMIFS([2]Drenagem_Dados!$Q$2:$Q$4108, [2]Drenagem_Dados!$I$2:$I$4108,$B21,[2]Drenagem_Dados!$B$2:$B$4108,$A21)</f>
        <v>0</v>
      </c>
      <c r="H21" s="65" t="s">
        <v>4177</v>
      </c>
      <c r="I21" s="62">
        <f>SUMIFS([2]Drenagem_Dados!$AA$2:$AA$4108, [2]Drenagem_Dados!$I$2:$I$4108,$B21,[2]Drenagem_Dados!$B$2:$B$4108,$A21)</f>
        <v>0</v>
      </c>
      <c r="J21" s="65" t="s">
        <v>4177</v>
      </c>
      <c r="K21" s="62" t="str">
        <f t="shared" si="2"/>
        <v>-</v>
      </c>
      <c r="L21" s="70" t="str">
        <f t="shared" si="3"/>
        <v>-</v>
      </c>
      <c r="M21" s="62">
        <f>COUNTIFS([2]Drenagem_Dados!$B$2:$B$4108,$A21, [2]Drenagem_Dados!$I$2:$I$4108,$B21, [2]Drenagem_Dados!$S$2:$S$4108, "Sim")</f>
        <v>0</v>
      </c>
      <c r="N21" s="70" t="str">
        <f t="shared" si="4"/>
        <v>-</v>
      </c>
      <c r="O21" s="75" t="str">
        <f t="shared" si="5"/>
        <v>-</v>
      </c>
      <c r="P21" s="62">
        <f>COUNTIFS([2]Drenagem_Dados!$B$2:$B$4108,$A21, [2]Drenagem_Dados!$I$2:$I$4108,$B21, [2]Drenagem_Dados!$T$2:$T$4108, "Sim")</f>
        <v>0</v>
      </c>
      <c r="Q21" s="70" t="str">
        <f t="shared" si="6"/>
        <v>-</v>
      </c>
      <c r="R21" s="75" t="str">
        <f t="shared" si="7"/>
        <v>-</v>
      </c>
      <c r="S21" s="62">
        <f>COUNTIFS([2]Drenagem_Dados!$B$2:$B$4108,$A21, [2]Drenagem_Dados!$I$2:$I$4108,$B21, [2]Drenagem_Dados!$V$2:$V$4108, "Sim")</f>
        <v>0</v>
      </c>
      <c r="T21" s="70" t="str">
        <f t="shared" si="8"/>
        <v>-</v>
      </c>
      <c r="U21" s="75" t="str">
        <f t="shared" si="9"/>
        <v>-</v>
      </c>
      <c r="V21" s="72">
        <f>SUMIFS([2]Drenagem_Dados!$X$2:$X$4108, [2]Drenagem_Dados!$I$2:$I$4108,$B21,[2]Drenagem_Dados!$B$2:$B$4108,$A21)</f>
        <v>0</v>
      </c>
      <c r="W21" s="72">
        <f>SUMIFS([2]Drenagem_Dados!$Y$2:$Y$4108, [2]Drenagem_Dados!$I$2:$I$4108,$B21,[2]Drenagem_Dados!$B$2:$B$4108,$A21)</f>
        <v>0</v>
      </c>
      <c r="X21" s="70" t="str">
        <f t="shared" si="10"/>
        <v>-</v>
      </c>
      <c r="Y21" s="74" t="str">
        <f t="shared" si="11"/>
        <v>-</v>
      </c>
      <c r="Z21" s="72">
        <f>SUMIFS([2]Drenagem_Dados!$Z$2:$Z$4108, [2]Drenagem_Dados!$I$2:$I$4108,$B21,[2]Drenagem_Dados!$B$2:$B$4108,$A21)</f>
        <v>0</v>
      </c>
      <c r="AA21" s="70" t="str">
        <f t="shared" si="12"/>
        <v>-</v>
      </c>
      <c r="AB21" s="74" t="str">
        <f t="shared" si="13"/>
        <v>-</v>
      </c>
      <c r="AC21" s="76" t="str">
        <f t="shared" si="14"/>
        <v>-</v>
      </c>
      <c r="AD21" s="76" t="str">
        <f t="shared" si="15"/>
        <v>-</v>
      </c>
    </row>
    <row r="22" spans="1:30" x14ac:dyDescent="0.25">
      <c r="A22" s="24" t="s">
        <v>22</v>
      </c>
      <c r="B22" s="32">
        <v>3</v>
      </c>
      <c r="C22" s="62">
        <f>COUNTIFS([1]BseMun!$I$2:$I$5571,B22,[1]BseMun!$B$2:$B$5571,$A22)</f>
        <v>1</v>
      </c>
      <c r="D22" s="62">
        <f>COUNTIFS([2]Drenagem_Dados!$I$2:$I$4108,B22,[2]Drenagem_Dados!$B$2:$B$4108,A22)</f>
        <v>1</v>
      </c>
      <c r="E22" s="70">
        <f t="shared" si="0"/>
        <v>1</v>
      </c>
      <c r="F22" s="62">
        <f>SUMIFS([2]Drenagem_Dados!$K$2:$K$4108, [2]Drenagem_Dados!$I$2:$I$4108,$B22,[2]Drenagem_Dados!$B$2:$B$4108,$A22)</f>
        <v>120481</v>
      </c>
      <c r="G22" s="62">
        <f>SUMIFS([2]Drenagem_Dados!$Q$2:$Q$4108, [2]Drenagem_Dados!$I$2:$I$4108,$B22,[2]Drenagem_Dados!$B$2:$B$4108,$A22)</f>
        <v>25000</v>
      </c>
      <c r="H22" s="66">
        <f t="shared" si="1"/>
        <v>4.8192399999999997</v>
      </c>
      <c r="I22" s="62">
        <f>SUMIFS([2]Drenagem_Dados!$AA$2:$AA$4108, [2]Drenagem_Dados!$I$2:$I$4108,$B22,[2]Drenagem_Dados!$B$2:$B$4108,$A22)</f>
        <v>0</v>
      </c>
      <c r="J22" s="62">
        <f>I22/Faixa_Populacional_estado!D22</f>
        <v>0</v>
      </c>
      <c r="K22" s="62">
        <f t="shared" si="2"/>
        <v>0</v>
      </c>
      <c r="L22" s="70">
        <f t="shared" si="3"/>
        <v>0</v>
      </c>
      <c r="M22" s="62">
        <f>COUNTIFS([2]Drenagem_Dados!$B$2:$B$4108,$A22, [2]Drenagem_Dados!$I$2:$I$4108,$B22, [2]Drenagem_Dados!$S$2:$S$4108, "Sim")</f>
        <v>1</v>
      </c>
      <c r="N22" s="70">
        <f t="shared" si="4"/>
        <v>1</v>
      </c>
      <c r="O22" s="75">
        <f t="shared" si="5"/>
        <v>0</v>
      </c>
      <c r="P22" s="62">
        <f>COUNTIFS([2]Drenagem_Dados!$B$2:$B$4108,$A22, [2]Drenagem_Dados!$I$2:$I$4108,$B22, [2]Drenagem_Dados!$T$2:$T$4108, "Sim")</f>
        <v>1</v>
      </c>
      <c r="Q22" s="70">
        <f t="shared" si="6"/>
        <v>1</v>
      </c>
      <c r="R22" s="75">
        <f t="shared" si="7"/>
        <v>0</v>
      </c>
      <c r="S22" s="62">
        <f>COUNTIFS([2]Drenagem_Dados!$B$2:$B$4108,$A22, [2]Drenagem_Dados!$I$2:$I$4108,$B22, [2]Drenagem_Dados!$V$2:$V$4108, "Sim")</f>
        <v>1</v>
      </c>
      <c r="T22" s="70">
        <f t="shared" si="8"/>
        <v>1</v>
      </c>
      <c r="U22" s="75">
        <f t="shared" si="9"/>
        <v>0</v>
      </c>
      <c r="V22" s="72">
        <f>SUMIFS([2]Drenagem_Dados!$X$2:$X$4108, [2]Drenagem_Dados!$I$2:$I$4108,$B22,[2]Drenagem_Dados!$B$2:$B$4108,$A22)</f>
        <v>160</v>
      </c>
      <c r="W22" s="72">
        <f>SUMIFS([2]Drenagem_Dados!$Y$2:$Y$4108, [2]Drenagem_Dados!$I$2:$I$4108,$B22,[2]Drenagem_Dados!$B$2:$B$4108,$A22)</f>
        <v>60</v>
      </c>
      <c r="X22" s="70">
        <f t="shared" si="10"/>
        <v>0.375</v>
      </c>
      <c r="Y22" s="74">
        <f t="shared" si="11"/>
        <v>100</v>
      </c>
      <c r="Z22" s="72">
        <f>SUMIFS([2]Drenagem_Dados!$Z$2:$Z$4108, [2]Drenagem_Dados!$I$2:$I$4108,$B22,[2]Drenagem_Dados!$B$2:$B$4108,$A22)</f>
        <v>29</v>
      </c>
      <c r="AA22" s="70">
        <f t="shared" si="12"/>
        <v>0.18124999999999999</v>
      </c>
      <c r="AB22" s="74">
        <f t="shared" si="13"/>
        <v>131</v>
      </c>
      <c r="AC22" s="76">
        <f t="shared" si="14"/>
        <v>0.375</v>
      </c>
      <c r="AD22" s="76">
        <f t="shared" si="15"/>
        <v>0.18124999999999999</v>
      </c>
    </row>
    <row r="23" spans="1:30" x14ac:dyDescent="0.25">
      <c r="A23" s="24" t="s">
        <v>22</v>
      </c>
      <c r="B23" s="32">
        <v>4</v>
      </c>
      <c r="C23" s="62">
        <f>COUNTIFS([1]BseMun!$I$2:$I$5571,B23,[1]BseMun!$B$2:$B$5571,$A23)</f>
        <v>1</v>
      </c>
      <c r="D23" s="62">
        <f>COUNTIFS([2]Drenagem_Dados!$I$2:$I$4108,B23,[2]Drenagem_Dados!$B$2:$B$4108,A23)</f>
        <v>1</v>
      </c>
      <c r="E23" s="70">
        <f t="shared" si="0"/>
        <v>1</v>
      </c>
      <c r="F23" s="62">
        <f>SUMIFS([2]Drenagem_Dados!$K$2:$K$4108, [2]Drenagem_Dados!$I$2:$I$4108,$B23,[2]Drenagem_Dados!$B$2:$B$4108,$A23)</f>
        <v>491018</v>
      </c>
      <c r="G23" s="62">
        <f>SUMIFS([2]Drenagem_Dados!$Q$2:$Q$4108, [2]Drenagem_Dados!$I$2:$I$4108,$B23,[2]Drenagem_Dados!$B$2:$B$4108,$A23)</f>
        <v>126000</v>
      </c>
      <c r="H23" s="66">
        <f t="shared" si="1"/>
        <v>3.8969682539682537</v>
      </c>
      <c r="I23" s="62">
        <f>SUMIFS([2]Drenagem_Dados!$AA$2:$AA$4108, [2]Drenagem_Dados!$I$2:$I$4108,$B23,[2]Drenagem_Dados!$B$2:$B$4108,$A23)</f>
        <v>350</v>
      </c>
      <c r="J23" s="62">
        <f>I23/Faixa_Populacional_estado!D23</f>
        <v>350</v>
      </c>
      <c r="K23" s="62">
        <f t="shared" si="2"/>
        <v>350</v>
      </c>
      <c r="L23" s="70">
        <f t="shared" si="3"/>
        <v>2.7777777777777779E-3</v>
      </c>
      <c r="M23" s="62">
        <f>COUNTIFS([2]Drenagem_Dados!$B$2:$B$4108,$A23, [2]Drenagem_Dados!$I$2:$I$4108,$B23, [2]Drenagem_Dados!$S$2:$S$4108, "Sim")</f>
        <v>1</v>
      </c>
      <c r="N23" s="70">
        <f t="shared" si="4"/>
        <v>1</v>
      </c>
      <c r="O23" s="75">
        <f t="shared" si="5"/>
        <v>0</v>
      </c>
      <c r="P23" s="62">
        <f>COUNTIFS([2]Drenagem_Dados!$B$2:$B$4108,$A23, [2]Drenagem_Dados!$I$2:$I$4108,$B23, [2]Drenagem_Dados!$T$2:$T$4108, "Sim")</f>
        <v>1</v>
      </c>
      <c r="Q23" s="70">
        <f t="shared" si="6"/>
        <v>1</v>
      </c>
      <c r="R23" s="75">
        <f t="shared" si="7"/>
        <v>0</v>
      </c>
      <c r="S23" s="62">
        <f>COUNTIFS([2]Drenagem_Dados!$B$2:$B$4108,$A23, [2]Drenagem_Dados!$I$2:$I$4108,$B23, [2]Drenagem_Dados!$V$2:$V$4108, "Sim")</f>
        <v>1</v>
      </c>
      <c r="T23" s="70">
        <f t="shared" si="8"/>
        <v>1</v>
      </c>
      <c r="U23" s="75">
        <f t="shared" si="9"/>
        <v>0</v>
      </c>
      <c r="V23" s="72">
        <f>SUMIFS([2]Drenagem_Dados!$X$2:$X$4108, [2]Drenagem_Dados!$I$2:$I$4108,$B23,[2]Drenagem_Dados!$B$2:$B$4108,$A23)</f>
        <v>840</v>
      </c>
      <c r="W23" s="72">
        <f>SUMIFS([2]Drenagem_Dados!$Y$2:$Y$4108, [2]Drenagem_Dados!$I$2:$I$4108,$B23,[2]Drenagem_Dados!$B$2:$B$4108,$A23)</f>
        <v>120</v>
      </c>
      <c r="X23" s="70">
        <f t="shared" si="10"/>
        <v>0.14285714285714285</v>
      </c>
      <c r="Y23" s="74">
        <f t="shared" si="11"/>
        <v>720</v>
      </c>
      <c r="Z23" s="72">
        <f>SUMIFS([2]Drenagem_Dados!$Z$2:$Z$4108, [2]Drenagem_Dados!$I$2:$I$4108,$B23,[2]Drenagem_Dados!$B$2:$B$4108,$A23)</f>
        <v>5</v>
      </c>
      <c r="AA23" s="70">
        <f t="shared" si="12"/>
        <v>5.9523809523809521E-3</v>
      </c>
      <c r="AB23" s="74">
        <f t="shared" si="13"/>
        <v>835</v>
      </c>
      <c r="AC23" s="76">
        <f t="shared" si="14"/>
        <v>0.14285714285714285</v>
      </c>
      <c r="AD23" s="76">
        <f t="shared" si="15"/>
        <v>5.9523809523809521E-3</v>
      </c>
    </row>
    <row r="24" spans="1:30" x14ac:dyDescent="0.25">
      <c r="A24" s="24" t="s">
        <v>22</v>
      </c>
      <c r="B24" s="32">
        <v>5</v>
      </c>
      <c r="C24" s="62">
        <f>COUNTIFS([1]BseMun!$I$2:$I$5571,B24,[1]BseMun!$B$2:$B$5571,$A24)</f>
        <v>0</v>
      </c>
      <c r="D24" s="62">
        <f>COUNTIFS([2]Drenagem_Dados!$I$2:$I$4108,B24,[2]Drenagem_Dados!$B$2:$B$4108,A24)</f>
        <v>0</v>
      </c>
      <c r="E24" s="70" t="s">
        <v>4177</v>
      </c>
      <c r="F24" s="62">
        <f>SUMIFS([2]Drenagem_Dados!$K$2:$K$4108, [2]Drenagem_Dados!$I$2:$I$4108,$B24,[2]Drenagem_Dados!$B$2:$B$4108,$A24)</f>
        <v>0</v>
      </c>
      <c r="G24" s="62">
        <f>SUMIFS([2]Drenagem_Dados!$Q$2:$Q$4108, [2]Drenagem_Dados!$I$2:$I$4108,$B24,[2]Drenagem_Dados!$B$2:$B$4108,$A24)</f>
        <v>0</v>
      </c>
      <c r="H24" s="65" t="s">
        <v>4177</v>
      </c>
      <c r="I24" s="62">
        <f>SUMIFS([2]Drenagem_Dados!$AA$2:$AA$4108, [2]Drenagem_Dados!$I$2:$I$4108,$B24,[2]Drenagem_Dados!$B$2:$B$4108,$A24)</f>
        <v>0</v>
      </c>
      <c r="J24" s="65" t="s">
        <v>4177</v>
      </c>
      <c r="K24" s="62" t="str">
        <f t="shared" si="2"/>
        <v>-</v>
      </c>
      <c r="L24" s="70" t="str">
        <f t="shared" si="3"/>
        <v>-</v>
      </c>
      <c r="M24" s="62">
        <f>COUNTIFS([2]Drenagem_Dados!$B$2:$B$4108,$A24, [2]Drenagem_Dados!$I$2:$I$4108,$B24, [2]Drenagem_Dados!$S$2:$S$4108, "Sim")</f>
        <v>0</v>
      </c>
      <c r="N24" s="70" t="str">
        <f t="shared" si="4"/>
        <v>-</v>
      </c>
      <c r="O24" s="75" t="str">
        <f t="shared" si="5"/>
        <v>-</v>
      </c>
      <c r="P24" s="62">
        <f>COUNTIFS([2]Drenagem_Dados!$B$2:$B$4108,$A24, [2]Drenagem_Dados!$I$2:$I$4108,$B24, [2]Drenagem_Dados!$T$2:$T$4108, "Sim")</f>
        <v>0</v>
      </c>
      <c r="Q24" s="70" t="str">
        <f t="shared" si="6"/>
        <v>-</v>
      </c>
      <c r="R24" s="75" t="str">
        <f t="shared" si="7"/>
        <v>-</v>
      </c>
      <c r="S24" s="62">
        <f>COUNTIFS([2]Drenagem_Dados!$B$2:$B$4108,$A24, [2]Drenagem_Dados!$I$2:$I$4108,$B24, [2]Drenagem_Dados!$V$2:$V$4108, "Sim")</f>
        <v>0</v>
      </c>
      <c r="T24" s="70" t="str">
        <f t="shared" si="8"/>
        <v>-</v>
      </c>
      <c r="U24" s="75" t="str">
        <f t="shared" si="9"/>
        <v>-</v>
      </c>
      <c r="V24" s="72">
        <f>SUMIFS([2]Drenagem_Dados!$X$2:$X$4108, [2]Drenagem_Dados!$I$2:$I$4108,$B24,[2]Drenagem_Dados!$B$2:$B$4108,$A24)</f>
        <v>0</v>
      </c>
      <c r="W24" s="72">
        <f>SUMIFS([2]Drenagem_Dados!$Y$2:$Y$4108, [2]Drenagem_Dados!$I$2:$I$4108,$B24,[2]Drenagem_Dados!$B$2:$B$4108,$A24)</f>
        <v>0</v>
      </c>
      <c r="X24" s="70" t="str">
        <f t="shared" si="10"/>
        <v>-</v>
      </c>
      <c r="Y24" s="74" t="str">
        <f t="shared" si="11"/>
        <v>-</v>
      </c>
      <c r="Z24" s="72">
        <f>SUMIFS([2]Drenagem_Dados!$Z$2:$Z$4108, [2]Drenagem_Dados!$I$2:$I$4108,$B24,[2]Drenagem_Dados!$B$2:$B$4108,$A24)</f>
        <v>0</v>
      </c>
      <c r="AA24" s="70" t="str">
        <f t="shared" si="12"/>
        <v>-</v>
      </c>
      <c r="AB24" s="74" t="str">
        <f t="shared" si="13"/>
        <v>-</v>
      </c>
      <c r="AC24" s="76" t="str">
        <f t="shared" si="14"/>
        <v>-</v>
      </c>
      <c r="AD24" s="76" t="str">
        <f t="shared" si="15"/>
        <v>-</v>
      </c>
    </row>
    <row r="25" spans="1:30" x14ac:dyDescent="0.25">
      <c r="A25" s="24" t="s">
        <v>22</v>
      </c>
      <c r="B25" s="67">
        <v>6</v>
      </c>
      <c r="C25" s="62">
        <f>COUNTIFS([1]BseMun!$I$2:$I$5571,B25,[1]BseMun!$B$2:$B$5571,$A25)</f>
        <v>0</v>
      </c>
      <c r="D25" s="62">
        <f>COUNTIFS([2]Drenagem_Dados!$I$2:$I$4108,B25,[2]Drenagem_Dados!$B$2:$B$4108,A25)</f>
        <v>0</v>
      </c>
      <c r="E25" s="70" t="s">
        <v>4177</v>
      </c>
      <c r="F25" s="62">
        <f>SUMIFS([2]Drenagem_Dados!$K$2:$K$4108, [2]Drenagem_Dados!$I$2:$I$4108,$B25,[2]Drenagem_Dados!$B$2:$B$4108,$A25)</f>
        <v>0</v>
      </c>
      <c r="G25" s="62">
        <f>SUMIFS([2]Drenagem_Dados!$Q$2:$Q$4108, [2]Drenagem_Dados!$I$2:$I$4108,$B25,[2]Drenagem_Dados!$B$2:$B$4108,$A25)</f>
        <v>0</v>
      </c>
      <c r="H25" s="65" t="s">
        <v>4177</v>
      </c>
      <c r="I25" s="62">
        <f>SUMIFS([2]Drenagem_Dados!$AA$2:$AA$4108, [2]Drenagem_Dados!$I$2:$I$4108,$B25,[2]Drenagem_Dados!$B$2:$B$4108,$A25)</f>
        <v>0</v>
      </c>
      <c r="J25" s="65" t="s">
        <v>4177</v>
      </c>
      <c r="K25" s="62" t="str">
        <f t="shared" si="2"/>
        <v>-</v>
      </c>
      <c r="L25" s="70" t="str">
        <f t="shared" si="3"/>
        <v>-</v>
      </c>
      <c r="M25" s="62">
        <f>COUNTIFS([2]Drenagem_Dados!$B$2:$B$4108,$A25, [2]Drenagem_Dados!$I$2:$I$4108,$B25, [2]Drenagem_Dados!$S$2:$S$4108, "Sim")</f>
        <v>0</v>
      </c>
      <c r="N25" s="70" t="str">
        <f t="shared" si="4"/>
        <v>-</v>
      </c>
      <c r="O25" s="75" t="str">
        <f t="shared" si="5"/>
        <v>-</v>
      </c>
      <c r="P25" s="62">
        <f>COUNTIFS([2]Drenagem_Dados!$B$2:$B$4108,$A25, [2]Drenagem_Dados!$I$2:$I$4108,$B25, [2]Drenagem_Dados!$T$2:$T$4108, "Sim")</f>
        <v>0</v>
      </c>
      <c r="Q25" s="70" t="str">
        <f t="shared" si="6"/>
        <v>-</v>
      </c>
      <c r="R25" s="75" t="str">
        <f t="shared" si="7"/>
        <v>-</v>
      </c>
      <c r="S25" s="62">
        <f>COUNTIFS([2]Drenagem_Dados!$B$2:$B$4108,$A25, [2]Drenagem_Dados!$I$2:$I$4108,$B25, [2]Drenagem_Dados!$V$2:$V$4108, "Sim")</f>
        <v>0</v>
      </c>
      <c r="T25" s="70" t="str">
        <f t="shared" si="8"/>
        <v>-</v>
      </c>
      <c r="U25" s="75" t="str">
        <f t="shared" si="9"/>
        <v>-</v>
      </c>
      <c r="V25" s="72">
        <f>SUMIFS([2]Drenagem_Dados!$X$2:$X$4108, [2]Drenagem_Dados!$I$2:$I$4108,$B25,[2]Drenagem_Dados!$B$2:$B$4108,$A25)</f>
        <v>0</v>
      </c>
      <c r="W25" s="72">
        <f>SUMIFS([2]Drenagem_Dados!$Y$2:$Y$4108, [2]Drenagem_Dados!$I$2:$I$4108,$B25,[2]Drenagem_Dados!$B$2:$B$4108,$A25)</f>
        <v>0</v>
      </c>
      <c r="X25" s="70" t="str">
        <f t="shared" si="10"/>
        <v>-</v>
      </c>
      <c r="Y25" s="74" t="str">
        <f t="shared" si="11"/>
        <v>-</v>
      </c>
      <c r="Z25" s="72">
        <f>SUMIFS([2]Drenagem_Dados!$Z$2:$Z$4108, [2]Drenagem_Dados!$I$2:$I$4108,$B25,[2]Drenagem_Dados!$B$2:$B$4108,$A25)</f>
        <v>0</v>
      </c>
      <c r="AA25" s="70" t="str">
        <f t="shared" si="12"/>
        <v>-</v>
      </c>
      <c r="AB25" s="74" t="str">
        <f t="shared" si="13"/>
        <v>-</v>
      </c>
      <c r="AC25" s="76" t="str">
        <f t="shared" si="14"/>
        <v>-</v>
      </c>
      <c r="AD25" s="76" t="str">
        <f t="shared" si="15"/>
        <v>-</v>
      </c>
    </row>
    <row r="26" spans="1:30" x14ac:dyDescent="0.25">
      <c r="A26" s="24" t="s">
        <v>96</v>
      </c>
      <c r="B26" s="24">
        <v>1</v>
      </c>
      <c r="C26" s="62">
        <f>COUNTIFS([1]BseMun!$I$2:$I$5571,B26,[1]BseMun!$B$2:$B$5571,$A26)</f>
        <v>321</v>
      </c>
      <c r="D26" s="62">
        <f>COUNTIFS([2]Drenagem_Dados!$I$2:$I$4108,B26,[2]Drenagem_Dados!$B$2:$B$4108,A26)</f>
        <v>192</v>
      </c>
      <c r="E26" s="70">
        <f t="shared" si="0"/>
        <v>0.59813084112149528</v>
      </c>
      <c r="F26" s="62">
        <f>SUMIFS([2]Drenagem_Dados!$K$2:$K$4108, [2]Drenagem_Dados!$I$2:$I$4108,$B26,[2]Drenagem_Dados!$B$2:$B$4108,$A26)</f>
        <v>1514290</v>
      </c>
      <c r="G26" s="62">
        <f>SUMIFS([2]Drenagem_Dados!$Q$2:$Q$4108, [2]Drenagem_Dados!$I$2:$I$4108,$B26,[2]Drenagem_Dados!$B$2:$B$4108,$A26)</f>
        <v>557736</v>
      </c>
      <c r="H26" s="66">
        <f t="shared" si="1"/>
        <v>2.7150659093191045</v>
      </c>
      <c r="I26" s="62">
        <f>SUMIFS([2]Drenagem_Dados!$AA$2:$AA$4108, [2]Drenagem_Dados!$I$2:$I$4108,$B26,[2]Drenagem_Dados!$B$2:$B$4108,$A26)</f>
        <v>10841</v>
      </c>
      <c r="J26" s="62">
        <f>I26/Faixa_Populacional_estado!D26</f>
        <v>56.463541666666664</v>
      </c>
      <c r="K26" s="62">
        <f t="shared" si="2"/>
        <v>18124.796875</v>
      </c>
      <c r="L26" s="70">
        <f t="shared" si="3"/>
        <v>3.2497089796964869E-2</v>
      </c>
      <c r="M26" s="62">
        <f>COUNTIFS([2]Drenagem_Dados!$B$2:$B$4108,$A26, [2]Drenagem_Dados!$I$2:$I$4108,$B26, [2]Drenagem_Dados!$S$2:$S$4108, "Sim")</f>
        <v>12</v>
      </c>
      <c r="N26" s="70">
        <f t="shared" si="4"/>
        <v>6.25E-2</v>
      </c>
      <c r="O26" s="75">
        <f t="shared" si="5"/>
        <v>300.9375</v>
      </c>
      <c r="P26" s="62">
        <f>COUNTIFS([2]Drenagem_Dados!$B$2:$B$4108,$A26, [2]Drenagem_Dados!$I$2:$I$4108,$B26, [2]Drenagem_Dados!$T$2:$T$4108, "Sim")</f>
        <v>28</v>
      </c>
      <c r="Q26" s="70">
        <f t="shared" si="6"/>
        <v>0.14583333333333334</v>
      </c>
      <c r="R26" s="75">
        <f t="shared" si="7"/>
        <v>274.1875</v>
      </c>
      <c r="S26" s="62">
        <f>COUNTIFS([2]Drenagem_Dados!$B$2:$B$4108,$A26, [2]Drenagem_Dados!$I$2:$I$4108,$B26, [2]Drenagem_Dados!$V$2:$V$4108, "Sim")</f>
        <v>131</v>
      </c>
      <c r="T26" s="70">
        <f t="shared" si="8"/>
        <v>0.68229166666666663</v>
      </c>
      <c r="U26" s="75">
        <f t="shared" si="9"/>
        <v>101.98437500000001</v>
      </c>
      <c r="V26" s="72">
        <f>SUMIFS([2]Drenagem_Dados!$X$2:$X$4108, [2]Drenagem_Dados!$I$2:$I$4108,$B26,[2]Drenagem_Dados!$B$2:$B$4108,$A26)</f>
        <v>59030.69</v>
      </c>
      <c r="W26" s="72">
        <f>SUMIFS([2]Drenagem_Dados!$Y$2:$Y$4108, [2]Drenagem_Dados!$I$2:$I$4108,$B26,[2]Drenagem_Dados!$B$2:$B$4108,$A26)</f>
        <v>38042.369999999995</v>
      </c>
      <c r="X26" s="70">
        <f t="shared" si="10"/>
        <v>0.64445070860598097</v>
      </c>
      <c r="Y26" s="74">
        <f t="shared" si="11"/>
        <v>20988.320000000007</v>
      </c>
      <c r="Z26" s="72">
        <f>SUMIFS([2]Drenagem_Dados!$Z$2:$Z$4108, [2]Drenagem_Dados!$I$2:$I$4108,$B26,[2]Drenagem_Dados!$B$2:$B$4108,$A26)</f>
        <v>1465.1799999999994</v>
      </c>
      <c r="AA26" s="70">
        <f t="shared" si="12"/>
        <v>2.4820648377987777E-2</v>
      </c>
      <c r="AB26" s="74">
        <f t="shared" si="13"/>
        <v>57565.51</v>
      </c>
      <c r="AC26" s="76">
        <f t="shared" si="14"/>
        <v>0.64445070860598097</v>
      </c>
      <c r="AD26" s="76">
        <f t="shared" si="15"/>
        <v>2.4820648377987777E-2</v>
      </c>
    </row>
    <row r="27" spans="1:30" x14ac:dyDescent="0.25">
      <c r="A27" s="24" t="s">
        <v>96</v>
      </c>
      <c r="B27" s="32">
        <v>2</v>
      </c>
      <c r="C27" s="62">
        <f>COUNTIFS([1]BseMun!$I$2:$I$5571,B27,[1]BseMun!$B$2:$B$5571,$A27)</f>
        <v>79</v>
      </c>
      <c r="D27" s="62">
        <f>COUNTIFS([2]Drenagem_Dados!$I$2:$I$4108,B27,[2]Drenagem_Dados!$B$2:$B$4108,A27)</f>
        <v>53</v>
      </c>
      <c r="E27" s="70">
        <f t="shared" si="0"/>
        <v>0.67088607594936711</v>
      </c>
      <c r="F27" s="62">
        <f>SUMIFS([2]Drenagem_Dados!$K$2:$K$4108, [2]Drenagem_Dados!$I$2:$I$4108,$B27,[2]Drenagem_Dados!$B$2:$B$4108,$A27)</f>
        <v>1745316</v>
      </c>
      <c r="G27" s="62">
        <f>SUMIFS([2]Drenagem_Dados!$Q$2:$Q$4108, [2]Drenagem_Dados!$I$2:$I$4108,$B27,[2]Drenagem_Dados!$B$2:$B$4108,$A27)</f>
        <v>611109</v>
      </c>
      <c r="H27" s="66">
        <f t="shared" si="1"/>
        <v>2.855981502481554</v>
      </c>
      <c r="I27" s="62">
        <f>SUMIFS([2]Drenagem_Dados!$AA$2:$AA$4108, [2]Drenagem_Dados!$I$2:$I$4108,$B27,[2]Drenagem_Dados!$B$2:$B$4108,$A27)</f>
        <v>20699</v>
      </c>
      <c r="J27" s="62">
        <f>I27/Faixa_Populacional_estado!D27</f>
        <v>390.54716981132077</v>
      </c>
      <c r="K27" s="62">
        <f t="shared" si="2"/>
        <v>30853.226415094341</v>
      </c>
      <c r="L27" s="70">
        <f t="shared" si="3"/>
        <v>5.0487272180730999E-2</v>
      </c>
      <c r="M27" s="62">
        <f>COUNTIFS([2]Drenagem_Dados!$B$2:$B$4108,$A27, [2]Drenagem_Dados!$I$2:$I$4108,$B27, [2]Drenagem_Dados!$S$2:$S$4108, "Sim")</f>
        <v>12</v>
      </c>
      <c r="N27" s="70">
        <f t="shared" si="4"/>
        <v>0.22641509433962265</v>
      </c>
      <c r="O27" s="75">
        <f t="shared" si="5"/>
        <v>61.113207547169814</v>
      </c>
      <c r="P27" s="62">
        <f>COUNTIFS([2]Drenagem_Dados!$B$2:$B$4108,$A27, [2]Drenagem_Dados!$I$2:$I$4108,$B27, [2]Drenagem_Dados!$T$2:$T$4108, "Sim")</f>
        <v>17</v>
      </c>
      <c r="Q27" s="70">
        <f t="shared" si="6"/>
        <v>0.32075471698113206</v>
      </c>
      <c r="R27" s="75">
        <f t="shared" si="7"/>
        <v>53.660377358490571</v>
      </c>
      <c r="S27" s="62">
        <f>COUNTIFS([2]Drenagem_Dados!$B$2:$B$4108,$A27, [2]Drenagem_Dados!$I$2:$I$4108,$B27, [2]Drenagem_Dados!$V$2:$V$4108, "Sim")</f>
        <v>43</v>
      </c>
      <c r="T27" s="70">
        <f t="shared" si="8"/>
        <v>0.81132075471698117</v>
      </c>
      <c r="U27" s="75">
        <f t="shared" si="9"/>
        <v>14.905660377358487</v>
      </c>
      <c r="V27" s="72">
        <f>SUMIFS([2]Drenagem_Dados!$X$2:$X$4108, [2]Drenagem_Dados!$I$2:$I$4108,$B27,[2]Drenagem_Dados!$B$2:$B$4108,$A27)</f>
        <v>25076.640000000003</v>
      </c>
      <c r="W27" s="72">
        <f>SUMIFS([2]Drenagem_Dados!$Y$2:$Y$4108, [2]Drenagem_Dados!$I$2:$I$4108,$B27,[2]Drenagem_Dados!$B$2:$B$4108,$A27)</f>
        <v>21191.390000000003</v>
      </c>
      <c r="X27" s="70">
        <f t="shared" si="10"/>
        <v>0.84506496883155002</v>
      </c>
      <c r="Y27" s="74">
        <f t="shared" si="11"/>
        <v>3885.25</v>
      </c>
      <c r="Z27" s="72">
        <f>SUMIFS([2]Drenagem_Dados!$Z$2:$Z$4108, [2]Drenagem_Dados!$I$2:$I$4108,$B27,[2]Drenagem_Dados!$B$2:$B$4108,$A27)</f>
        <v>4286.1499999999996</v>
      </c>
      <c r="AA27" s="70">
        <f t="shared" si="12"/>
        <v>0.17092202145103966</v>
      </c>
      <c r="AB27" s="74">
        <f t="shared" si="13"/>
        <v>20790.490000000005</v>
      </c>
      <c r="AC27" s="76">
        <f t="shared" si="14"/>
        <v>0.84506496883155002</v>
      </c>
      <c r="AD27" s="76">
        <f t="shared" si="15"/>
        <v>0.17092202145103966</v>
      </c>
    </row>
    <row r="28" spans="1:30" x14ac:dyDescent="0.25">
      <c r="A28" s="24" t="s">
        <v>96</v>
      </c>
      <c r="B28" s="32">
        <v>3</v>
      </c>
      <c r="C28" s="62">
        <f>COUNTIFS([1]BseMun!$I$2:$I$5571,B28,[1]BseMun!$B$2:$B$5571,$A28)</f>
        <v>13</v>
      </c>
      <c r="D28" s="62">
        <f>COUNTIFS([2]Drenagem_Dados!$I$2:$I$4108,B28,[2]Drenagem_Dados!$B$2:$B$4108,A28)</f>
        <v>6</v>
      </c>
      <c r="E28" s="70">
        <f t="shared" si="0"/>
        <v>0.46153846153846156</v>
      </c>
      <c r="F28" s="62">
        <f>SUMIFS([2]Drenagem_Dados!$K$2:$K$4108, [2]Drenagem_Dados!$I$2:$I$4108,$B28,[2]Drenagem_Dados!$B$2:$B$4108,$A28)</f>
        <v>944637</v>
      </c>
      <c r="G28" s="62">
        <f>SUMIFS([2]Drenagem_Dados!$Q$2:$Q$4108, [2]Drenagem_Dados!$I$2:$I$4108,$B28,[2]Drenagem_Dados!$B$2:$B$4108,$A28)</f>
        <v>322907</v>
      </c>
      <c r="H28" s="66">
        <f t="shared" si="1"/>
        <v>2.9254150575862399</v>
      </c>
      <c r="I28" s="62">
        <f>SUMIFS([2]Drenagem_Dados!$AA$2:$AA$4108, [2]Drenagem_Dados!$I$2:$I$4108,$B28,[2]Drenagem_Dados!$B$2:$B$4108,$A28)</f>
        <v>25099</v>
      </c>
      <c r="J28" s="62">
        <f>I28/Faixa_Populacional_estado!D28</f>
        <v>4183.166666666667</v>
      </c>
      <c r="K28" s="62">
        <f t="shared" si="2"/>
        <v>54381.166666666672</v>
      </c>
      <c r="L28" s="70">
        <f t="shared" si="3"/>
        <v>0.16841123502019675</v>
      </c>
      <c r="M28" s="62">
        <f>COUNTIFS([2]Drenagem_Dados!$B$2:$B$4108,$A28, [2]Drenagem_Dados!$I$2:$I$4108,$B28, [2]Drenagem_Dados!$S$2:$S$4108, "Sim")</f>
        <v>1</v>
      </c>
      <c r="N28" s="70">
        <f t="shared" si="4"/>
        <v>0.16666666666666666</v>
      </c>
      <c r="O28" s="75">
        <f t="shared" si="5"/>
        <v>10.833333333333334</v>
      </c>
      <c r="P28" s="62">
        <f>COUNTIFS([2]Drenagem_Dados!$B$2:$B$4108,$A28, [2]Drenagem_Dados!$I$2:$I$4108,$B28, [2]Drenagem_Dados!$T$2:$T$4108, "Sim")</f>
        <v>4</v>
      </c>
      <c r="Q28" s="70">
        <f t="shared" si="6"/>
        <v>0.66666666666666663</v>
      </c>
      <c r="R28" s="75">
        <f t="shared" si="7"/>
        <v>4.3333333333333339</v>
      </c>
      <c r="S28" s="62">
        <f>COUNTIFS([2]Drenagem_Dados!$B$2:$B$4108,$A28, [2]Drenagem_Dados!$I$2:$I$4108,$B28, [2]Drenagem_Dados!$V$2:$V$4108, "Sim")</f>
        <v>6</v>
      </c>
      <c r="T28" s="70">
        <f t="shared" si="8"/>
        <v>1</v>
      </c>
      <c r="U28" s="75">
        <f t="shared" si="9"/>
        <v>0</v>
      </c>
      <c r="V28" s="72">
        <f>SUMIFS([2]Drenagem_Dados!$X$2:$X$4108, [2]Drenagem_Dados!$I$2:$I$4108,$B28,[2]Drenagem_Dados!$B$2:$B$4108,$A28)</f>
        <v>6342.8</v>
      </c>
      <c r="W28" s="72">
        <f>SUMIFS([2]Drenagem_Dados!$Y$2:$Y$4108, [2]Drenagem_Dados!$I$2:$I$4108,$B28,[2]Drenagem_Dados!$B$2:$B$4108,$A28)</f>
        <v>3347.16</v>
      </c>
      <c r="X28" s="70">
        <f t="shared" si="10"/>
        <v>0.52771015955098688</v>
      </c>
      <c r="Y28" s="74">
        <f t="shared" si="11"/>
        <v>2995.6400000000003</v>
      </c>
      <c r="Z28" s="72">
        <f>SUMIFS([2]Drenagem_Dados!$Z$2:$Z$4108, [2]Drenagem_Dados!$I$2:$I$4108,$B28,[2]Drenagem_Dados!$B$2:$B$4108,$A28)</f>
        <v>1865.62</v>
      </c>
      <c r="AA28" s="70">
        <f t="shared" si="12"/>
        <v>0.29413192911647851</v>
      </c>
      <c r="AB28" s="74">
        <f t="shared" si="13"/>
        <v>4477.18</v>
      </c>
      <c r="AC28" s="76">
        <f t="shared" si="14"/>
        <v>0.52771015955098688</v>
      </c>
      <c r="AD28" s="76">
        <f t="shared" si="15"/>
        <v>0.29413192911647851</v>
      </c>
    </row>
    <row r="29" spans="1:30" x14ac:dyDescent="0.25">
      <c r="A29" s="24" t="s">
        <v>96</v>
      </c>
      <c r="B29" s="32">
        <v>4</v>
      </c>
      <c r="C29" s="62">
        <f>COUNTIFS([1]BseMun!$I$2:$I$5571,B29,[1]BseMun!$B$2:$B$5571,$A29)</f>
        <v>3</v>
      </c>
      <c r="D29" s="62">
        <f>COUNTIFS([2]Drenagem_Dados!$I$2:$I$4108,B29,[2]Drenagem_Dados!$B$2:$B$4108,A29)</f>
        <v>3</v>
      </c>
      <c r="E29" s="70">
        <f t="shared" si="0"/>
        <v>1</v>
      </c>
      <c r="F29" s="62">
        <f>SUMIFS([2]Drenagem_Dados!$K$2:$K$4108, [2]Drenagem_Dados!$I$2:$I$4108,$B29,[2]Drenagem_Dados!$B$2:$B$4108,$A29)</f>
        <v>1164341</v>
      </c>
      <c r="G29" s="62">
        <f>SUMIFS([2]Drenagem_Dados!$Q$2:$Q$4108, [2]Drenagem_Dados!$I$2:$I$4108,$B29,[2]Drenagem_Dados!$B$2:$B$4108,$A29)</f>
        <v>375641</v>
      </c>
      <c r="H29" s="66">
        <f t="shared" si="1"/>
        <v>3.099611064819868</v>
      </c>
      <c r="I29" s="62">
        <f>SUMIFS([2]Drenagem_Dados!$AA$2:$AA$4108, [2]Drenagem_Dados!$I$2:$I$4108,$B29,[2]Drenagem_Dados!$B$2:$B$4108,$A29)</f>
        <v>5620</v>
      </c>
      <c r="J29" s="62">
        <f>I29/Faixa_Populacional_estado!D29</f>
        <v>1873.3333333333333</v>
      </c>
      <c r="K29" s="62">
        <f t="shared" si="2"/>
        <v>5620</v>
      </c>
      <c r="L29" s="70">
        <f t="shared" si="3"/>
        <v>1.4961093171405678E-2</v>
      </c>
      <c r="M29" s="62">
        <f>COUNTIFS([2]Drenagem_Dados!$B$2:$B$4108,$A29, [2]Drenagem_Dados!$I$2:$I$4108,$B29, [2]Drenagem_Dados!$S$2:$S$4108, "Sim")</f>
        <v>0</v>
      </c>
      <c r="N29" s="70">
        <f t="shared" si="4"/>
        <v>0</v>
      </c>
      <c r="O29" s="75">
        <f t="shared" si="5"/>
        <v>3</v>
      </c>
      <c r="P29" s="62">
        <f>COUNTIFS([2]Drenagem_Dados!$B$2:$B$4108,$A29, [2]Drenagem_Dados!$I$2:$I$4108,$B29, [2]Drenagem_Dados!$T$2:$T$4108, "Sim")</f>
        <v>2</v>
      </c>
      <c r="Q29" s="70">
        <f t="shared" si="6"/>
        <v>0.66666666666666663</v>
      </c>
      <c r="R29" s="75">
        <f t="shared" si="7"/>
        <v>1</v>
      </c>
      <c r="S29" s="62">
        <f>COUNTIFS([2]Drenagem_Dados!$B$2:$B$4108,$A29, [2]Drenagem_Dados!$I$2:$I$4108,$B29, [2]Drenagem_Dados!$V$2:$V$4108, "Sim")</f>
        <v>3</v>
      </c>
      <c r="T29" s="70">
        <f t="shared" si="8"/>
        <v>1</v>
      </c>
      <c r="U29" s="75">
        <f t="shared" si="9"/>
        <v>0</v>
      </c>
      <c r="V29" s="72">
        <f>SUMIFS([2]Drenagem_Dados!$X$2:$X$4108, [2]Drenagem_Dados!$I$2:$I$4108,$B29,[2]Drenagem_Dados!$B$2:$B$4108,$A29)</f>
        <v>7760.5</v>
      </c>
      <c r="W29" s="72">
        <f>SUMIFS([2]Drenagem_Dados!$Y$2:$Y$4108, [2]Drenagem_Dados!$I$2:$I$4108,$B29,[2]Drenagem_Dados!$B$2:$B$4108,$A29)</f>
        <v>2890.54</v>
      </c>
      <c r="X29" s="70">
        <f t="shared" si="10"/>
        <v>0.37246826879711359</v>
      </c>
      <c r="Y29" s="74">
        <f t="shared" si="11"/>
        <v>4869.96</v>
      </c>
      <c r="Z29" s="72">
        <f>SUMIFS([2]Drenagem_Dados!$Z$2:$Z$4108, [2]Drenagem_Dados!$I$2:$I$4108,$B29,[2]Drenagem_Dados!$B$2:$B$4108,$A29)</f>
        <v>524.14</v>
      </c>
      <c r="AA29" s="70">
        <f t="shared" si="12"/>
        <v>6.7539462663488176E-2</v>
      </c>
      <c r="AB29" s="74">
        <f t="shared" si="13"/>
        <v>7236.36</v>
      </c>
      <c r="AC29" s="76">
        <f t="shared" si="14"/>
        <v>0.37246826879711359</v>
      </c>
      <c r="AD29" s="76">
        <f t="shared" si="15"/>
        <v>6.7539462663488176E-2</v>
      </c>
    </row>
    <row r="30" spans="1:30" x14ac:dyDescent="0.25">
      <c r="A30" s="24" t="s">
        <v>96</v>
      </c>
      <c r="B30" s="32">
        <v>5</v>
      </c>
      <c r="C30" s="62">
        <f>COUNTIFS([1]BseMun!$I$2:$I$5571,B30,[1]BseMun!$B$2:$B$5571,$A30)</f>
        <v>1</v>
      </c>
      <c r="D30" s="62">
        <f>COUNTIFS([2]Drenagem_Dados!$I$2:$I$4108,B30,[2]Drenagem_Dados!$B$2:$B$4108,A30)</f>
        <v>1</v>
      </c>
      <c r="E30" s="70">
        <f t="shared" si="0"/>
        <v>1</v>
      </c>
      <c r="F30" s="62">
        <f>SUMIFS([2]Drenagem_Dados!$K$2:$K$4108, [2]Drenagem_Dados!$I$2:$I$4108,$B30,[2]Drenagem_Dados!$B$2:$B$4108,$A30)</f>
        <v>2885907</v>
      </c>
      <c r="G30" s="62">
        <f>SUMIFS([2]Drenagem_Dados!$Q$2:$Q$4108, [2]Drenagem_Dados!$I$2:$I$4108,$B30,[2]Drenagem_Dados!$B$2:$B$4108,$A30)</f>
        <v>975667</v>
      </c>
      <c r="H30" s="66">
        <f t="shared" si="1"/>
        <v>2.9578811213252063</v>
      </c>
      <c r="I30" s="62">
        <f>SUMIFS([2]Drenagem_Dados!$AA$2:$AA$4108, [2]Drenagem_Dados!$I$2:$I$4108,$B30,[2]Drenagem_Dados!$B$2:$B$4108,$A30)</f>
        <v>3400</v>
      </c>
      <c r="J30" s="62">
        <f>I30/Faixa_Populacional_estado!D30</f>
        <v>3400</v>
      </c>
      <c r="K30" s="62">
        <f t="shared" si="2"/>
        <v>3400</v>
      </c>
      <c r="L30" s="70">
        <f t="shared" si="3"/>
        <v>3.4847955296222993E-3</v>
      </c>
      <c r="M30" s="62">
        <f>COUNTIFS([2]Drenagem_Dados!$B$2:$B$4108,$A30, [2]Drenagem_Dados!$I$2:$I$4108,$B30, [2]Drenagem_Dados!$S$2:$S$4108, "Sim")</f>
        <v>0</v>
      </c>
      <c r="N30" s="70">
        <f t="shared" si="4"/>
        <v>0</v>
      </c>
      <c r="O30" s="75">
        <f t="shared" si="5"/>
        <v>1</v>
      </c>
      <c r="P30" s="62">
        <f>COUNTIFS([2]Drenagem_Dados!$B$2:$B$4108,$A30, [2]Drenagem_Dados!$I$2:$I$4108,$B30, [2]Drenagem_Dados!$T$2:$T$4108, "Sim")</f>
        <v>0</v>
      </c>
      <c r="Q30" s="70">
        <f t="shared" si="6"/>
        <v>0</v>
      </c>
      <c r="R30" s="75">
        <f t="shared" si="7"/>
        <v>1</v>
      </c>
      <c r="S30" s="62">
        <f>COUNTIFS([2]Drenagem_Dados!$B$2:$B$4108,$A30, [2]Drenagem_Dados!$I$2:$I$4108,$B30, [2]Drenagem_Dados!$V$2:$V$4108, "Sim")</f>
        <v>1</v>
      </c>
      <c r="T30" s="70">
        <f t="shared" si="8"/>
        <v>1</v>
      </c>
      <c r="U30" s="75">
        <f t="shared" si="9"/>
        <v>0</v>
      </c>
      <c r="V30" s="72">
        <f>SUMIFS([2]Drenagem_Dados!$X$2:$X$4108, [2]Drenagem_Dados!$I$2:$I$4108,$B30,[2]Drenagem_Dados!$B$2:$B$4108,$A30)</f>
        <v>3526.31</v>
      </c>
      <c r="W30" s="72">
        <f>SUMIFS([2]Drenagem_Dados!$Y$2:$Y$4108, [2]Drenagem_Dados!$I$2:$I$4108,$B30,[2]Drenagem_Dados!$B$2:$B$4108,$A30)</f>
        <v>1870.32</v>
      </c>
      <c r="X30" s="70">
        <f t="shared" si="10"/>
        <v>0.5303901245210999</v>
      </c>
      <c r="Y30" s="74">
        <f t="shared" si="11"/>
        <v>1655.99</v>
      </c>
      <c r="Z30" s="72">
        <f>SUMIFS([2]Drenagem_Dados!$Z$2:$Z$4108, [2]Drenagem_Dados!$I$2:$I$4108,$B30,[2]Drenagem_Dados!$B$2:$B$4108,$A30)</f>
        <v>13.05</v>
      </c>
      <c r="AA30" s="70">
        <f t="shared" si="12"/>
        <v>3.7007523445187749E-3</v>
      </c>
      <c r="AB30" s="74">
        <f t="shared" si="13"/>
        <v>3513.2599999999998</v>
      </c>
      <c r="AC30" s="76">
        <f t="shared" si="14"/>
        <v>0.5303901245210999</v>
      </c>
      <c r="AD30" s="76">
        <f t="shared" si="15"/>
        <v>3.7007523445187749E-3</v>
      </c>
    </row>
    <row r="31" spans="1:30" x14ac:dyDescent="0.25">
      <c r="A31" s="24" t="s">
        <v>96</v>
      </c>
      <c r="B31" s="67">
        <v>6</v>
      </c>
      <c r="C31" s="62">
        <f>COUNTIFS([1]BseMun!$I$2:$I$5571,B31,[1]BseMun!$B$2:$B$5571,$A31)</f>
        <v>0</v>
      </c>
      <c r="D31" s="62">
        <f>COUNTIFS([2]Drenagem_Dados!$I$2:$I$4108,B31,[2]Drenagem_Dados!$B$2:$B$4108,A31)</f>
        <v>0</v>
      </c>
      <c r="E31" s="70" t="s">
        <v>4177</v>
      </c>
      <c r="F31" s="62">
        <f>SUMIFS([2]Drenagem_Dados!$K$2:$K$4108, [2]Drenagem_Dados!$I$2:$I$4108,$B31,[2]Drenagem_Dados!$B$2:$B$4108,$A31)</f>
        <v>0</v>
      </c>
      <c r="G31" s="62">
        <f>SUMIFS([2]Drenagem_Dados!$Q$2:$Q$4108, [2]Drenagem_Dados!$I$2:$I$4108,$B31,[2]Drenagem_Dados!$B$2:$B$4108,$A31)</f>
        <v>0</v>
      </c>
      <c r="H31" s="65" t="s">
        <v>4177</v>
      </c>
      <c r="I31" s="62">
        <f>SUMIFS([2]Drenagem_Dados!$AA$2:$AA$4108, [2]Drenagem_Dados!$I$2:$I$4108,$B31,[2]Drenagem_Dados!$B$2:$B$4108,$A31)</f>
        <v>0</v>
      </c>
      <c r="J31" s="65" t="s">
        <v>4177</v>
      </c>
      <c r="K31" s="62" t="str">
        <f t="shared" si="2"/>
        <v>-</v>
      </c>
      <c r="L31" s="70" t="str">
        <f t="shared" si="3"/>
        <v>-</v>
      </c>
      <c r="M31" s="62">
        <f>COUNTIFS([2]Drenagem_Dados!$B$2:$B$4108,$A31, [2]Drenagem_Dados!$I$2:$I$4108,$B31, [2]Drenagem_Dados!$S$2:$S$4108, "Sim")</f>
        <v>0</v>
      </c>
      <c r="N31" s="70" t="str">
        <f t="shared" si="4"/>
        <v>-</v>
      </c>
      <c r="O31" s="75" t="str">
        <f t="shared" si="5"/>
        <v>-</v>
      </c>
      <c r="P31" s="62">
        <f>COUNTIFS([2]Drenagem_Dados!$B$2:$B$4108,$A31, [2]Drenagem_Dados!$I$2:$I$4108,$B31, [2]Drenagem_Dados!$T$2:$T$4108, "Sim")</f>
        <v>0</v>
      </c>
      <c r="Q31" s="70" t="str">
        <f t="shared" si="6"/>
        <v>-</v>
      </c>
      <c r="R31" s="75" t="str">
        <f t="shared" si="7"/>
        <v>-</v>
      </c>
      <c r="S31" s="62">
        <f>COUNTIFS([2]Drenagem_Dados!$B$2:$B$4108,$A31, [2]Drenagem_Dados!$I$2:$I$4108,$B31, [2]Drenagem_Dados!$V$2:$V$4108, "Sim")</f>
        <v>0</v>
      </c>
      <c r="T31" s="70" t="str">
        <f t="shared" si="8"/>
        <v>-</v>
      </c>
      <c r="U31" s="75" t="str">
        <f t="shared" si="9"/>
        <v>-</v>
      </c>
      <c r="V31" s="72">
        <f>SUMIFS([2]Drenagem_Dados!$X$2:$X$4108, [2]Drenagem_Dados!$I$2:$I$4108,$B31,[2]Drenagem_Dados!$B$2:$B$4108,$A31)</f>
        <v>0</v>
      </c>
      <c r="W31" s="72">
        <f>SUMIFS([2]Drenagem_Dados!$Y$2:$Y$4108, [2]Drenagem_Dados!$I$2:$I$4108,$B31,[2]Drenagem_Dados!$B$2:$B$4108,$A31)</f>
        <v>0</v>
      </c>
      <c r="X31" s="70" t="str">
        <f t="shared" si="10"/>
        <v>-</v>
      </c>
      <c r="Y31" s="74" t="str">
        <f t="shared" si="11"/>
        <v>-</v>
      </c>
      <c r="Z31" s="72">
        <f>SUMIFS([2]Drenagem_Dados!$Z$2:$Z$4108, [2]Drenagem_Dados!$I$2:$I$4108,$B31,[2]Drenagem_Dados!$B$2:$B$4108,$A31)</f>
        <v>0</v>
      </c>
      <c r="AA31" s="70" t="str">
        <f t="shared" si="12"/>
        <v>-</v>
      </c>
      <c r="AB31" s="74" t="str">
        <f t="shared" si="13"/>
        <v>-</v>
      </c>
      <c r="AC31" s="76" t="str">
        <f t="shared" si="14"/>
        <v>-</v>
      </c>
      <c r="AD31" s="76" t="str">
        <f t="shared" si="15"/>
        <v>-</v>
      </c>
    </row>
    <row r="32" spans="1:30" x14ac:dyDescent="0.25">
      <c r="A32" s="24" t="s">
        <v>97</v>
      </c>
      <c r="B32" s="24">
        <v>1</v>
      </c>
      <c r="C32" s="62">
        <f>COUNTIFS([1]BseMun!$I$2:$I$5571,B32,[1]BseMun!$B$2:$B$5571,$A32)</f>
        <v>119</v>
      </c>
      <c r="D32" s="62">
        <f>COUNTIFS([2]Drenagem_Dados!$I$2:$I$4108,B32,[2]Drenagem_Dados!$B$2:$B$4108,A32)</f>
        <v>74</v>
      </c>
      <c r="E32" s="70">
        <f t="shared" si="0"/>
        <v>0.62184873949579833</v>
      </c>
      <c r="F32" s="62">
        <f>SUMIFS([2]Drenagem_Dados!$K$2:$K$4108, [2]Drenagem_Dados!$I$2:$I$4108,$B32,[2]Drenagem_Dados!$B$2:$B$4108,$A32)</f>
        <v>620693</v>
      </c>
      <c r="G32" s="62">
        <f>SUMIFS([2]Drenagem_Dados!$Q$2:$Q$4108, [2]Drenagem_Dados!$I$2:$I$4108,$B32,[2]Drenagem_Dados!$B$2:$B$4108,$A32)</f>
        <v>225382</v>
      </c>
      <c r="H32" s="66">
        <f t="shared" si="1"/>
        <v>2.7539599435624851</v>
      </c>
      <c r="I32" s="62">
        <f>SUMIFS([2]Drenagem_Dados!$AA$2:$AA$4108, [2]Drenagem_Dados!$I$2:$I$4108,$B32,[2]Drenagem_Dados!$B$2:$B$4108,$A32)</f>
        <v>4394</v>
      </c>
      <c r="J32" s="62">
        <f>I32/Faixa_Populacional_estado!D32</f>
        <v>59.378378378378379</v>
      </c>
      <c r="K32" s="62">
        <f t="shared" si="2"/>
        <v>7066.0270270270275</v>
      </c>
      <c r="L32" s="70">
        <f t="shared" si="3"/>
        <v>3.135133696136793E-2</v>
      </c>
      <c r="M32" s="62">
        <f>COUNTIFS([2]Drenagem_Dados!$B$2:$B$4108,$A32, [2]Drenagem_Dados!$I$2:$I$4108,$B32, [2]Drenagem_Dados!$S$2:$S$4108, "Sim")</f>
        <v>6</v>
      </c>
      <c r="N32" s="70">
        <f t="shared" si="4"/>
        <v>8.1081081081081086E-2</v>
      </c>
      <c r="O32" s="75">
        <f t="shared" si="5"/>
        <v>109.35135135135134</v>
      </c>
      <c r="P32" s="62">
        <f>COUNTIFS([2]Drenagem_Dados!$B$2:$B$4108,$A32, [2]Drenagem_Dados!$I$2:$I$4108,$B32, [2]Drenagem_Dados!$T$2:$T$4108, "Sim")</f>
        <v>11</v>
      </c>
      <c r="Q32" s="70">
        <f t="shared" si="6"/>
        <v>0.14864864864864866</v>
      </c>
      <c r="R32" s="75">
        <f t="shared" si="7"/>
        <v>101.31081081081081</v>
      </c>
      <c r="S32" s="62">
        <f>COUNTIFS([2]Drenagem_Dados!$B$2:$B$4108,$A32, [2]Drenagem_Dados!$I$2:$I$4108,$B32, [2]Drenagem_Dados!$V$2:$V$4108, "Sim")</f>
        <v>51</v>
      </c>
      <c r="T32" s="70">
        <f t="shared" si="8"/>
        <v>0.68918918918918914</v>
      </c>
      <c r="U32" s="75">
        <f t="shared" si="9"/>
        <v>36.986486486486491</v>
      </c>
      <c r="V32" s="72">
        <f>SUMIFS([2]Drenagem_Dados!$X$2:$X$4108, [2]Drenagem_Dados!$I$2:$I$4108,$B32,[2]Drenagem_Dados!$B$2:$B$4108,$A32)</f>
        <v>7625.03</v>
      </c>
      <c r="W32" s="72">
        <f>SUMIFS([2]Drenagem_Dados!$Y$2:$Y$4108, [2]Drenagem_Dados!$I$2:$I$4108,$B32,[2]Drenagem_Dados!$B$2:$B$4108,$A32)</f>
        <v>2670.2400000000002</v>
      </c>
      <c r="X32" s="70">
        <f t="shared" si="10"/>
        <v>0.35019403202348059</v>
      </c>
      <c r="Y32" s="74">
        <f t="shared" si="11"/>
        <v>4954.7899999999991</v>
      </c>
      <c r="Z32" s="72">
        <f>SUMIFS([2]Drenagem_Dados!$Z$2:$Z$4108, [2]Drenagem_Dados!$I$2:$I$4108,$B32,[2]Drenagem_Dados!$B$2:$B$4108,$A32)</f>
        <v>310.89999999999992</v>
      </c>
      <c r="AA32" s="70">
        <f t="shared" si="12"/>
        <v>4.0773610071042334E-2</v>
      </c>
      <c r="AB32" s="74">
        <f t="shared" si="13"/>
        <v>7314.13</v>
      </c>
      <c r="AC32" s="76">
        <f t="shared" si="14"/>
        <v>0.35019403202348059</v>
      </c>
      <c r="AD32" s="76">
        <f t="shared" si="15"/>
        <v>4.0773610071042334E-2</v>
      </c>
    </row>
    <row r="33" spans="1:30" x14ac:dyDescent="0.25">
      <c r="A33" s="24" t="s">
        <v>97</v>
      </c>
      <c r="B33" s="32">
        <v>2</v>
      </c>
      <c r="C33" s="62">
        <f>COUNTIFS([1]BseMun!$I$2:$I$5571,B33,[1]BseMun!$B$2:$B$5571,$A33)</f>
        <v>56</v>
      </c>
      <c r="D33" s="62">
        <f>COUNTIFS([2]Drenagem_Dados!$I$2:$I$4108,B33,[2]Drenagem_Dados!$B$2:$B$4108,A33)</f>
        <v>41</v>
      </c>
      <c r="E33" s="70">
        <f t="shared" si="0"/>
        <v>0.7321428571428571</v>
      </c>
      <c r="F33" s="62">
        <f>SUMIFS([2]Drenagem_Dados!$K$2:$K$4108, [2]Drenagem_Dados!$I$2:$I$4108,$B33,[2]Drenagem_Dados!$B$2:$B$4108,$A33)</f>
        <v>1306231</v>
      </c>
      <c r="G33" s="62">
        <f>SUMIFS([2]Drenagem_Dados!$Q$2:$Q$4108, [2]Drenagem_Dados!$I$2:$I$4108,$B33,[2]Drenagem_Dados!$B$2:$B$4108,$A33)</f>
        <v>421011</v>
      </c>
      <c r="H33" s="66">
        <f t="shared" si="1"/>
        <v>3.1026053951084411</v>
      </c>
      <c r="I33" s="62">
        <f>SUMIFS([2]Drenagem_Dados!$AA$2:$AA$4108, [2]Drenagem_Dados!$I$2:$I$4108,$B33,[2]Drenagem_Dados!$B$2:$B$4108,$A33)</f>
        <v>15854</v>
      </c>
      <c r="J33" s="62">
        <f>I33/Faixa_Populacional_estado!D33</f>
        <v>386.6829268292683</v>
      </c>
      <c r="K33" s="62">
        <f t="shared" si="2"/>
        <v>21654.243902439026</v>
      </c>
      <c r="L33" s="70">
        <f t="shared" si="3"/>
        <v>5.1433914796618199E-2</v>
      </c>
      <c r="M33" s="62">
        <f>COUNTIFS([2]Drenagem_Dados!$B$2:$B$4108,$A33, [2]Drenagem_Dados!$I$2:$I$4108,$B33, [2]Drenagem_Dados!$S$2:$S$4108, "Sim")</f>
        <v>4</v>
      </c>
      <c r="N33" s="70">
        <f t="shared" si="4"/>
        <v>9.7560975609756101E-2</v>
      </c>
      <c r="O33" s="75">
        <f t="shared" si="5"/>
        <v>50.536585365853661</v>
      </c>
      <c r="P33" s="62">
        <f>COUNTIFS([2]Drenagem_Dados!$B$2:$B$4108,$A33, [2]Drenagem_Dados!$I$2:$I$4108,$B33, [2]Drenagem_Dados!$T$2:$T$4108, "Sim")</f>
        <v>14</v>
      </c>
      <c r="Q33" s="70">
        <f t="shared" si="6"/>
        <v>0.34146341463414637</v>
      </c>
      <c r="R33" s="75">
        <f t="shared" si="7"/>
        <v>36.878048780487802</v>
      </c>
      <c r="S33" s="62">
        <f>COUNTIFS([2]Drenagem_Dados!$B$2:$B$4108,$A33, [2]Drenagem_Dados!$I$2:$I$4108,$B33, [2]Drenagem_Dados!$V$2:$V$4108, "Sim")</f>
        <v>33</v>
      </c>
      <c r="T33" s="70">
        <f t="shared" si="8"/>
        <v>0.80487804878048785</v>
      </c>
      <c r="U33" s="75">
        <f t="shared" si="9"/>
        <v>10.92682926829268</v>
      </c>
      <c r="V33" s="72">
        <f>SUMIFS([2]Drenagem_Dados!$X$2:$X$4108, [2]Drenagem_Dados!$I$2:$I$4108,$B33,[2]Drenagem_Dados!$B$2:$B$4108,$A33)</f>
        <v>137670.29</v>
      </c>
      <c r="W33" s="72">
        <f>SUMIFS([2]Drenagem_Dados!$Y$2:$Y$4108, [2]Drenagem_Dados!$I$2:$I$4108,$B33,[2]Drenagem_Dados!$B$2:$B$4108,$A33)</f>
        <v>98770.42</v>
      </c>
      <c r="X33" s="70">
        <f t="shared" si="10"/>
        <v>0.71744179517599616</v>
      </c>
      <c r="Y33" s="74">
        <f t="shared" si="11"/>
        <v>38899.87000000001</v>
      </c>
      <c r="Z33" s="72">
        <f>SUMIFS([2]Drenagem_Dados!$Z$2:$Z$4108, [2]Drenagem_Dados!$I$2:$I$4108,$B33,[2]Drenagem_Dados!$B$2:$B$4108,$A33)</f>
        <v>5757.33</v>
      </c>
      <c r="AA33" s="70">
        <f t="shared" si="12"/>
        <v>4.1819698353217673E-2</v>
      </c>
      <c r="AB33" s="74">
        <f t="shared" si="13"/>
        <v>131912.96000000002</v>
      </c>
      <c r="AC33" s="76">
        <f t="shared" si="14"/>
        <v>0.71744179517599616</v>
      </c>
      <c r="AD33" s="76">
        <f t="shared" si="15"/>
        <v>4.1819698353217673E-2</v>
      </c>
    </row>
    <row r="34" spans="1:30" x14ac:dyDescent="0.25">
      <c r="A34" s="24" t="s">
        <v>97</v>
      </c>
      <c r="B34" s="32">
        <v>3</v>
      </c>
      <c r="C34" s="62">
        <f>COUNTIFS([1]BseMun!$I$2:$I$5571,B34,[1]BseMun!$B$2:$B$5571,$A34)</f>
        <v>6</v>
      </c>
      <c r="D34" s="62">
        <f>COUNTIFS([2]Drenagem_Dados!$I$2:$I$4108,B34,[2]Drenagem_Dados!$B$2:$B$4108,A34)</f>
        <v>5</v>
      </c>
      <c r="E34" s="70">
        <f t="shared" si="0"/>
        <v>0.83333333333333337</v>
      </c>
      <c r="F34" s="62">
        <f>SUMIFS([2]Drenagem_Dados!$K$2:$K$4108, [2]Drenagem_Dados!$I$2:$I$4108,$B34,[2]Drenagem_Dados!$B$2:$B$4108,$A34)</f>
        <v>679581</v>
      </c>
      <c r="G34" s="62">
        <f>SUMIFS([2]Drenagem_Dados!$Q$2:$Q$4108, [2]Drenagem_Dados!$I$2:$I$4108,$B34,[2]Drenagem_Dados!$B$2:$B$4108,$A34)</f>
        <v>229671</v>
      </c>
      <c r="H34" s="66">
        <f t="shared" si="1"/>
        <v>2.9589325600532934</v>
      </c>
      <c r="I34" s="62">
        <f>SUMIFS([2]Drenagem_Dados!$AA$2:$AA$4108, [2]Drenagem_Dados!$I$2:$I$4108,$B34,[2]Drenagem_Dados!$B$2:$B$4108,$A34)</f>
        <v>9806</v>
      </c>
      <c r="J34" s="62">
        <f>I34/Faixa_Populacional_estado!D34</f>
        <v>1961.2</v>
      </c>
      <c r="K34" s="62">
        <f t="shared" si="2"/>
        <v>11767.2</v>
      </c>
      <c r="L34" s="70">
        <f t="shared" si="3"/>
        <v>5.1235027495852764E-2</v>
      </c>
      <c r="M34" s="62">
        <f>COUNTIFS([2]Drenagem_Dados!$B$2:$B$4108,$A34, [2]Drenagem_Dados!$I$2:$I$4108,$B34, [2]Drenagem_Dados!$S$2:$S$4108, "Sim")</f>
        <v>0</v>
      </c>
      <c r="N34" s="70">
        <f t="shared" si="4"/>
        <v>0</v>
      </c>
      <c r="O34" s="75">
        <f t="shared" si="5"/>
        <v>6</v>
      </c>
      <c r="P34" s="62">
        <f>COUNTIFS([2]Drenagem_Dados!$B$2:$B$4108,$A34, [2]Drenagem_Dados!$I$2:$I$4108,$B34, [2]Drenagem_Dados!$T$2:$T$4108, "Sim")</f>
        <v>4</v>
      </c>
      <c r="Q34" s="70">
        <f t="shared" si="6"/>
        <v>0.8</v>
      </c>
      <c r="R34" s="75">
        <f t="shared" si="7"/>
        <v>1.1999999999999997</v>
      </c>
      <c r="S34" s="62">
        <f>COUNTIFS([2]Drenagem_Dados!$B$2:$B$4108,$A34, [2]Drenagem_Dados!$I$2:$I$4108,$B34, [2]Drenagem_Dados!$V$2:$V$4108, "Sim")</f>
        <v>5</v>
      </c>
      <c r="T34" s="70">
        <f t="shared" si="8"/>
        <v>1</v>
      </c>
      <c r="U34" s="75">
        <f t="shared" si="9"/>
        <v>0</v>
      </c>
      <c r="V34" s="72">
        <f>SUMIFS([2]Drenagem_Dados!$X$2:$X$4108, [2]Drenagem_Dados!$I$2:$I$4108,$B34,[2]Drenagem_Dados!$B$2:$B$4108,$A34)</f>
        <v>27726.6</v>
      </c>
      <c r="W34" s="72">
        <f>SUMIFS([2]Drenagem_Dados!$Y$2:$Y$4108, [2]Drenagem_Dados!$I$2:$I$4108,$B34,[2]Drenagem_Dados!$B$2:$B$4108,$A34)</f>
        <v>24187.41</v>
      </c>
      <c r="X34" s="70">
        <f t="shared" si="10"/>
        <v>0.87235398498193073</v>
      </c>
      <c r="Y34" s="74">
        <f t="shared" si="11"/>
        <v>3539.1899999999987</v>
      </c>
      <c r="Z34" s="72">
        <f>SUMIFS([2]Drenagem_Dados!$Z$2:$Z$4108, [2]Drenagem_Dados!$I$2:$I$4108,$B34,[2]Drenagem_Dados!$B$2:$B$4108,$A34)</f>
        <v>131.21</v>
      </c>
      <c r="AA34" s="70">
        <f t="shared" si="12"/>
        <v>4.7322787503696817E-3</v>
      </c>
      <c r="AB34" s="74">
        <f t="shared" si="13"/>
        <v>27595.39</v>
      </c>
      <c r="AC34" s="76">
        <f t="shared" si="14"/>
        <v>0.87235398498193073</v>
      </c>
      <c r="AD34" s="76">
        <f t="shared" si="15"/>
        <v>4.7322787503696817E-3</v>
      </c>
    </row>
    <row r="35" spans="1:30" x14ac:dyDescent="0.25">
      <c r="A35" s="24" t="s">
        <v>97</v>
      </c>
      <c r="B35" s="32">
        <v>4</v>
      </c>
      <c r="C35" s="62">
        <f>COUNTIFS([1]BseMun!$I$2:$I$5571,B35,[1]BseMun!$B$2:$B$5571,$A35)</f>
        <v>2</v>
      </c>
      <c r="D35" s="62">
        <f>COUNTIFS([2]Drenagem_Dados!$I$2:$I$4108,B35,[2]Drenagem_Dados!$B$2:$B$4108,A35)</f>
        <v>2</v>
      </c>
      <c r="E35" s="70">
        <f t="shared" si="0"/>
        <v>1</v>
      </c>
      <c r="F35" s="62">
        <f>SUMIFS([2]Drenagem_Dados!$K$2:$K$4108, [2]Drenagem_Dados!$I$2:$I$4108,$B35,[2]Drenagem_Dados!$B$2:$B$4108,$A35)</f>
        <v>591107</v>
      </c>
      <c r="G35" s="62">
        <f>SUMIFS([2]Drenagem_Dados!$Q$2:$Q$4108, [2]Drenagem_Dados!$I$2:$I$4108,$B35,[2]Drenagem_Dados!$B$2:$B$4108,$A35)</f>
        <v>147564</v>
      </c>
      <c r="H35" s="66">
        <f t="shared" si="1"/>
        <v>4.0057669892385679</v>
      </c>
      <c r="I35" s="62">
        <f>SUMIFS([2]Drenagem_Dados!$AA$2:$AA$4108, [2]Drenagem_Dados!$I$2:$I$4108,$B35,[2]Drenagem_Dados!$B$2:$B$4108,$A35)</f>
        <v>3407</v>
      </c>
      <c r="J35" s="62">
        <f>I35/Faixa_Populacional_estado!D35</f>
        <v>1703.5</v>
      </c>
      <c r="K35" s="62">
        <f t="shared" si="2"/>
        <v>3407</v>
      </c>
      <c r="L35" s="70">
        <f t="shared" si="3"/>
        <v>2.3088287116098779E-2</v>
      </c>
      <c r="M35" s="62">
        <f>COUNTIFS([2]Drenagem_Dados!$B$2:$B$4108,$A35, [2]Drenagem_Dados!$I$2:$I$4108,$B35, [2]Drenagem_Dados!$S$2:$S$4108, "Sim")</f>
        <v>1</v>
      </c>
      <c r="N35" s="70">
        <f t="shared" si="4"/>
        <v>0.5</v>
      </c>
      <c r="O35" s="75">
        <f t="shared" si="5"/>
        <v>1</v>
      </c>
      <c r="P35" s="62">
        <f>COUNTIFS([2]Drenagem_Dados!$B$2:$B$4108,$A35, [2]Drenagem_Dados!$I$2:$I$4108,$B35, [2]Drenagem_Dados!$T$2:$T$4108, "Sim")</f>
        <v>1</v>
      </c>
      <c r="Q35" s="70">
        <f t="shared" si="6"/>
        <v>0.5</v>
      </c>
      <c r="R35" s="75">
        <f t="shared" si="7"/>
        <v>1</v>
      </c>
      <c r="S35" s="62">
        <f>COUNTIFS([2]Drenagem_Dados!$B$2:$B$4108,$A35, [2]Drenagem_Dados!$I$2:$I$4108,$B35, [2]Drenagem_Dados!$V$2:$V$4108, "Sim")</f>
        <v>2</v>
      </c>
      <c r="T35" s="70">
        <f t="shared" si="8"/>
        <v>1</v>
      </c>
      <c r="U35" s="75">
        <f t="shared" si="9"/>
        <v>0</v>
      </c>
      <c r="V35" s="72">
        <f>SUMIFS([2]Drenagem_Dados!$X$2:$X$4108, [2]Drenagem_Dados!$I$2:$I$4108,$B35,[2]Drenagem_Dados!$B$2:$B$4108,$A35)</f>
        <v>1264.1000000000001</v>
      </c>
      <c r="W35" s="72">
        <f>SUMIFS([2]Drenagem_Dados!$Y$2:$Y$4108, [2]Drenagem_Dados!$I$2:$I$4108,$B35,[2]Drenagem_Dados!$B$2:$B$4108,$A35)</f>
        <v>823.05</v>
      </c>
      <c r="X35" s="70">
        <f t="shared" si="10"/>
        <v>0.65109564116762908</v>
      </c>
      <c r="Y35" s="74">
        <f t="shared" si="11"/>
        <v>441.05000000000018</v>
      </c>
      <c r="Z35" s="72">
        <f>SUMIFS([2]Drenagem_Dados!$Z$2:$Z$4108, [2]Drenagem_Dados!$I$2:$I$4108,$B35,[2]Drenagem_Dados!$B$2:$B$4108,$A35)</f>
        <v>65.47</v>
      </c>
      <c r="AA35" s="70">
        <f t="shared" si="12"/>
        <v>5.1791788624317693E-2</v>
      </c>
      <c r="AB35" s="74">
        <f t="shared" si="13"/>
        <v>1198.6300000000001</v>
      </c>
      <c r="AC35" s="76">
        <f t="shared" si="14"/>
        <v>0.65109564116762908</v>
      </c>
      <c r="AD35" s="76">
        <f t="shared" si="15"/>
        <v>5.1791788624317693E-2</v>
      </c>
    </row>
    <row r="36" spans="1:30" x14ac:dyDescent="0.25">
      <c r="A36" s="24" t="s">
        <v>97</v>
      </c>
      <c r="B36" s="32">
        <v>5</v>
      </c>
      <c r="C36" s="62">
        <f>COUNTIFS([1]BseMun!$I$2:$I$5571,B36,[1]BseMun!$B$2:$B$5571,$A36)</f>
        <v>1</v>
      </c>
      <c r="D36" s="62">
        <f>COUNTIFS([2]Drenagem_Dados!$I$2:$I$4108,B36,[2]Drenagem_Dados!$B$2:$B$4108,A36)</f>
        <v>1</v>
      </c>
      <c r="E36" s="70">
        <f t="shared" si="0"/>
        <v>1</v>
      </c>
      <c r="F36" s="62">
        <f>SUMIFS([2]Drenagem_Dados!$K$2:$K$4108, [2]Drenagem_Dados!$I$2:$I$4108,$B36,[2]Drenagem_Dados!$B$2:$B$4108,$A36)</f>
        <v>2686612</v>
      </c>
      <c r="G36" s="62">
        <f>SUMIFS([2]Drenagem_Dados!$Q$2:$Q$4108, [2]Drenagem_Dados!$I$2:$I$4108,$B36,[2]Drenagem_Dados!$B$2:$B$4108,$A36)</f>
        <v>725699</v>
      </c>
      <c r="H36" s="66">
        <f t="shared" si="1"/>
        <v>3.7021023868022418</v>
      </c>
      <c r="I36" s="62">
        <f>SUMIFS([2]Drenagem_Dados!$AA$2:$AA$4108, [2]Drenagem_Dados!$I$2:$I$4108,$B36,[2]Drenagem_Dados!$B$2:$B$4108,$A36)</f>
        <v>15000</v>
      </c>
      <c r="J36" s="62">
        <f>I36/Faixa_Populacional_estado!D36</f>
        <v>15000</v>
      </c>
      <c r="K36" s="62">
        <f t="shared" si="2"/>
        <v>15000</v>
      </c>
      <c r="L36" s="70">
        <f t="shared" si="3"/>
        <v>2.066972670487351E-2</v>
      </c>
      <c r="M36" s="62">
        <f>COUNTIFS([2]Drenagem_Dados!$B$2:$B$4108,$A36, [2]Drenagem_Dados!$I$2:$I$4108,$B36, [2]Drenagem_Dados!$S$2:$S$4108, "Sim")</f>
        <v>1</v>
      </c>
      <c r="N36" s="70">
        <f t="shared" si="4"/>
        <v>1</v>
      </c>
      <c r="O36" s="75">
        <f t="shared" si="5"/>
        <v>0</v>
      </c>
      <c r="P36" s="62">
        <f>COUNTIFS([2]Drenagem_Dados!$B$2:$B$4108,$A36, [2]Drenagem_Dados!$I$2:$I$4108,$B36, [2]Drenagem_Dados!$T$2:$T$4108, "Sim")</f>
        <v>1</v>
      </c>
      <c r="Q36" s="70">
        <f t="shared" si="6"/>
        <v>1</v>
      </c>
      <c r="R36" s="75">
        <f t="shared" si="7"/>
        <v>0</v>
      </c>
      <c r="S36" s="62">
        <f>COUNTIFS([2]Drenagem_Dados!$B$2:$B$4108,$A36, [2]Drenagem_Dados!$I$2:$I$4108,$B36, [2]Drenagem_Dados!$V$2:$V$4108, "Sim")</f>
        <v>1</v>
      </c>
      <c r="T36" s="70">
        <f t="shared" si="8"/>
        <v>1</v>
      </c>
      <c r="U36" s="75">
        <f t="shared" si="9"/>
        <v>0</v>
      </c>
      <c r="V36" s="72">
        <f>SUMIFS([2]Drenagem_Dados!$X$2:$X$4108, [2]Drenagem_Dados!$I$2:$I$4108,$B36,[2]Drenagem_Dados!$B$2:$B$4108,$A36)</f>
        <v>10392.219999999999</v>
      </c>
      <c r="W36" s="72">
        <f>SUMIFS([2]Drenagem_Dados!$Y$2:$Y$4108, [2]Drenagem_Dados!$I$2:$I$4108,$B36,[2]Drenagem_Dados!$B$2:$B$4108,$A36)</f>
        <v>8833.3799999999992</v>
      </c>
      <c r="X36" s="70">
        <f t="shared" si="10"/>
        <v>0.84999932641918663</v>
      </c>
      <c r="Y36" s="74">
        <f t="shared" si="11"/>
        <v>1558.8400000000001</v>
      </c>
      <c r="Z36" s="72">
        <f>SUMIFS([2]Drenagem_Dados!$Z$2:$Z$4108, [2]Drenagem_Dados!$I$2:$I$4108,$B36,[2]Drenagem_Dados!$B$2:$B$4108,$A36)</f>
        <v>322</v>
      </c>
      <c r="AA36" s="70">
        <f t="shared" si="12"/>
        <v>3.0984717413603639E-2</v>
      </c>
      <c r="AB36" s="74">
        <f t="shared" si="13"/>
        <v>10070.219999999999</v>
      </c>
      <c r="AC36" s="76">
        <f t="shared" si="14"/>
        <v>0.84999932641918663</v>
      </c>
      <c r="AD36" s="76">
        <f t="shared" si="15"/>
        <v>3.0984717413603639E-2</v>
      </c>
    </row>
    <row r="37" spans="1:30" x14ac:dyDescent="0.25">
      <c r="A37" s="24" t="s">
        <v>97</v>
      </c>
      <c r="B37" s="67">
        <v>6</v>
      </c>
      <c r="C37" s="62">
        <f>COUNTIFS([1]BseMun!$I$2:$I$5571,B37,[1]BseMun!$B$2:$B$5571,$A37)</f>
        <v>0</v>
      </c>
      <c r="D37" s="62">
        <f>COUNTIFS([2]Drenagem_Dados!$I$2:$I$4108,B37,[2]Drenagem_Dados!$B$2:$B$4108,A37)</f>
        <v>0</v>
      </c>
      <c r="E37" s="70" t="s">
        <v>4177</v>
      </c>
      <c r="F37" s="62">
        <f>SUMIFS([2]Drenagem_Dados!$K$2:$K$4108, [2]Drenagem_Dados!$I$2:$I$4108,$B37,[2]Drenagem_Dados!$B$2:$B$4108,$A37)</f>
        <v>0</v>
      </c>
      <c r="G37" s="62">
        <f>SUMIFS([2]Drenagem_Dados!$Q$2:$Q$4108, [2]Drenagem_Dados!$I$2:$I$4108,$B37,[2]Drenagem_Dados!$B$2:$B$4108,$A37)</f>
        <v>0</v>
      </c>
      <c r="H37" s="65" t="s">
        <v>4177</v>
      </c>
      <c r="I37" s="62">
        <f>SUMIFS([2]Drenagem_Dados!$AA$2:$AA$4108, [2]Drenagem_Dados!$I$2:$I$4108,$B37,[2]Drenagem_Dados!$B$2:$B$4108,$A37)</f>
        <v>0</v>
      </c>
      <c r="J37" s="65" t="s">
        <v>4177</v>
      </c>
      <c r="K37" s="62" t="str">
        <f t="shared" si="2"/>
        <v>-</v>
      </c>
      <c r="L37" s="70" t="str">
        <f t="shared" si="3"/>
        <v>-</v>
      </c>
      <c r="M37" s="62">
        <f>COUNTIFS([2]Drenagem_Dados!$B$2:$B$4108,$A37, [2]Drenagem_Dados!$I$2:$I$4108,$B37, [2]Drenagem_Dados!$S$2:$S$4108, "Sim")</f>
        <v>0</v>
      </c>
      <c r="N37" s="70" t="str">
        <f t="shared" si="4"/>
        <v>-</v>
      </c>
      <c r="O37" s="75" t="str">
        <f t="shared" si="5"/>
        <v>-</v>
      </c>
      <c r="P37" s="62">
        <f>COUNTIFS([2]Drenagem_Dados!$B$2:$B$4108,$A37, [2]Drenagem_Dados!$I$2:$I$4108,$B37, [2]Drenagem_Dados!$T$2:$T$4108, "Sim")</f>
        <v>0</v>
      </c>
      <c r="Q37" s="70" t="str">
        <f t="shared" si="6"/>
        <v>-</v>
      </c>
      <c r="R37" s="75" t="str">
        <f t="shared" si="7"/>
        <v>-</v>
      </c>
      <c r="S37" s="62">
        <f>COUNTIFS([2]Drenagem_Dados!$B$2:$B$4108,$A37, [2]Drenagem_Dados!$I$2:$I$4108,$B37, [2]Drenagem_Dados!$V$2:$V$4108, "Sim")</f>
        <v>0</v>
      </c>
      <c r="T37" s="70" t="str">
        <f t="shared" si="8"/>
        <v>-</v>
      </c>
      <c r="U37" s="75" t="str">
        <f t="shared" si="9"/>
        <v>-</v>
      </c>
      <c r="V37" s="72">
        <f>SUMIFS([2]Drenagem_Dados!$X$2:$X$4108, [2]Drenagem_Dados!$I$2:$I$4108,$B37,[2]Drenagem_Dados!$B$2:$B$4108,$A37)</f>
        <v>0</v>
      </c>
      <c r="W37" s="72">
        <f>SUMIFS([2]Drenagem_Dados!$Y$2:$Y$4108, [2]Drenagem_Dados!$I$2:$I$4108,$B37,[2]Drenagem_Dados!$B$2:$B$4108,$A37)</f>
        <v>0</v>
      </c>
      <c r="X37" s="70" t="str">
        <f t="shared" si="10"/>
        <v>-</v>
      </c>
      <c r="Y37" s="74" t="str">
        <f t="shared" si="11"/>
        <v>-</v>
      </c>
      <c r="Z37" s="72">
        <f>SUMIFS([2]Drenagem_Dados!$Z$2:$Z$4108, [2]Drenagem_Dados!$I$2:$I$4108,$B37,[2]Drenagem_Dados!$B$2:$B$4108,$A37)</f>
        <v>0</v>
      </c>
      <c r="AA37" s="70" t="str">
        <f t="shared" si="12"/>
        <v>-</v>
      </c>
      <c r="AB37" s="74" t="str">
        <f t="shared" si="13"/>
        <v>-</v>
      </c>
      <c r="AC37" s="76" t="str">
        <f t="shared" si="14"/>
        <v>-</v>
      </c>
      <c r="AD37" s="76" t="str">
        <f t="shared" si="15"/>
        <v>-</v>
      </c>
    </row>
    <row r="38" spans="1:30" x14ac:dyDescent="0.25">
      <c r="A38" s="24" t="s">
        <v>95</v>
      </c>
      <c r="B38" s="24">
        <v>1</v>
      </c>
      <c r="C38" s="62">
        <f>COUNTIFS([1]BseMun!$I$2:$I$5571,B38,[1]BseMun!$B$2:$B$5571,$A38)</f>
        <v>0</v>
      </c>
      <c r="D38" s="62">
        <f>COUNTIFS([2]Drenagem_Dados!$I$2:$I$4108,B38,[2]Drenagem_Dados!$B$2:$B$4108,A38)</f>
        <v>0</v>
      </c>
      <c r="E38" s="70" t="s">
        <v>4177</v>
      </c>
      <c r="F38" s="62">
        <f>SUMIFS([2]Drenagem_Dados!$K$2:$K$4108, [2]Drenagem_Dados!$I$2:$I$4108,$B38,[2]Drenagem_Dados!$B$2:$B$4108,$A38)</f>
        <v>0</v>
      </c>
      <c r="G38" s="62">
        <f>SUMIFS([2]Drenagem_Dados!$Q$2:$Q$4108, [2]Drenagem_Dados!$I$2:$I$4108,$B38,[2]Drenagem_Dados!$B$2:$B$4108,$A38)</f>
        <v>0</v>
      </c>
      <c r="H38" s="65" t="s">
        <v>4177</v>
      </c>
      <c r="I38" s="62">
        <f>SUMIFS([2]Drenagem_Dados!$AA$2:$AA$4108, [2]Drenagem_Dados!$I$2:$I$4108,$B38,[2]Drenagem_Dados!$B$2:$B$4108,$A38)</f>
        <v>0</v>
      </c>
      <c r="J38" s="65" t="s">
        <v>4177</v>
      </c>
      <c r="K38" s="62" t="str">
        <f t="shared" si="2"/>
        <v>-</v>
      </c>
      <c r="L38" s="70" t="str">
        <f t="shared" si="3"/>
        <v>-</v>
      </c>
      <c r="M38" s="62">
        <f>COUNTIFS([2]Drenagem_Dados!$B$2:$B$4108,$A38, [2]Drenagem_Dados!$I$2:$I$4108,$B38, [2]Drenagem_Dados!$S$2:$S$4108, "Sim")</f>
        <v>0</v>
      </c>
      <c r="N38" s="70" t="str">
        <f t="shared" si="4"/>
        <v>-</v>
      </c>
      <c r="O38" s="75" t="str">
        <f t="shared" si="5"/>
        <v>-</v>
      </c>
      <c r="P38" s="62">
        <f>COUNTIFS([2]Drenagem_Dados!$B$2:$B$4108,$A38, [2]Drenagem_Dados!$I$2:$I$4108,$B38, [2]Drenagem_Dados!$T$2:$T$4108, "Sim")</f>
        <v>0</v>
      </c>
      <c r="Q38" s="70" t="str">
        <f t="shared" si="6"/>
        <v>-</v>
      </c>
      <c r="R38" s="75" t="str">
        <f t="shared" si="7"/>
        <v>-</v>
      </c>
      <c r="S38" s="62">
        <f>COUNTIFS([2]Drenagem_Dados!$B$2:$B$4108,$A38, [2]Drenagem_Dados!$I$2:$I$4108,$B38, [2]Drenagem_Dados!$V$2:$V$4108, "Sim")</f>
        <v>0</v>
      </c>
      <c r="T38" s="70" t="str">
        <f t="shared" si="8"/>
        <v>-</v>
      </c>
      <c r="U38" s="75" t="str">
        <f t="shared" si="9"/>
        <v>-</v>
      </c>
      <c r="V38" s="72">
        <f>SUMIFS([2]Drenagem_Dados!$X$2:$X$4108, [2]Drenagem_Dados!$I$2:$I$4108,$B38,[2]Drenagem_Dados!$B$2:$B$4108,$A38)</f>
        <v>0</v>
      </c>
      <c r="W38" s="72">
        <f>SUMIFS([2]Drenagem_Dados!$Y$2:$Y$4108, [2]Drenagem_Dados!$I$2:$I$4108,$B38,[2]Drenagem_Dados!$B$2:$B$4108,$A38)</f>
        <v>0</v>
      </c>
      <c r="X38" s="70" t="str">
        <f t="shared" si="10"/>
        <v>-</v>
      </c>
      <c r="Y38" s="74" t="str">
        <f t="shared" si="11"/>
        <v>-</v>
      </c>
      <c r="Z38" s="72">
        <f>SUMIFS([2]Drenagem_Dados!$Z$2:$Z$4108, [2]Drenagem_Dados!$I$2:$I$4108,$B38,[2]Drenagem_Dados!$B$2:$B$4108,$A38)</f>
        <v>0</v>
      </c>
      <c r="AA38" s="70" t="str">
        <f t="shared" si="12"/>
        <v>-</v>
      </c>
      <c r="AB38" s="74" t="str">
        <f t="shared" si="13"/>
        <v>-</v>
      </c>
      <c r="AC38" s="76" t="str">
        <f t="shared" si="14"/>
        <v>-</v>
      </c>
      <c r="AD38" s="76" t="str">
        <f t="shared" si="15"/>
        <v>-</v>
      </c>
    </row>
    <row r="39" spans="1:30" x14ac:dyDescent="0.25">
      <c r="A39" s="24" t="s">
        <v>95</v>
      </c>
      <c r="B39" s="32">
        <v>2</v>
      </c>
      <c r="C39" s="62">
        <f>COUNTIFS([1]BseMun!$I$2:$I$5571,B39,[1]BseMun!$B$2:$B$5571,$A39)</f>
        <v>0</v>
      </c>
      <c r="D39" s="62">
        <f>COUNTIFS([2]Drenagem_Dados!$I$2:$I$4108,B39,[2]Drenagem_Dados!$B$2:$B$4108,A39)</f>
        <v>0</v>
      </c>
      <c r="E39" s="70" t="s">
        <v>4177</v>
      </c>
      <c r="F39" s="62">
        <f>SUMIFS([2]Drenagem_Dados!$K$2:$K$4108, [2]Drenagem_Dados!$I$2:$I$4108,$B39,[2]Drenagem_Dados!$B$2:$B$4108,$A39)</f>
        <v>0</v>
      </c>
      <c r="G39" s="62">
        <f>SUMIFS([2]Drenagem_Dados!$Q$2:$Q$4108, [2]Drenagem_Dados!$I$2:$I$4108,$B39,[2]Drenagem_Dados!$B$2:$B$4108,$A39)</f>
        <v>0</v>
      </c>
      <c r="H39" s="65" t="s">
        <v>4177</v>
      </c>
      <c r="I39" s="62">
        <f>SUMIFS([2]Drenagem_Dados!$AA$2:$AA$4108, [2]Drenagem_Dados!$I$2:$I$4108,$B39,[2]Drenagem_Dados!$B$2:$B$4108,$A39)</f>
        <v>0</v>
      </c>
      <c r="J39" s="65" t="s">
        <v>4177</v>
      </c>
      <c r="K39" s="62" t="str">
        <f t="shared" si="2"/>
        <v>-</v>
      </c>
      <c r="L39" s="70" t="str">
        <f t="shared" si="3"/>
        <v>-</v>
      </c>
      <c r="M39" s="62">
        <f>COUNTIFS([2]Drenagem_Dados!$B$2:$B$4108,$A39, [2]Drenagem_Dados!$I$2:$I$4108,$B39, [2]Drenagem_Dados!$S$2:$S$4108, "Sim")</f>
        <v>0</v>
      </c>
      <c r="N39" s="70" t="str">
        <f t="shared" si="4"/>
        <v>-</v>
      </c>
      <c r="O39" s="75" t="str">
        <f t="shared" si="5"/>
        <v>-</v>
      </c>
      <c r="P39" s="62">
        <f>COUNTIFS([2]Drenagem_Dados!$B$2:$B$4108,$A39, [2]Drenagem_Dados!$I$2:$I$4108,$B39, [2]Drenagem_Dados!$T$2:$T$4108, "Sim")</f>
        <v>0</v>
      </c>
      <c r="Q39" s="70" t="str">
        <f t="shared" si="6"/>
        <v>-</v>
      </c>
      <c r="R39" s="75" t="str">
        <f t="shared" si="7"/>
        <v>-</v>
      </c>
      <c r="S39" s="62">
        <f>COUNTIFS([2]Drenagem_Dados!$B$2:$B$4108,$A39, [2]Drenagem_Dados!$I$2:$I$4108,$B39, [2]Drenagem_Dados!$V$2:$V$4108, "Sim")</f>
        <v>0</v>
      </c>
      <c r="T39" s="70" t="str">
        <f t="shared" si="8"/>
        <v>-</v>
      </c>
      <c r="U39" s="75" t="str">
        <f t="shared" si="9"/>
        <v>-</v>
      </c>
      <c r="V39" s="72">
        <f>SUMIFS([2]Drenagem_Dados!$X$2:$X$4108, [2]Drenagem_Dados!$I$2:$I$4108,$B39,[2]Drenagem_Dados!$B$2:$B$4108,$A39)</f>
        <v>0</v>
      </c>
      <c r="W39" s="72">
        <f>SUMIFS([2]Drenagem_Dados!$Y$2:$Y$4108, [2]Drenagem_Dados!$I$2:$I$4108,$B39,[2]Drenagem_Dados!$B$2:$B$4108,$A39)</f>
        <v>0</v>
      </c>
      <c r="X39" s="70" t="str">
        <f t="shared" si="10"/>
        <v>-</v>
      </c>
      <c r="Y39" s="74" t="str">
        <f t="shared" si="11"/>
        <v>-</v>
      </c>
      <c r="Z39" s="72">
        <f>SUMIFS([2]Drenagem_Dados!$Z$2:$Z$4108, [2]Drenagem_Dados!$I$2:$I$4108,$B39,[2]Drenagem_Dados!$B$2:$B$4108,$A39)</f>
        <v>0</v>
      </c>
      <c r="AA39" s="70" t="str">
        <f t="shared" si="12"/>
        <v>-</v>
      </c>
      <c r="AB39" s="74" t="str">
        <f t="shared" si="13"/>
        <v>-</v>
      </c>
      <c r="AC39" s="76" t="str">
        <f t="shared" si="14"/>
        <v>-</v>
      </c>
      <c r="AD39" s="76" t="str">
        <f t="shared" si="15"/>
        <v>-</v>
      </c>
    </row>
    <row r="40" spans="1:30" x14ac:dyDescent="0.25">
      <c r="A40" s="24" t="s">
        <v>95</v>
      </c>
      <c r="B40" s="32">
        <v>3</v>
      </c>
      <c r="C40" s="62">
        <f>COUNTIFS([1]BseMun!$I$2:$I$5571,B40,[1]BseMun!$B$2:$B$5571,$A40)</f>
        <v>0</v>
      </c>
      <c r="D40" s="62">
        <f>COUNTIFS([2]Drenagem_Dados!$I$2:$I$4108,B40,[2]Drenagem_Dados!$B$2:$B$4108,A40)</f>
        <v>0</v>
      </c>
      <c r="E40" s="70" t="s">
        <v>4177</v>
      </c>
      <c r="F40" s="62">
        <f>SUMIFS([2]Drenagem_Dados!$K$2:$K$4108, [2]Drenagem_Dados!$I$2:$I$4108,$B40,[2]Drenagem_Dados!$B$2:$B$4108,$A40)</f>
        <v>0</v>
      </c>
      <c r="G40" s="62">
        <f>SUMIFS([2]Drenagem_Dados!$Q$2:$Q$4108, [2]Drenagem_Dados!$I$2:$I$4108,$B40,[2]Drenagem_Dados!$B$2:$B$4108,$A40)</f>
        <v>0</v>
      </c>
      <c r="H40" s="65" t="s">
        <v>4177</v>
      </c>
      <c r="I40" s="62">
        <f>SUMIFS([2]Drenagem_Dados!$AA$2:$AA$4108, [2]Drenagem_Dados!$I$2:$I$4108,$B40,[2]Drenagem_Dados!$B$2:$B$4108,$A40)</f>
        <v>0</v>
      </c>
      <c r="J40" s="65" t="s">
        <v>4177</v>
      </c>
      <c r="K40" s="62" t="str">
        <f t="shared" si="2"/>
        <v>-</v>
      </c>
      <c r="L40" s="70" t="str">
        <f t="shared" si="3"/>
        <v>-</v>
      </c>
      <c r="M40" s="62">
        <f>COUNTIFS([2]Drenagem_Dados!$B$2:$B$4108,$A40, [2]Drenagem_Dados!$I$2:$I$4108,$B40, [2]Drenagem_Dados!$S$2:$S$4108, "Sim")</f>
        <v>0</v>
      </c>
      <c r="N40" s="70" t="str">
        <f t="shared" si="4"/>
        <v>-</v>
      </c>
      <c r="O40" s="75" t="str">
        <f t="shared" si="5"/>
        <v>-</v>
      </c>
      <c r="P40" s="62">
        <f>COUNTIFS([2]Drenagem_Dados!$B$2:$B$4108,$A40, [2]Drenagem_Dados!$I$2:$I$4108,$B40, [2]Drenagem_Dados!$T$2:$T$4108, "Sim")</f>
        <v>0</v>
      </c>
      <c r="Q40" s="70" t="str">
        <f t="shared" si="6"/>
        <v>-</v>
      </c>
      <c r="R40" s="75" t="str">
        <f t="shared" si="7"/>
        <v>-</v>
      </c>
      <c r="S40" s="62">
        <f>COUNTIFS([2]Drenagem_Dados!$B$2:$B$4108,$A40, [2]Drenagem_Dados!$I$2:$I$4108,$B40, [2]Drenagem_Dados!$V$2:$V$4108, "Sim")</f>
        <v>0</v>
      </c>
      <c r="T40" s="70" t="str">
        <f t="shared" si="8"/>
        <v>-</v>
      </c>
      <c r="U40" s="75" t="str">
        <f t="shared" si="9"/>
        <v>-</v>
      </c>
      <c r="V40" s="72">
        <f>SUMIFS([2]Drenagem_Dados!$X$2:$X$4108, [2]Drenagem_Dados!$I$2:$I$4108,$B40,[2]Drenagem_Dados!$B$2:$B$4108,$A40)</f>
        <v>0</v>
      </c>
      <c r="W40" s="72">
        <f>SUMIFS([2]Drenagem_Dados!$Y$2:$Y$4108, [2]Drenagem_Dados!$I$2:$I$4108,$B40,[2]Drenagem_Dados!$B$2:$B$4108,$A40)</f>
        <v>0</v>
      </c>
      <c r="X40" s="70" t="str">
        <f t="shared" si="10"/>
        <v>-</v>
      </c>
      <c r="Y40" s="74" t="str">
        <f t="shared" si="11"/>
        <v>-</v>
      </c>
      <c r="Z40" s="72">
        <f>SUMIFS([2]Drenagem_Dados!$Z$2:$Z$4108, [2]Drenagem_Dados!$I$2:$I$4108,$B40,[2]Drenagem_Dados!$B$2:$B$4108,$A40)</f>
        <v>0</v>
      </c>
      <c r="AA40" s="70" t="str">
        <f t="shared" si="12"/>
        <v>-</v>
      </c>
      <c r="AB40" s="74" t="str">
        <f t="shared" si="13"/>
        <v>-</v>
      </c>
      <c r="AC40" s="76" t="str">
        <f t="shared" si="14"/>
        <v>-</v>
      </c>
      <c r="AD40" s="76" t="str">
        <f t="shared" si="15"/>
        <v>-</v>
      </c>
    </row>
    <row r="41" spans="1:30" x14ac:dyDescent="0.25">
      <c r="A41" s="24" t="s">
        <v>95</v>
      </c>
      <c r="B41" s="32">
        <v>4</v>
      </c>
      <c r="C41" s="62">
        <f>COUNTIFS([1]BseMun!$I$2:$I$5571,B41,[1]BseMun!$B$2:$B$5571,$A41)</f>
        <v>0</v>
      </c>
      <c r="D41" s="62">
        <f>COUNTIFS([2]Drenagem_Dados!$I$2:$I$4108,B41,[2]Drenagem_Dados!$B$2:$B$4108,A41)</f>
        <v>0</v>
      </c>
      <c r="E41" s="70" t="s">
        <v>4177</v>
      </c>
      <c r="F41" s="62">
        <f>SUMIFS([2]Drenagem_Dados!$K$2:$K$4108, [2]Drenagem_Dados!$I$2:$I$4108,$B41,[2]Drenagem_Dados!$B$2:$B$4108,$A41)</f>
        <v>0</v>
      </c>
      <c r="G41" s="62">
        <f>SUMIFS([2]Drenagem_Dados!$Q$2:$Q$4108, [2]Drenagem_Dados!$I$2:$I$4108,$B41,[2]Drenagem_Dados!$B$2:$B$4108,$A41)</f>
        <v>0</v>
      </c>
      <c r="H41" s="65" t="s">
        <v>4177</v>
      </c>
      <c r="I41" s="62">
        <f>SUMIFS([2]Drenagem_Dados!$AA$2:$AA$4108, [2]Drenagem_Dados!$I$2:$I$4108,$B41,[2]Drenagem_Dados!$B$2:$B$4108,$A41)</f>
        <v>0</v>
      </c>
      <c r="J41" s="65" t="s">
        <v>4177</v>
      </c>
      <c r="K41" s="62" t="str">
        <f t="shared" si="2"/>
        <v>-</v>
      </c>
      <c r="L41" s="70" t="str">
        <f t="shared" si="3"/>
        <v>-</v>
      </c>
      <c r="M41" s="62">
        <f>COUNTIFS([2]Drenagem_Dados!$B$2:$B$4108,$A41, [2]Drenagem_Dados!$I$2:$I$4108,$B41, [2]Drenagem_Dados!$S$2:$S$4108, "Sim")</f>
        <v>0</v>
      </c>
      <c r="N41" s="70" t="str">
        <f t="shared" si="4"/>
        <v>-</v>
      </c>
      <c r="O41" s="75" t="str">
        <f t="shared" si="5"/>
        <v>-</v>
      </c>
      <c r="P41" s="62">
        <f>COUNTIFS([2]Drenagem_Dados!$B$2:$B$4108,$A41, [2]Drenagem_Dados!$I$2:$I$4108,$B41, [2]Drenagem_Dados!$T$2:$T$4108, "Sim")</f>
        <v>0</v>
      </c>
      <c r="Q41" s="70" t="str">
        <f t="shared" si="6"/>
        <v>-</v>
      </c>
      <c r="R41" s="75" t="str">
        <f t="shared" si="7"/>
        <v>-</v>
      </c>
      <c r="S41" s="62">
        <f>COUNTIFS([2]Drenagem_Dados!$B$2:$B$4108,$A41, [2]Drenagem_Dados!$I$2:$I$4108,$B41, [2]Drenagem_Dados!$V$2:$V$4108, "Sim")</f>
        <v>0</v>
      </c>
      <c r="T41" s="70" t="str">
        <f t="shared" si="8"/>
        <v>-</v>
      </c>
      <c r="U41" s="75" t="str">
        <f t="shared" si="9"/>
        <v>-</v>
      </c>
      <c r="V41" s="72">
        <f>SUMIFS([2]Drenagem_Dados!$X$2:$X$4108, [2]Drenagem_Dados!$I$2:$I$4108,$B41,[2]Drenagem_Dados!$B$2:$B$4108,$A41)</f>
        <v>0</v>
      </c>
      <c r="W41" s="72">
        <f>SUMIFS([2]Drenagem_Dados!$Y$2:$Y$4108, [2]Drenagem_Dados!$I$2:$I$4108,$B41,[2]Drenagem_Dados!$B$2:$B$4108,$A41)</f>
        <v>0</v>
      </c>
      <c r="X41" s="70" t="str">
        <f t="shared" si="10"/>
        <v>-</v>
      </c>
      <c r="Y41" s="74" t="str">
        <f t="shared" si="11"/>
        <v>-</v>
      </c>
      <c r="Z41" s="72">
        <f>SUMIFS([2]Drenagem_Dados!$Z$2:$Z$4108, [2]Drenagem_Dados!$I$2:$I$4108,$B41,[2]Drenagem_Dados!$B$2:$B$4108,$A41)</f>
        <v>0</v>
      </c>
      <c r="AA41" s="70" t="str">
        <f t="shared" si="12"/>
        <v>-</v>
      </c>
      <c r="AB41" s="74" t="str">
        <f t="shared" si="13"/>
        <v>-</v>
      </c>
      <c r="AC41" s="76" t="str">
        <f t="shared" si="14"/>
        <v>-</v>
      </c>
      <c r="AD41" s="76" t="str">
        <f t="shared" si="15"/>
        <v>-</v>
      </c>
    </row>
    <row r="42" spans="1:30" x14ac:dyDescent="0.25">
      <c r="A42" s="24" t="s">
        <v>95</v>
      </c>
      <c r="B42" s="32">
        <v>5</v>
      </c>
      <c r="C42" s="62">
        <f>COUNTIFS([1]BseMun!$I$2:$I$5571,B42,[1]BseMun!$B$2:$B$5571,$A42)</f>
        <v>0</v>
      </c>
      <c r="D42" s="62">
        <f>COUNTIFS([2]Drenagem_Dados!$I$2:$I$4108,B42,[2]Drenagem_Dados!$B$2:$B$4108,A42)</f>
        <v>0</v>
      </c>
      <c r="E42" s="70" t="s">
        <v>4177</v>
      </c>
      <c r="F42" s="62">
        <f>SUMIFS([2]Drenagem_Dados!$K$2:$K$4108, [2]Drenagem_Dados!$I$2:$I$4108,$B42,[2]Drenagem_Dados!$B$2:$B$4108,$A42)</f>
        <v>0</v>
      </c>
      <c r="G42" s="62">
        <f>SUMIFS([2]Drenagem_Dados!$Q$2:$Q$4108, [2]Drenagem_Dados!$I$2:$I$4108,$B42,[2]Drenagem_Dados!$B$2:$B$4108,$A42)</f>
        <v>0</v>
      </c>
      <c r="H42" s="65" t="s">
        <v>4177</v>
      </c>
      <c r="I42" s="62">
        <f>SUMIFS([2]Drenagem_Dados!$AA$2:$AA$4108, [2]Drenagem_Dados!$I$2:$I$4108,$B42,[2]Drenagem_Dados!$B$2:$B$4108,$A42)</f>
        <v>0</v>
      </c>
      <c r="J42" s="65" t="s">
        <v>4177</v>
      </c>
      <c r="K42" s="62" t="str">
        <f t="shared" si="2"/>
        <v>-</v>
      </c>
      <c r="L42" s="70" t="str">
        <f t="shared" si="3"/>
        <v>-</v>
      </c>
      <c r="M42" s="62">
        <f>COUNTIFS([2]Drenagem_Dados!$B$2:$B$4108,$A42, [2]Drenagem_Dados!$I$2:$I$4108,$B42, [2]Drenagem_Dados!$S$2:$S$4108, "Sim")</f>
        <v>0</v>
      </c>
      <c r="N42" s="70" t="str">
        <f t="shared" si="4"/>
        <v>-</v>
      </c>
      <c r="O42" s="75" t="str">
        <f t="shared" si="5"/>
        <v>-</v>
      </c>
      <c r="P42" s="62">
        <f>COUNTIFS([2]Drenagem_Dados!$B$2:$B$4108,$A42, [2]Drenagem_Dados!$I$2:$I$4108,$B42, [2]Drenagem_Dados!$T$2:$T$4108, "Sim")</f>
        <v>0</v>
      </c>
      <c r="Q42" s="70" t="str">
        <f t="shared" si="6"/>
        <v>-</v>
      </c>
      <c r="R42" s="75" t="str">
        <f t="shared" si="7"/>
        <v>-</v>
      </c>
      <c r="S42" s="62">
        <f>COUNTIFS([2]Drenagem_Dados!$B$2:$B$4108,$A42, [2]Drenagem_Dados!$I$2:$I$4108,$B42, [2]Drenagem_Dados!$V$2:$V$4108, "Sim")</f>
        <v>0</v>
      </c>
      <c r="T42" s="70" t="str">
        <f t="shared" si="8"/>
        <v>-</v>
      </c>
      <c r="U42" s="75" t="str">
        <f t="shared" si="9"/>
        <v>-</v>
      </c>
      <c r="V42" s="72">
        <f>SUMIFS([2]Drenagem_Dados!$X$2:$X$4108, [2]Drenagem_Dados!$I$2:$I$4108,$B42,[2]Drenagem_Dados!$B$2:$B$4108,$A42)</f>
        <v>0</v>
      </c>
      <c r="W42" s="72">
        <f>SUMIFS([2]Drenagem_Dados!$Y$2:$Y$4108, [2]Drenagem_Dados!$I$2:$I$4108,$B42,[2]Drenagem_Dados!$B$2:$B$4108,$A42)</f>
        <v>0</v>
      </c>
      <c r="X42" s="70" t="str">
        <f t="shared" si="10"/>
        <v>-</v>
      </c>
      <c r="Y42" s="74" t="str">
        <f t="shared" si="11"/>
        <v>-</v>
      </c>
      <c r="Z42" s="72">
        <f>SUMIFS([2]Drenagem_Dados!$Z$2:$Z$4108, [2]Drenagem_Dados!$I$2:$I$4108,$B42,[2]Drenagem_Dados!$B$2:$B$4108,$A42)</f>
        <v>0</v>
      </c>
      <c r="AA42" s="70" t="str">
        <f t="shared" si="12"/>
        <v>-</v>
      </c>
      <c r="AB42" s="74" t="str">
        <f t="shared" si="13"/>
        <v>-</v>
      </c>
      <c r="AC42" s="76" t="str">
        <f t="shared" si="14"/>
        <v>-</v>
      </c>
      <c r="AD42" s="76" t="str">
        <f t="shared" si="15"/>
        <v>-</v>
      </c>
    </row>
    <row r="43" spans="1:30" x14ac:dyDescent="0.25">
      <c r="A43" s="24" t="s">
        <v>95</v>
      </c>
      <c r="B43" s="67">
        <v>6</v>
      </c>
      <c r="C43" s="62">
        <f>COUNTIFS([1]BseMun!$I$2:$I$5571,B43,[1]BseMun!$B$2:$B$5571,$A43)</f>
        <v>1</v>
      </c>
      <c r="D43" s="62">
        <f>COUNTIFS([2]Drenagem_Dados!$I$2:$I$4108,B43,[2]Drenagem_Dados!$B$2:$B$4108,A43)</f>
        <v>1</v>
      </c>
      <c r="E43" s="70">
        <f t="shared" si="0"/>
        <v>1</v>
      </c>
      <c r="F43" s="62">
        <f>SUMIFS([2]Drenagem_Dados!$K$2:$K$4108, [2]Drenagem_Dados!$I$2:$I$4108,$B43,[2]Drenagem_Dados!$B$2:$B$4108,$A43)</f>
        <v>2950603</v>
      </c>
      <c r="G43" s="62">
        <f>SUMIFS([2]Drenagem_Dados!$Q$2:$Q$4108, [2]Drenagem_Dados!$I$2:$I$4108,$B43,[2]Drenagem_Dados!$B$2:$B$4108,$A43)</f>
        <v>774037</v>
      </c>
      <c r="H43" s="66">
        <f t="shared" si="1"/>
        <v>3.8119663530296357</v>
      </c>
      <c r="I43" s="62">
        <f>SUMIFS([2]Drenagem_Dados!$AA$2:$AA$4108, [2]Drenagem_Dados!$I$2:$I$4108,$B43,[2]Drenagem_Dados!$B$2:$B$4108,$A43)</f>
        <v>0</v>
      </c>
      <c r="J43" s="62">
        <f>I43/Faixa_Populacional_estado!D43</f>
        <v>0</v>
      </c>
      <c r="K43" s="62">
        <f t="shared" si="2"/>
        <v>0</v>
      </c>
      <c r="L43" s="70">
        <f t="shared" si="3"/>
        <v>0</v>
      </c>
      <c r="M43" s="62">
        <f>COUNTIFS([2]Drenagem_Dados!$B$2:$B$4108,$A43, [2]Drenagem_Dados!$I$2:$I$4108,$B43, [2]Drenagem_Dados!$S$2:$S$4108, "Sim")</f>
        <v>1</v>
      </c>
      <c r="N43" s="70">
        <f t="shared" si="4"/>
        <v>1</v>
      </c>
      <c r="O43" s="75">
        <f t="shared" si="5"/>
        <v>0</v>
      </c>
      <c r="P43" s="62">
        <f>COUNTIFS([2]Drenagem_Dados!$B$2:$B$4108,$A43, [2]Drenagem_Dados!$I$2:$I$4108,$B43, [2]Drenagem_Dados!$T$2:$T$4108, "Sim")</f>
        <v>1</v>
      </c>
      <c r="Q43" s="70">
        <f t="shared" si="6"/>
        <v>1</v>
      </c>
      <c r="R43" s="75">
        <f t="shared" si="7"/>
        <v>0</v>
      </c>
      <c r="S43" s="62">
        <f>COUNTIFS([2]Drenagem_Dados!$B$2:$B$4108,$A43, [2]Drenagem_Dados!$I$2:$I$4108,$B43, [2]Drenagem_Dados!$V$2:$V$4108, "Sim")</f>
        <v>1</v>
      </c>
      <c r="T43" s="70">
        <f t="shared" si="8"/>
        <v>1</v>
      </c>
      <c r="U43" s="75">
        <f t="shared" si="9"/>
        <v>0</v>
      </c>
      <c r="V43" s="72">
        <f>SUMIFS([2]Drenagem_Dados!$X$2:$X$4108, [2]Drenagem_Dados!$I$2:$I$4108,$B43,[2]Drenagem_Dados!$B$2:$B$4108,$A43)</f>
        <v>6950.96</v>
      </c>
      <c r="W43" s="72">
        <f>SUMIFS([2]Drenagem_Dados!$Y$2:$Y$4108, [2]Drenagem_Dados!$I$2:$I$4108,$B43,[2]Drenagem_Dados!$B$2:$B$4108,$A43)</f>
        <v>6197.59</v>
      </c>
      <c r="X43" s="70">
        <f t="shared" si="10"/>
        <v>0.89161640981965085</v>
      </c>
      <c r="Y43" s="74">
        <f t="shared" si="11"/>
        <v>753.36999999999989</v>
      </c>
      <c r="Z43" s="72">
        <f>SUMIFS([2]Drenagem_Dados!$Z$2:$Z$4108, [2]Drenagem_Dados!$I$2:$I$4108,$B43,[2]Drenagem_Dados!$B$2:$B$4108,$A43)</f>
        <v>3399.78</v>
      </c>
      <c r="AA43" s="70">
        <f t="shared" si="12"/>
        <v>0.48910941797967478</v>
      </c>
      <c r="AB43" s="74">
        <f t="shared" si="13"/>
        <v>3551.18</v>
      </c>
      <c r="AC43" s="76">
        <f t="shared" si="14"/>
        <v>0.89161640981965085</v>
      </c>
      <c r="AD43" s="76">
        <f t="shared" si="15"/>
        <v>0.48910941797967478</v>
      </c>
    </row>
    <row r="44" spans="1:30" x14ac:dyDescent="0.25">
      <c r="A44" s="24" t="s">
        <v>26</v>
      </c>
      <c r="B44" s="24">
        <v>1</v>
      </c>
      <c r="C44" s="62">
        <f>COUNTIFS([1]BseMun!$I$2:$I$5571,B44,[1]BseMun!$B$2:$B$5571,$A44)</f>
        <v>53</v>
      </c>
      <c r="D44" s="62">
        <f>COUNTIFS([2]Drenagem_Dados!$I$2:$I$4108,B44,[2]Drenagem_Dados!$B$2:$B$4108,A44)</f>
        <v>43</v>
      </c>
      <c r="E44" s="70">
        <f t="shared" si="0"/>
        <v>0.81132075471698117</v>
      </c>
      <c r="F44" s="62">
        <f>SUMIFS([2]Drenagem_Dados!$K$2:$K$4108, [2]Drenagem_Dados!$I$2:$I$4108,$B44,[2]Drenagem_Dados!$B$2:$B$4108,$A44)</f>
        <v>404103</v>
      </c>
      <c r="G44" s="62">
        <f>SUMIFS([2]Drenagem_Dados!$Q$2:$Q$4108, [2]Drenagem_Dados!$I$2:$I$4108,$B44,[2]Drenagem_Dados!$B$2:$B$4108,$A44)</f>
        <v>146529</v>
      </c>
      <c r="H44" s="66">
        <f t="shared" si="1"/>
        <v>2.7578363327395943</v>
      </c>
      <c r="I44" s="62">
        <f>SUMIFS([2]Drenagem_Dados!$AA$2:$AA$4108, [2]Drenagem_Dados!$I$2:$I$4108,$B44,[2]Drenagem_Dados!$B$2:$B$4108,$A44)</f>
        <v>16931</v>
      </c>
      <c r="J44" s="62">
        <f>I44/Faixa_Populacional_estado!D44</f>
        <v>393.74418604651163</v>
      </c>
      <c r="K44" s="62">
        <f t="shared" si="2"/>
        <v>20868.441860465115</v>
      </c>
      <c r="L44" s="70">
        <f t="shared" si="3"/>
        <v>0.14241851005920408</v>
      </c>
      <c r="M44" s="62">
        <f>COUNTIFS([2]Drenagem_Dados!$B$2:$B$4108,$A44, [2]Drenagem_Dados!$I$2:$I$4108,$B44, [2]Drenagem_Dados!$S$2:$S$4108, "Sim")</f>
        <v>11</v>
      </c>
      <c r="N44" s="70">
        <f t="shared" si="4"/>
        <v>0.2558139534883721</v>
      </c>
      <c r="O44" s="75">
        <f t="shared" si="5"/>
        <v>39.441860465116278</v>
      </c>
      <c r="P44" s="62">
        <f>COUNTIFS([2]Drenagem_Dados!$B$2:$B$4108,$A44, [2]Drenagem_Dados!$I$2:$I$4108,$B44, [2]Drenagem_Dados!$T$2:$T$4108, "Sim")</f>
        <v>23</v>
      </c>
      <c r="Q44" s="70">
        <f t="shared" si="6"/>
        <v>0.53488372093023251</v>
      </c>
      <c r="R44" s="75">
        <f t="shared" si="7"/>
        <v>24.651162790697676</v>
      </c>
      <c r="S44" s="62">
        <f>COUNTIFS([2]Drenagem_Dados!$B$2:$B$4108,$A44, [2]Drenagem_Dados!$I$2:$I$4108,$B44, [2]Drenagem_Dados!$V$2:$V$4108, "Sim")</f>
        <v>40</v>
      </c>
      <c r="T44" s="70">
        <f t="shared" si="8"/>
        <v>0.93023255813953487</v>
      </c>
      <c r="U44" s="75">
        <f t="shared" si="9"/>
        <v>3.697674418604652</v>
      </c>
      <c r="V44" s="72">
        <f>SUMIFS([2]Drenagem_Dados!$X$2:$X$4108, [2]Drenagem_Dados!$I$2:$I$4108,$B44,[2]Drenagem_Dados!$B$2:$B$4108,$A44)</f>
        <v>1957.36</v>
      </c>
      <c r="W44" s="72">
        <f>SUMIFS([2]Drenagem_Dados!$Y$2:$Y$4108, [2]Drenagem_Dados!$I$2:$I$4108,$B44,[2]Drenagem_Dados!$B$2:$B$4108,$A44)</f>
        <v>1620.6299999999999</v>
      </c>
      <c r="X44" s="70">
        <f t="shared" si="10"/>
        <v>0.82796726202640292</v>
      </c>
      <c r="Y44" s="74">
        <f t="shared" si="11"/>
        <v>336.73</v>
      </c>
      <c r="Z44" s="72">
        <f>SUMIFS([2]Drenagem_Dados!$Z$2:$Z$4108, [2]Drenagem_Dados!$I$2:$I$4108,$B44,[2]Drenagem_Dados!$B$2:$B$4108,$A44)</f>
        <v>537.09</v>
      </c>
      <c r="AA44" s="70">
        <f t="shared" si="12"/>
        <v>0.2743951036089427</v>
      </c>
      <c r="AB44" s="74">
        <f t="shared" si="13"/>
        <v>1420.27</v>
      </c>
      <c r="AC44" s="76">
        <f t="shared" si="14"/>
        <v>0.82796726202640292</v>
      </c>
      <c r="AD44" s="76">
        <f t="shared" si="15"/>
        <v>0.2743951036089427</v>
      </c>
    </row>
    <row r="45" spans="1:30" x14ac:dyDescent="0.25">
      <c r="A45" s="24" t="s">
        <v>26</v>
      </c>
      <c r="B45" s="32">
        <v>2</v>
      </c>
      <c r="C45" s="62">
        <f>COUNTIFS([1]BseMun!$I$2:$I$5571,B45,[1]BseMun!$B$2:$B$5571,$A45)</f>
        <v>15</v>
      </c>
      <c r="D45" s="62">
        <f>COUNTIFS([2]Drenagem_Dados!$I$2:$I$4108,B45,[2]Drenagem_Dados!$B$2:$B$4108,A45)</f>
        <v>13</v>
      </c>
      <c r="E45" s="70">
        <f t="shared" si="0"/>
        <v>0.8666666666666667</v>
      </c>
      <c r="F45" s="62">
        <f>SUMIFS([2]Drenagem_Dados!$K$2:$K$4108, [2]Drenagem_Dados!$I$2:$I$4108,$B45,[2]Drenagem_Dados!$B$2:$B$4108,$A45)</f>
        <v>348765</v>
      </c>
      <c r="G45" s="62">
        <f>SUMIFS([2]Drenagem_Dados!$Q$2:$Q$4108, [2]Drenagem_Dados!$I$2:$I$4108,$B45,[2]Drenagem_Dados!$B$2:$B$4108,$A45)</f>
        <v>134558</v>
      </c>
      <c r="H45" s="66">
        <f t="shared" si="1"/>
        <v>2.5919306172802807</v>
      </c>
      <c r="I45" s="62">
        <f>SUMIFS([2]Drenagem_Dados!$AA$2:$AA$4108, [2]Drenagem_Dados!$I$2:$I$4108,$B45,[2]Drenagem_Dados!$B$2:$B$4108,$A45)</f>
        <v>10243</v>
      </c>
      <c r="J45" s="62">
        <f>I45/Faixa_Populacional_estado!D45</f>
        <v>787.92307692307691</v>
      </c>
      <c r="K45" s="62">
        <f t="shared" si="2"/>
        <v>11818.846153846154</v>
      </c>
      <c r="L45" s="70">
        <f t="shared" si="3"/>
        <v>8.7834585486155817E-2</v>
      </c>
      <c r="M45" s="62">
        <f>COUNTIFS([2]Drenagem_Dados!$B$2:$B$4108,$A45, [2]Drenagem_Dados!$I$2:$I$4108,$B45, [2]Drenagem_Dados!$S$2:$S$4108, "Sim")</f>
        <v>3</v>
      </c>
      <c r="N45" s="70">
        <f t="shared" si="4"/>
        <v>0.23076923076923078</v>
      </c>
      <c r="O45" s="75">
        <f t="shared" si="5"/>
        <v>11.538461538461537</v>
      </c>
      <c r="P45" s="62">
        <f>COUNTIFS([2]Drenagem_Dados!$B$2:$B$4108,$A45, [2]Drenagem_Dados!$I$2:$I$4108,$B45, [2]Drenagem_Dados!$T$2:$T$4108, "Sim")</f>
        <v>5</v>
      </c>
      <c r="Q45" s="70">
        <f t="shared" si="6"/>
        <v>0.38461538461538464</v>
      </c>
      <c r="R45" s="75">
        <f t="shared" si="7"/>
        <v>9.2307692307692317</v>
      </c>
      <c r="S45" s="62">
        <f>COUNTIFS([2]Drenagem_Dados!$B$2:$B$4108,$A45, [2]Drenagem_Dados!$I$2:$I$4108,$B45, [2]Drenagem_Dados!$V$2:$V$4108, "Sim")</f>
        <v>13</v>
      </c>
      <c r="T45" s="70">
        <f t="shared" si="8"/>
        <v>1</v>
      </c>
      <c r="U45" s="75">
        <f t="shared" si="9"/>
        <v>0</v>
      </c>
      <c r="V45" s="72">
        <f>SUMIFS([2]Drenagem_Dados!$X$2:$X$4108, [2]Drenagem_Dados!$I$2:$I$4108,$B45,[2]Drenagem_Dados!$B$2:$B$4108,$A45)</f>
        <v>3160.51</v>
      </c>
      <c r="W45" s="72">
        <f>SUMIFS([2]Drenagem_Dados!$Y$2:$Y$4108, [2]Drenagem_Dados!$I$2:$I$4108,$B45,[2]Drenagem_Dados!$B$2:$B$4108,$A45)</f>
        <v>2601.37</v>
      </c>
      <c r="X45" s="70">
        <f t="shared" si="10"/>
        <v>0.82308551467959279</v>
      </c>
      <c r="Y45" s="74">
        <f t="shared" si="11"/>
        <v>559.14000000000033</v>
      </c>
      <c r="Z45" s="72">
        <f>SUMIFS([2]Drenagem_Dados!$Z$2:$Z$4108, [2]Drenagem_Dados!$I$2:$I$4108,$B45,[2]Drenagem_Dados!$B$2:$B$4108,$A45)</f>
        <v>652.47</v>
      </c>
      <c r="AA45" s="70">
        <f t="shared" si="12"/>
        <v>0.20644452952213407</v>
      </c>
      <c r="AB45" s="74">
        <f t="shared" si="13"/>
        <v>2508.04</v>
      </c>
      <c r="AC45" s="76">
        <f t="shared" si="14"/>
        <v>0.82308551467959279</v>
      </c>
      <c r="AD45" s="76">
        <f t="shared" si="15"/>
        <v>0.20644452952213407</v>
      </c>
    </row>
    <row r="46" spans="1:30" x14ac:dyDescent="0.25">
      <c r="A46" s="24" t="s">
        <v>26</v>
      </c>
      <c r="B46" s="32">
        <v>3</v>
      </c>
      <c r="C46" s="62">
        <f>COUNTIFS([1]BseMun!$I$2:$I$5571,B46,[1]BseMun!$B$2:$B$5571,$A46)</f>
        <v>6</v>
      </c>
      <c r="D46" s="62">
        <f>COUNTIFS([2]Drenagem_Dados!$I$2:$I$4108,B46,[2]Drenagem_Dados!$B$2:$B$4108,A46)</f>
        <v>6</v>
      </c>
      <c r="E46" s="70">
        <f t="shared" si="0"/>
        <v>1</v>
      </c>
      <c r="F46" s="62">
        <f>SUMIFS([2]Drenagem_Dados!$K$2:$K$4108, [2]Drenagem_Dados!$I$2:$I$4108,$B46,[2]Drenagem_Dados!$B$2:$B$4108,$A46)</f>
        <v>766982</v>
      </c>
      <c r="G46" s="62">
        <f>SUMIFS([2]Drenagem_Dados!$Q$2:$Q$4108, [2]Drenagem_Dados!$I$2:$I$4108,$B46,[2]Drenagem_Dados!$B$2:$B$4108,$A46)</f>
        <v>308625</v>
      </c>
      <c r="H46" s="66">
        <f t="shared" si="1"/>
        <v>2.4851583637100041</v>
      </c>
      <c r="I46" s="62">
        <f>SUMIFS([2]Drenagem_Dados!$AA$2:$AA$4108, [2]Drenagem_Dados!$I$2:$I$4108,$B46,[2]Drenagem_Dados!$B$2:$B$4108,$A46)</f>
        <v>25665</v>
      </c>
      <c r="J46" s="62">
        <f>I46/Faixa_Populacional_estado!D46</f>
        <v>4277.5</v>
      </c>
      <c r="K46" s="62">
        <f t="shared" si="2"/>
        <v>25665</v>
      </c>
      <c r="L46" s="70">
        <f t="shared" si="3"/>
        <v>8.3159173754556504E-2</v>
      </c>
      <c r="M46" s="62">
        <f>COUNTIFS([2]Drenagem_Dados!$B$2:$B$4108,$A46, [2]Drenagem_Dados!$I$2:$I$4108,$B46, [2]Drenagem_Dados!$S$2:$S$4108, "Sim")</f>
        <v>2</v>
      </c>
      <c r="N46" s="70">
        <f t="shared" si="4"/>
        <v>0.33333333333333331</v>
      </c>
      <c r="O46" s="75">
        <f t="shared" si="5"/>
        <v>4</v>
      </c>
      <c r="P46" s="62">
        <f>COUNTIFS([2]Drenagem_Dados!$B$2:$B$4108,$A46, [2]Drenagem_Dados!$I$2:$I$4108,$B46, [2]Drenagem_Dados!$T$2:$T$4108, "Sim")</f>
        <v>3</v>
      </c>
      <c r="Q46" s="70">
        <f t="shared" si="6"/>
        <v>0.5</v>
      </c>
      <c r="R46" s="75">
        <f t="shared" si="7"/>
        <v>3</v>
      </c>
      <c r="S46" s="62">
        <f>COUNTIFS([2]Drenagem_Dados!$B$2:$B$4108,$A46, [2]Drenagem_Dados!$I$2:$I$4108,$B46, [2]Drenagem_Dados!$V$2:$V$4108, "Sim")</f>
        <v>5</v>
      </c>
      <c r="T46" s="70">
        <f t="shared" si="8"/>
        <v>0.83333333333333337</v>
      </c>
      <c r="U46" s="75">
        <f t="shared" si="9"/>
        <v>0.99999999999999978</v>
      </c>
      <c r="V46" s="72">
        <f>SUMIFS([2]Drenagem_Dados!$X$2:$X$4108, [2]Drenagem_Dados!$I$2:$I$4108,$B46,[2]Drenagem_Dados!$B$2:$B$4108,$A46)</f>
        <v>11084.78</v>
      </c>
      <c r="W46" s="72">
        <f>SUMIFS([2]Drenagem_Dados!$Y$2:$Y$4108, [2]Drenagem_Dados!$I$2:$I$4108,$B46,[2]Drenagem_Dados!$B$2:$B$4108,$A46)</f>
        <v>9018.86</v>
      </c>
      <c r="X46" s="70">
        <f t="shared" si="10"/>
        <v>0.81362552978047376</v>
      </c>
      <c r="Y46" s="74">
        <f t="shared" si="11"/>
        <v>2065.92</v>
      </c>
      <c r="Z46" s="72">
        <f>SUMIFS([2]Drenagem_Dados!$Z$2:$Z$4108, [2]Drenagem_Dados!$I$2:$I$4108,$B46,[2]Drenagem_Dados!$B$2:$B$4108,$A46)</f>
        <v>2148.9699999999998</v>
      </c>
      <c r="AA46" s="70">
        <f t="shared" si="12"/>
        <v>0.19386672536577176</v>
      </c>
      <c r="AB46" s="74">
        <f t="shared" si="13"/>
        <v>8935.8100000000013</v>
      </c>
      <c r="AC46" s="76">
        <f t="shared" si="14"/>
        <v>0.81362552978047376</v>
      </c>
      <c r="AD46" s="76">
        <f t="shared" si="15"/>
        <v>0.19386672536577176</v>
      </c>
    </row>
    <row r="47" spans="1:30" x14ac:dyDescent="0.25">
      <c r="A47" s="24" t="s">
        <v>26</v>
      </c>
      <c r="B47" s="32">
        <v>4</v>
      </c>
      <c r="C47" s="62">
        <f>COUNTIFS([1]BseMun!$I$2:$I$5571,B47,[1]BseMun!$B$2:$B$5571,$A47)</f>
        <v>4</v>
      </c>
      <c r="D47" s="62">
        <f>COUNTIFS([2]Drenagem_Dados!$I$2:$I$4108,B47,[2]Drenagem_Dados!$B$2:$B$4108,A47)</f>
        <v>4</v>
      </c>
      <c r="E47" s="70">
        <f t="shared" si="0"/>
        <v>1</v>
      </c>
      <c r="F47" s="62">
        <f>SUMIFS([2]Drenagem_Dados!$K$2:$K$4108, [2]Drenagem_Dados!$I$2:$I$4108,$B47,[2]Drenagem_Dados!$B$2:$B$4108,$A47)</f>
        <v>1760062</v>
      </c>
      <c r="G47" s="62">
        <f>SUMIFS([2]Drenagem_Dados!$Q$2:$Q$4108, [2]Drenagem_Dados!$I$2:$I$4108,$B47,[2]Drenagem_Dados!$B$2:$B$4108,$A47)</f>
        <v>497467</v>
      </c>
      <c r="H47" s="66">
        <f t="shared" si="1"/>
        <v>3.5380477499009984</v>
      </c>
      <c r="I47" s="62">
        <f>SUMIFS([2]Drenagem_Dados!$AA$2:$AA$4108, [2]Drenagem_Dados!$I$2:$I$4108,$B47,[2]Drenagem_Dados!$B$2:$B$4108,$A47)</f>
        <v>8531</v>
      </c>
      <c r="J47" s="62">
        <f>I47/Faixa_Populacional_estado!D47</f>
        <v>2132.75</v>
      </c>
      <c r="K47" s="62">
        <f t="shared" si="2"/>
        <v>8531</v>
      </c>
      <c r="L47" s="70">
        <f t="shared" si="3"/>
        <v>1.7148876206863974E-2</v>
      </c>
      <c r="M47" s="62">
        <f>COUNTIFS([2]Drenagem_Dados!$B$2:$B$4108,$A47, [2]Drenagem_Dados!$I$2:$I$4108,$B47, [2]Drenagem_Dados!$S$2:$S$4108, "Sim")</f>
        <v>2</v>
      </c>
      <c r="N47" s="70">
        <f t="shared" si="4"/>
        <v>0.5</v>
      </c>
      <c r="O47" s="75">
        <f t="shared" si="5"/>
        <v>2</v>
      </c>
      <c r="P47" s="62">
        <f>COUNTIFS([2]Drenagem_Dados!$B$2:$B$4108,$A47, [2]Drenagem_Dados!$I$2:$I$4108,$B47, [2]Drenagem_Dados!$T$2:$T$4108, "Sim")</f>
        <v>3</v>
      </c>
      <c r="Q47" s="70">
        <f t="shared" si="6"/>
        <v>0.75</v>
      </c>
      <c r="R47" s="75">
        <f t="shared" si="7"/>
        <v>1</v>
      </c>
      <c r="S47" s="62">
        <f>COUNTIFS([2]Drenagem_Dados!$B$2:$B$4108,$A47, [2]Drenagem_Dados!$I$2:$I$4108,$B47, [2]Drenagem_Dados!$V$2:$V$4108, "Sim")</f>
        <v>4</v>
      </c>
      <c r="T47" s="70">
        <f t="shared" si="8"/>
        <v>1</v>
      </c>
      <c r="U47" s="75">
        <f t="shared" si="9"/>
        <v>0</v>
      </c>
      <c r="V47" s="72">
        <f>SUMIFS([2]Drenagem_Dados!$X$2:$X$4108, [2]Drenagem_Dados!$I$2:$I$4108,$B47,[2]Drenagem_Dados!$B$2:$B$4108,$A47)</f>
        <v>5101.5200000000004</v>
      </c>
      <c r="W47" s="72">
        <f>SUMIFS([2]Drenagem_Dados!$Y$2:$Y$4108, [2]Drenagem_Dados!$I$2:$I$4108,$B47,[2]Drenagem_Dados!$B$2:$B$4108,$A47)</f>
        <v>4226.5200000000004</v>
      </c>
      <c r="X47" s="70">
        <f t="shared" si="10"/>
        <v>0.82848249149273157</v>
      </c>
      <c r="Y47" s="74">
        <f t="shared" si="11"/>
        <v>875</v>
      </c>
      <c r="Z47" s="72">
        <f>SUMIFS([2]Drenagem_Dados!$Z$2:$Z$4108, [2]Drenagem_Dados!$I$2:$I$4108,$B47,[2]Drenagem_Dados!$B$2:$B$4108,$A47)</f>
        <v>1775.5</v>
      </c>
      <c r="AA47" s="70">
        <f t="shared" si="12"/>
        <v>0.34803352726246295</v>
      </c>
      <c r="AB47" s="74">
        <f t="shared" si="13"/>
        <v>3326.0200000000004</v>
      </c>
      <c r="AC47" s="76">
        <f t="shared" si="14"/>
        <v>0.82848249149273157</v>
      </c>
      <c r="AD47" s="76">
        <f t="shared" si="15"/>
        <v>0.34803352726246295</v>
      </c>
    </row>
    <row r="48" spans="1:30" x14ac:dyDescent="0.25">
      <c r="A48" s="24" t="s">
        <v>26</v>
      </c>
      <c r="B48" s="32">
        <v>5</v>
      </c>
      <c r="C48" s="62">
        <f>COUNTIFS([1]BseMun!$I$2:$I$5571,B48,[1]BseMun!$B$2:$B$5571,$A48)</f>
        <v>0</v>
      </c>
      <c r="D48" s="62">
        <f>COUNTIFS([2]Drenagem_Dados!$I$2:$I$4108,B48,[2]Drenagem_Dados!$B$2:$B$4108,A48)</f>
        <v>0</v>
      </c>
      <c r="E48" s="70" t="s">
        <v>4177</v>
      </c>
      <c r="F48" s="62">
        <f>SUMIFS([2]Drenagem_Dados!$K$2:$K$4108, [2]Drenagem_Dados!$I$2:$I$4108,$B48,[2]Drenagem_Dados!$B$2:$B$4108,$A48)</f>
        <v>0</v>
      </c>
      <c r="G48" s="62">
        <f>SUMIFS([2]Drenagem_Dados!$Q$2:$Q$4108, [2]Drenagem_Dados!$I$2:$I$4108,$B48,[2]Drenagem_Dados!$B$2:$B$4108,$A48)</f>
        <v>0</v>
      </c>
      <c r="H48" s="65" t="s">
        <v>4177</v>
      </c>
      <c r="I48" s="62">
        <f>SUMIFS([2]Drenagem_Dados!$AA$2:$AA$4108, [2]Drenagem_Dados!$I$2:$I$4108,$B48,[2]Drenagem_Dados!$B$2:$B$4108,$A48)</f>
        <v>0</v>
      </c>
      <c r="J48" s="65" t="s">
        <v>4177</v>
      </c>
      <c r="K48" s="62" t="str">
        <f t="shared" si="2"/>
        <v>-</v>
      </c>
      <c r="L48" s="70" t="str">
        <f t="shared" si="3"/>
        <v>-</v>
      </c>
      <c r="M48" s="62">
        <f>COUNTIFS([2]Drenagem_Dados!$B$2:$B$4108,$A48, [2]Drenagem_Dados!$I$2:$I$4108,$B48, [2]Drenagem_Dados!$S$2:$S$4108, "Sim")</f>
        <v>0</v>
      </c>
      <c r="N48" s="70" t="str">
        <f t="shared" si="4"/>
        <v>-</v>
      </c>
      <c r="O48" s="75" t="str">
        <f t="shared" si="5"/>
        <v>-</v>
      </c>
      <c r="P48" s="62">
        <f>COUNTIFS([2]Drenagem_Dados!$B$2:$B$4108,$A48, [2]Drenagem_Dados!$I$2:$I$4108,$B48, [2]Drenagem_Dados!$T$2:$T$4108, "Sim")</f>
        <v>0</v>
      </c>
      <c r="Q48" s="70" t="str">
        <f t="shared" si="6"/>
        <v>-</v>
      </c>
      <c r="R48" s="75" t="str">
        <f t="shared" si="7"/>
        <v>-</v>
      </c>
      <c r="S48" s="62">
        <f>COUNTIFS([2]Drenagem_Dados!$B$2:$B$4108,$A48, [2]Drenagem_Dados!$I$2:$I$4108,$B48, [2]Drenagem_Dados!$V$2:$V$4108, "Sim")</f>
        <v>0</v>
      </c>
      <c r="T48" s="70" t="str">
        <f t="shared" si="8"/>
        <v>-</v>
      </c>
      <c r="U48" s="75" t="str">
        <f t="shared" si="9"/>
        <v>-</v>
      </c>
      <c r="V48" s="72">
        <f>SUMIFS([2]Drenagem_Dados!$X$2:$X$4108, [2]Drenagem_Dados!$I$2:$I$4108,$B48,[2]Drenagem_Dados!$B$2:$B$4108,$A48)</f>
        <v>0</v>
      </c>
      <c r="W48" s="72">
        <f>SUMIFS([2]Drenagem_Dados!$Y$2:$Y$4108, [2]Drenagem_Dados!$I$2:$I$4108,$B48,[2]Drenagem_Dados!$B$2:$B$4108,$A48)</f>
        <v>0</v>
      </c>
      <c r="X48" s="70" t="str">
        <f t="shared" si="10"/>
        <v>-</v>
      </c>
      <c r="Y48" s="74" t="str">
        <f t="shared" si="11"/>
        <v>-</v>
      </c>
      <c r="Z48" s="72">
        <f>SUMIFS([2]Drenagem_Dados!$Z$2:$Z$4108, [2]Drenagem_Dados!$I$2:$I$4108,$B48,[2]Drenagem_Dados!$B$2:$B$4108,$A48)</f>
        <v>0</v>
      </c>
      <c r="AA48" s="70" t="str">
        <f t="shared" si="12"/>
        <v>-</v>
      </c>
      <c r="AB48" s="74" t="str">
        <f t="shared" si="13"/>
        <v>-</v>
      </c>
      <c r="AC48" s="76" t="str">
        <f t="shared" si="14"/>
        <v>-</v>
      </c>
      <c r="AD48" s="76" t="str">
        <f t="shared" si="15"/>
        <v>-</v>
      </c>
    </row>
    <row r="49" spans="1:30" x14ac:dyDescent="0.25">
      <c r="A49" s="24" t="s">
        <v>26</v>
      </c>
      <c r="B49" s="67">
        <v>6</v>
      </c>
      <c r="C49" s="62">
        <f>COUNTIFS([1]BseMun!$I$2:$I$5571,B49,[1]BseMun!$B$2:$B$5571,$A49)</f>
        <v>0</v>
      </c>
      <c r="D49" s="62">
        <f>COUNTIFS([2]Drenagem_Dados!$I$2:$I$4108,B49,[2]Drenagem_Dados!$B$2:$B$4108,A49)</f>
        <v>0</v>
      </c>
      <c r="E49" s="70" t="s">
        <v>4177</v>
      </c>
      <c r="F49" s="62">
        <f>SUMIFS([2]Drenagem_Dados!$K$2:$K$4108, [2]Drenagem_Dados!$I$2:$I$4108,$B49,[2]Drenagem_Dados!$B$2:$B$4108,$A49)</f>
        <v>0</v>
      </c>
      <c r="G49" s="62">
        <f>SUMIFS([2]Drenagem_Dados!$Q$2:$Q$4108, [2]Drenagem_Dados!$I$2:$I$4108,$B49,[2]Drenagem_Dados!$B$2:$B$4108,$A49)</f>
        <v>0</v>
      </c>
      <c r="H49" s="65" t="s">
        <v>4177</v>
      </c>
      <c r="I49" s="62">
        <f>SUMIFS([2]Drenagem_Dados!$AA$2:$AA$4108, [2]Drenagem_Dados!$I$2:$I$4108,$B49,[2]Drenagem_Dados!$B$2:$B$4108,$A49)</f>
        <v>0</v>
      </c>
      <c r="J49" s="65" t="s">
        <v>4177</v>
      </c>
      <c r="K49" s="62" t="str">
        <f t="shared" si="2"/>
        <v>-</v>
      </c>
      <c r="L49" s="70" t="str">
        <f t="shared" si="3"/>
        <v>-</v>
      </c>
      <c r="M49" s="62">
        <f>COUNTIFS([2]Drenagem_Dados!$B$2:$B$4108,$A49, [2]Drenagem_Dados!$I$2:$I$4108,$B49, [2]Drenagem_Dados!$S$2:$S$4108, "Sim")</f>
        <v>0</v>
      </c>
      <c r="N49" s="70" t="str">
        <f t="shared" si="4"/>
        <v>-</v>
      </c>
      <c r="O49" s="75" t="str">
        <f t="shared" si="5"/>
        <v>-</v>
      </c>
      <c r="P49" s="62">
        <f>COUNTIFS([2]Drenagem_Dados!$B$2:$B$4108,$A49, [2]Drenagem_Dados!$I$2:$I$4108,$B49, [2]Drenagem_Dados!$T$2:$T$4108, "Sim")</f>
        <v>0</v>
      </c>
      <c r="Q49" s="70" t="str">
        <f t="shared" si="6"/>
        <v>-</v>
      </c>
      <c r="R49" s="75" t="str">
        <f t="shared" si="7"/>
        <v>-</v>
      </c>
      <c r="S49" s="62">
        <f>COUNTIFS([2]Drenagem_Dados!$B$2:$B$4108,$A49, [2]Drenagem_Dados!$I$2:$I$4108,$B49, [2]Drenagem_Dados!$V$2:$V$4108, "Sim")</f>
        <v>0</v>
      </c>
      <c r="T49" s="70" t="str">
        <f t="shared" si="8"/>
        <v>-</v>
      </c>
      <c r="U49" s="75" t="str">
        <f t="shared" si="9"/>
        <v>-</v>
      </c>
      <c r="V49" s="72">
        <f>SUMIFS([2]Drenagem_Dados!$X$2:$X$4108, [2]Drenagem_Dados!$I$2:$I$4108,$B49,[2]Drenagem_Dados!$B$2:$B$4108,$A49)</f>
        <v>0</v>
      </c>
      <c r="W49" s="72">
        <f>SUMIFS([2]Drenagem_Dados!$Y$2:$Y$4108, [2]Drenagem_Dados!$I$2:$I$4108,$B49,[2]Drenagem_Dados!$B$2:$B$4108,$A49)</f>
        <v>0</v>
      </c>
      <c r="X49" s="70" t="str">
        <f t="shared" si="10"/>
        <v>-</v>
      </c>
      <c r="Y49" s="74" t="str">
        <f t="shared" si="11"/>
        <v>-</v>
      </c>
      <c r="Z49" s="72">
        <f>SUMIFS([2]Drenagem_Dados!$Z$2:$Z$4108, [2]Drenagem_Dados!$I$2:$I$4108,$B49,[2]Drenagem_Dados!$B$2:$B$4108,$A49)</f>
        <v>0</v>
      </c>
      <c r="AA49" s="70" t="str">
        <f t="shared" si="12"/>
        <v>-</v>
      </c>
      <c r="AB49" s="74" t="str">
        <f t="shared" si="13"/>
        <v>-</v>
      </c>
      <c r="AC49" s="76" t="str">
        <f t="shared" si="14"/>
        <v>-</v>
      </c>
      <c r="AD49" s="76" t="str">
        <f t="shared" si="15"/>
        <v>-</v>
      </c>
    </row>
    <row r="50" spans="1:30" x14ac:dyDescent="0.25">
      <c r="A50" s="24" t="s">
        <v>27</v>
      </c>
      <c r="B50" s="24">
        <v>1</v>
      </c>
      <c r="C50" s="62">
        <f>COUNTIFS([1]BseMun!$I$2:$I$5571,B50,[1]BseMun!$B$2:$B$5571,$A50)</f>
        <v>207</v>
      </c>
      <c r="D50" s="62">
        <f>COUNTIFS([2]Drenagem_Dados!$I$2:$I$4108,B50,[2]Drenagem_Dados!$B$2:$B$4108,A50)</f>
        <v>144</v>
      </c>
      <c r="E50" s="70">
        <f t="shared" si="0"/>
        <v>0.69565217391304346</v>
      </c>
      <c r="F50" s="62">
        <f>SUMIFS([2]Drenagem_Dados!$K$2:$K$4108, [2]Drenagem_Dados!$I$2:$I$4108,$B50,[2]Drenagem_Dados!$B$2:$B$4108,$A50)</f>
        <v>941374</v>
      </c>
      <c r="G50" s="62">
        <f>SUMIFS([2]Drenagem_Dados!$Q$2:$Q$4108, [2]Drenagem_Dados!$I$2:$I$4108,$B50,[2]Drenagem_Dados!$B$2:$B$4108,$A50)</f>
        <v>362298</v>
      </c>
      <c r="H50" s="66">
        <f t="shared" si="1"/>
        <v>2.5983416966143893</v>
      </c>
      <c r="I50" s="62">
        <f>SUMIFS([2]Drenagem_Dados!$AA$2:$AA$4108, [2]Drenagem_Dados!$I$2:$I$4108,$B50,[2]Drenagem_Dados!$B$2:$B$4108,$A50)</f>
        <v>1806</v>
      </c>
      <c r="J50" s="62">
        <f>I50/Faixa_Populacional_estado!D50</f>
        <v>12.541666666666666</v>
      </c>
      <c r="K50" s="62">
        <f t="shared" si="2"/>
        <v>2596.125</v>
      </c>
      <c r="L50" s="70">
        <f t="shared" si="3"/>
        <v>7.1657171720517368E-3</v>
      </c>
      <c r="M50" s="62">
        <f>COUNTIFS([2]Drenagem_Dados!$B$2:$B$4108,$A50, [2]Drenagem_Dados!$I$2:$I$4108,$B50, [2]Drenagem_Dados!$S$2:$S$4108, "Sim")</f>
        <v>10</v>
      </c>
      <c r="N50" s="70">
        <f t="shared" si="4"/>
        <v>6.9444444444444448E-2</v>
      </c>
      <c r="O50" s="75">
        <f t="shared" si="5"/>
        <v>192.625</v>
      </c>
      <c r="P50" s="62">
        <f>COUNTIFS([2]Drenagem_Dados!$B$2:$B$4108,$A50, [2]Drenagem_Dados!$I$2:$I$4108,$B50, [2]Drenagem_Dados!$T$2:$T$4108, "Sim")</f>
        <v>28</v>
      </c>
      <c r="Q50" s="70">
        <f t="shared" si="6"/>
        <v>0.19444444444444445</v>
      </c>
      <c r="R50" s="75">
        <f t="shared" si="7"/>
        <v>166.75</v>
      </c>
      <c r="S50" s="62">
        <f>COUNTIFS([2]Drenagem_Dados!$B$2:$B$4108,$A50, [2]Drenagem_Dados!$I$2:$I$4108,$B50, [2]Drenagem_Dados!$V$2:$V$4108, "Sim")</f>
        <v>97</v>
      </c>
      <c r="T50" s="70">
        <f t="shared" si="8"/>
        <v>0.67361111111111116</v>
      </c>
      <c r="U50" s="75">
        <f t="shared" si="9"/>
        <v>67.562499999999986</v>
      </c>
      <c r="V50" s="72">
        <f>SUMIFS([2]Drenagem_Dados!$X$2:$X$4108, [2]Drenagem_Dados!$I$2:$I$4108,$B50,[2]Drenagem_Dados!$B$2:$B$4108,$A50)</f>
        <v>85431.990000000034</v>
      </c>
      <c r="W50" s="72">
        <f>SUMIFS([2]Drenagem_Dados!$Y$2:$Y$4108, [2]Drenagem_Dados!$I$2:$I$4108,$B50,[2]Drenagem_Dados!$B$2:$B$4108,$A50)</f>
        <v>50244.890000000014</v>
      </c>
      <c r="X50" s="70">
        <f t="shared" si="10"/>
        <v>0.58812735135866545</v>
      </c>
      <c r="Y50" s="74">
        <f t="shared" si="11"/>
        <v>35187.10000000002</v>
      </c>
      <c r="Z50" s="72">
        <f>SUMIFS([2]Drenagem_Dados!$Z$2:$Z$4108, [2]Drenagem_Dados!$I$2:$I$4108,$B50,[2]Drenagem_Dados!$B$2:$B$4108,$A50)</f>
        <v>9178.7100000000009</v>
      </c>
      <c r="AA50" s="70">
        <f t="shared" si="12"/>
        <v>0.10743879429707767</v>
      </c>
      <c r="AB50" s="74">
        <f t="shared" si="13"/>
        <v>76253.280000000028</v>
      </c>
      <c r="AC50" s="76">
        <f t="shared" si="14"/>
        <v>0.58812735135866545</v>
      </c>
      <c r="AD50" s="76">
        <f t="shared" si="15"/>
        <v>0.10743879429707767</v>
      </c>
    </row>
    <row r="51" spans="1:30" x14ac:dyDescent="0.25">
      <c r="A51" s="24" t="s">
        <v>27</v>
      </c>
      <c r="B51" s="32">
        <v>2</v>
      </c>
      <c r="C51" s="62">
        <f>COUNTIFS([1]BseMun!$I$2:$I$5571,B51,[1]BseMun!$B$2:$B$5571,$A51)</f>
        <v>25</v>
      </c>
      <c r="D51" s="62">
        <f>COUNTIFS([2]Drenagem_Dados!$I$2:$I$4108,B51,[2]Drenagem_Dados!$B$2:$B$4108,A51)</f>
        <v>25</v>
      </c>
      <c r="E51" s="70">
        <f t="shared" si="0"/>
        <v>1</v>
      </c>
      <c r="F51" s="62">
        <f>SUMIFS([2]Drenagem_Dados!$K$2:$K$4108, [2]Drenagem_Dados!$I$2:$I$4108,$B51,[2]Drenagem_Dados!$B$2:$B$4108,$A51)</f>
        <v>1101856</v>
      </c>
      <c r="G51" s="62">
        <f>SUMIFS([2]Drenagem_Dados!$Q$2:$Q$4108, [2]Drenagem_Dados!$I$2:$I$4108,$B51,[2]Drenagem_Dados!$B$2:$B$4108,$A51)</f>
        <v>383906</v>
      </c>
      <c r="H51" s="66">
        <f t="shared" si="1"/>
        <v>2.8701192479409023</v>
      </c>
      <c r="I51" s="62">
        <f>SUMIFS([2]Drenagem_Dados!$AA$2:$AA$4108, [2]Drenagem_Dados!$I$2:$I$4108,$B51,[2]Drenagem_Dados!$B$2:$B$4108,$A51)</f>
        <v>3090</v>
      </c>
      <c r="J51" s="62">
        <f>I51/Faixa_Populacional_estado!D51</f>
        <v>123.6</v>
      </c>
      <c r="K51" s="62">
        <f t="shared" si="2"/>
        <v>3090</v>
      </c>
      <c r="L51" s="70">
        <f t="shared" si="3"/>
        <v>8.0488452902533428E-3</v>
      </c>
      <c r="M51" s="62">
        <f>COUNTIFS([2]Drenagem_Dados!$B$2:$B$4108,$A51, [2]Drenagem_Dados!$I$2:$I$4108,$B51, [2]Drenagem_Dados!$S$2:$S$4108, "Sim")</f>
        <v>4</v>
      </c>
      <c r="N51" s="70">
        <f t="shared" si="4"/>
        <v>0.16</v>
      </c>
      <c r="O51" s="75">
        <f t="shared" si="5"/>
        <v>21</v>
      </c>
      <c r="P51" s="62">
        <f>COUNTIFS([2]Drenagem_Dados!$B$2:$B$4108,$A51, [2]Drenagem_Dados!$I$2:$I$4108,$B51, [2]Drenagem_Dados!$T$2:$T$4108, "Sim")</f>
        <v>6</v>
      </c>
      <c r="Q51" s="70">
        <f t="shared" si="6"/>
        <v>0.24</v>
      </c>
      <c r="R51" s="75">
        <f t="shared" si="7"/>
        <v>19</v>
      </c>
      <c r="S51" s="62">
        <f>COUNTIFS([2]Drenagem_Dados!$B$2:$B$4108,$A51, [2]Drenagem_Dados!$I$2:$I$4108,$B51, [2]Drenagem_Dados!$V$2:$V$4108, "Sim")</f>
        <v>23</v>
      </c>
      <c r="T51" s="70">
        <f t="shared" si="8"/>
        <v>0.92</v>
      </c>
      <c r="U51" s="75">
        <f t="shared" si="9"/>
        <v>1.9999999999999991</v>
      </c>
      <c r="V51" s="72">
        <f>SUMIFS([2]Drenagem_Dados!$X$2:$X$4108, [2]Drenagem_Dados!$I$2:$I$4108,$B51,[2]Drenagem_Dados!$B$2:$B$4108,$A51)</f>
        <v>6032.37</v>
      </c>
      <c r="W51" s="72">
        <f>SUMIFS([2]Drenagem_Dados!$Y$2:$Y$4108, [2]Drenagem_Dados!$I$2:$I$4108,$B51,[2]Drenagem_Dados!$B$2:$B$4108,$A51)</f>
        <v>4951.7</v>
      </c>
      <c r="X51" s="70">
        <f t="shared" si="10"/>
        <v>0.82085482157095802</v>
      </c>
      <c r="Y51" s="74">
        <f t="shared" si="11"/>
        <v>1080.67</v>
      </c>
      <c r="Z51" s="72">
        <f>SUMIFS([2]Drenagem_Dados!$Z$2:$Z$4108, [2]Drenagem_Dados!$I$2:$I$4108,$B51,[2]Drenagem_Dados!$B$2:$B$4108,$A51)</f>
        <v>1225.7700000000002</v>
      </c>
      <c r="AA51" s="70">
        <f t="shared" si="12"/>
        <v>0.20319874278268743</v>
      </c>
      <c r="AB51" s="74">
        <f t="shared" si="13"/>
        <v>4806.5999999999995</v>
      </c>
      <c r="AC51" s="76">
        <f t="shared" si="14"/>
        <v>0.82085482157095802</v>
      </c>
      <c r="AD51" s="76">
        <f t="shared" si="15"/>
        <v>0.20319874278268743</v>
      </c>
    </row>
    <row r="52" spans="1:30" x14ac:dyDescent="0.25">
      <c r="A52" s="24" t="s">
        <v>27</v>
      </c>
      <c r="B52" s="32">
        <v>3</v>
      </c>
      <c r="C52" s="62">
        <f>COUNTIFS([1]BseMun!$I$2:$I$5571,B52,[1]BseMun!$B$2:$B$5571,$A52)</f>
        <v>11</v>
      </c>
      <c r="D52" s="62">
        <f>COUNTIFS([2]Drenagem_Dados!$I$2:$I$4108,B52,[2]Drenagem_Dados!$B$2:$B$4108,A52)</f>
        <v>8</v>
      </c>
      <c r="E52" s="70">
        <f t="shared" si="0"/>
        <v>0.72727272727272729</v>
      </c>
      <c r="F52" s="62">
        <f>SUMIFS([2]Drenagem_Dados!$K$2:$K$4108, [2]Drenagem_Dados!$I$2:$I$4108,$B52,[2]Drenagem_Dados!$B$2:$B$4108,$A52)</f>
        <v>1109012</v>
      </c>
      <c r="G52" s="62">
        <f>SUMIFS([2]Drenagem_Dados!$Q$2:$Q$4108, [2]Drenagem_Dados!$I$2:$I$4108,$B52,[2]Drenagem_Dados!$B$2:$B$4108,$A52)</f>
        <v>354360</v>
      </c>
      <c r="H52" s="66">
        <f t="shared" si="1"/>
        <v>3.1296195958911843</v>
      </c>
      <c r="I52" s="62">
        <f>SUMIFS([2]Drenagem_Dados!$AA$2:$AA$4108, [2]Drenagem_Dados!$I$2:$I$4108,$B52,[2]Drenagem_Dados!$B$2:$B$4108,$A52)</f>
        <v>17092</v>
      </c>
      <c r="J52" s="62">
        <f>I52/Faixa_Populacional_estado!D52</f>
        <v>2136.5</v>
      </c>
      <c r="K52" s="62">
        <f t="shared" si="2"/>
        <v>23501.5</v>
      </c>
      <c r="L52" s="70">
        <f t="shared" si="3"/>
        <v>6.6320973021785759E-2</v>
      </c>
      <c r="M52" s="62">
        <f>COUNTIFS([2]Drenagem_Dados!$B$2:$B$4108,$A52, [2]Drenagem_Dados!$I$2:$I$4108,$B52, [2]Drenagem_Dados!$S$2:$S$4108, "Sim")</f>
        <v>1</v>
      </c>
      <c r="N52" s="70">
        <f t="shared" si="4"/>
        <v>0.125</v>
      </c>
      <c r="O52" s="75">
        <f t="shared" si="5"/>
        <v>9.625</v>
      </c>
      <c r="P52" s="62">
        <f>COUNTIFS([2]Drenagem_Dados!$B$2:$B$4108,$A52, [2]Drenagem_Dados!$I$2:$I$4108,$B52, [2]Drenagem_Dados!$T$2:$T$4108, "Sim")</f>
        <v>4</v>
      </c>
      <c r="Q52" s="70">
        <f t="shared" si="6"/>
        <v>0.5</v>
      </c>
      <c r="R52" s="75">
        <f t="shared" si="7"/>
        <v>5.5</v>
      </c>
      <c r="S52" s="62">
        <f>COUNTIFS([2]Drenagem_Dados!$B$2:$B$4108,$A52, [2]Drenagem_Dados!$I$2:$I$4108,$B52, [2]Drenagem_Dados!$V$2:$V$4108, "Sim")</f>
        <v>8</v>
      </c>
      <c r="T52" s="70">
        <f t="shared" si="8"/>
        <v>1</v>
      </c>
      <c r="U52" s="75">
        <f t="shared" si="9"/>
        <v>0</v>
      </c>
      <c r="V52" s="72">
        <f>SUMIFS([2]Drenagem_Dados!$X$2:$X$4108, [2]Drenagem_Dados!$I$2:$I$4108,$B52,[2]Drenagem_Dados!$B$2:$B$4108,$A52)</f>
        <v>6383.7300000000005</v>
      </c>
      <c r="W52" s="72">
        <f>SUMIFS([2]Drenagem_Dados!$Y$2:$Y$4108, [2]Drenagem_Dados!$I$2:$I$4108,$B52,[2]Drenagem_Dados!$B$2:$B$4108,$A52)</f>
        <v>4320.24</v>
      </c>
      <c r="X52" s="70">
        <f t="shared" si="10"/>
        <v>0.67675794558980396</v>
      </c>
      <c r="Y52" s="74">
        <f t="shared" si="11"/>
        <v>2063.4900000000007</v>
      </c>
      <c r="Z52" s="72">
        <f>SUMIFS([2]Drenagem_Dados!$Z$2:$Z$4108, [2]Drenagem_Dados!$I$2:$I$4108,$B52,[2]Drenagem_Dados!$B$2:$B$4108,$A52)</f>
        <v>1220.75</v>
      </c>
      <c r="AA52" s="70">
        <f t="shared" si="12"/>
        <v>0.19122832575939144</v>
      </c>
      <c r="AB52" s="74">
        <f t="shared" si="13"/>
        <v>5162.9800000000005</v>
      </c>
      <c r="AC52" s="76">
        <f t="shared" si="14"/>
        <v>0.67675794558980396</v>
      </c>
      <c r="AD52" s="76">
        <f t="shared" si="15"/>
        <v>0.19122832575939144</v>
      </c>
    </row>
    <row r="53" spans="1:30" x14ac:dyDescent="0.25">
      <c r="A53" s="24" t="s">
        <v>27</v>
      </c>
      <c r="B53" s="32">
        <v>4</v>
      </c>
      <c r="C53" s="62">
        <f>COUNTIFS([1]BseMun!$I$2:$I$5571,B53,[1]BseMun!$B$2:$B$5571,$A53)</f>
        <v>2</v>
      </c>
      <c r="D53" s="62">
        <f>COUNTIFS([2]Drenagem_Dados!$I$2:$I$4108,B53,[2]Drenagem_Dados!$B$2:$B$4108,A53)</f>
        <v>1</v>
      </c>
      <c r="E53" s="70">
        <f t="shared" si="0"/>
        <v>0.5</v>
      </c>
      <c r="F53" s="62">
        <f>SUMIFS([2]Drenagem_Dados!$K$2:$K$4108, [2]Drenagem_Dados!$I$2:$I$4108,$B53,[2]Drenagem_Dados!$B$2:$B$4108,$A53)</f>
        <v>384913</v>
      </c>
      <c r="G53" s="62">
        <f>SUMIFS([2]Drenagem_Dados!$Q$2:$Q$4108, [2]Drenagem_Dados!$I$2:$I$4108,$B53,[2]Drenagem_Dados!$B$2:$B$4108,$A53)</f>
        <v>120907</v>
      </c>
      <c r="H53" s="66">
        <f t="shared" si="1"/>
        <v>3.1835460312471571</v>
      </c>
      <c r="I53" s="62">
        <f>SUMIFS([2]Drenagem_Dados!$AA$2:$AA$4108, [2]Drenagem_Dados!$I$2:$I$4108,$B53,[2]Drenagem_Dados!$B$2:$B$4108,$A53)</f>
        <v>100</v>
      </c>
      <c r="J53" s="62">
        <f>I53/Faixa_Populacional_estado!D53</f>
        <v>100</v>
      </c>
      <c r="K53" s="62">
        <f t="shared" si="2"/>
        <v>200</v>
      </c>
      <c r="L53" s="70">
        <f t="shared" si="3"/>
        <v>1.6541639441885086E-3</v>
      </c>
      <c r="M53" s="62">
        <f>COUNTIFS([2]Drenagem_Dados!$B$2:$B$4108,$A53, [2]Drenagem_Dados!$I$2:$I$4108,$B53, [2]Drenagem_Dados!$S$2:$S$4108, "Sim")</f>
        <v>1</v>
      </c>
      <c r="N53" s="70">
        <f t="shared" si="4"/>
        <v>1</v>
      </c>
      <c r="O53" s="75">
        <f t="shared" si="5"/>
        <v>0</v>
      </c>
      <c r="P53" s="62">
        <f>COUNTIFS([2]Drenagem_Dados!$B$2:$B$4108,$A53, [2]Drenagem_Dados!$I$2:$I$4108,$B53, [2]Drenagem_Dados!$T$2:$T$4108, "Sim")</f>
        <v>1</v>
      </c>
      <c r="Q53" s="70">
        <f t="shared" si="6"/>
        <v>1</v>
      </c>
      <c r="R53" s="75">
        <f t="shared" si="7"/>
        <v>0</v>
      </c>
      <c r="S53" s="62">
        <f>COUNTIFS([2]Drenagem_Dados!$B$2:$B$4108,$A53, [2]Drenagem_Dados!$I$2:$I$4108,$B53, [2]Drenagem_Dados!$V$2:$V$4108, "Sim")</f>
        <v>1</v>
      </c>
      <c r="T53" s="70">
        <f t="shared" si="8"/>
        <v>1</v>
      </c>
      <c r="U53" s="75">
        <f t="shared" si="9"/>
        <v>0</v>
      </c>
      <c r="V53" s="72">
        <f>SUMIFS([2]Drenagem_Dados!$X$2:$X$4108, [2]Drenagem_Dados!$I$2:$I$4108,$B53,[2]Drenagem_Dados!$B$2:$B$4108,$A53)</f>
        <v>1650.53</v>
      </c>
      <c r="W53" s="72">
        <f>SUMIFS([2]Drenagem_Dados!$Y$2:$Y$4108, [2]Drenagem_Dados!$I$2:$I$4108,$B53,[2]Drenagem_Dados!$B$2:$B$4108,$A53)</f>
        <v>1453.8</v>
      </c>
      <c r="X53" s="70">
        <f t="shared" si="10"/>
        <v>0.88080798289034434</v>
      </c>
      <c r="Y53" s="74">
        <f t="shared" si="11"/>
        <v>196.73000000000002</v>
      </c>
      <c r="Z53" s="72">
        <f>SUMIFS([2]Drenagem_Dados!$Z$2:$Z$4108, [2]Drenagem_Dados!$I$2:$I$4108,$B53,[2]Drenagem_Dados!$B$2:$B$4108,$A53)</f>
        <v>350</v>
      </c>
      <c r="AA53" s="70">
        <f t="shared" si="12"/>
        <v>0.21205309809576317</v>
      </c>
      <c r="AB53" s="74">
        <f t="shared" si="13"/>
        <v>1300.53</v>
      </c>
      <c r="AC53" s="76">
        <f t="shared" si="14"/>
        <v>0.88080798289034434</v>
      </c>
      <c r="AD53" s="76">
        <f t="shared" si="15"/>
        <v>0.21205309809576317</v>
      </c>
    </row>
    <row r="54" spans="1:30" x14ac:dyDescent="0.25">
      <c r="A54" s="24" t="s">
        <v>27</v>
      </c>
      <c r="B54" s="32">
        <v>5</v>
      </c>
      <c r="C54" s="62">
        <f>COUNTIFS([1]BseMun!$I$2:$I$5571,B54,[1]BseMun!$B$2:$B$5571,$A54)</f>
        <v>1</v>
      </c>
      <c r="D54" s="62">
        <f>COUNTIFS([2]Drenagem_Dados!$I$2:$I$4108,B54,[2]Drenagem_Dados!$B$2:$B$4108,A54)</f>
        <v>1</v>
      </c>
      <c r="E54" s="70">
        <f t="shared" si="0"/>
        <v>1</v>
      </c>
      <c r="F54" s="62">
        <f>SUMIFS([2]Drenagem_Dados!$K$2:$K$4108, [2]Drenagem_Dados!$I$2:$I$4108,$B54,[2]Drenagem_Dados!$B$2:$B$4108,$A54)</f>
        <v>1530286</v>
      </c>
      <c r="G54" s="62">
        <f>SUMIFS([2]Drenagem_Dados!$Q$2:$Q$4108, [2]Drenagem_Dados!$I$2:$I$4108,$B54,[2]Drenagem_Dados!$B$2:$B$4108,$A54)</f>
        <v>710000</v>
      </c>
      <c r="H54" s="66">
        <f t="shared" si="1"/>
        <v>2.1553323943661971</v>
      </c>
      <c r="I54" s="62">
        <f>SUMIFS([2]Drenagem_Dados!$AA$2:$AA$4108, [2]Drenagem_Dados!$I$2:$I$4108,$B54,[2]Drenagem_Dados!$B$2:$B$4108,$A54)</f>
        <v>812</v>
      </c>
      <c r="J54" s="62">
        <f>I54/Faixa_Populacional_estado!D54</f>
        <v>812</v>
      </c>
      <c r="K54" s="62">
        <f t="shared" si="2"/>
        <v>812</v>
      </c>
      <c r="L54" s="70">
        <f t="shared" si="3"/>
        <v>1.1436619718309859E-3</v>
      </c>
      <c r="M54" s="62">
        <f>COUNTIFS([2]Drenagem_Dados!$B$2:$B$4108,$A54, [2]Drenagem_Dados!$I$2:$I$4108,$B54, [2]Drenagem_Dados!$S$2:$S$4108, "Sim")</f>
        <v>1</v>
      </c>
      <c r="N54" s="70">
        <f t="shared" si="4"/>
        <v>1</v>
      </c>
      <c r="O54" s="75">
        <f t="shared" si="5"/>
        <v>0</v>
      </c>
      <c r="P54" s="62">
        <f>COUNTIFS([2]Drenagem_Dados!$B$2:$B$4108,$A54, [2]Drenagem_Dados!$I$2:$I$4108,$B54, [2]Drenagem_Dados!$T$2:$T$4108, "Sim")</f>
        <v>1</v>
      </c>
      <c r="Q54" s="70">
        <f t="shared" si="6"/>
        <v>1</v>
      </c>
      <c r="R54" s="75">
        <f t="shared" si="7"/>
        <v>0</v>
      </c>
      <c r="S54" s="62">
        <f>COUNTIFS([2]Drenagem_Dados!$B$2:$B$4108,$A54, [2]Drenagem_Dados!$I$2:$I$4108,$B54, [2]Drenagem_Dados!$V$2:$V$4108, "Sim")</f>
        <v>1</v>
      </c>
      <c r="T54" s="70">
        <f t="shared" si="8"/>
        <v>1</v>
      </c>
      <c r="U54" s="75">
        <f t="shared" si="9"/>
        <v>0</v>
      </c>
      <c r="V54" s="72">
        <f>SUMIFS([2]Drenagem_Dados!$X$2:$X$4108, [2]Drenagem_Dados!$I$2:$I$4108,$B54,[2]Drenagem_Dados!$B$2:$B$4108,$A54)</f>
        <v>6230.89</v>
      </c>
      <c r="W54" s="72">
        <f>SUMIFS([2]Drenagem_Dados!$Y$2:$Y$4108, [2]Drenagem_Dados!$I$2:$I$4108,$B54,[2]Drenagem_Dados!$B$2:$B$4108,$A54)</f>
        <v>5321.64</v>
      </c>
      <c r="X54" s="70">
        <f t="shared" si="10"/>
        <v>0.85407381610010769</v>
      </c>
      <c r="Y54" s="74">
        <f t="shared" si="11"/>
        <v>909.25</v>
      </c>
      <c r="Z54" s="72">
        <f>SUMIFS([2]Drenagem_Dados!$Z$2:$Z$4108, [2]Drenagem_Dados!$I$2:$I$4108,$B54,[2]Drenagem_Dados!$B$2:$B$4108,$A54)</f>
        <v>2256.8000000000002</v>
      </c>
      <c r="AA54" s="70">
        <f t="shared" si="12"/>
        <v>0.36219544880426391</v>
      </c>
      <c r="AB54" s="74">
        <f t="shared" si="13"/>
        <v>3974.09</v>
      </c>
      <c r="AC54" s="76">
        <f t="shared" si="14"/>
        <v>0.85407381610010769</v>
      </c>
      <c r="AD54" s="76">
        <f t="shared" si="15"/>
        <v>0.36219544880426391</v>
      </c>
    </row>
    <row r="55" spans="1:30" x14ac:dyDescent="0.25">
      <c r="A55" s="24" t="s">
        <v>27</v>
      </c>
      <c r="B55" s="67">
        <v>6</v>
      </c>
      <c r="C55" s="62">
        <f>COUNTIFS([1]BseMun!$I$2:$I$5571,B55,[1]BseMun!$B$2:$B$5571,$A55)</f>
        <v>0</v>
      </c>
      <c r="D55" s="62">
        <f>COUNTIFS([2]Drenagem_Dados!$I$2:$I$4108,B55,[2]Drenagem_Dados!$B$2:$B$4108,A55)</f>
        <v>0</v>
      </c>
      <c r="E55" s="70" t="s">
        <v>4177</v>
      </c>
      <c r="F55" s="62">
        <f>SUMIFS([2]Drenagem_Dados!$K$2:$K$4108, [2]Drenagem_Dados!$I$2:$I$4108,$B55,[2]Drenagem_Dados!$B$2:$B$4108,$A55)</f>
        <v>0</v>
      </c>
      <c r="G55" s="62">
        <f>SUMIFS([2]Drenagem_Dados!$Q$2:$Q$4108, [2]Drenagem_Dados!$I$2:$I$4108,$B55,[2]Drenagem_Dados!$B$2:$B$4108,$A55)</f>
        <v>0</v>
      </c>
      <c r="H55" s="65" t="s">
        <v>4177</v>
      </c>
      <c r="I55" s="62">
        <f>SUMIFS([2]Drenagem_Dados!$AA$2:$AA$4108, [2]Drenagem_Dados!$I$2:$I$4108,$B55,[2]Drenagem_Dados!$B$2:$B$4108,$A55)</f>
        <v>0</v>
      </c>
      <c r="J55" s="65" t="s">
        <v>4177</v>
      </c>
      <c r="K55" s="62" t="str">
        <f t="shared" si="2"/>
        <v>-</v>
      </c>
      <c r="L55" s="70" t="str">
        <f t="shared" si="3"/>
        <v>-</v>
      </c>
      <c r="M55" s="62">
        <f>COUNTIFS([2]Drenagem_Dados!$B$2:$B$4108,$A55, [2]Drenagem_Dados!$I$2:$I$4108,$B55, [2]Drenagem_Dados!$S$2:$S$4108, "Sim")</f>
        <v>0</v>
      </c>
      <c r="N55" s="70" t="str">
        <f t="shared" si="4"/>
        <v>-</v>
      </c>
      <c r="O55" s="75" t="str">
        <f t="shared" si="5"/>
        <v>-</v>
      </c>
      <c r="P55" s="62">
        <f>COUNTIFS([2]Drenagem_Dados!$B$2:$B$4108,$A55, [2]Drenagem_Dados!$I$2:$I$4108,$B55, [2]Drenagem_Dados!$T$2:$T$4108, "Sim")</f>
        <v>0</v>
      </c>
      <c r="Q55" s="70" t="str">
        <f t="shared" si="6"/>
        <v>-</v>
      </c>
      <c r="R55" s="75" t="str">
        <f t="shared" si="7"/>
        <v>-</v>
      </c>
      <c r="S55" s="62">
        <f>COUNTIFS([2]Drenagem_Dados!$B$2:$B$4108,$A55, [2]Drenagem_Dados!$I$2:$I$4108,$B55, [2]Drenagem_Dados!$V$2:$V$4108, "Sim")</f>
        <v>0</v>
      </c>
      <c r="T55" s="70" t="str">
        <f t="shared" si="8"/>
        <v>-</v>
      </c>
      <c r="U55" s="75" t="str">
        <f t="shared" si="9"/>
        <v>-</v>
      </c>
      <c r="V55" s="72">
        <f>SUMIFS([2]Drenagem_Dados!$X$2:$X$4108, [2]Drenagem_Dados!$I$2:$I$4108,$B55,[2]Drenagem_Dados!$B$2:$B$4108,$A55)</f>
        <v>0</v>
      </c>
      <c r="W55" s="72">
        <f>SUMIFS([2]Drenagem_Dados!$Y$2:$Y$4108, [2]Drenagem_Dados!$I$2:$I$4108,$B55,[2]Drenagem_Dados!$B$2:$B$4108,$A55)</f>
        <v>0</v>
      </c>
      <c r="X55" s="70" t="str">
        <f t="shared" si="10"/>
        <v>-</v>
      </c>
      <c r="Y55" s="74" t="str">
        <f t="shared" si="11"/>
        <v>-</v>
      </c>
      <c r="Z55" s="72">
        <f>SUMIFS([2]Drenagem_Dados!$Z$2:$Z$4108, [2]Drenagem_Dados!$I$2:$I$4108,$B55,[2]Drenagem_Dados!$B$2:$B$4108,$A55)</f>
        <v>0</v>
      </c>
      <c r="AA55" s="70" t="str">
        <f t="shared" si="12"/>
        <v>-</v>
      </c>
      <c r="AB55" s="74" t="str">
        <f t="shared" si="13"/>
        <v>-</v>
      </c>
      <c r="AC55" s="76" t="str">
        <f t="shared" si="14"/>
        <v>-</v>
      </c>
      <c r="AD55" s="76" t="str">
        <f t="shared" si="15"/>
        <v>-</v>
      </c>
    </row>
    <row r="56" spans="1:30" x14ac:dyDescent="0.25">
      <c r="A56" s="24" t="s">
        <v>98</v>
      </c>
      <c r="B56" s="24">
        <v>1</v>
      </c>
      <c r="C56" s="62">
        <f>COUNTIFS([1]BseMun!$I$2:$I$5571,B56,[1]BseMun!$B$2:$B$5571,$A56)</f>
        <v>162</v>
      </c>
      <c r="D56" s="62">
        <f>COUNTIFS([2]Drenagem_Dados!$I$2:$I$4108,B56,[2]Drenagem_Dados!$B$2:$B$4108,A56)</f>
        <v>61</v>
      </c>
      <c r="E56" s="70">
        <f t="shared" si="0"/>
        <v>0.37654320987654322</v>
      </c>
      <c r="F56" s="62">
        <f>SUMIFS([2]Drenagem_Dados!$K$2:$K$4108, [2]Drenagem_Dados!$I$2:$I$4108,$B56,[2]Drenagem_Dados!$B$2:$B$4108,$A56)</f>
        <v>529509</v>
      </c>
      <c r="G56" s="62">
        <f>SUMIFS([2]Drenagem_Dados!$Q$2:$Q$4108, [2]Drenagem_Dados!$I$2:$I$4108,$B56,[2]Drenagem_Dados!$B$2:$B$4108,$A56)</f>
        <v>172290</v>
      </c>
      <c r="H56" s="66">
        <f t="shared" si="1"/>
        <v>3.0733588716698588</v>
      </c>
      <c r="I56" s="62">
        <f>SUMIFS([2]Drenagem_Dados!$AA$2:$AA$4108, [2]Drenagem_Dados!$I$2:$I$4108,$B56,[2]Drenagem_Dados!$B$2:$B$4108,$A56)</f>
        <v>3792</v>
      </c>
      <c r="J56" s="62">
        <f>I56/Faixa_Populacional_estado!D56</f>
        <v>62.16393442622951</v>
      </c>
      <c r="K56" s="62">
        <f t="shared" si="2"/>
        <v>10070.557377049181</v>
      </c>
      <c r="L56" s="70">
        <f t="shared" si="3"/>
        <v>5.8451200749023047E-2</v>
      </c>
      <c r="M56" s="62">
        <f>COUNTIFS([2]Drenagem_Dados!$B$2:$B$4108,$A56, [2]Drenagem_Dados!$I$2:$I$4108,$B56, [2]Drenagem_Dados!$S$2:$S$4108, "Sim")</f>
        <v>4</v>
      </c>
      <c r="N56" s="70">
        <f t="shared" si="4"/>
        <v>6.5573770491803282E-2</v>
      </c>
      <c r="O56" s="75">
        <f t="shared" si="5"/>
        <v>151.37704918032787</v>
      </c>
      <c r="P56" s="62">
        <f>COUNTIFS([2]Drenagem_Dados!$B$2:$B$4108,$A56, [2]Drenagem_Dados!$I$2:$I$4108,$B56, [2]Drenagem_Dados!$T$2:$T$4108, "Sim")</f>
        <v>8</v>
      </c>
      <c r="Q56" s="70">
        <f t="shared" si="6"/>
        <v>0.13114754098360656</v>
      </c>
      <c r="R56" s="75">
        <f t="shared" si="7"/>
        <v>140.75409836065575</v>
      </c>
      <c r="S56" s="62">
        <f>COUNTIFS([2]Drenagem_Dados!$B$2:$B$4108,$A56, [2]Drenagem_Dados!$I$2:$I$4108,$B56, [2]Drenagem_Dados!$V$2:$V$4108, "Sim")</f>
        <v>27</v>
      </c>
      <c r="T56" s="70">
        <f t="shared" si="8"/>
        <v>0.44262295081967212</v>
      </c>
      <c r="U56" s="75">
        <f t="shared" si="9"/>
        <v>90.295081967213108</v>
      </c>
      <c r="V56" s="72">
        <f>SUMIFS([2]Drenagem_Dados!$X$2:$X$4108, [2]Drenagem_Dados!$I$2:$I$4108,$B56,[2]Drenagem_Dados!$B$2:$B$4108,$A56)</f>
        <v>6736.8799999999992</v>
      </c>
      <c r="W56" s="72">
        <f>SUMIFS([2]Drenagem_Dados!$Y$2:$Y$4108, [2]Drenagem_Dados!$I$2:$I$4108,$B56,[2]Drenagem_Dados!$B$2:$B$4108,$A56)</f>
        <v>3327.9700000000003</v>
      </c>
      <c r="X56" s="70">
        <f t="shared" si="10"/>
        <v>0.49399276816567916</v>
      </c>
      <c r="Y56" s="74">
        <f t="shared" si="11"/>
        <v>3408.9099999999989</v>
      </c>
      <c r="Z56" s="72">
        <f>SUMIFS([2]Drenagem_Dados!$Z$2:$Z$4108, [2]Drenagem_Dados!$I$2:$I$4108,$B56,[2]Drenagem_Dados!$B$2:$B$4108,$A56)</f>
        <v>262.51</v>
      </c>
      <c r="AA56" s="70">
        <f t="shared" si="12"/>
        <v>3.8966108940637213E-2</v>
      </c>
      <c r="AB56" s="74">
        <f t="shared" si="13"/>
        <v>6474.369999999999</v>
      </c>
      <c r="AC56" s="76">
        <f t="shared" si="14"/>
        <v>0.49399276816567916</v>
      </c>
      <c r="AD56" s="76">
        <f t="shared" si="15"/>
        <v>3.8966108940637213E-2</v>
      </c>
    </row>
    <row r="57" spans="1:30" x14ac:dyDescent="0.25">
      <c r="A57" s="24" t="s">
        <v>98</v>
      </c>
      <c r="B57" s="32">
        <v>2</v>
      </c>
      <c r="C57" s="62">
        <f>COUNTIFS([1]BseMun!$I$2:$I$5571,B57,[1]BseMun!$B$2:$B$5571,$A57)</f>
        <v>46</v>
      </c>
      <c r="D57" s="62">
        <f>COUNTIFS([2]Drenagem_Dados!$I$2:$I$4108,B57,[2]Drenagem_Dados!$B$2:$B$4108,A57)</f>
        <v>20</v>
      </c>
      <c r="E57" s="70">
        <f t="shared" si="0"/>
        <v>0.43478260869565216</v>
      </c>
      <c r="F57" s="62">
        <f>SUMIFS([2]Drenagem_Dados!$K$2:$K$4108, [2]Drenagem_Dados!$I$2:$I$4108,$B57,[2]Drenagem_Dados!$B$2:$B$4108,$A57)</f>
        <v>564957</v>
      </c>
      <c r="G57" s="62">
        <f>SUMIFS([2]Drenagem_Dados!$Q$2:$Q$4108, [2]Drenagem_Dados!$I$2:$I$4108,$B57,[2]Drenagem_Dados!$B$2:$B$4108,$A57)</f>
        <v>187089</v>
      </c>
      <c r="H57" s="66">
        <f t="shared" si="1"/>
        <v>3.0197232333274537</v>
      </c>
      <c r="I57" s="62">
        <f>SUMIFS([2]Drenagem_Dados!$AA$2:$AA$4108, [2]Drenagem_Dados!$I$2:$I$4108,$B57,[2]Drenagem_Dados!$B$2:$B$4108,$A57)</f>
        <v>1833</v>
      </c>
      <c r="J57" s="62">
        <f>I57/Faixa_Populacional_estado!D57</f>
        <v>91.65</v>
      </c>
      <c r="K57" s="62">
        <f t="shared" si="2"/>
        <v>4215.9000000000005</v>
      </c>
      <c r="L57" s="70">
        <f t="shared" si="3"/>
        <v>2.2534194955342111E-2</v>
      </c>
      <c r="M57" s="62">
        <f>COUNTIFS([2]Drenagem_Dados!$B$2:$B$4108,$A57, [2]Drenagem_Dados!$I$2:$I$4108,$B57, [2]Drenagem_Dados!$S$2:$S$4108, "Sim")</f>
        <v>1</v>
      </c>
      <c r="N57" s="70">
        <f t="shared" si="4"/>
        <v>0.05</v>
      </c>
      <c r="O57" s="75">
        <f t="shared" si="5"/>
        <v>43.699999999999996</v>
      </c>
      <c r="P57" s="62">
        <f>COUNTIFS([2]Drenagem_Dados!$B$2:$B$4108,$A57, [2]Drenagem_Dados!$I$2:$I$4108,$B57, [2]Drenagem_Dados!$T$2:$T$4108, "Sim")</f>
        <v>3</v>
      </c>
      <c r="Q57" s="70">
        <f t="shared" si="6"/>
        <v>0.15</v>
      </c>
      <c r="R57" s="75">
        <f t="shared" si="7"/>
        <v>39.1</v>
      </c>
      <c r="S57" s="62">
        <f>COUNTIFS([2]Drenagem_Dados!$B$2:$B$4108,$A57, [2]Drenagem_Dados!$I$2:$I$4108,$B57, [2]Drenagem_Dados!$V$2:$V$4108, "Sim")</f>
        <v>13</v>
      </c>
      <c r="T57" s="70">
        <f t="shared" si="8"/>
        <v>0.65</v>
      </c>
      <c r="U57" s="75">
        <f t="shared" si="9"/>
        <v>16.099999999999998</v>
      </c>
      <c r="V57" s="72">
        <f>SUMIFS([2]Drenagem_Dados!$X$2:$X$4108, [2]Drenagem_Dados!$I$2:$I$4108,$B57,[2]Drenagem_Dados!$B$2:$B$4108,$A57)</f>
        <v>52786.130000000005</v>
      </c>
      <c r="W57" s="72">
        <f>SUMIFS([2]Drenagem_Dados!$Y$2:$Y$4108, [2]Drenagem_Dados!$I$2:$I$4108,$B57,[2]Drenagem_Dados!$B$2:$B$4108,$A57)</f>
        <v>1392.2000000000003</v>
      </c>
      <c r="X57" s="70">
        <f t="shared" si="10"/>
        <v>2.6374352505099355E-2</v>
      </c>
      <c r="Y57" s="74">
        <f t="shared" si="11"/>
        <v>51393.930000000008</v>
      </c>
      <c r="Z57" s="72">
        <f>SUMIFS([2]Drenagem_Dados!$Z$2:$Z$4108, [2]Drenagem_Dados!$I$2:$I$4108,$B57,[2]Drenagem_Dados!$B$2:$B$4108,$A57)</f>
        <v>484.58</v>
      </c>
      <c r="AA57" s="70">
        <f t="shared" si="12"/>
        <v>9.1800630203426534E-3</v>
      </c>
      <c r="AB57" s="74">
        <f t="shared" si="13"/>
        <v>52301.55</v>
      </c>
      <c r="AC57" s="76">
        <f t="shared" si="14"/>
        <v>2.6374352505099355E-2</v>
      </c>
      <c r="AD57" s="76">
        <f t="shared" si="15"/>
        <v>9.1800630203426534E-3</v>
      </c>
    </row>
    <row r="58" spans="1:30" x14ac:dyDescent="0.25">
      <c r="A58" s="24" t="s">
        <v>98</v>
      </c>
      <c r="B58" s="32">
        <v>3</v>
      </c>
      <c r="C58" s="62">
        <f>COUNTIFS([1]BseMun!$I$2:$I$5571,B58,[1]BseMun!$B$2:$B$5571,$A58)</f>
        <v>7</v>
      </c>
      <c r="D58" s="62">
        <f>COUNTIFS([2]Drenagem_Dados!$I$2:$I$4108,B58,[2]Drenagem_Dados!$B$2:$B$4108,A58)</f>
        <v>4</v>
      </c>
      <c r="E58" s="70">
        <f t="shared" si="0"/>
        <v>0.5714285714285714</v>
      </c>
      <c r="F58" s="62">
        <f>SUMIFS([2]Drenagem_Dados!$K$2:$K$4108, [2]Drenagem_Dados!$I$2:$I$4108,$B58,[2]Drenagem_Dados!$B$2:$B$4108,$A58)</f>
        <v>440553</v>
      </c>
      <c r="G58" s="62">
        <f>SUMIFS([2]Drenagem_Dados!$Q$2:$Q$4108, [2]Drenagem_Dados!$I$2:$I$4108,$B58,[2]Drenagem_Dados!$B$2:$B$4108,$A58)</f>
        <v>136298</v>
      </c>
      <c r="H58" s="66">
        <f t="shared" si="1"/>
        <v>3.2322778030492012</v>
      </c>
      <c r="I58" s="62">
        <f>SUMIFS([2]Drenagem_Dados!$AA$2:$AA$4108, [2]Drenagem_Dados!$I$2:$I$4108,$B58,[2]Drenagem_Dados!$B$2:$B$4108,$A58)</f>
        <v>1490</v>
      </c>
      <c r="J58" s="62">
        <f>I58/Faixa_Populacional_estado!D58</f>
        <v>372.5</v>
      </c>
      <c r="K58" s="62">
        <f t="shared" si="2"/>
        <v>2607.5</v>
      </c>
      <c r="L58" s="70">
        <f t="shared" si="3"/>
        <v>1.9130874994497352E-2</v>
      </c>
      <c r="M58" s="62">
        <f>COUNTIFS([2]Drenagem_Dados!$B$2:$B$4108,$A58, [2]Drenagem_Dados!$I$2:$I$4108,$B58, [2]Drenagem_Dados!$S$2:$S$4108, "Sim")</f>
        <v>1</v>
      </c>
      <c r="N58" s="70">
        <f t="shared" si="4"/>
        <v>0.25</v>
      </c>
      <c r="O58" s="75">
        <f t="shared" si="5"/>
        <v>5.25</v>
      </c>
      <c r="P58" s="62">
        <f>COUNTIFS([2]Drenagem_Dados!$B$2:$B$4108,$A58, [2]Drenagem_Dados!$I$2:$I$4108,$B58, [2]Drenagem_Dados!$T$2:$T$4108, "Sim")</f>
        <v>3</v>
      </c>
      <c r="Q58" s="70">
        <f t="shared" si="6"/>
        <v>0.75</v>
      </c>
      <c r="R58" s="75">
        <f t="shared" si="7"/>
        <v>1.75</v>
      </c>
      <c r="S58" s="62">
        <f>COUNTIFS([2]Drenagem_Dados!$B$2:$B$4108,$A58, [2]Drenagem_Dados!$I$2:$I$4108,$B58, [2]Drenagem_Dados!$V$2:$V$4108, "Sim")</f>
        <v>4</v>
      </c>
      <c r="T58" s="70">
        <f t="shared" si="8"/>
        <v>1</v>
      </c>
      <c r="U58" s="75">
        <f t="shared" si="9"/>
        <v>0</v>
      </c>
      <c r="V58" s="72">
        <f>SUMIFS([2]Drenagem_Dados!$X$2:$X$4108, [2]Drenagem_Dados!$I$2:$I$4108,$B58,[2]Drenagem_Dados!$B$2:$B$4108,$A58)</f>
        <v>2157</v>
      </c>
      <c r="W58" s="72">
        <f>SUMIFS([2]Drenagem_Dados!$Y$2:$Y$4108, [2]Drenagem_Dados!$I$2:$I$4108,$B58,[2]Drenagem_Dados!$B$2:$B$4108,$A58)</f>
        <v>1135</v>
      </c>
      <c r="X58" s="70">
        <f t="shared" si="10"/>
        <v>0.52619378766805747</v>
      </c>
      <c r="Y58" s="74">
        <f t="shared" si="11"/>
        <v>1022</v>
      </c>
      <c r="Z58" s="72">
        <f>SUMIFS([2]Drenagem_Dados!$Z$2:$Z$4108, [2]Drenagem_Dados!$I$2:$I$4108,$B58,[2]Drenagem_Dados!$B$2:$B$4108,$A58)</f>
        <v>232.56</v>
      </c>
      <c r="AA58" s="70">
        <f t="shared" si="12"/>
        <v>0.10781641168289291</v>
      </c>
      <c r="AB58" s="74">
        <f t="shared" si="13"/>
        <v>1924.44</v>
      </c>
      <c r="AC58" s="76">
        <f t="shared" si="14"/>
        <v>0.52619378766805747</v>
      </c>
      <c r="AD58" s="76">
        <f t="shared" si="15"/>
        <v>0.10781641168289291</v>
      </c>
    </row>
    <row r="59" spans="1:30" x14ac:dyDescent="0.25">
      <c r="A59" s="24" t="s">
        <v>98</v>
      </c>
      <c r="B59" s="32">
        <v>4</v>
      </c>
      <c r="C59" s="62">
        <f>COUNTIFS([1]BseMun!$I$2:$I$5571,B59,[1]BseMun!$B$2:$B$5571,$A59)</f>
        <v>1</v>
      </c>
      <c r="D59" s="62">
        <f>COUNTIFS([2]Drenagem_Dados!$I$2:$I$4108,B59,[2]Drenagem_Dados!$B$2:$B$4108,A59)</f>
        <v>1</v>
      </c>
      <c r="E59" s="70">
        <f t="shared" si="0"/>
        <v>1</v>
      </c>
      <c r="F59" s="62">
        <f>SUMIFS([2]Drenagem_Dados!$K$2:$K$4108, [2]Drenagem_Dados!$I$2:$I$4108,$B59,[2]Drenagem_Dados!$B$2:$B$4108,$A59)</f>
        <v>245760</v>
      </c>
      <c r="G59" s="62">
        <f>SUMIFS([2]Drenagem_Dados!$Q$2:$Q$4108, [2]Drenagem_Dados!$I$2:$I$4108,$B59,[2]Drenagem_Dados!$B$2:$B$4108,$A59)</f>
        <v>65104</v>
      </c>
      <c r="H59" s="66">
        <f t="shared" si="1"/>
        <v>3.7748832637011551</v>
      </c>
      <c r="I59" s="62">
        <f>SUMIFS([2]Drenagem_Dados!$AA$2:$AA$4108, [2]Drenagem_Dados!$I$2:$I$4108,$B59,[2]Drenagem_Dados!$B$2:$B$4108,$A59)</f>
        <v>2000</v>
      </c>
      <c r="J59" s="62">
        <f>I59/Faixa_Populacional_estado!D59</f>
        <v>2000</v>
      </c>
      <c r="K59" s="62">
        <f t="shared" si="2"/>
        <v>2000</v>
      </c>
      <c r="L59" s="70">
        <f t="shared" si="3"/>
        <v>3.0720078643401327E-2</v>
      </c>
      <c r="M59" s="62">
        <f>COUNTIFS([2]Drenagem_Dados!$B$2:$B$4108,$A59, [2]Drenagem_Dados!$I$2:$I$4108,$B59, [2]Drenagem_Dados!$S$2:$S$4108, "Sim")</f>
        <v>0</v>
      </c>
      <c r="N59" s="70">
        <f t="shared" si="4"/>
        <v>0</v>
      </c>
      <c r="O59" s="75">
        <f t="shared" si="5"/>
        <v>1</v>
      </c>
      <c r="P59" s="62">
        <f>COUNTIFS([2]Drenagem_Dados!$B$2:$B$4108,$A59, [2]Drenagem_Dados!$I$2:$I$4108,$B59, [2]Drenagem_Dados!$T$2:$T$4108, "Sim")</f>
        <v>1</v>
      </c>
      <c r="Q59" s="70">
        <f t="shared" si="6"/>
        <v>1</v>
      </c>
      <c r="R59" s="75">
        <f t="shared" si="7"/>
        <v>0</v>
      </c>
      <c r="S59" s="62">
        <f>COUNTIFS([2]Drenagem_Dados!$B$2:$B$4108,$A59, [2]Drenagem_Dados!$I$2:$I$4108,$B59, [2]Drenagem_Dados!$V$2:$V$4108, "Sim")</f>
        <v>1</v>
      </c>
      <c r="T59" s="70">
        <f t="shared" si="8"/>
        <v>1</v>
      </c>
      <c r="U59" s="75">
        <f t="shared" si="9"/>
        <v>0</v>
      </c>
      <c r="V59" s="72">
        <f>SUMIFS([2]Drenagem_Dados!$X$2:$X$4108, [2]Drenagem_Dados!$I$2:$I$4108,$B59,[2]Drenagem_Dados!$B$2:$B$4108,$A59)</f>
        <v>800</v>
      </c>
      <c r="W59" s="72">
        <f>SUMIFS([2]Drenagem_Dados!$Y$2:$Y$4108, [2]Drenagem_Dados!$I$2:$I$4108,$B59,[2]Drenagem_Dados!$B$2:$B$4108,$A59)</f>
        <v>450</v>
      </c>
      <c r="X59" s="70">
        <f t="shared" si="10"/>
        <v>0.5625</v>
      </c>
      <c r="Y59" s="74">
        <f t="shared" si="11"/>
        <v>350</v>
      </c>
      <c r="Z59" s="72">
        <f>SUMIFS([2]Drenagem_Dados!$Z$2:$Z$4108, [2]Drenagem_Dados!$I$2:$I$4108,$B59,[2]Drenagem_Dados!$B$2:$B$4108,$A59)</f>
        <v>150</v>
      </c>
      <c r="AA59" s="70">
        <f t="shared" si="12"/>
        <v>0.1875</v>
      </c>
      <c r="AB59" s="74">
        <f t="shared" si="13"/>
        <v>650</v>
      </c>
      <c r="AC59" s="76">
        <f t="shared" si="14"/>
        <v>0.5625</v>
      </c>
      <c r="AD59" s="76">
        <f t="shared" si="15"/>
        <v>0.1875</v>
      </c>
    </row>
    <row r="60" spans="1:30" x14ac:dyDescent="0.25">
      <c r="A60" s="24" t="s">
        <v>98</v>
      </c>
      <c r="B60" s="32">
        <v>5</v>
      </c>
      <c r="C60" s="62">
        <f>COUNTIFS([1]BseMun!$I$2:$I$5571,B60,[1]BseMun!$B$2:$B$5571,$A60)</f>
        <v>1</v>
      </c>
      <c r="D60" s="62">
        <f>COUNTIFS([2]Drenagem_Dados!$I$2:$I$4108,B60,[2]Drenagem_Dados!$B$2:$B$4108,A60)</f>
        <v>1</v>
      </c>
      <c r="E60" s="70">
        <f t="shared" si="0"/>
        <v>1</v>
      </c>
      <c r="F60" s="62">
        <f>SUMIFS([2]Drenagem_Dados!$K$2:$K$4108, [2]Drenagem_Dados!$I$2:$I$4108,$B60,[2]Drenagem_Dados!$B$2:$B$4108,$A60)</f>
        <v>1047436</v>
      </c>
      <c r="G60" s="62">
        <f>SUMIFS([2]Drenagem_Dados!$Q$2:$Q$4108, [2]Drenagem_Dados!$I$2:$I$4108,$B60,[2]Drenagem_Dados!$B$2:$B$4108,$A60)</f>
        <v>373626</v>
      </c>
      <c r="H60" s="66">
        <f t="shared" si="1"/>
        <v>2.803434450493274</v>
      </c>
      <c r="I60" s="62">
        <f>SUMIFS([2]Drenagem_Dados!$AA$2:$AA$4108, [2]Drenagem_Dados!$I$2:$I$4108,$B60,[2]Drenagem_Dados!$B$2:$B$4108,$A60)</f>
        <v>218</v>
      </c>
      <c r="J60" s="62">
        <f>I60/Faixa_Populacional_estado!D60</f>
        <v>218</v>
      </c>
      <c r="K60" s="62">
        <f t="shared" si="2"/>
        <v>218</v>
      </c>
      <c r="L60" s="70">
        <f t="shared" si="3"/>
        <v>5.8347117170646579E-4</v>
      </c>
      <c r="M60" s="62">
        <f>COUNTIFS([2]Drenagem_Dados!$B$2:$B$4108,$A60, [2]Drenagem_Dados!$I$2:$I$4108,$B60, [2]Drenagem_Dados!$S$2:$S$4108, "Sim")</f>
        <v>1</v>
      </c>
      <c r="N60" s="70">
        <f t="shared" si="4"/>
        <v>1</v>
      </c>
      <c r="O60" s="75">
        <f t="shared" si="5"/>
        <v>0</v>
      </c>
      <c r="P60" s="62">
        <f>COUNTIFS([2]Drenagem_Dados!$B$2:$B$4108,$A60, [2]Drenagem_Dados!$I$2:$I$4108,$B60, [2]Drenagem_Dados!$T$2:$T$4108, "Sim")</f>
        <v>1</v>
      </c>
      <c r="Q60" s="70">
        <f t="shared" si="6"/>
        <v>1</v>
      </c>
      <c r="R60" s="75">
        <f t="shared" si="7"/>
        <v>0</v>
      </c>
      <c r="S60" s="62">
        <f>COUNTIFS([2]Drenagem_Dados!$B$2:$B$4108,$A60, [2]Drenagem_Dados!$I$2:$I$4108,$B60, [2]Drenagem_Dados!$V$2:$V$4108, "Sim")</f>
        <v>1</v>
      </c>
      <c r="T60" s="70">
        <f t="shared" si="8"/>
        <v>1</v>
      </c>
      <c r="U60" s="75">
        <f t="shared" si="9"/>
        <v>0</v>
      </c>
      <c r="V60" s="72">
        <f>SUMIFS([2]Drenagem_Dados!$X$2:$X$4108, [2]Drenagem_Dados!$I$2:$I$4108,$B60,[2]Drenagem_Dados!$B$2:$B$4108,$A60)</f>
        <v>3154.98</v>
      </c>
      <c r="W60" s="72">
        <f>SUMIFS([2]Drenagem_Dados!$Y$2:$Y$4108, [2]Drenagem_Dados!$I$2:$I$4108,$B60,[2]Drenagem_Dados!$B$2:$B$4108,$A60)</f>
        <v>1514.98</v>
      </c>
      <c r="X60" s="70">
        <f t="shared" si="10"/>
        <v>0.48018687915612779</v>
      </c>
      <c r="Y60" s="74">
        <f t="shared" si="11"/>
        <v>1640</v>
      </c>
      <c r="Z60" s="72">
        <f>SUMIFS([2]Drenagem_Dados!$Z$2:$Z$4108, [2]Drenagem_Dados!$I$2:$I$4108,$B60,[2]Drenagem_Dados!$B$2:$B$4108,$A60)</f>
        <v>403.75</v>
      </c>
      <c r="AA60" s="70">
        <f t="shared" si="12"/>
        <v>0.12797228508580086</v>
      </c>
      <c r="AB60" s="74">
        <f t="shared" si="13"/>
        <v>2751.23</v>
      </c>
      <c r="AC60" s="76">
        <f t="shared" si="14"/>
        <v>0.48018687915612779</v>
      </c>
      <c r="AD60" s="76">
        <f t="shared" si="15"/>
        <v>0.12797228508580086</v>
      </c>
    </row>
    <row r="61" spans="1:30" x14ac:dyDescent="0.25">
      <c r="A61" s="24" t="s">
        <v>98</v>
      </c>
      <c r="B61" s="67">
        <v>6</v>
      </c>
      <c r="C61" s="62">
        <f>COUNTIFS([1]BseMun!$I$2:$I$5571,B61,[1]BseMun!$B$2:$B$5571,$A61)</f>
        <v>0</v>
      </c>
      <c r="D61" s="62">
        <f>COUNTIFS([2]Drenagem_Dados!$I$2:$I$4108,B61,[2]Drenagem_Dados!$B$2:$B$4108,A61)</f>
        <v>0</v>
      </c>
      <c r="E61" s="70" t="s">
        <v>4177</v>
      </c>
      <c r="F61" s="62">
        <f>SUMIFS([2]Drenagem_Dados!$K$2:$K$4108, [2]Drenagem_Dados!$I$2:$I$4108,$B61,[2]Drenagem_Dados!$B$2:$B$4108,$A61)</f>
        <v>0</v>
      </c>
      <c r="G61" s="62">
        <f>SUMIFS([2]Drenagem_Dados!$Q$2:$Q$4108, [2]Drenagem_Dados!$I$2:$I$4108,$B61,[2]Drenagem_Dados!$B$2:$B$4108,$A61)</f>
        <v>0</v>
      </c>
      <c r="H61" s="65" t="s">
        <v>4177</v>
      </c>
      <c r="I61" s="62">
        <f>SUMIFS([2]Drenagem_Dados!$AA$2:$AA$4108, [2]Drenagem_Dados!$I$2:$I$4108,$B61,[2]Drenagem_Dados!$B$2:$B$4108,$A61)</f>
        <v>0</v>
      </c>
      <c r="J61" s="65" t="s">
        <v>4177</v>
      </c>
      <c r="K61" s="62" t="str">
        <f t="shared" si="2"/>
        <v>-</v>
      </c>
      <c r="L61" s="70" t="str">
        <f t="shared" si="3"/>
        <v>-</v>
      </c>
      <c r="M61" s="62">
        <f>COUNTIFS([2]Drenagem_Dados!$B$2:$B$4108,$A61, [2]Drenagem_Dados!$I$2:$I$4108,$B61, [2]Drenagem_Dados!$S$2:$S$4108, "Sim")</f>
        <v>0</v>
      </c>
      <c r="N61" s="70" t="str">
        <f t="shared" si="4"/>
        <v>-</v>
      </c>
      <c r="O61" s="75" t="str">
        <f t="shared" si="5"/>
        <v>-</v>
      </c>
      <c r="P61" s="62">
        <f>COUNTIFS([2]Drenagem_Dados!$B$2:$B$4108,$A61, [2]Drenagem_Dados!$I$2:$I$4108,$B61, [2]Drenagem_Dados!$T$2:$T$4108, "Sim")</f>
        <v>0</v>
      </c>
      <c r="Q61" s="70" t="str">
        <f t="shared" si="6"/>
        <v>-</v>
      </c>
      <c r="R61" s="75" t="str">
        <f t="shared" si="7"/>
        <v>-</v>
      </c>
      <c r="S61" s="62">
        <f>COUNTIFS([2]Drenagem_Dados!$B$2:$B$4108,$A61, [2]Drenagem_Dados!$I$2:$I$4108,$B61, [2]Drenagem_Dados!$V$2:$V$4108, "Sim")</f>
        <v>0</v>
      </c>
      <c r="T61" s="70" t="str">
        <f t="shared" si="8"/>
        <v>-</v>
      </c>
      <c r="U61" s="75" t="str">
        <f t="shared" si="9"/>
        <v>-</v>
      </c>
      <c r="V61" s="72">
        <f>SUMIFS([2]Drenagem_Dados!$X$2:$X$4108, [2]Drenagem_Dados!$I$2:$I$4108,$B61,[2]Drenagem_Dados!$B$2:$B$4108,$A61)</f>
        <v>0</v>
      </c>
      <c r="W61" s="72">
        <f>SUMIFS([2]Drenagem_Dados!$Y$2:$Y$4108, [2]Drenagem_Dados!$I$2:$I$4108,$B61,[2]Drenagem_Dados!$B$2:$B$4108,$A61)</f>
        <v>0</v>
      </c>
      <c r="X61" s="70" t="str">
        <f t="shared" si="10"/>
        <v>-</v>
      </c>
      <c r="Y61" s="74" t="str">
        <f t="shared" si="11"/>
        <v>-</v>
      </c>
      <c r="Z61" s="72">
        <f>SUMIFS([2]Drenagem_Dados!$Z$2:$Z$4108, [2]Drenagem_Dados!$I$2:$I$4108,$B61,[2]Drenagem_Dados!$B$2:$B$4108,$A61)</f>
        <v>0</v>
      </c>
      <c r="AA61" s="70" t="str">
        <f t="shared" si="12"/>
        <v>-</v>
      </c>
      <c r="AB61" s="74" t="str">
        <f t="shared" si="13"/>
        <v>-</v>
      </c>
      <c r="AC61" s="76" t="str">
        <f t="shared" si="14"/>
        <v>-</v>
      </c>
      <c r="AD61" s="76" t="str">
        <f t="shared" si="15"/>
        <v>-</v>
      </c>
    </row>
    <row r="62" spans="1:30" x14ac:dyDescent="0.25">
      <c r="A62" s="24" t="s">
        <v>29</v>
      </c>
      <c r="B62" s="24">
        <v>1</v>
      </c>
      <c r="C62" s="62">
        <f>COUNTIFS([1]BseMun!$I$2:$I$5571,B62,[1]BseMun!$B$2:$B$5571,$A62)</f>
        <v>732</v>
      </c>
      <c r="D62" s="62">
        <f>COUNTIFS([2]Drenagem_Dados!$I$2:$I$4108,B62,[2]Drenagem_Dados!$B$2:$B$4108,A62)</f>
        <v>568</v>
      </c>
      <c r="E62" s="70">
        <f t="shared" si="0"/>
        <v>0.77595628415300544</v>
      </c>
      <c r="F62" s="62">
        <f>SUMIFS([2]Drenagem_Dados!$K$2:$K$4108, [2]Drenagem_Dados!$I$2:$I$4108,$B62,[2]Drenagem_Dados!$B$2:$B$4108,$A62)</f>
        <v>3770622</v>
      </c>
      <c r="G62" s="62">
        <f>SUMIFS([2]Drenagem_Dados!$Q$2:$Q$4108, [2]Drenagem_Dados!$I$2:$I$4108,$B62,[2]Drenagem_Dados!$B$2:$B$4108,$A62)</f>
        <v>1482017</v>
      </c>
      <c r="H62" s="66">
        <f t="shared" si="1"/>
        <v>2.544250167170822</v>
      </c>
      <c r="I62" s="62">
        <f>SUMIFS([2]Drenagem_Dados!$AA$2:$AA$4108, [2]Drenagem_Dados!$I$2:$I$4108,$B62,[2]Drenagem_Dados!$B$2:$B$4108,$A62)</f>
        <v>52205</v>
      </c>
      <c r="J62" s="62">
        <f>I62/Faixa_Populacional_estado!D62</f>
        <v>91.910211267605632</v>
      </c>
      <c r="K62" s="62">
        <f t="shared" si="2"/>
        <v>67278.274647887316</v>
      </c>
      <c r="L62" s="70">
        <f t="shared" si="3"/>
        <v>4.5396425714338849E-2</v>
      </c>
      <c r="M62" s="62">
        <f>COUNTIFS([2]Drenagem_Dados!$B$2:$B$4108,$A62, [2]Drenagem_Dados!$I$2:$I$4108,$B62, [2]Drenagem_Dados!$S$2:$S$4108, "Sim")</f>
        <v>35</v>
      </c>
      <c r="N62" s="70">
        <f t="shared" si="4"/>
        <v>6.1619718309859156E-2</v>
      </c>
      <c r="O62" s="75">
        <f t="shared" si="5"/>
        <v>686.8943661971831</v>
      </c>
      <c r="P62" s="62">
        <f>COUNTIFS([2]Drenagem_Dados!$B$2:$B$4108,$A62, [2]Drenagem_Dados!$I$2:$I$4108,$B62, [2]Drenagem_Dados!$T$2:$T$4108, "Sim")</f>
        <v>120</v>
      </c>
      <c r="Q62" s="70">
        <f t="shared" si="6"/>
        <v>0.21126760563380281</v>
      </c>
      <c r="R62" s="75">
        <f t="shared" si="7"/>
        <v>577.35211267605644</v>
      </c>
      <c r="S62" s="62">
        <f>COUNTIFS([2]Drenagem_Dados!$B$2:$B$4108,$A62, [2]Drenagem_Dados!$I$2:$I$4108,$B62, [2]Drenagem_Dados!$V$2:$V$4108, "Sim")</f>
        <v>506</v>
      </c>
      <c r="T62" s="70">
        <f t="shared" si="8"/>
        <v>0.89084507042253525</v>
      </c>
      <c r="U62" s="75">
        <f t="shared" si="9"/>
        <v>79.901408450704196</v>
      </c>
      <c r="V62" s="72">
        <f>SUMIFS([2]Drenagem_Dados!$X$2:$X$4108, [2]Drenagem_Dados!$I$2:$I$4108,$B62,[2]Drenagem_Dados!$B$2:$B$4108,$A62)</f>
        <v>127565.13999999997</v>
      </c>
      <c r="W62" s="72">
        <f>SUMIFS([2]Drenagem_Dados!$Y$2:$Y$4108, [2]Drenagem_Dados!$I$2:$I$4108,$B62,[2]Drenagem_Dados!$B$2:$B$4108,$A62)</f>
        <v>83458.61</v>
      </c>
      <c r="X62" s="70">
        <f t="shared" si="10"/>
        <v>0.65424307926130931</v>
      </c>
      <c r="Y62" s="74">
        <f t="shared" si="11"/>
        <v>44106.52999999997</v>
      </c>
      <c r="Z62" s="72">
        <f>SUMIFS([2]Drenagem_Dados!$Z$2:$Z$4108, [2]Drenagem_Dados!$I$2:$I$4108,$B62,[2]Drenagem_Dados!$B$2:$B$4108,$A62)</f>
        <v>11665.650000000011</v>
      </c>
      <c r="AA62" s="70">
        <f t="shared" si="12"/>
        <v>9.1448572862460803E-2</v>
      </c>
      <c r="AB62" s="74">
        <f t="shared" si="13"/>
        <v>115899.48999999996</v>
      </c>
      <c r="AC62" s="76">
        <f t="shared" si="14"/>
        <v>0.65424307926130931</v>
      </c>
      <c r="AD62" s="76">
        <f t="shared" si="15"/>
        <v>9.1448572862460803E-2</v>
      </c>
    </row>
    <row r="63" spans="1:30" x14ac:dyDescent="0.25">
      <c r="A63" s="24" t="s">
        <v>29</v>
      </c>
      <c r="B63" s="32">
        <v>2</v>
      </c>
      <c r="C63" s="62">
        <f>COUNTIFS([1]BseMun!$I$2:$I$5571,B63,[1]BseMun!$B$2:$B$5571,$A63)</f>
        <v>88</v>
      </c>
      <c r="D63" s="62">
        <f>COUNTIFS([2]Drenagem_Dados!$I$2:$I$4108,B63,[2]Drenagem_Dados!$B$2:$B$4108,A63)</f>
        <v>80</v>
      </c>
      <c r="E63" s="70">
        <f t="shared" si="0"/>
        <v>0.90909090909090906</v>
      </c>
      <c r="F63" s="62">
        <f>SUMIFS([2]Drenagem_Dados!$K$2:$K$4108, [2]Drenagem_Dados!$I$2:$I$4108,$B63,[2]Drenagem_Dados!$B$2:$B$4108,$A63)</f>
        <v>3596028</v>
      </c>
      <c r="G63" s="62">
        <f>SUMIFS([2]Drenagem_Dados!$Q$2:$Q$4108, [2]Drenagem_Dados!$I$2:$I$4108,$B63,[2]Drenagem_Dados!$B$2:$B$4108,$A63)</f>
        <v>1349228</v>
      </c>
      <c r="H63" s="66">
        <f t="shared" si="1"/>
        <v>2.6652485717758601</v>
      </c>
      <c r="I63" s="62">
        <f>SUMIFS([2]Drenagem_Dados!$AA$2:$AA$4108, [2]Drenagem_Dados!$I$2:$I$4108,$B63,[2]Drenagem_Dados!$B$2:$B$4108,$A63)</f>
        <v>45885</v>
      </c>
      <c r="J63" s="62">
        <f>I63/Faixa_Populacional_estado!D63</f>
        <v>573.5625</v>
      </c>
      <c r="K63" s="62">
        <f t="shared" si="2"/>
        <v>50473.5</v>
      </c>
      <c r="L63" s="70">
        <f t="shared" si="3"/>
        <v>3.7409170281079256E-2</v>
      </c>
      <c r="M63" s="62">
        <f>COUNTIFS([2]Drenagem_Dados!$B$2:$B$4108,$A63, [2]Drenagem_Dados!$I$2:$I$4108,$B63, [2]Drenagem_Dados!$S$2:$S$4108, "Sim")</f>
        <v>15</v>
      </c>
      <c r="N63" s="70">
        <f t="shared" si="4"/>
        <v>0.1875</v>
      </c>
      <c r="O63" s="75">
        <f t="shared" si="5"/>
        <v>71.5</v>
      </c>
      <c r="P63" s="62">
        <f>COUNTIFS([2]Drenagem_Dados!$B$2:$B$4108,$A63, [2]Drenagem_Dados!$I$2:$I$4108,$B63, [2]Drenagem_Dados!$T$2:$T$4108, "Sim")</f>
        <v>39</v>
      </c>
      <c r="Q63" s="70">
        <f t="shared" si="6"/>
        <v>0.48749999999999999</v>
      </c>
      <c r="R63" s="75">
        <f t="shared" si="7"/>
        <v>45.099999999999994</v>
      </c>
      <c r="S63" s="62">
        <f>COUNTIFS([2]Drenagem_Dados!$B$2:$B$4108,$A63, [2]Drenagem_Dados!$I$2:$I$4108,$B63, [2]Drenagem_Dados!$V$2:$V$4108, "Sim")</f>
        <v>80</v>
      </c>
      <c r="T63" s="70">
        <f t="shared" si="8"/>
        <v>1</v>
      </c>
      <c r="U63" s="75">
        <f t="shared" si="9"/>
        <v>0</v>
      </c>
      <c r="V63" s="72">
        <f>SUMIFS([2]Drenagem_Dados!$X$2:$X$4108, [2]Drenagem_Dados!$I$2:$I$4108,$B63,[2]Drenagem_Dados!$B$2:$B$4108,$A63)</f>
        <v>20817.900000000001</v>
      </c>
      <c r="W63" s="72">
        <f>SUMIFS([2]Drenagem_Dados!$Y$2:$Y$4108, [2]Drenagem_Dados!$I$2:$I$4108,$B63,[2]Drenagem_Dados!$B$2:$B$4108,$A63)</f>
        <v>14350.1</v>
      </c>
      <c r="X63" s="70">
        <f t="shared" si="10"/>
        <v>0.68931544488156826</v>
      </c>
      <c r="Y63" s="74">
        <f t="shared" si="11"/>
        <v>6467.8000000000011</v>
      </c>
      <c r="Z63" s="72">
        <f>SUMIFS([2]Drenagem_Dados!$Z$2:$Z$4108, [2]Drenagem_Dados!$I$2:$I$4108,$B63,[2]Drenagem_Dados!$B$2:$B$4108,$A63)</f>
        <v>4921.04</v>
      </c>
      <c r="AA63" s="70">
        <f t="shared" si="12"/>
        <v>0.23638503403321179</v>
      </c>
      <c r="AB63" s="74">
        <f t="shared" si="13"/>
        <v>15896.86</v>
      </c>
      <c r="AC63" s="76">
        <f t="shared" si="14"/>
        <v>0.68931544488156826</v>
      </c>
      <c r="AD63" s="76">
        <f t="shared" si="15"/>
        <v>0.23638503403321179</v>
      </c>
    </row>
    <row r="64" spans="1:30" x14ac:dyDescent="0.25">
      <c r="A64" s="24" t="s">
        <v>29</v>
      </c>
      <c r="B64" s="32">
        <v>3</v>
      </c>
      <c r="C64" s="62">
        <f>COUNTIFS([1]BseMun!$I$2:$I$5571,B64,[1]BseMun!$B$2:$B$5571,$A64)</f>
        <v>23</v>
      </c>
      <c r="D64" s="62">
        <f>COUNTIFS([2]Drenagem_Dados!$I$2:$I$4108,B64,[2]Drenagem_Dados!$B$2:$B$4108,A64)</f>
        <v>23</v>
      </c>
      <c r="E64" s="70">
        <f t="shared" si="0"/>
        <v>1</v>
      </c>
      <c r="F64" s="62">
        <f>SUMIFS([2]Drenagem_Dados!$K$2:$K$4108, [2]Drenagem_Dados!$I$2:$I$4108,$B64,[2]Drenagem_Dados!$B$2:$B$4108,$A64)</f>
        <v>3139196</v>
      </c>
      <c r="G64" s="62">
        <f>SUMIFS([2]Drenagem_Dados!$Q$2:$Q$4108, [2]Drenagem_Dados!$I$2:$I$4108,$B64,[2]Drenagem_Dados!$B$2:$B$4108,$A64)</f>
        <v>1135744</v>
      </c>
      <c r="H64" s="66">
        <f t="shared" si="1"/>
        <v>2.763999633720275</v>
      </c>
      <c r="I64" s="62">
        <f>SUMIFS([2]Drenagem_Dados!$AA$2:$AA$4108, [2]Drenagem_Dados!$I$2:$I$4108,$B64,[2]Drenagem_Dados!$B$2:$B$4108,$A64)</f>
        <v>30500</v>
      </c>
      <c r="J64" s="62">
        <f>I64/Faixa_Populacional_estado!D64</f>
        <v>1326.0869565217392</v>
      </c>
      <c r="K64" s="62">
        <f t="shared" si="2"/>
        <v>30500.000000000004</v>
      </c>
      <c r="L64" s="70">
        <f t="shared" si="3"/>
        <v>2.6854643299898572E-2</v>
      </c>
      <c r="M64" s="62">
        <f>COUNTIFS([2]Drenagem_Dados!$B$2:$B$4108,$A64, [2]Drenagem_Dados!$I$2:$I$4108,$B64, [2]Drenagem_Dados!$S$2:$S$4108, "Sim")</f>
        <v>10</v>
      </c>
      <c r="N64" s="70">
        <f t="shared" si="4"/>
        <v>0.43478260869565216</v>
      </c>
      <c r="O64" s="75">
        <f t="shared" si="5"/>
        <v>13.000000000000002</v>
      </c>
      <c r="P64" s="62">
        <f>COUNTIFS([2]Drenagem_Dados!$B$2:$B$4108,$A64, [2]Drenagem_Dados!$I$2:$I$4108,$B64, [2]Drenagem_Dados!$T$2:$T$4108, "Sim")</f>
        <v>18</v>
      </c>
      <c r="Q64" s="70">
        <f t="shared" si="6"/>
        <v>0.78260869565217395</v>
      </c>
      <c r="R64" s="75">
        <f t="shared" si="7"/>
        <v>4.9999999999999991</v>
      </c>
      <c r="S64" s="62">
        <f>COUNTIFS([2]Drenagem_Dados!$B$2:$B$4108,$A64, [2]Drenagem_Dados!$I$2:$I$4108,$B64, [2]Drenagem_Dados!$V$2:$V$4108, "Sim")</f>
        <v>23</v>
      </c>
      <c r="T64" s="70">
        <f t="shared" si="8"/>
        <v>1</v>
      </c>
      <c r="U64" s="75">
        <f t="shared" si="9"/>
        <v>0</v>
      </c>
      <c r="V64" s="72">
        <f>SUMIFS([2]Drenagem_Dados!$X$2:$X$4108, [2]Drenagem_Dados!$I$2:$I$4108,$B64,[2]Drenagem_Dados!$B$2:$B$4108,$A64)</f>
        <v>14249.660000000002</v>
      </c>
      <c r="W64" s="72">
        <f>SUMIFS([2]Drenagem_Dados!$Y$2:$Y$4108, [2]Drenagem_Dados!$I$2:$I$4108,$B64,[2]Drenagem_Dados!$B$2:$B$4108,$A64)</f>
        <v>10412.419999999998</v>
      </c>
      <c r="X64" s="70">
        <f t="shared" si="10"/>
        <v>0.7307135749203838</v>
      </c>
      <c r="Y64" s="74">
        <f t="shared" si="11"/>
        <v>3837.2400000000034</v>
      </c>
      <c r="Z64" s="72">
        <f>SUMIFS([2]Drenagem_Dados!$Z$2:$Z$4108, [2]Drenagem_Dados!$I$2:$I$4108,$B64,[2]Drenagem_Dados!$B$2:$B$4108,$A64)</f>
        <v>4053.66</v>
      </c>
      <c r="AA64" s="70">
        <f t="shared" si="12"/>
        <v>0.28447415587459624</v>
      </c>
      <c r="AB64" s="74">
        <f t="shared" si="13"/>
        <v>10196.000000000002</v>
      </c>
      <c r="AC64" s="76">
        <f t="shared" si="14"/>
        <v>0.7307135749203838</v>
      </c>
      <c r="AD64" s="76">
        <f t="shared" si="15"/>
        <v>0.28447415587459624</v>
      </c>
    </row>
    <row r="65" spans="1:30" x14ac:dyDescent="0.25">
      <c r="A65" s="24" t="s">
        <v>29</v>
      </c>
      <c r="B65" s="32">
        <v>4</v>
      </c>
      <c r="C65" s="62">
        <f>COUNTIFS([1]BseMun!$I$2:$I$5571,B65,[1]BseMun!$B$2:$B$5571,$A65)</f>
        <v>9</v>
      </c>
      <c r="D65" s="62">
        <f>COUNTIFS([2]Drenagem_Dados!$I$2:$I$4108,B65,[2]Drenagem_Dados!$B$2:$B$4108,A65)</f>
        <v>8</v>
      </c>
      <c r="E65" s="70">
        <f t="shared" si="0"/>
        <v>0.88888888888888884</v>
      </c>
      <c r="F65" s="62">
        <f>SUMIFS([2]Drenagem_Dados!$K$2:$K$4108, [2]Drenagem_Dados!$I$2:$I$4108,$B65,[2]Drenagem_Dados!$B$2:$B$4108,$A65)</f>
        <v>3683475</v>
      </c>
      <c r="G65" s="62">
        <f>SUMIFS([2]Drenagem_Dados!$Q$2:$Q$4108, [2]Drenagem_Dados!$I$2:$I$4108,$B65,[2]Drenagem_Dados!$B$2:$B$4108,$A65)</f>
        <v>1166561</v>
      </c>
      <c r="H65" s="66">
        <f t="shared" si="1"/>
        <v>3.1575502695529853</v>
      </c>
      <c r="I65" s="62">
        <f>SUMIFS([2]Drenagem_Dados!$AA$2:$AA$4108, [2]Drenagem_Dados!$I$2:$I$4108,$B65,[2]Drenagem_Dados!$B$2:$B$4108,$A65)</f>
        <v>25506</v>
      </c>
      <c r="J65" s="62">
        <f>I65/Faixa_Populacional_estado!D65</f>
        <v>3188.25</v>
      </c>
      <c r="K65" s="62">
        <f t="shared" si="2"/>
        <v>28694.25</v>
      </c>
      <c r="L65" s="70">
        <f t="shared" si="3"/>
        <v>2.4597299241102693E-2</v>
      </c>
      <c r="M65" s="62">
        <f>COUNTIFS([2]Drenagem_Dados!$B$2:$B$4108,$A65, [2]Drenagem_Dados!$I$2:$I$4108,$B65, [2]Drenagem_Dados!$S$2:$S$4108, "Sim")</f>
        <v>3</v>
      </c>
      <c r="N65" s="70">
        <f t="shared" si="4"/>
        <v>0.375</v>
      </c>
      <c r="O65" s="75">
        <f t="shared" si="5"/>
        <v>5.625</v>
      </c>
      <c r="P65" s="62">
        <f>COUNTIFS([2]Drenagem_Dados!$B$2:$B$4108,$A65, [2]Drenagem_Dados!$I$2:$I$4108,$B65, [2]Drenagem_Dados!$T$2:$T$4108, "Sim")</f>
        <v>6</v>
      </c>
      <c r="Q65" s="70">
        <f t="shared" si="6"/>
        <v>0.75</v>
      </c>
      <c r="R65" s="75">
        <f t="shared" si="7"/>
        <v>2.25</v>
      </c>
      <c r="S65" s="62">
        <f>COUNTIFS([2]Drenagem_Dados!$B$2:$B$4108,$A65, [2]Drenagem_Dados!$I$2:$I$4108,$B65, [2]Drenagem_Dados!$V$2:$V$4108, "Sim")</f>
        <v>8</v>
      </c>
      <c r="T65" s="70">
        <f t="shared" si="8"/>
        <v>1</v>
      </c>
      <c r="U65" s="75">
        <f t="shared" si="9"/>
        <v>0</v>
      </c>
      <c r="V65" s="72">
        <f>SUMIFS([2]Drenagem_Dados!$X$2:$X$4108, [2]Drenagem_Dados!$I$2:$I$4108,$B65,[2]Drenagem_Dados!$B$2:$B$4108,$A65)</f>
        <v>16117.62</v>
      </c>
      <c r="W65" s="72">
        <f>SUMIFS([2]Drenagem_Dados!$Y$2:$Y$4108, [2]Drenagem_Dados!$I$2:$I$4108,$B65,[2]Drenagem_Dados!$B$2:$B$4108,$A65)</f>
        <v>13862.91</v>
      </c>
      <c r="X65" s="70">
        <f t="shared" si="10"/>
        <v>0.86010899872313651</v>
      </c>
      <c r="Y65" s="74">
        <f t="shared" si="11"/>
        <v>2254.7100000000009</v>
      </c>
      <c r="Z65" s="72">
        <f>SUMIFS([2]Drenagem_Dados!$Z$2:$Z$4108, [2]Drenagem_Dados!$I$2:$I$4108,$B65,[2]Drenagem_Dados!$B$2:$B$4108,$A65)</f>
        <v>5768.11</v>
      </c>
      <c r="AA65" s="70">
        <f t="shared" si="12"/>
        <v>0.35787603876999208</v>
      </c>
      <c r="AB65" s="74">
        <f t="shared" si="13"/>
        <v>10349.510000000002</v>
      </c>
      <c r="AC65" s="76">
        <f t="shared" si="14"/>
        <v>0.86010899872313651</v>
      </c>
      <c r="AD65" s="76">
        <f t="shared" si="15"/>
        <v>0.35787603876999208</v>
      </c>
    </row>
    <row r="66" spans="1:30" x14ac:dyDescent="0.25">
      <c r="A66" s="24" t="s">
        <v>29</v>
      </c>
      <c r="B66" s="32">
        <v>5</v>
      </c>
      <c r="C66" s="62">
        <f>COUNTIFS([1]BseMun!$I$2:$I$5571,B66,[1]BseMun!$B$2:$B$5571,$A66)</f>
        <v>1</v>
      </c>
      <c r="D66" s="62">
        <f>COUNTIFS([2]Drenagem_Dados!$I$2:$I$4108,B66,[2]Drenagem_Dados!$B$2:$B$4108,A66)</f>
        <v>1</v>
      </c>
      <c r="E66" s="70">
        <f t="shared" si="0"/>
        <v>1</v>
      </c>
      <c r="F66" s="62">
        <f>SUMIFS([2]Drenagem_Dados!$K$2:$K$4108, [2]Drenagem_Dados!$I$2:$I$4108,$B66,[2]Drenagem_Dados!$B$2:$B$4108,$A66)</f>
        <v>2521564</v>
      </c>
      <c r="G66" s="62">
        <f>SUMIFS([2]Drenagem_Dados!$Q$2:$Q$4108, [2]Drenagem_Dados!$I$2:$I$4108,$B66,[2]Drenagem_Dados!$B$2:$B$4108,$A66)</f>
        <v>635122</v>
      </c>
      <c r="H66" s="66">
        <f t="shared" si="1"/>
        <v>3.9702041497539056</v>
      </c>
      <c r="I66" s="62">
        <f>SUMIFS([2]Drenagem_Dados!$AA$2:$AA$4108, [2]Drenagem_Dados!$I$2:$I$4108,$B66,[2]Drenagem_Dados!$B$2:$B$4108,$A66)</f>
        <v>12991</v>
      </c>
      <c r="J66" s="62">
        <f>I66/Faixa_Populacional_estado!D66</f>
        <v>12991</v>
      </c>
      <c r="K66" s="62">
        <f t="shared" si="2"/>
        <v>12991</v>
      </c>
      <c r="L66" s="70">
        <f t="shared" si="3"/>
        <v>2.0454337906732879E-2</v>
      </c>
      <c r="M66" s="62">
        <f>COUNTIFS([2]Drenagem_Dados!$B$2:$B$4108,$A66, [2]Drenagem_Dados!$I$2:$I$4108,$B66, [2]Drenagem_Dados!$S$2:$S$4108, "Sim")</f>
        <v>1</v>
      </c>
      <c r="N66" s="70">
        <f t="shared" si="4"/>
        <v>1</v>
      </c>
      <c r="O66" s="75">
        <f t="shared" si="5"/>
        <v>0</v>
      </c>
      <c r="P66" s="62">
        <f>COUNTIFS([2]Drenagem_Dados!$B$2:$B$4108,$A66, [2]Drenagem_Dados!$I$2:$I$4108,$B66, [2]Drenagem_Dados!$T$2:$T$4108, "Sim")</f>
        <v>1</v>
      </c>
      <c r="Q66" s="70">
        <f t="shared" si="6"/>
        <v>1</v>
      </c>
      <c r="R66" s="75">
        <f t="shared" si="7"/>
        <v>0</v>
      </c>
      <c r="S66" s="62">
        <f>COUNTIFS([2]Drenagem_Dados!$B$2:$B$4108,$A66, [2]Drenagem_Dados!$I$2:$I$4108,$B66, [2]Drenagem_Dados!$V$2:$V$4108, "Sim")</f>
        <v>1</v>
      </c>
      <c r="T66" s="70">
        <f t="shared" si="8"/>
        <v>1</v>
      </c>
      <c r="U66" s="75">
        <f t="shared" si="9"/>
        <v>0</v>
      </c>
      <c r="V66" s="72">
        <f>SUMIFS([2]Drenagem_Dados!$X$2:$X$4108, [2]Drenagem_Dados!$I$2:$I$4108,$B66,[2]Drenagem_Dados!$B$2:$B$4108,$A66)</f>
        <v>4942.8599999999997</v>
      </c>
      <c r="W66" s="72">
        <f>SUMIFS([2]Drenagem_Dados!$Y$2:$Y$4108, [2]Drenagem_Dados!$I$2:$I$4108,$B66,[2]Drenagem_Dados!$B$2:$B$4108,$A66)</f>
        <v>4707.99</v>
      </c>
      <c r="X66" s="70">
        <f t="shared" si="10"/>
        <v>0.9524829754433668</v>
      </c>
      <c r="Y66" s="74">
        <f t="shared" si="11"/>
        <v>234.86999999999989</v>
      </c>
      <c r="Z66" s="72">
        <f>SUMIFS([2]Drenagem_Dados!$Z$2:$Z$4108, [2]Drenagem_Dados!$I$2:$I$4108,$B66,[2]Drenagem_Dados!$B$2:$B$4108,$A66)</f>
        <v>773</v>
      </c>
      <c r="AA66" s="70">
        <f t="shared" si="12"/>
        <v>0.15638719283977293</v>
      </c>
      <c r="AB66" s="74">
        <f t="shared" si="13"/>
        <v>4169.8599999999997</v>
      </c>
      <c r="AC66" s="76">
        <f t="shared" si="14"/>
        <v>0.9524829754433668</v>
      </c>
      <c r="AD66" s="76">
        <f t="shared" si="15"/>
        <v>0.15638719283977293</v>
      </c>
    </row>
    <row r="67" spans="1:30" x14ac:dyDescent="0.25">
      <c r="A67" s="24" t="s">
        <v>29</v>
      </c>
      <c r="B67" s="67">
        <v>6</v>
      </c>
      <c r="C67" s="62">
        <f>COUNTIFS([1]BseMun!$I$2:$I$5571,B67,[1]BseMun!$B$2:$B$5571,$A67)</f>
        <v>0</v>
      </c>
      <c r="D67" s="62">
        <f>COUNTIFS([2]Drenagem_Dados!$I$2:$I$4108,B67,[2]Drenagem_Dados!$B$2:$B$4108,A67)</f>
        <v>0</v>
      </c>
      <c r="E67" s="70" t="s">
        <v>4177</v>
      </c>
      <c r="F67" s="62">
        <f>SUMIFS([2]Drenagem_Dados!$K$2:$K$4108, [2]Drenagem_Dados!$I$2:$I$4108,$B67,[2]Drenagem_Dados!$B$2:$B$4108,$A67)</f>
        <v>0</v>
      </c>
      <c r="G67" s="62">
        <f>SUMIFS([2]Drenagem_Dados!$Q$2:$Q$4108, [2]Drenagem_Dados!$I$2:$I$4108,$B67,[2]Drenagem_Dados!$B$2:$B$4108,$A67)</f>
        <v>0</v>
      </c>
      <c r="H67" s="65" t="s">
        <v>4177</v>
      </c>
      <c r="I67" s="62">
        <f>SUMIFS([2]Drenagem_Dados!$AA$2:$AA$4108, [2]Drenagem_Dados!$I$2:$I$4108,$B67,[2]Drenagem_Dados!$B$2:$B$4108,$A67)</f>
        <v>0</v>
      </c>
      <c r="J67" s="65" t="s">
        <v>4177</v>
      </c>
      <c r="K67" s="62" t="str">
        <f t="shared" ref="K67:K130" si="16">IF(J67="-", "-", J67*C67)</f>
        <v>-</v>
      </c>
      <c r="L67" s="70" t="str">
        <f t="shared" ref="L67:L130" si="17">IF(K67="-", "-", K67/G67)</f>
        <v>-</v>
      </c>
      <c r="M67" s="62">
        <f>COUNTIFS([2]Drenagem_Dados!$B$2:$B$4108,$A67, [2]Drenagem_Dados!$I$2:$I$4108,$B67, [2]Drenagem_Dados!$S$2:$S$4108, "Sim")</f>
        <v>0</v>
      </c>
      <c r="N67" s="70" t="str">
        <f t="shared" ref="N67:N130" si="18">IF(L67="-", "-", M67/D67)</f>
        <v>-</v>
      </c>
      <c r="O67" s="75" t="str">
        <f t="shared" ref="O67:O130" si="19">IF(N67="-", "-", (1-N67)*C67)</f>
        <v>-</v>
      </c>
      <c r="P67" s="62">
        <f>COUNTIFS([2]Drenagem_Dados!$B$2:$B$4108,$A67, [2]Drenagem_Dados!$I$2:$I$4108,$B67, [2]Drenagem_Dados!$T$2:$T$4108, "Sim")</f>
        <v>0</v>
      </c>
      <c r="Q67" s="70" t="str">
        <f t="shared" ref="Q67:Q130" si="20">IF($L67="-", "-", P67/D67)</f>
        <v>-</v>
      </c>
      <c r="R67" s="75" t="str">
        <f t="shared" ref="R67:R130" si="21">IF($N67="-", "-", (1-Q67)*$C67)</f>
        <v>-</v>
      </c>
      <c r="S67" s="62">
        <f>COUNTIFS([2]Drenagem_Dados!$B$2:$B$4108,$A67, [2]Drenagem_Dados!$I$2:$I$4108,$B67, [2]Drenagem_Dados!$V$2:$V$4108, "Sim")</f>
        <v>0</v>
      </c>
      <c r="T67" s="70" t="str">
        <f t="shared" ref="T67:T130" si="22">IF($L67="-", "-", S67/D67)</f>
        <v>-</v>
      </c>
      <c r="U67" s="75" t="str">
        <f t="shared" ref="U67:U130" si="23">IF($N67="-", "-", (1-T67)*$C67)</f>
        <v>-</v>
      </c>
      <c r="V67" s="72">
        <f>SUMIFS([2]Drenagem_Dados!$X$2:$X$4108, [2]Drenagem_Dados!$I$2:$I$4108,$B67,[2]Drenagem_Dados!$B$2:$B$4108,$A67)</f>
        <v>0</v>
      </c>
      <c r="W67" s="72">
        <f>SUMIFS([2]Drenagem_Dados!$Y$2:$Y$4108, [2]Drenagem_Dados!$I$2:$I$4108,$B67,[2]Drenagem_Dados!$B$2:$B$4108,$A67)</f>
        <v>0</v>
      </c>
      <c r="X67" s="70" t="str">
        <f t="shared" ref="X67:X130" si="24">IF($L67="-", "-", W67/V67)</f>
        <v>-</v>
      </c>
      <c r="Y67" s="74" t="str">
        <f t="shared" ref="Y67:Y130" si="25">IF($L67="-", "-", V67-W67)</f>
        <v>-</v>
      </c>
      <c r="Z67" s="72">
        <f>SUMIFS([2]Drenagem_Dados!$Z$2:$Z$4108, [2]Drenagem_Dados!$I$2:$I$4108,$B67,[2]Drenagem_Dados!$B$2:$B$4108,$A67)</f>
        <v>0</v>
      </c>
      <c r="AA67" s="70" t="str">
        <f t="shared" ref="AA67:AA130" si="26">IF($L67="-", "-", Z67/V67)</f>
        <v>-</v>
      </c>
      <c r="AB67" s="74" t="str">
        <f t="shared" ref="AB67:AB130" si="27">IF($L67="-", "-", V67-Z67)</f>
        <v>-</v>
      </c>
      <c r="AC67" s="76" t="str">
        <f t="shared" ref="AC67:AC130" si="28">X67</f>
        <v>-</v>
      </c>
      <c r="AD67" s="76" t="str">
        <f t="shared" ref="AD67:AD130" si="29">AA67</f>
        <v>-</v>
      </c>
    </row>
    <row r="68" spans="1:30" x14ac:dyDescent="0.25">
      <c r="A68" s="24" t="s">
        <v>30</v>
      </c>
      <c r="B68" s="24">
        <v>1</v>
      </c>
      <c r="C68" s="62">
        <f>COUNTIFS([1]BseMun!$I$2:$I$5571,B68,[1]BseMun!$B$2:$B$5571,$A68)</f>
        <v>64</v>
      </c>
      <c r="D68" s="62">
        <f>COUNTIFS([2]Drenagem_Dados!$I$2:$I$4108,B68,[2]Drenagem_Dados!$B$2:$B$4108,A68)</f>
        <v>53</v>
      </c>
      <c r="E68" s="70">
        <f t="shared" ref="E68:E129" si="30">D68/C68</f>
        <v>0.828125</v>
      </c>
      <c r="F68" s="62">
        <f>SUMIFS([2]Drenagem_Dados!$K$2:$K$4108, [2]Drenagem_Dados!$I$2:$I$4108,$B68,[2]Drenagem_Dados!$B$2:$B$4108,$A68)</f>
        <v>525599</v>
      </c>
      <c r="G68" s="62">
        <f>SUMIFS([2]Drenagem_Dados!$Q$2:$Q$4108, [2]Drenagem_Dados!$I$2:$I$4108,$B68,[2]Drenagem_Dados!$B$2:$B$4108,$A68)</f>
        <v>199280</v>
      </c>
      <c r="H68" s="66">
        <f t="shared" ref="H68:H128" si="31">F68/G68</f>
        <v>2.6374899638699318</v>
      </c>
      <c r="I68" s="62">
        <f>SUMIFS([2]Drenagem_Dados!$AA$2:$AA$4108, [2]Drenagem_Dados!$I$2:$I$4108,$B68,[2]Drenagem_Dados!$B$2:$B$4108,$A68)</f>
        <v>1305</v>
      </c>
      <c r="J68" s="62">
        <f>I68/Faixa_Populacional_estado!D68</f>
        <v>24.622641509433961</v>
      </c>
      <c r="K68" s="62">
        <f t="shared" si="16"/>
        <v>1575.8490566037735</v>
      </c>
      <c r="L68" s="70">
        <f t="shared" si="17"/>
        <v>7.9077130499988629E-3</v>
      </c>
      <c r="M68" s="62">
        <f>COUNTIFS([2]Drenagem_Dados!$B$2:$B$4108,$A68, [2]Drenagem_Dados!$I$2:$I$4108,$B68, [2]Drenagem_Dados!$S$2:$S$4108, "Sim")</f>
        <v>11</v>
      </c>
      <c r="N68" s="70">
        <f t="shared" si="18"/>
        <v>0.20754716981132076</v>
      </c>
      <c r="O68" s="75">
        <f t="shared" si="19"/>
        <v>50.716981132075475</v>
      </c>
      <c r="P68" s="62">
        <f>COUNTIFS([2]Drenagem_Dados!$B$2:$B$4108,$A68, [2]Drenagem_Dados!$I$2:$I$4108,$B68, [2]Drenagem_Dados!$T$2:$T$4108, "Sim")</f>
        <v>31</v>
      </c>
      <c r="Q68" s="70">
        <f t="shared" si="20"/>
        <v>0.58490566037735847</v>
      </c>
      <c r="R68" s="75">
        <f t="shared" si="21"/>
        <v>26.566037735849058</v>
      </c>
      <c r="S68" s="62">
        <f>COUNTIFS([2]Drenagem_Dados!$B$2:$B$4108,$A68, [2]Drenagem_Dados!$I$2:$I$4108,$B68, [2]Drenagem_Dados!$V$2:$V$4108, "Sim")</f>
        <v>53</v>
      </c>
      <c r="T68" s="70">
        <f t="shared" si="22"/>
        <v>1</v>
      </c>
      <c r="U68" s="75">
        <f t="shared" si="23"/>
        <v>0</v>
      </c>
      <c r="V68" s="72">
        <f>SUMIFS([2]Drenagem_Dados!$X$2:$X$4108, [2]Drenagem_Dados!$I$2:$I$4108,$B68,[2]Drenagem_Dados!$B$2:$B$4108,$A68)</f>
        <v>14104.12</v>
      </c>
      <c r="W68" s="72">
        <f>SUMIFS([2]Drenagem_Dados!$Y$2:$Y$4108, [2]Drenagem_Dados!$I$2:$I$4108,$B68,[2]Drenagem_Dados!$B$2:$B$4108,$A68)</f>
        <v>9665.6999999999989</v>
      </c>
      <c r="X68" s="70">
        <f t="shared" si="24"/>
        <v>0.68531039157352591</v>
      </c>
      <c r="Y68" s="74">
        <f t="shared" si="25"/>
        <v>4438.4200000000019</v>
      </c>
      <c r="Z68" s="72">
        <f>SUMIFS([2]Drenagem_Dados!$Z$2:$Z$4108, [2]Drenagem_Dados!$I$2:$I$4108,$B68,[2]Drenagem_Dados!$B$2:$B$4108,$A68)</f>
        <v>4453.880000000001</v>
      </c>
      <c r="AA68" s="70">
        <f t="shared" si="26"/>
        <v>0.31578574203849663</v>
      </c>
      <c r="AB68" s="74">
        <f t="shared" si="27"/>
        <v>9650.24</v>
      </c>
      <c r="AC68" s="76">
        <f t="shared" si="28"/>
        <v>0.68531039157352591</v>
      </c>
      <c r="AD68" s="76">
        <f t="shared" si="29"/>
        <v>0.31578574203849663</v>
      </c>
    </row>
    <row r="69" spans="1:30" x14ac:dyDescent="0.25">
      <c r="A69" s="24" t="s">
        <v>30</v>
      </c>
      <c r="B69" s="32">
        <v>2</v>
      </c>
      <c r="C69" s="62">
        <f>COUNTIFS([1]BseMun!$I$2:$I$5571,B69,[1]BseMun!$B$2:$B$5571,$A69)</f>
        <v>11</v>
      </c>
      <c r="D69" s="62">
        <f>COUNTIFS([2]Drenagem_Dados!$I$2:$I$4108,B69,[2]Drenagem_Dados!$B$2:$B$4108,A69)</f>
        <v>11</v>
      </c>
      <c r="E69" s="70">
        <f t="shared" si="30"/>
        <v>1</v>
      </c>
      <c r="F69" s="62">
        <f>SUMIFS([2]Drenagem_Dados!$K$2:$K$4108, [2]Drenagem_Dados!$I$2:$I$4108,$B69,[2]Drenagem_Dados!$B$2:$B$4108,$A69)</f>
        <v>437441</v>
      </c>
      <c r="G69" s="62">
        <f>SUMIFS([2]Drenagem_Dados!$Q$2:$Q$4108, [2]Drenagem_Dados!$I$2:$I$4108,$B69,[2]Drenagem_Dados!$B$2:$B$4108,$A69)</f>
        <v>163996</v>
      </c>
      <c r="H69" s="66">
        <f t="shared" si="31"/>
        <v>2.6673882289811948</v>
      </c>
      <c r="I69" s="62">
        <f>SUMIFS([2]Drenagem_Dados!$AA$2:$AA$4108, [2]Drenagem_Dados!$I$2:$I$4108,$B69,[2]Drenagem_Dados!$B$2:$B$4108,$A69)</f>
        <v>2171</v>
      </c>
      <c r="J69" s="62">
        <f>I69/Faixa_Populacional_estado!D69</f>
        <v>197.36363636363637</v>
      </c>
      <c r="K69" s="62">
        <f t="shared" si="16"/>
        <v>2171</v>
      </c>
      <c r="L69" s="70">
        <f t="shared" si="17"/>
        <v>1.3238127759213639E-2</v>
      </c>
      <c r="M69" s="62">
        <f>COUNTIFS([2]Drenagem_Dados!$B$2:$B$4108,$A69, [2]Drenagem_Dados!$I$2:$I$4108,$B69, [2]Drenagem_Dados!$S$2:$S$4108, "Sim")</f>
        <v>2</v>
      </c>
      <c r="N69" s="70">
        <f t="shared" si="18"/>
        <v>0.18181818181818182</v>
      </c>
      <c r="O69" s="75">
        <f t="shared" si="19"/>
        <v>9</v>
      </c>
      <c r="P69" s="62">
        <f>COUNTIFS([2]Drenagem_Dados!$B$2:$B$4108,$A69, [2]Drenagem_Dados!$I$2:$I$4108,$B69, [2]Drenagem_Dados!$T$2:$T$4108, "Sim")</f>
        <v>6</v>
      </c>
      <c r="Q69" s="70">
        <f t="shared" si="20"/>
        <v>0.54545454545454541</v>
      </c>
      <c r="R69" s="75">
        <f t="shared" si="21"/>
        <v>5</v>
      </c>
      <c r="S69" s="62">
        <f>COUNTIFS([2]Drenagem_Dados!$B$2:$B$4108,$A69, [2]Drenagem_Dados!$I$2:$I$4108,$B69, [2]Drenagem_Dados!$V$2:$V$4108, "Sim")</f>
        <v>11</v>
      </c>
      <c r="T69" s="70">
        <f t="shared" si="22"/>
        <v>1</v>
      </c>
      <c r="U69" s="75">
        <f t="shared" si="23"/>
        <v>0</v>
      </c>
      <c r="V69" s="72">
        <f>SUMIFS([2]Drenagem_Dados!$X$2:$X$4108, [2]Drenagem_Dados!$I$2:$I$4108,$B69,[2]Drenagem_Dados!$B$2:$B$4108,$A69)</f>
        <v>2553.2200000000003</v>
      </c>
      <c r="W69" s="72">
        <f>SUMIFS([2]Drenagem_Dados!$Y$2:$Y$4108, [2]Drenagem_Dados!$I$2:$I$4108,$B69,[2]Drenagem_Dados!$B$2:$B$4108,$A69)</f>
        <v>1844.78</v>
      </c>
      <c r="X69" s="70">
        <f t="shared" si="24"/>
        <v>0.7225307650731233</v>
      </c>
      <c r="Y69" s="74">
        <f t="shared" si="25"/>
        <v>708.44000000000028</v>
      </c>
      <c r="Z69" s="72">
        <f>SUMIFS([2]Drenagem_Dados!$Z$2:$Z$4108, [2]Drenagem_Dados!$I$2:$I$4108,$B69,[2]Drenagem_Dados!$B$2:$B$4108,$A69)</f>
        <v>730.45</v>
      </c>
      <c r="AA69" s="70">
        <f t="shared" si="26"/>
        <v>0.28608972199810434</v>
      </c>
      <c r="AB69" s="74">
        <f t="shared" si="27"/>
        <v>1822.7700000000002</v>
      </c>
      <c r="AC69" s="76">
        <f t="shared" si="28"/>
        <v>0.7225307650731233</v>
      </c>
      <c r="AD69" s="76">
        <f t="shared" si="29"/>
        <v>0.28608972199810434</v>
      </c>
    </row>
    <row r="70" spans="1:30" x14ac:dyDescent="0.25">
      <c r="A70" s="24" t="s">
        <v>30</v>
      </c>
      <c r="B70" s="32">
        <v>3</v>
      </c>
      <c r="C70" s="62">
        <f>COUNTIFS([1]BseMun!$I$2:$I$5571,B70,[1]BseMun!$B$2:$B$5571,$A70)</f>
        <v>3</v>
      </c>
      <c r="D70" s="62">
        <f>COUNTIFS([2]Drenagem_Dados!$I$2:$I$4108,B70,[2]Drenagem_Dados!$B$2:$B$4108,A70)</f>
        <v>3</v>
      </c>
      <c r="E70" s="70">
        <f t="shared" si="30"/>
        <v>1</v>
      </c>
      <c r="F70" s="62">
        <f>SUMIFS([2]Drenagem_Dados!$K$2:$K$4108, [2]Drenagem_Dados!$I$2:$I$4108,$B70,[2]Drenagem_Dados!$B$2:$B$4108,$A70)</f>
        <v>426749</v>
      </c>
      <c r="G70" s="62">
        <f>SUMIFS([2]Drenagem_Dados!$Q$2:$Q$4108, [2]Drenagem_Dados!$I$2:$I$4108,$B70,[2]Drenagem_Dados!$B$2:$B$4108,$A70)</f>
        <v>134168</v>
      </c>
      <c r="H70" s="66">
        <f t="shared" si="31"/>
        <v>3.180706278695367</v>
      </c>
      <c r="I70" s="62">
        <f>SUMIFS([2]Drenagem_Dados!$AA$2:$AA$4108, [2]Drenagem_Dados!$I$2:$I$4108,$B70,[2]Drenagem_Dados!$B$2:$B$4108,$A70)</f>
        <v>9500</v>
      </c>
      <c r="J70" s="62">
        <f>I70/Faixa_Populacional_estado!D70</f>
        <v>3166.6666666666665</v>
      </c>
      <c r="K70" s="62">
        <f t="shared" si="16"/>
        <v>9500</v>
      </c>
      <c r="L70" s="70">
        <f t="shared" si="17"/>
        <v>7.0806749746586364E-2</v>
      </c>
      <c r="M70" s="62">
        <f>COUNTIFS([2]Drenagem_Dados!$B$2:$B$4108,$A70, [2]Drenagem_Dados!$I$2:$I$4108,$B70, [2]Drenagem_Dados!$S$2:$S$4108, "Sim")</f>
        <v>0</v>
      </c>
      <c r="N70" s="70">
        <f t="shared" si="18"/>
        <v>0</v>
      </c>
      <c r="O70" s="75">
        <f t="shared" si="19"/>
        <v>3</v>
      </c>
      <c r="P70" s="62">
        <f>COUNTIFS([2]Drenagem_Dados!$B$2:$B$4108,$A70, [2]Drenagem_Dados!$I$2:$I$4108,$B70, [2]Drenagem_Dados!$T$2:$T$4108, "Sim")</f>
        <v>1</v>
      </c>
      <c r="Q70" s="70">
        <f t="shared" si="20"/>
        <v>0.33333333333333331</v>
      </c>
      <c r="R70" s="75">
        <f t="shared" si="21"/>
        <v>2</v>
      </c>
      <c r="S70" s="62">
        <f>COUNTIFS([2]Drenagem_Dados!$B$2:$B$4108,$A70, [2]Drenagem_Dados!$I$2:$I$4108,$B70, [2]Drenagem_Dados!$V$2:$V$4108, "Sim")</f>
        <v>3</v>
      </c>
      <c r="T70" s="70">
        <f t="shared" si="22"/>
        <v>1</v>
      </c>
      <c r="U70" s="75">
        <f t="shared" si="23"/>
        <v>0</v>
      </c>
      <c r="V70" s="72">
        <f>SUMIFS([2]Drenagem_Dados!$X$2:$X$4108, [2]Drenagem_Dados!$I$2:$I$4108,$B70,[2]Drenagem_Dados!$B$2:$B$4108,$A70)</f>
        <v>2266.75</v>
      </c>
      <c r="W70" s="72">
        <f>SUMIFS([2]Drenagem_Dados!$Y$2:$Y$4108, [2]Drenagem_Dados!$I$2:$I$4108,$B70,[2]Drenagem_Dados!$B$2:$B$4108,$A70)</f>
        <v>1543.5900000000001</v>
      </c>
      <c r="X70" s="70">
        <f t="shared" si="24"/>
        <v>0.68097055255321504</v>
      </c>
      <c r="Y70" s="74">
        <f t="shared" si="25"/>
        <v>723.15999999999985</v>
      </c>
      <c r="Z70" s="72">
        <f>SUMIFS([2]Drenagem_Dados!$Z$2:$Z$4108, [2]Drenagem_Dados!$I$2:$I$4108,$B70,[2]Drenagem_Dados!$B$2:$B$4108,$A70)</f>
        <v>840.97</v>
      </c>
      <c r="AA70" s="70">
        <f t="shared" si="26"/>
        <v>0.37100253667144589</v>
      </c>
      <c r="AB70" s="74">
        <f t="shared" si="27"/>
        <v>1425.78</v>
      </c>
      <c r="AC70" s="76">
        <f t="shared" si="28"/>
        <v>0.68097055255321504</v>
      </c>
      <c r="AD70" s="76">
        <f t="shared" si="29"/>
        <v>0.37100253667144589</v>
      </c>
    </row>
    <row r="71" spans="1:30" x14ac:dyDescent="0.25">
      <c r="A71" s="24" t="s">
        <v>30</v>
      </c>
      <c r="B71" s="32">
        <v>4</v>
      </c>
      <c r="C71" s="62">
        <f>COUNTIFS([1]BseMun!$I$2:$I$5571,B71,[1]BseMun!$B$2:$B$5571,$A71)</f>
        <v>1</v>
      </c>
      <c r="D71" s="62">
        <f>COUNTIFS([2]Drenagem_Dados!$I$2:$I$4108,B71,[2]Drenagem_Dados!$B$2:$B$4108,A71)</f>
        <v>1</v>
      </c>
      <c r="E71" s="70">
        <f t="shared" si="30"/>
        <v>1</v>
      </c>
      <c r="F71" s="62">
        <f>SUMIFS([2]Drenagem_Dados!$K$2:$K$4108, [2]Drenagem_Dados!$I$2:$I$4108,$B71,[2]Drenagem_Dados!$B$2:$B$4108,$A71)</f>
        <v>893937</v>
      </c>
      <c r="G71" s="62">
        <f>SUMIFS([2]Drenagem_Dados!$Q$2:$Q$4108, [2]Drenagem_Dados!$I$2:$I$4108,$B71,[2]Drenagem_Dados!$B$2:$B$4108,$A71)</f>
        <v>333188</v>
      </c>
      <c r="H71" s="66">
        <f t="shared" si="31"/>
        <v>2.6829807796199141</v>
      </c>
      <c r="I71" s="62">
        <f>SUMIFS([2]Drenagem_Dados!$AA$2:$AA$4108, [2]Drenagem_Dados!$I$2:$I$4108,$B71,[2]Drenagem_Dados!$B$2:$B$4108,$A71)</f>
        <v>125000</v>
      </c>
      <c r="J71" s="62">
        <f>I71/Faixa_Populacional_estado!D71</f>
        <v>125000</v>
      </c>
      <c r="K71" s="62">
        <f t="shared" si="16"/>
        <v>125000</v>
      </c>
      <c r="L71" s="70">
        <f t="shared" si="17"/>
        <v>0.37516357131709427</v>
      </c>
      <c r="M71" s="62">
        <f>COUNTIFS([2]Drenagem_Dados!$B$2:$B$4108,$A71, [2]Drenagem_Dados!$I$2:$I$4108,$B71, [2]Drenagem_Dados!$S$2:$S$4108, "Sim")</f>
        <v>1</v>
      </c>
      <c r="N71" s="70">
        <f t="shared" si="18"/>
        <v>1</v>
      </c>
      <c r="O71" s="75">
        <f t="shared" si="19"/>
        <v>0</v>
      </c>
      <c r="P71" s="62">
        <f>COUNTIFS([2]Drenagem_Dados!$B$2:$B$4108,$A71, [2]Drenagem_Dados!$I$2:$I$4108,$B71, [2]Drenagem_Dados!$T$2:$T$4108, "Sim")</f>
        <v>0</v>
      </c>
      <c r="Q71" s="70">
        <f t="shared" si="20"/>
        <v>0</v>
      </c>
      <c r="R71" s="75">
        <f t="shared" si="21"/>
        <v>1</v>
      </c>
      <c r="S71" s="62">
        <f>COUNTIFS([2]Drenagem_Dados!$B$2:$B$4108,$A71, [2]Drenagem_Dados!$I$2:$I$4108,$B71, [2]Drenagem_Dados!$V$2:$V$4108, "Sim")</f>
        <v>1</v>
      </c>
      <c r="T71" s="70">
        <f t="shared" si="22"/>
        <v>1</v>
      </c>
      <c r="U71" s="75">
        <f t="shared" si="23"/>
        <v>0</v>
      </c>
      <c r="V71" s="72">
        <f>SUMIFS([2]Drenagem_Dados!$X$2:$X$4108, [2]Drenagem_Dados!$I$2:$I$4108,$B71,[2]Drenagem_Dados!$B$2:$B$4108,$A71)</f>
        <v>4095.4</v>
      </c>
      <c r="W71" s="72">
        <f>SUMIFS([2]Drenagem_Dados!$Y$2:$Y$4108, [2]Drenagem_Dados!$I$2:$I$4108,$B71,[2]Drenagem_Dados!$B$2:$B$4108,$A71)</f>
        <v>2980.79</v>
      </c>
      <c r="X71" s="70">
        <f t="shared" si="24"/>
        <v>0.72783855056893099</v>
      </c>
      <c r="Y71" s="74">
        <f t="shared" si="25"/>
        <v>1114.6100000000001</v>
      </c>
      <c r="Z71" s="72">
        <f>SUMIFS([2]Drenagem_Dados!$Z$2:$Z$4108, [2]Drenagem_Dados!$I$2:$I$4108,$B71,[2]Drenagem_Dados!$B$2:$B$4108,$A71)</f>
        <v>1591.76</v>
      </c>
      <c r="AA71" s="70">
        <f t="shared" si="26"/>
        <v>0.38867021536357865</v>
      </c>
      <c r="AB71" s="74">
        <f t="shared" si="27"/>
        <v>2503.6400000000003</v>
      </c>
      <c r="AC71" s="76">
        <f t="shared" si="28"/>
        <v>0.72783855056893099</v>
      </c>
      <c r="AD71" s="76">
        <f t="shared" si="29"/>
        <v>0.38867021536357865</v>
      </c>
    </row>
    <row r="72" spans="1:30" x14ac:dyDescent="0.25">
      <c r="A72" s="24" t="s">
        <v>30</v>
      </c>
      <c r="B72" s="32">
        <v>5</v>
      </c>
      <c r="C72" s="62">
        <f>COUNTIFS([1]BseMun!$I$2:$I$5571,B72,[1]BseMun!$B$2:$B$5571,$A72)</f>
        <v>0</v>
      </c>
      <c r="D72" s="62">
        <f>COUNTIFS([2]Drenagem_Dados!$I$2:$I$4108,B72,[2]Drenagem_Dados!$B$2:$B$4108,A72)</f>
        <v>0</v>
      </c>
      <c r="E72" s="70" t="s">
        <v>4177</v>
      </c>
      <c r="F72" s="62">
        <f>SUMIFS([2]Drenagem_Dados!$K$2:$K$4108, [2]Drenagem_Dados!$I$2:$I$4108,$B72,[2]Drenagem_Dados!$B$2:$B$4108,$A72)</f>
        <v>0</v>
      </c>
      <c r="G72" s="62">
        <f>SUMIFS([2]Drenagem_Dados!$Q$2:$Q$4108, [2]Drenagem_Dados!$I$2:$I$4108,$B72,[2]Drenagem_Dados!$B$2:$B$4108,$A72)</f>
        <v>0</v>
      </c>
      <c r="H72" s="65" t="s">
        <v>4177</v>
      </c>
      <c r="I72" s="62">
        <f>SUMIFS([2]Drenagem_Dados!$AA$2:$AA$4108, [2]Drenagem_Dados!$I$2:$I$4108,$B72,[2]Drenagem_Dados!$B$2:$B$4108,$A72)</f>
        <v>0</v>
      </c>
      <c r="J72" s="65" t="s">
        <v>4177</v>
      </c>
      <c r="K72" s="62" t="str">
        <f t="shared" si="16"/>
        <v>-</v>
      </c>
      <c r="L72" s="70" t="str">
        <f t="shared" si="17"/>
        <v>-</v>
      </c>
      <c r="M72" s="62">
        <f>COUNTIFS([2]Drenagem_Dados!$B$2:$B$4108,$A72, [2]Drenagem_Dados!$I$2:$I$4108,$B72, [2]Drenagem_Dados!$S$2:$S$4108, "Sim")</f>
        <v>0</v>
      </c>
      <c r="N72" s="70" t="str">
        <f t="shared" si="18"/>
        <v>-</v>
      </c>
      <c r="O72" s="75" t="str">
        <f t="shared" si="19"/>
        <v>-</v>
      </c>
      <c r="P72" s="62">
        <f>COUNTIFS([2]Drenagem_Dados!$B$2:$B$4108,$A72, [2]Drenagem_Dados!$I$2:$I$4108,$B72, [2]Drenagem_Dados!$T$2:$T$4108, "Sim")</f>
        <v>0</v>
      </c>
      <c r="Q72" s="70" t="str">
        <f t="shared" si="20"/>
        <v>-</v>
      </c>
      <c r="R72" s="75" t="str">
        <f t="shared" si="21"/>
        <v>-</v>
      </c>
      <c r="S72" s="62">
        <f>COUNTIFS([2]Drenagem_Dados!$B$2:$B$4108,$A72, [2]Drenagem_Dados!$I$2:$I$4108,$B72, [2]Drenagem_Dados!$V$2:$V$4108, "Sim")</f>
        <v>0</v>
      </c>
      <c r="T72" s="70" t="str">
        <f t="shared" si="22"/>
        <v>-</v>
      </c>
      <c r="U72" s="75" t="str">
        <f t="shared" si="23"/>
        <v>-</v>
      </c>
      <c r="V72" s="72">
        <f>SUMIFS([2]Drenagem_Dados!$X$2:$X$4108, [2]Drenagem_Dados!$I$2:$I$4108,$B72,[2]Drenagem_Dados!$B$2:$B$4108,$A72)</f>
        <v>0</v>
      </c>
      <c r="W72" s="72">
        <f>SUMIFS([2]Drenagem_Dados!$Y$2:$Y$4108, [2]Drenagem_Dados!$I$2:$I$4108,$B72,[2]Drenagem_Dados!$B$2:$B$4108,$A72)</f>
        <v>0</v>
      </c>
      <c r="X72" s="70" t="str">
        <f t="shared" si="24"/>
        <v>-</v>
      </c>
      <c r="Y72" s="74" t="str">
        <f t="shared" si="25"/>
        <v>-</v>
      </c>
      <c r="Z72" s="72">
        <f>SUMIFS([2]Drenagem_Dados!$Z$2:$Z$4108, [2]Drenagem_Dados!$I$2:$I$4108,$B72,[2]Drenagem_Dados!$B$2:$B$4108,$A72)</f>
        <v>0</v>
      </c>
      <c r="AA72" s="70" t="str">
        <f t="shared" si="26"/>
        <v>-</v>
      </c>
      <c r="AB72" s="74" t="str">
        <f t="shared" si="27"/>
        <v>-</v>
      </c>
      <c r="AC72" s="76" t="str">
        <f t="shared" si="28"/>
        <v>-</v>
      </c>
      <c r="AD72" s="76" t="str">
        <f t="shared" si="29"/>
        <v>-</v>
      </c>
    </row>
    <row r="73" spans="1:30" x14ac:dyDescent="0.25">
      <c r="A73" s="24" t="s">
        <v>30</v>
      </c>
      <c r="B73" s="67">
        <v>6</v>
      </c>
      <c r="C73" s="62">
        <f>COUNTIFS([1]BseMun!$I$2:$I$5571,B73,[1]BseMun!$B$2:$B$5571,$A73)</f>
        <v>0</v>
      </c>
      <c r="D73" s="62">
        <f>COUNTIFS([2]Drenagem_Dados!$I$2:$I$4108,B73,[2]Drenagem_Dados!$B$2:$B$4108,A73)</f>
        <v>0</v>
      </c>
      <c r="E73" s="70" t="s">
        <v>4177</v>
      </c>
      <c r="F73" s="62">
        <f>SUMIFS([2]Drenagem_Dados!$K$2:$K$4108, [2]Drenagem_Dados!$I$2:$I$4108,$B73,[2]Drenagem_Dados!$B$2:$B$4108,$A73)</f>
        <v>0</v>
      </c>
      <c r="G73" s="62">
        <f>SUMIFS([2]Drenagem_Dados!$Q$2:$Q$4108, [2]Drenagem_Dados!$I$2:$I$4108,$B73,[2]Drenagem_Dados!$B$2:$B$4108,$A73)</f>
        <v>0</v>
      </c>
      <c r="H73" s="65" t="s">
        <v>4177</v>
      </c>
      <c r="I73" s="62">
        <f>SUMIFS([2]Drenagem_Dados!$AA$2:$AA$4108, [2]Drenagem_Dados!$I$2:$I$4108,$B73,[2]Drenagem_Dados!$B$2:$B$4108,$A73)</f>
        <v>0</v>
      </c>
      <c r="J73" s="65" t="s">
        <v>4177</v>
      </c>
      <c r="K73" s="62" t="str">
        <f t="shared" si="16"/>
        <v>-</v>
      </c>
      <c r="L73" s="70" t="str">
        <f t="shared" si="17"/>
        <v>-</v>
      </c>
      <c r="M73" s="62">
        <f>COUNTIFS([2]Drenagem_Dados!$B$2:$B$4108,$A73, [2]Drenagem_Dados!$I$2:$I$4108,$B73, [2]Drenagem_Dados!$S$2:$S$4108, "Sim")</f>
        <v>0</v>
      </c>
      <c r="N73" s="70" t="str">
        <f t="shared" si="18"/>
        <v>-</v>
      </c>
      <c r="O73" s="75" t="str">
        <f t="shared" si="19"/>
        <v>-</v>
      </c>
      <c r="P73" s="62">
        <f>COUNTIFS([2]Drenagem_Dados!$B$2:$B$4108,$A73, [2]Drenagem_Dados!$I$2:$I$4108,$B73, [2]Drenagem_Dados!$T$2:$T$4108, "Sim")</f>
        <v>0</v>
      </c>
      <c r="Q73" s="70" t="str">
        <f t="shared" si="20"/>
        <v>-</v>
      </c>
      <c r="R73" s="75" t="str">
        <f t="shared" si="21"/>
        <v>-</v>
      </c>
      <c r="S73" s="62">
        <f>COUNTIFS([2]Drenagem_Dados!$B$2:$B$4108,$A73, [2]Drenagem_Dados!$I$2:$I$4108,$B73, [2]Drenagem_Dados!$V$2:$V$4108, "Sim")</f>
        <v>0</v>
      </c>
      <c r="T73" s="70" t="str">
        <f t="shared" si="22"/>
        <v>-</v>
      </c>
      <c r="U73" s="75" t="str">
        <f t="shared" si="23"/>
        <v>-</v>
      </c>
      <c r="V73" s="72">
        <f>SUMIFS([2]Drenagem_Dados!$X$2:$X$4108, [2]Drenagem_Dados!$I$2:$I$4108,$B73,[2]Drenagem_Dados!$B$2:$B$4108,$A73)</f>
        <v>0</v>
      </c>
      <c r="W73" s="72">
        <f>SUMIFS([2]Drenagem_Dados!$Y$2:$Y$4108, [2]Drenagem_Dados!$I$2:$I$4108,$B73,[2]Drenagem_Dados!$B$2:$B$4108,$A73)</f>
        <v>0</v>
      </c>
      <c r="X73" s="70" t="str">
        <f t="shared" si="24"/>
        <v>-</v>
      </c>
      <c r="Y73" s="74" t="str">
        <f t="shared" si="25"/>
        <v>-</v>
      </c>
      <c r="Z73" s="72">
        <f>SUMIFS([2]Drenagem_Dados!$Z$2:$Z$4108, [2]Drenagem_Dados!$I$2:$I$4108,$B73,[2]Drenagem_Dados!$B$2:$B$4108,$A73)</f>
        <v>0</v>
      </c>
      <c r="AA73" s="70" t="str">
        <f t="shared" si="26"/>
        <v>-</v>
      </c>
      <c r="AB73" s="74" t="str">
        <f t="shared" si="27"/>
        <v>-</v>
      </c>
      <c r="AC73" s="76" t="str">
        <f t="shared" si="28"/>
        <v>-</v>
      </c>
      <c r="AD73" s="76" t="str">
        <f t="shared" si="29"/>
        <v>-</v>
      </c>
    </row>
    <row r="74" spans="1:30" x14ac:dyDescent="0.25">
      <c r="A74" s="24" t="s">
        <v>65</v>
      </c>
      <c r="B74" s="24">
        <v>1</v>
      </c>
      <c r="C74" s="62">
        <f>COUNTIFS([1]BseMun!$I$2:$I$5571,B74,[1]BseMun!$B$2:$B$5571,$A74)</f>
        <v>117</v>
      </c>
      <c r="D74" s="62">
        <f>COUNTIFS([2]Drenagem_Dados!$I$2:$I$4108,B74,[2]Drenagem_Dados!$B$2:$B$4108,A74)</f>
        <v>84</v>
      </c>
      <c r="E74" s="70">
        <f t="shared" si="30"/>
        <v>0.71794871794871795</v>
      </c>
      <c r="F74" s="62">
        <f>SUMIFS([2]Drenagem_Dados!$K$2:$K$4108, [2]Drenagem_Dados!$I$2:$I$4108,$B74,[2]Drenagem_Dados!$B$2:$B$4108,$A74)</f>
        <v>618052</v>
      </c>
      <c r="G74" s="62">
        <f>SUMIFS([2]Drenagem_Dados!$Q$2:$Q$4108, [2]Drenagem_Dados!$I$2:$I$4108,$B74,[2]Drenagem_Dados!$B$2:$B$4108,$A74)</f>
        <v>220412</v>
      </c>
      <c r="H74" s="66">
        <f t="shared" si="31"/>
        <v>2.8040760031214274</v>
      </c>
      <c r="I74" s="62">
        <f>SUMIFS([2]Drenagem_Dados!$AA$2:$AA$4108, [2]Drenagem_Dados!$I$2:$I$4108,$B74,[2]Drenagem_Dados!$B$2:$B$4108,$A74)</f>
        <v>2070</v>
      </c>
      <c r="J74" s="62">
        <f>I74/Faixa_Populacional_estado!D74</f>
        <v>24.642857142857142</v>
      </c>
      <c r="K74" s="62">
        <f t="shared" si="16"/>
        <v>2883.2142857142858</v>
      </c>
      <c r="L74" s="70">
        <f t="shared" si="17"/>
        <v>1.3081022293315635E-2</v>
      </c>
      <c r="M74" s="62">
        <f>COUNTIFS([2]Drenagem_Dados!$B$2:$B$4108,$A74, [2]Drenagem_Dados!$I$2:$I$4108,$B74, [2]Drenagem_Dados!$S$2:$S$4108, "Sim")</f>
        <v>6</v>
      </c>
      <c r="N74" s="70">
        <f t="shared" si="18"/>
        <v>7.1428571428571425E-2</v>
      </c>
      <c r="O74" s="75">
        <f t="shared" si="19"/>
        <v>108.64285714285715</v>
      </c>
      <c r="P74" s="62">
        <f>COUNTIFS([2]Drenagem_Dados!$B$2:$B$4108,$A74, [2]Drenagem_Dados!$I$2:$I$4108,$B74, [2]Drenagem_Dados!$T$2:$T$4108, "Sim")</f>
        <v>33</v>
      </c>
      <c r="Q74" s="70">
        <f t="shared" si="20"/>
        <v>0.39285714285714285</v>
      </c>
      <c r="R74" s="75">
        <f t="shared" si="21"/>
        <v>71.035714285714292</v>
      </c>
      <c r="S74" s="62">
        <f>COUNTIFS([2]Drenagem_Dados!$B$2:$B$4108,$A74, [2]Drenagem_Dados!$I$2:$I$4108,$B74, [2]Drenagem_Dados!$V$2:$V$4108, "Sim")</f>
        <v>72</v>
      </c>
      <c r="T74" s="70">
        <f t="shared" si="22"/>
        <v>0.8571428571428571</v>
      </c>
      <c r="U74" s="75">
        <f t="shared" si="23"/>
        <v>16.714285714285719</v>
      </c>
      <c r="V74" s="72">
        <f>SUMIFS([2]Drenagem_Dados!$X$2:$X$4108, [2]Drenagem_Dados!$I$2:$I$4108,$B74,[2]Drenagem_Dados!$B$2:$B$4108,$A74)</f>
        <v>5551.3799999999974</v>
      </c>
      <c r="W74" s="72">
        <f>SUMIFS([2]Drenagem_Dados!$Y$2:$Y$4108, [2]Drenagem_Dados!$I$2:$I$4108,$B74,[2]Drenagem_Dados!$B$2:$B$4108,$A74)</f>
        <v>3335.3599999999992</v>
      </c>
      <c r="X74" s="70">
        <f t="shared" si="24"/>
        <v>0.60081637358638762</v>
      </c>
      <c r="Y74" s="74">
        <f t="shared" si="25"/>
        <v>2216.0199999999982</v>
      </c>
      <c r="Z74" s="72">
        <f>SUMIFS([2]Drenagem_Dados!$Z$2:$Z$4108, [2]Drenagem_Dados!$I$2:$I$4108,$B74,[2]Drenagem_Dados!$B$2:$B$4108,$A74)</f>
        <v>978.01</v>
      </c>
      <c r="AA74" s="70">
        <f t="shared" si="26"/>
        <v>0.17617421253814375</v>
      </c>
      <c r="AB74" s="74">
        <f t="shared" si="27"/>
        <v>4573.3699999999972</v>
      </c>
      <c r="AC74" s="76">
        <f t="shared" si="28"/>
        <v>0.60081637358638762</v>
      </c>
      <c r="AD74" s="76">
        <f t="shared" si="29"/>
        <v>0.17617421253814375</v>
      </c>
    </row>
    <row r="75" spans="1:30" x14ac:dyDescent="0.25">
      <c r="A75" s="24" t="s">
        <v>65</v>
      </c>
      <c r="B75" s="32">
        <v>2</v>
      </c>
      <c r="C75" s="62">
        <f>COUNTIFS([1]BseMun!$I$2:$I$5571,B75,[1]BseMun!$B$2:$B$5571,$A75)</f>
        <v>19</v>
      </c>
      <c r="D75" s="62">
        <f>COUNTIFS([2]Drenagem_Dados!$I$2:$I$4108,B75,[2]Drenagem_Dados!$B$2:$B$4108,A75)</f>
        <v>17</v>
      </c>
      <c r="E75" s="70">
        <f t="shared" si="30"/>
        <v>0.89473684210526316</v>
      </c>
      <c r="F75" s="62">
        <f>SUMIFS([2]Drenagem_Dados!$K$2:$K$4108, [2]Drenagem_Dados!$I$2:$I$4108,$B75,[2]Drenagem_Dados!$B$2:$B$4108,$A75)</f>
        <v>720972</v>
      </c>
      <c r="G75" s="62">
        <f>SUMIFS([2]Drenagem_Dados!$Q$2:$Q$4108, [2]Drenagem_Dados!$I$2:$I$4108,$B75,[2]Drenagem_Dados!$B$2:$B$4108,$A75)</f>
        <v>238361</v>
      </c>
      <c r="H75" s="66">
        <f t="shared" si="31"/>
        <v>3.0247062229139834</v>
      </c>
      <c r="I75" s="62">
        <f>SUMIFS([2]Drenagem_Dados!$AA$2:$AA$4108, [2]Drenagem_Dados!$I$2:$I$4108,$B75,[2]Drenagem_Dados!$B$2:$B$4108,$A75)</f>
        <v>6104</v>
      </c>
      <c r="J75" s="62">
        <f>I75/Faixa_Populacional_estado!D75</f>
        <v>359.05882352941177</v>
      </c>
      <c r="K75" s="62">
        <f t="shared" si="16"/>
        <v>6822.1176470588234</v>
      </c>
      <c r="L75" s="70">
        <f t="shared" si="17"/>
        <v>2.862094741614116E-2</v>
      </c>
      <c r="M75" s="62">
        <f>COUNTIFS([2]Drenagem_Dados!$B$2:$B$4108,$A75, [2]Drenagem_Dados!$I$2:$I$4108,$B75, [2]Drenagem_Dados!$S$2:$S$4108, "Sim")</f>
        <v>5</v>
      </c>
      <c r="N75" s="70">
        <f t="shared" si="18"/>
        <v>0.29411764705882354</v>
      </c>
      <c r="O75" s="75">
        <f t="shared" si="19"/>
        <v>13.411764705882351</v>
      </c>
      <c r="P75" s="62">
        <f>COUNTIFS([2]Drenagem_Dados!$B$2:$B$4108,$A75, [2]Drenagem_Dados!$I$2:$I$4108,$B75, [2]Drenagem_Dados!$T$2:$T$4108, "Sim")</f>
        <v>10</v>
      </c>
      <c r="Q75" s="70">
        <f t="shared" si="20"/>
        <v>0.58823529411764708</v>
      </c>
      <c r="R75" s="75">
        <f t="shared" si="21"/>
        <v>7.8235294117647056</v>
      </c>
      <c r="S75" s="62">
        <f>COUNTIFS([2]Drenagem_Dados!$B$2:$B$4108,$A75, [2]Drenagem_Dados!$I$2:$I$4108,$B75, [2]Drenagem_Dados!$V$2:$V$4108, "Sim")</f>
        <v>17</v>
      </c>
      <c r="T75" s="70">
        <f t="shared" si="22"/>
        <v>1</v>
      </c>
      <c r="U75" s="75">
        <f t="shared" si="23"/>
        <v>0</v>
      </c>
      <c r="V75" s="72">
        <f>SUMIFS([2]Drenagem_Dados!$X$2:$X$4108, [2]Drenagem_Dados!$I$2:$I$4108,$B75,[2]Drenagem_Dados!$B$2:$B$4108,$A75)</f>
        <v>10547.06</v>
      </c>
      <c r="W75" s="72">
        <f>SUMIFS([2]Drenagem_Dados!$Y$2:$Y$4108, [2]Drenagem_Dados!$I$2:$I$4108,$B75,[2]Drenagem_Dados!$B$2:$B$4108,$A75)</f>
        <v>7842.13</v>
      </c>
      <c r="X75" s="70">
        <f t="shared" si="24"/>
        <v>0.74353706151287657</v>
      </c>
      <c r="Y75" s="74">
        <f t="shared" si="25"/>
        <v>2704.9299999999994</v>
      </c>
      <c r="Z75" s="72">
        <f>SUMIFS([2]Drenagem_Dados!$Z$2:$Z$4108, [2]Drenagem_Dados!$I$2:$I$4108,$B75,[2]Drenagem_Dados!$B$2:$B$4108,$A75)</f>
        <v>4124.0499999999993</v>
      </c>
      <c r="AA75" s="70">
        <f t="shared" si="26"/>
        <v>0.39101417835870844</v>
      </c>
      <c r="AB75" s="74">
        <f t="shared" si="27"/>
        <v>6423.01</v>
      </c>
      <c r="AC75" s="76">
        <f t="shared" si="28"/>
        <v>0.74353706151287657</v>
      </c>
      <c r="AD75" s="76">
        <f t="shared" si="29"/>
        <v>0.39101417835870844</v>
      </c>
    </row>
    <row r="76" spans="1:30" x14ac:dyDescent="0.25">
      <c r="A76" s="24" t="s">
        <v>65</v>
      </c>
      <c r="B76" s="32">
        <v>3</v>
      </c>
      <c r="C76" s="62">
        <f>COUNTIFS([1]BseMun!$I$2:$I$5571,B76,[1]BseMun!$B$2:$B$5571,$A76)</f>
        <v>3</v>
      </c>
      <c r="D76" s="62">
        <f>COUNTIFS([2]Drenagem_Dados!$I$2:$I$4108,B76,[2]Drenagem_Dados!$B$2:$B$4108,A76)</f>
        <v>2</v>
      </c>
      <c r="E76" s="70">
        <f t="shared" si="30"/>
        <v>0.66666666666666663</v>
      </c>
      <c r="F76" s="62">
        <f>SUMIFS([2]Drenagem_Dados!$K$2:$K$4108, [2]Drenagem_Dados!$I$2:$I$4108,$B76,[2]Drenagem_Dados!$B$2:$B$4108,$A76)</f>
        <v>217225</v>
      </c>
      <c r="G76" s="62">
        <f>SUMIFS([2]Drenagem_Dados!$Q$2:$Q$4108, [2]Drenagem_Dados!$I$2:$I$4108,$B76,[2]Drenagem_Dados!$B$2:$B$4108,$A76)</f>
        <v>81947</v>
      </c>
      <c r="H76" s="66">
        <f t="shared" si="31"/>
        <v>2.6507986869562035</v>
      </c>
      <c r="I76" s="62">
        <f>SUMIFS([2]Drenagem_Dados!$AA$2:$AA$4108, [2]Drenagem_Dados!$I$2:$I$4108,$B76,[2]Drenagem_Dados!$B$2:$B$4108,$A76)</f>
        <v>0</v>
      </c>
      <c r="J76" s="62">
        <f>I76/Faixa_Populacional_estado!D76</f>
        <v>0</v>
      </c>
      <c r="K76" s="62">
        <f t="shared" si="16"/>
        <v>0</v>
      </c>
      <c r="L76" s="70">
        <f t="shared" si="17"/>
        <v>0</v>
      </c>
      <c r="M76" s="62">
        <f>COUNTIFS([2]Drenagem_Dados!$B$2:$B$4108,$A76, [2]Drenagem_Dados!$I$2:$I$4108,$B76, [2]Drenagem_Dados!$S$2:$S$4108, "Sim")</f>
        <v>1</v>
      </c>
      <c r="N76" s="70">
        <f t="shared" si="18"/>
        <v>0.5</v>
      </c>
      <c r="O76" s="75">
        <f t="shared" si="19"/>
        <v>1.5</v>
      </c>
      <c r="P76" s="62">
        <f>COUNTIFS([2]Drenagem_Dados!$B$2:$B$4108,$A76, [2]Drenagem_Dados!$I$2:$I$4108,$B76, [2]Drenagem_Dados!$T$2:$T$4108, "Sim")</f>
        <v>2</v>
      </c>
      <c r="Q76" s="70">
        <f t="shared" si="20"/>
        <v>1</v>
      </c>
      <c r="R76" s="75">
        <f t="shared" si="21"/>
        <v>0</v>
      </c>
      <c r="S76" s="62">
        <f>COUNTIFS([2]Drenagem_Dados!$B$2:$B$4108,$A76, [2]Drenagem_Dados!$I$2:$I$4108,$B76, [2]Drenagem_Dados!$V$2:$V$4108, "Sim")</f>
        <v>2</v>
      </c>
      <c r="T76" s="70">
        <f t="shared" si="22"/>
        <v>1</v>
      </c>
      <c r="U76" s="75">
        <f t="shared" si="23"/>
        <v>0</v>
      </c>
      <c r="V76" s="72">
        <f>SUMIFS([2]Drenagem_Dados!$X$2:$X$4108, [2]Drenagem_Dados!$I$2:$I$4108,$B76,[2]Drenagem_Dados!$B$2:$B$4108,$A76)</f>
        <v>2063.7600000000002</v>
      </c>
      <c r="W76" s="72">
        <f>SUMIFS([2]Drenagem_Dados!$Y$2:$Y$4108, [2]Drenagem_Dados!$I$2:$I$4108,$B76,[2]Drenagem_Dados!$B$2:$B$4108,$A76)</f>
        <v>1481.4099999999999</v>
      </c>
      <c r="X76" s="70">
        <f t="shared" si="24"/>
        <v>0.71782087064387312</v>
      </c>
      <c r="Y76" s="74">
        <f t="shared" si="25"/>
        <v>582.35000000000036</v>
      </c>
      <c r="Z76" s="72">
        <f>SUMIFS([2]Drenagem_Dados!$Z$2:$Z$4108, [2]Drenagem_Dados!$I$2:$I$4108,$B76,[2]Drenagem_Dados!$B$2:$B$4108,$A76)</f>
        <v>1080.08</v>
      </c>
      <c r="AA76" s="70">
        <f t="shared" si="26"/>
        <v>0.52335542892584397</v>
      </c>
      <c r="AB76" s="74">
        <f t="shared" si="27"/>
        <v>983.68000000000029</v>
      </c>
      <c r="AC76" s="76">
        <f t="shared" si="28"/>
        <v>0.71782087064387312</v>
      </c>
      <c r="AD76" s="76">
        <f t="shared" si="29"/>
        <v>0.52335542892584397</v>
      </c>
    </row>
    <row r="77" spans="1:30" x14ac:dyDescent="0.25">
      <c r="A77" s="24" t="s">
        <v>65</v>
      </c>
      <c r="B77" s="32">
        <v>4</v>
      </c>
      <c r="C77" s="62">
        <f>COUNTIFS([1]BseMun!$I$2:$I$5571,B77,[1]BseMun!$B$2:$B$5571,$A77)</f>
        <v>2</v>
      </c>
      <c r="D77" s="62">
        <f>COUNTIFS([2]Drenagem_Dados!$I$2:$I$4108,B77,[2]Drenagem_Dados!$B$2:$B$4108,A77)</f>
        <v>1</v>
      </c>
      <c r="E77" s="70">
        <f t="shared" si="30"/>
        <v>0.5</v>
      </c>
      <c r="F77" s="62">
        <f>SUMIFS([2]Drenagem_Dados!$K$2:$K$4108, [2]Drenagem_Dados!$I$2:$I$4108,$B77,[2]Drenagem_Dados!$B$2:$B$4108,$A77)</f>
        <v>606589</v>
      </c>
      <c r="G77" s="62">
        <f>SUMIFS([2]Drenagem_Dados!$Q$2:$Q$4108, [2]Drenagem_Dados!$I$2:$I$4108,$B77,[2]Drenagem_Dados!$B$2:$B$4108,$A77)</f>
        <v>39000</v>
      </c>
      <c r="H77" s="66">
        <f t="shared" si="31"/>
        <v>15.553564102564103</v>
      </c>
      <c r="I77" s="62">
        <f>SUMIFS([2]Drenagem_Dados!$AA$2:$AA$4108, [2]Drenagem_Dados!$I$2:$I$4108,$B77,[2]Drenagem_Dados!$B$2:$B$4108,$A77)</f>
        <v>580</v>
      </c>
      <c r="J77" s="62">
        <f>I77/Faixa_Populacional_estado!D77</f>
        <v>580</v>
      </c>
      <c r="K77" s="62">
        <f t="shared" si="16"/>
        <v>1160</v>
      </c>
      <c r="L77" s="70">
        <f t="shared" si="17"/>
        <v>2.9743589743589743E-2</v>
      </c>
      <c r="M77" s="62">
        <f>COUNTIFS([2]Drenagem_Dados!$B$2:$B$4108,$A77, [2]Drenagem_Dados!$I$2:$I$4108,$B77, [2]Drenagem_Dados!$S$2:$S$4108, "Sim")</f>
        <v>0</v>
      </c>
      <c r="N77" s="70">
        <f t="shared" si="18"/>
        <v>0</v>
      </c>
      <c r="O77" s="75">
        <f t="shared" si="19"/>
        <v>2</v>
      </c>
      <c r="P77" s="62">
        <f>COUNTIFS([2]Drenagem_Dados!$B$2:$B$4108,$A77, [2]Drenagem_Dados!$I$2:$I$4108,$B77, [2]Drenagem_Dados!$T$2:$T$4108, "Sim")</f>
        <v>1</v>
      </c>
      <c r="Q77" s="70">
        <f t="shared" si="20"/>
        <v>1</v>
      </c>
      <c r="R77" s="75">
        <f t="shared" si="21"/>
        <v>0</v>
      </c>
      <c r="S77" s="62">
        <f>COUNTIFS([2]Drenagem_Dados!$B$2:$B$4108,$A77, [2]Drenagem_Dados!$I$2:$I$4108,$B77, [2]Drenagem_Dados!$V$2:$V$4108, "Sim")</f>
        <v>1</v>
      </c>
      <c r="T77" s="70">
        <f t="shared" si="22"/>
        <v>1</v>
      </c>
      <c r="U77" s="75">
        <f t="shared" si="23"/>
        <v>0</v>
      </c>
      <c r="V77" s="72">
        <f>SUMIFS([2]Drenagem_Dados!$X$2:$X$4108, [2]Drenagem_Dados!$I$2:$I$4108,$B77,[2]Drenagem_Dados!$B$2:$B$4108,$A77)</f>
        <v>2700</v>
      </c>
      <c r="W77" s="72">
        <f>SUMIFS([2]Drenagem_Dados!$Y$2:$Y$4108, [2]Drenagem_Dados!$I$2:$I$4108,$B77,[2]Drenagem_Dados!$B$2:$B$4108,$A77)</f>
        <v>1.1000000000000001</v>
      </c>
      <c r="X77" s="70">
        <f t="shared" si="24"/>
        <v>4.0740740740740744E-4</v>
      </c>
      <c r="Y77" s="74">
        <f t="shared" si="25"/>
        <v>2698.9</v>
      </c>
      <c r="Z77" s="72">
        <f>SUMIFS([2]Drenagem_Dados!$Z$2:$Z$4108, [2]Drenagem_Dados!$I$2:$I$4108,$B77,[2]Drenagem_Dados!$B$2:$B$4108,$A77)</f>
        <v>0.15</v>
      </c>
      <c r="AA77" s="70">
        <f t="shared" si="26"/>
        <v>5.5555555555555551E-5</v>
      </c>
      <c r="AB77" s="74">
        <f t="shared" si="27"/>
        <v>2699.85</v>
      </c>
      <c r="AC77" s="76">
        <f t="shared" si="28"/>
        <v>4.0740740740740744E-4</v>
      </c>
      <c r="AD77" s="76">
        <f t="shared" si="29"/>
        <v>5.5555555555555551E-5</v>
      </c>
    </row>
    <row r="78" spans="1:30" x14ac:dyDescent="0.25">
      <c r="A78" s="24" t="s">
        <v>65</v>
      </c>
      <c r="B78" s="32">
        <v>5</v>
      </c>
      <c r="C78" s="62">
        <f>COUNTIFS([1]BseMun!$I$2:$I$5571,B78,[1]BseMun!$B$2:$B$5571,$A78)</f>
        <v>0</v>
      </c>
      <c r="D78" s="62">
        <f>COUNTIFS([2]Drenagem_Dados!$I$2:$I$4108,B78,[2]Drenagem_Dados!$B$2:$B$4108,A78)</f>
        <v>0</v>
      </c>
      <c r="E78" s="70" t="s">
        <v>4177</v>
      </c>
      <c r="F78" s="62">
        <f>SUMIFS([2]Drenagem_Dados!$K$2:$K$4108, [2]Drenagem_Dados!$I$2:$I$4108,$B78,[2]Drenagem_Dados!$B$2:$B$4108,$A78)</f>
        <v>0</v>
      </c>
      <c r="G78" s="62">
        <f>SUMIFS([2]Drenagem_Dados!$Q$2:$Q$4108, [2]Drenagem_Dados!$I$2:$I$4108,$B78,[2]Drenagem_Dados!$B$2:$B$4108,$A78)</f>
        <v>0</v>
      </c>
      <c r="H78" s="65" t="s">
        <v>4177</v>
      </c>
      <c r="I78" s="62">
        <f>SUMIFS([2]Drenagem_Dados!$AA$2:$AA$4108, [2]Drenagem_Dados!$I$2:$I$4108,$B78,[2]Drenagem_Dados!$B$2:$B$4108,$A78)</f>
        <v>0</v>
      </c>
      <c r="J78" s="65" t="s">
        <v>4177</v>
      </c>
      <c r="K78" s="62" t="str">
        <f t="shared" si="16"/>
        <v>-</v>
      </c>
      <c r="L78" s="70" t="str">
        <f t="shared" si="17"/>
        <v>-</v>
      </c>
      <c r="M78" s="62">
        <f>COUNTIFS([2]Drenagem_Dados!$B$2:$B$4108,$A78, [2]Drenagem_Dados!$I$2:$I$4108,$B78, [2]Drenagem_Dados!$S$2:$S$4108, "Sim")</f>
        <v>0</v>
      </c>
      <c r="N78" s="70" t="str">
        <f t="shared" si="18"/>
        <v>-</v>
      </c>
      <c r="O78" s="75" t="str">
        <f t="shared" si="19"/>
        <v>-</v>
      </c>
      <c r="P78" s="62">
        <f>COUNTIFS([2]Drenagem_Dados!$B$2:$B$4108,$A78, [2]Drenagem_Dados!$I$2:$I$4108,$B78, [2]Drenagem_Dados!$T$2:$T$4108, "Sim")</f>
        <v>0</v>
      </c>
      <c r="Q78" s="70" t="str">
        <f t="shared" si="20"/>
        <v>-</v>
      </c>
      <c r="R78" s="75" t="str">
        <f t="shared" si="21"/>
        <v>-</v>
      </c>
      <c r="S78" s="62">
        <f>COUNTIFS([2]Drenagem_Dados!$B$2:$B$4108,$A78, [2]Drenagem_Dados!$I$2:$I$4108,$B78, [2]Drenagem_Dados!$V$2:$V$4108, "Sim")</f>
        <v>0</v>
      </c>
      <c r="T78" s="70" t="str">
        <f t="shared" si="22"/>
        <v>-</v>
      </c>
      <c r="U78" s="75" t="str">
        <f t="shared" si="23"/>
        <v>-</v>
      </c>
      <c r="V78" s="72">
        <f>SUMIFS([2]Drenagem_Dados!$X$2:$X$4108, [2]Drenagem_Dados!$I$2:$I$4108,$B78,[2]Drenagem_Dados!$B$2:$B$4108,$A78)</f>
        <v>0</v>
      </c>
      <c r="W78" s="72">
        <f>SUMIFS([2]Drenagem_Dados!$Y$2:$Y$4108, [2]Drenagem_Dados!$I$2:$I$4108,$B78,[2]Drenagem_Dados!$B$2:$B$4108,$A78)</f>
        <v>0</v>
      </c>
      <c r="X78" s="70" t="str">
        <f t="shared" si="24"/>
        <v>-</v>
      </c>
      <c r="Y78" s="74" t="str">
        <f t="shared" si="25"/>
        <v>-</v>
      </c>
      <c r="Z78" s="72">
        <f>SUMIFS([2]Drenagem_Dados!$Z$2:$Z$4108, [2]Drenagem_Dados!$I$2:$I$4108,$B78,[2]Drenagem_Dados!$B$2:$B$4108,$A78)</f>
        <v>0</v>
      </c>
      <c r="AA78" s="70" t="str">
        <f t="shared" si="26"/>
        <v>-</v>
      </c>
      <c r="AB78" s="74" t="str">
        <f t="shared" si="27"/>
        <v>-</v>
      </c>
      <c r="AC78" s="76" t="str">
        <f t="shared" si="28"/>
        <v>-</v>
      </c>
      <c r="AD78" s="76" t="str">
        <f t="shared" si="29"/>
        <v>-</v>
      </c>
    </row>
    <row r="79" spans="1:30" x14ac:dyDescent="0.25">
      <c r="A79" s="24" t="s">
        <v>65</v>
      </c>
      <c r="B79" s="67">
        <v>6</v>
      </c>
      <c r="C79" s="62">
        <f>COUNTIFS([1]BseMun!$I$2:$I$5571,B79,[1]BseMun!$B$2:$B$5571,$A79)</f>
        <v>0</v>
      </c>
      <c r="D79" s="62">
        <f>COUNTIFS([2]Drenagem_Dados!$I$2:$I$4108,B79,[2]Drenagem_Dados!$B$2:$B$4108,A79)</f>
        <v>0</v>
      </c>
      <c r="E79" s="70" t="s">
        <v>4177</v>
      </c>
      <c r="F79" s="62">
        <f>SUMIFS([2]Drenagem_Dados!$K$2:$K$4108, [2]Drenagem_Dados!$I$2:$I$4108,$B79,[2]Drenagem_Dados!$B$2:$B$4108,$A79)</f>
        <v>0</v>
      </c>
      <c r="G79" s="62">
        <f>SUMIFS([2]Drenagem_Dados!$Q$2:$Q$4108, [2]Drenagem_Dados!$I$2:$I$4108,$B79,[2]Drenagem_Dados!$B$2:$B$4108,$A79)</f>
        <v>0</v>
      </c>
      <c r="H79" s="65" t="s">
        <v>4177</v>
      </c>
      <c r="I79" s="62">
        <f>SUMIFS([2]Drenagem_Dados!$AA$2:$AA$4108, [2]Drenagem_Dados!$I$2:$I$4108,$B79,[2]Drenagem_Dados!$B$2:$B$4108,$A79)</f>
        <v>0</v>
      </c>
      <c r="J79" s="65" t="s">
        <v>4177</v>
      </c>
      <c r="K79" s="62" t="str">
        <f t="shared" si="16"/>
        <v>-</v>
      </c>
      <c r="L79" s="70" t="str">
        <f t="shared" si="17"/>
        <v>-</v>
      </c>
      <c r="M79" s="62">
        <f>COUNTIFS([2]Drenagem_Dados!$B$2:$B$4108,$A79, [2]Drenagem_Dados!$I$2:$I$4108,$B79, [2]Drenagem_Dados!$S$2:$S$4108, "Sim")</f>
        <v>0</v>
      </c>
      <c r="N79" s="70" t="str">
        <f t="shared" si="18"/>
        <v>-</v>
      </c>
      <c r="O79" s="75" t="str">
        <f t="shared" si="19"/>
        <v>-</v>
      </c>
      <c r="P79" s="62">
        <f>COUNTIFS([2]Drenagem_Dados!$B$2:$B$4108,$A79, [2]Drenagem_Dados!$I$2:$I$4108,$B79, [2]Drenagem_Dados!$T$2:$T$4108, "Sim")</f>
        <v>0</v>
      </c>
      <c r="Q79" s="70" t="str">
        <f t="shared" si="20"/>
        <v>-</v>
      </c>
      <c r="R79" s="75" t="str">
        <f t="shared" si="21"/>
        <v>-</v>
      </c>
      <c r="S79" s="62">
        <f>COUNTIFS([2]Drenagem_Dados!$B$2:$B$4108,$A79, [2]Drenagem_Dados!$I$2:$I$4108,$B79, [2]Drenagem_Dados!$V$2:$V$4108, "Sim")</f>
        <v>0</v>
      </c>
      <c r="T79" s="70" t="str">
        <f t="shared" si="22"/>
        <v>-</v>
      </c>
      <c r="U79" s="75" t="str">
        <f t="shared" si="23"/>
        <v>-</v>
      </c>
      <c r="V79" s="72">
        <f>SUMIFS([2]Drenagem_Dados!$X$2:$X$4108, [2]Drenagem_Dados!$I$2:$I$4108,$B79,[2]Drenagem_Dados!$B$2:$B$4108,$A79)</f>
        <v>0</v>
      </c>
      <c r="W79" s="72">
        <f>SUMIFS([2]Drenagem_Dados!$Y$2:$Y$4108, [2]Drenagem_Dados!$I$2:$I$4108,$B79,[2]Drenagem_Dados!$B$2:$B$4108,$A79)</f>
        <v>0</v>
      </c>
      <c r="X79" s="70" t="str">
        <f t="shared" si="24"/>
        <v>-</v>
      </c>
      <c r="Y79" s="74" t="str">
        <f t="shared" si="25"/>
        <v>-</v>
      </c>
      <c r="Z79" s="72">
        <f>SUMIFS([2]Drenagem_Dados!$Z$2:$Z$4108, [2]Drenagem_Dados!$I$2:$I$4108,$B79,[2]Drenagem_Dados!$B$2:$B$4108,$A79)</f>
        <v>0</v>
      </c>
      <c r="AA79" s="70" t="str">
        <f t="shared" si="26"/>
        <v>-</v>
      </c>
      <c r="AB79" s="74" t="str">
        <f t="shared" si="27"/>
        <v>-</v>
      </c>
      <c r="AC79" s="76" t="str">
        <f t="shared" si="28"/>
        <v>-</v>
      </c>
      <c r="AD79" s="76" t="str">
        <f t="shared" si="29"/>
        <v>-</v>
      </c>
    </row>
    <row r="80" spans="1:30" x14ac:dyDescent="0.25">
      <c r="A80" s="24" t="s">
        <v>31</v>
      </c>
      <c r="B80" s="24">
        <v>1</v>
      </c>
      <c r="C80" s="62">
        <f>COUNTIFS([1]BseMun!$I$2:$I$5571,B80,[1]BseMun!$B$2:$B$5571,$A80)</f>
        <v>64</v>
      </c>
      <c r="D80" s="62">
        <f>COUNTIFS([2]Drenagem_Dados!$I$2:$I$4108,B80,[2]Drenagem_Dados!$B$2:$B$4108,A80)</f>
        <v>34</v>
      </c>
      <c r="E80" s="70">
        <f t="shared" si="30"/>
        <v>0.53125</v>
      </c>
      <c r="F80" s="62">
        <f>SUMIFS([2]Drenagem_Dados!$K$2:$K$4108, [2]Drenagem_Dados!$I$2:$I$4108,$B80,[2]Drenagem_Dados!$B$2:$B$4108,$A80)</f>
        <v>294218</v>
      </c>
      <c r="G80" s="62">
        <f>SUMIFS([2]Drenagem_Dados!$Q$2:$Q$4108, [2]Drenagem_Dados!$I$2:$I$4108,$B80,[2]Drenagem_Dados!$B$2:$B$4108,$A80)</f>
        <v>94902</v>
      </c>
      <c r="H80" s="66">
        <f t="shared" si="31"/>
        <v>3.1002297106488799</v>
      </c>
      <c r="I80" s="62">
        <f>SUMIFS([2]Drenagem_Dados!$AA$2:$AA$4108, [2]Drenagem_Dados!$I$2:$I$4108,$B80,[2]Drenagem_Dados!$B$2:$B$4108,$A80)</f>
        <v>2848</v>
      </c>
      <c r="J80" s="62">
        <f>I80/Faixa_Populacional_estado!D80</f>
        <v>83.764705882352942</v>
      </c>
      <c r="K80" s="62">
        <f t="shared" si="16"/>
        <v>5360.9411764705883</v>
      </c>
      <c r="L80" s="70">
        <f t="shared" si="17"/>
        <v>5.6489232855688902E-2</v>
      </c>
      <c r="M80" s="62">
        <f>COUNTIFS([2]Drenagem_Dados!$B$2:$B$4108,$A80, [2]Drenagem_Dados!$I$2:$I$4108,$B80, [2]Drenagem_Dados!$S$2:$S$4108, "Sim")</f>
        <v>4</v>
      </c>
      <c r="N80" s="70">
        <f t="shared" si="18"/>
        <v>0.11764705882352941</v>
      </c>
      <c r="O80" s="75">
        <f t="shared" si="19"/>
        <v>56.470588235294116</v>
      </c>
      <c r="P80" s="62">
        <f>COUNTIFS([2]Drenagem_Dados!$B$2:$B$4108,$A80, [2]Drenagem_Dados!$I$2:$I$4108,$B80, [2]Drenagem_Dados!$T$2:$T$4108, "Sim")</f>
        <v>9</v>
      </c>
      <c r="Q80" s="70">
        <f t="shared" si="20"/>
        <v>0.26470588235294118</v>
      </c>
      <c r="R80" s="75">
        <f t="shared" si="21"/>
        <v>47.058823529411768</v>
      </c>
      <c r="S80" s="62">
        <f>COUNTIFS([2]Drenagem_Dados!$B$2:$B$4108,$A80, [2]Drenagem_Dados!$I$2:$I$4108,$B80, [2]Drenagem_Dados!$V$2:$V$4108, "Sim")</f>
        <v>21</v>
      </c>
      <c r="T80" s="70">
        <f t="shared" si="22"/>
        <v>0.61764705882352944</v>
      </c>
      <c r="U80" s="75">
        <f t="shared" si="23"/>
        <v>24.470588235294116</v>
      </c>
      <c r="V80" s="72">
        <f>SUMIFS([2]Drenagem_Dados!$X$2:$X$4108, [2]Drenagem_Dados!$I$2:$I$4108,$B80,[2]Drenagem_Dados!$B$2:$B$4108,$A80)</f>
        <v>2542.1600000000003</v>
      </c>
      <c r="W80" s="72">
        <f>SUMIFS([2]Drenagem_Dados!$Y$2:$Y$4108, [2]Drenagem_Dados!$I$2:$I$4108,$B80,[2]Drenagem_Dados!$B$2:$B$4108,$A80)</f>
        <v>783.1099999999999</v>
      </c>
      <c r="X80" s="70">
        <f t="shared" si="24"/>
        <v>0.3080490606413443</v>
      </c>
      <c r="Y80" s="74">
        <f t="shared" si="25"/>
        <v>1759.0500000000004</v>
      </c>
      <c r="Z80" s="72">
        <f>SUMIFS([2]Drenagem_Dados!$Z$2:$Z$4108, [2]Drenagem_Dados!$I$2:$I$4108,$B80,[2]Drenagem_Dados!$B$2:$B$4108,$A80)</f>
        <v>170.96</v>
      </c>
      <c r="AA80" s="70">
        <f t="shared" si="26"/>
        <v>6.7249897724769483E-2</v>
      </c>
      <c r="AB80" s="74">
        <f t="shared" si="27"/>
        <v>2371.2000000000003</v>
      </c>
      <c r="AC80" s="76">
        <f t="shared" si="28"/>
        <v>0.3080490606413443</v>
      </c>
      <c r="AD80" s="76">
        <f t="shared" si="29"/>
        <v>6.7249897724769483E-2</v>
      </c>
    </row>
    <row r="81" spans="1:30" x14ac:dyDescent="0.25">
      <c r="A81" s="24" t="s">
        <v>31</v>
      </c>
      <c r="B81" s="32">
        <v>2</v>
      </c>
      <c r="C81" s="62">
        <f>COUNTIFS([1]BseMun!$I$2:$I$5571,B81,[1]BseMun!$B$2:$B$5571,$A81)</f>
        <v>62</v>
      </c>
      <c r="D81" s="62">
        <f>COUNTIFS([2]Drenagem_Dados!$I$2:$I$4108,B81,[2]Drenagem_Dados!$B$2:$B$4108,A81)</f>
        <v>39</v>
      </c>
      <c r="E81" s="70">
        <f t="shared" si="30"/>
        <v>0.62903225806451613</v>
      </c>
      <c r="F81" s="62">
        <f>SUMIFS([2]Drenagem_Dados!$K$2:$K$4108, [2]Drenagem_Dados!$I$2:$I$4108,$B81,[2]Drenagem_Dados!$B$2:$B$4108,$A81)</f>
        <v>1077892</v>
      </c>
      <c r="G81" s="62">
        <f>SUMIFS([2]Drenagem_Dados!$Q$2:$Q$4108, [2]Drenagem_Dados!$I$2:$I$4108,$B81,[2]Drenagem_Dados!$B$2:$B$4108,$A81)</f>
        <v>344361</v>
      </c>
      <c r="H81" s="66">
        <f t="shared" si="31"/>
        <v>3.1301221683059346</v>
      </c>
      <c r="I81" s="62">
        <f>SUMIFS([2]Drenagem_Dados!$AA$2:$AA$4108, [2]Drenagem_Dados!$I$2:$I$4108,$B81,[2]Drenagem_Dados!$B$2:$B$4108,$A81)</f>
        <v>11457</v>
      </c>
      <c r="J81" s="62">
        <f>I81/Faixa_Populacional_estado!D81</f>
        <v>293.76923076923077</v>
      </c>
      <c r="K81" s="62">
        <f t="shared" si="16"/>
        <v>18213.692307692309</v>
      </c>
      <c r="L81" s="70">
        <f t="shared" si="17"/>
        <v>5.2891274876342875E-2</v>
      </c>
      <c r="M81" s="62">
        <f>COUNTIFS([2]Drenagem_Dados!$B$2:$B$4108,$A81, [2]Drenagem_Dados!$I$2:$I$4108,$B81, [2]Drenagem_Dados!$S$2:$S$4108, "Sim")</f>
        <v>6</v>
      </c>
      <c r="N81" s="70">
        <f t="shared" si="18"/>
        <v>0.15384615384615385</v>
      </c>
      <c r="O81" s="75">
        <f t="shared" si="19"/>
        <v>52.46153846153846</v>
      </c>
      <c r="P81" s="62">
        <f>COUNTIFS([2]Drenagem_Dados!$B$2:$B$4108,$A81, [2]Drenagem_Dados!$I$2:$I$4108,$B81, [2]Drenagem_Dados!$T$2:$T$4108, "Sim")</f>
        <v>18</v>
      </c>
      <c r="Q81" s="70">
        <f t="shared" si="20"/>
        <v>0.46153846153846156</v>
      </c>
      <c r="R81" s="75">
        <f t="shared" si="21"/>
        <v>33.38461538461538</v>
      </c>
      <c r="S81" s="62">
        <f>COUNTIFS([2]Drenagem_Dados!$B$2:$B$4108,$A81, [2]Drenagem_Dados!$I$2:$I$4108,$B81, [2]Drenagem_Dados!$V$2:$V$4108, "Sim")</f>
        <v>27</v>
      </c>
      <c r="T81" s="70">
        <f t="shared" si="22"/>
        <v>0.69230769230769229</v>
      </c>
      <c r="U81" s="75">
        <f t="shared" si="23"/>
        <v>19.076923076923077</v>
      </c>
      <c r="V81" s="72">
        <f>SUMIFS([2]Drenagem_Dados!$X$2:$X$4108, [2]Drenagem_Dados!$I$2:$I$4108,$B81,[2]Drenagem_Dados!$B$2:$B$4108,$A81)</f>
        <v>133597.87999999998</v>
      </c>
      <c r="W81" s="72">
        <f>SUMIFS([2]Drenagem_Dados!$Y$2:$Y$4108, [2]Drenagem_Dados!$I$2:$I$4108,$B81,[2]Drenagem_Dados!$B$2:$B$4108,$A81)</f>
        <v>6464.8</v>
      </c>
      <c r="X81" s="70">
        <f t="shared" si="24"/>
        <v>4.8389989421987842E-2</v>
      </c>
      <c r="Y81" s="74">
        <f t="shared" si="25"/>
        <v>127133.07999999997</v>
      </c>
      <c r="Z81" s="72">
        <f>SUMIFS([2]Drenagem_Dados!$Z$2:$Z$4108, [2]Drenagem_Dados!$I$2:$I$4108,$B81,[2]Drenagem_Dados!$B$2:$B$4108,$A81)</f>
        <v>341.81</v>
      </c>
      <c r="AA81" s="70">
        <f t="shared" si="26"/>
        <v>2.5584986827635295E-3</v>
      </c>
      <c r="AB81" s="74">
        <f t="shared" si="27"/>
        <v>133256.06999999998</v>
      </c>
      <c r="AC81" s="76">
        <f t="shared" si="28"/>
        <v>4.8389989421987842E-2</v>
      </c>
      <c r="AD81" s="76">
        <f t="shared" si="29"/>
        <v>2.5584986827635295E-3</v>
      </c>
    </row>
    <row r="82" spans="1:30" x14ac:dyDescent="0.25">
      <c r="A82" s="24" t="s">
        <v>31</v>
      </c>
      <c r="B82" s="32">
        <v>3</v>
      </c>
      <c r="C82" s="62">
        <f>COUNTIFS([1]BseMun!$I$2:$I$5571,B82,[1]BseMun!$B$2:$B$5571,$A82)</f>
        <v>14</v>
      </c>
      <c r="D82" s="62">
        <f>COUNTIFS([2]Drenagem_Dados!$I$2:$I$4108,B82,[2]Drenagem_Dados!$B$2:$B$4108,A82)</f>
        <v>12</v>
      </c>
      <c r="E82" s="70">
        <f t="shared" si="30"/>
        <v>0.8571428571428571</v>
      </c>
      <c r="F82" s="62">
        <f>SUMIFS([2]Drenagem_Dados!$K$2:$K$4108, [2]Drenagem_Dados!$I$2:$I$4108,$B82,[2]Drenagem_Dados!$B$2:$B$4108,$A82)</f>
        <v>1222647</v>
      </c>
      <c r="G82" s="62">
        <f>SUMIFS([2]Drenagem_Dados!$Q$2:$Q$4108, [2]Drenagem_Dados!$I$2:$I$4108,$B82,[2]Drenagem_Dados!$B$2:$B$4108,$A82)</f>
        <v>387037</v>
      </c>
      <c r="H82" s="66">
        <f t="shared" si="31"/>
        <v>3.1589925510997658</v>
      </c>
      <c r="I82" s="62">
        <f>SUMIFS([2]Drenagem_Dados!$AA$2:$AA$4108, [2]Drenagem_Dados!$I$2:$I$4108,$B82,[2]Drenagem_Dados!$B$2:$B$4108,$A82)</f>
        <v>4865</v>
      </c>
      <c r="J82" s="62">
        <f>I82/Faixa_Populacional_estado!D82</f>
        <v>405.41666666666669</v>
      </c>
      <c r="K82" s="62">
        <f t="shared" si="16"/>
        <v>5675.8333333333339</v>
      </c>
      <c r="L82" s="70">
        <f t="shared" si="17"/>
        <v>1.4664833939218561E-2</v>
      </c>
      <c r="M82" s="62">
        <f>COUNTIFS([2]Drenagem_Dados!$B$2:$B$4108,$A82, [2]Drenagem_Dados!$I$2:$I$4108,$B82, [2]Drenagem_Dados!$S$2:$S$4108, "Sim")</f>
        <v>4</v>
      </c>
      <c r="N82" s="70">
        <f t="shared" si="18"/>
        <v>0.33333333333333331</v>
      </c>
      <c r="O82" s="75">
        <f t="shared" si="19"/>
        <v>9.3333333333333339</v>
      </c>
      <c r="P82" s="62">
        <f>COUNTIFS([2]Drenagem_Dados!$B$2:$B$4108,$A82, [2]Drenagem_Dados!$I$2:$I$4108,$B82, [2]Drenagem_Dados!$T$2:$T$4108, "Sim")</f>
        <v>6</v>
      </c>
      <c r="Q82" s="70">
        <f t="shared" si="20"/>
        <v>0.5</v>
      </c>
      <c r="R82" s="75">
        <f t="shared" si="21"/>
        <v>7</v>
      </c>
      <c r="S82" s="62">
        <f>COUNTIFS([2]Drenagem_Dados!$B$2:$B$4108,$A82, [2]Drenagem_Dados!$I$2:$I$4108,$B82, [2]Drenagem_Dados!$V$2:$V$4108, "Sim")</f>
        <v>11</v>
      </c>
      <c r="T82" s="70">
        <f t="shared" si="22"/>
        <v>0.91666666666666663</v>
      </c>
      <c r="U82" s="75">
        <f t="shared" si="23"/>
        <v>1.1666666666666672</v>
      </c>
      <c r="V82" s="72">
        <f>SUMIFS([2]Drenagem_Dados!$X$2:$X$4108, [2]Drenagem_Dados!$I$2:$I$4108,$B82,[2]Drenagem_Dados!$B$2:$B$4108,$A82)</f>
        <v>19673.11</v>
      </c>
      <c r="W82" s="72">
        <f>SUMIFS([2]Drenagem_Dados!$Y$2:$Y$4108, [2]Drenagem_Dados!$I$2:$I$4108,$B82,[2]Drenagem_Dados!$B$2:$B$4108,$A82)</f>
        <v>8879.83</v>
      </c>
      <c r="X82" s="70">
        <f t="shared" si="24"/>
        <v>0.45136889896920213</v>
      </c>
      <c r="Y82" s="74">
        <f t="shared" si="25"/>
        <v>10793.28</v>
      </c>
      <c r="Z82" s="72">
        <f>SUMIFS([2]Drenagem_Dados!$Z$2:$Z$4108, [2]Drenagem_Dados!$I$2:$I$4108,$B82,[2]Drenagem_Dados!$B$2:$B$4108,$A82)</f>
        <v>739.9</v>
      </c>
      <c r="AA82" s="70">
        <f t="shared" si="26"/>
        <v>3.7609711936750209E-2</v>
      </c>
      <c r="AB82" s="74">
        <f t="shared" si="27"/>
        <v>18933.21</v>
      </c>
      <c r="AC82" s="76">
        <f t="shared" si="28"/>
        <v>0.45136889896920213</v>
      </c>
      <c r="AD82" s="76">
        <f t="shared" si="29"/>
        <v>3.7609711936750209E-2</v>
      </c>
    </row>
    <row r="83" spans="1:30" x14ac:dyDescent="0.25">
      <c r="A83" s="24" t="s">
        <v>31</v>
      </c>
      <c r="B83" s="32">
        <v>4</v>
      </c>
      <c r="C83" s="62">
        <f>COUNTIFS([1]BseMun!$I$2:$I$5571,B83,[1]BseMun!$B$2:$B$5571,$A83)</f>
        <v>3</v>
      </c>
      <c r="D83" s="62">
        <f>COUNTIFS([2]Drenagem_Dados!$I$2:$I$4108,B83,[2]Drenagem_Dados!$B$2:$B$4108,A83)</f>
        <v>3</v>
      </c>
      <c r="E83" s="70">
        <f t="shared" si="30"/>
        <v>1</v>
      </c>
      <c r="F83" s="62">
        <f>SUMIFS([2]Drenagem_Dados!$K$2:$K$4108, [2]Drenagem_Dados!$I$2:$I$4108,$B83,[2]Drenagem_Dados!$B$2:$B$4108,$A83)</f>
        <v>984763</v>
      </c>
      <c r="G83" s="62">
        <f>SUMIFS([2]Drenagem_Dados!$Q$2:$Q$4108, [2]Drenagem_Dados!$I$2:$I$4108,$B83,[2]Drenagem_Dados!$B$2:$B$4108,$A83)</f>
        <v>217256</v>
      </c>
      <c r="H83" s="66">
        <f t="shared" si="31"/>
        <v>4.5327309717568216</v>
      </c>
      <c r="I83" s="62">
        <f>SUMIFS([2]Drenagem_Dados!$AA$2:$AA$4108, [2]Drenagem_Dados!$I$2:$I$4108,$B83,[2]Drenagem_Dados!$B$2:$B$4108,$A83)</f>
        <v>18200</v>
      </c>
      <c r="J83" s="62">
        <f>I83/Faixa_Populacional_estado!D83</f>
        <v>6066.666666666667</v>
      </c>
      <c r="K83" s="62">
        <f t="shared" si="16"/>
        <v>18200</v>
      </c>
      <c r="L83" s="70">
        <f t="shared" si="17"/>
        <v>8.3772139779798943E-2</v>
      </c>
      <c r="M83" s="62">
        <f>COUNTIFS([2]Drenagem_Dados!$B$2:$B$4108,$A83, [2]Drenagem_Dados!$I$2:$I$4108,$B83, [2]Drenagem_Dados!$S$2:$S$4108, "Sim")</f>
        <v>1</v>
      </c>
      <c r="N83" s="70">
        <f t="shared" si="18"/>
        <v>0.33333333333333331</v>
      </c>
      <c r="O83" s="75">
        <f t="shared" si="19"/>
        <v>2</v>
      </c>
      <c r="P83" s="62">
        <f>COUNTIFS([2]Drenagem_Dados!$B$2:$B$4108,$A83, [2]Drenagem_Dados!$I$2:$I$4108,$B83, [2]Drenagem_Dados!$T$2:$T$4108, "Sim")</f>
        <v>2</v>
      </c>
      <c r="Q83" s="70">
        <f t="shared" si="20"/>
        <v>0.66666666666666663</v>
      </c>
      <c r="R83" s="75">
        <f t="shared" si="21"/>
        <v>1</v>
      </c>
      <c r="S83" s="62">
        <f>COUNTIFS([2]Drenagem_Dados!$B$2:$B$4108,$A83, [2]Drenagem_Dados!$I$2:$I$4108,$B83, [2]Drenagem_Dados!$V$2:$V$4108, "Sim")</f>
        <v>3</v>
      </c>
      <c r="T83" s="70">
        <f t="shared" si="22"/>
        <v>1</v>
      </c>
      <c r="U83" s="75">
        <f t="shared" si="23"/>
        <v>0</v>
      </c>
      <c r="V83" s="72">
        <f>SUMIFS([2]Drenagem_Dados!$X$2:$X$4108, [2]Drenagem_Dados!$I$2:$I$4108,$B83,[2]Drenagem_Dados!$B$2:$B$4108,$A83)</f>
        <v>2440.15</v>
      </c>
      <c r="W83" s="72">
        <f>SUMIFS([2]Drenagem_Dados!$Y$2:$Y$4108, [2]Drenagem_Dados!$I$2:$I$4108,$B83,[2]Drenagem_Dados!$B$2:$B$4108,$A83)</f>
        <v>1352.3</v>
      </c>
      <c r="X83" s="70">
        <f t="shared" si="24"/>
        <v>0.55418724258754581</v>
      </c>
      <c r="Y83" s="74">
        <f t="shared" si="25"/>
        <v>1087.8500000000001</v>
      </c>
      <c r="Z83" s="72">
        <f>SUMIFS([2]Drenagem_Dados!$Z$2:$Z$4108, [2]Drenagem_Dados!$I$2:$I$4108,$B83,[2]Drenagem_Dados!$B$2:$B$4108,$A83)</f>
        <v>510.04999999999995</v>
      </c>
      <c r="AA83" s="70">
        <f t="shared" si="26"/>
        <v>0.20902403540765935</v>
      </c>
      <c r="AB83" s="74">
        <f t="shared" si="27"/>
        <v>1930.1000000000001</v>
      </c>
      <c r="AC83" s="76">
        <f t="shared" si="28"/>
        <v>0.55418724258754581</v>
      </c>
      <c r="AD83" s="76">
        <f t="shared" si="29"/>
        <v>0.20902403540765935</v>
      </c>
    </row>
    <row r="84" spans="1:30" x14ac:dyDescent="0.25">
      <c r="A84" s="24" t="s">
        <v>31</v>
      </c>
      <c r="B84" s="32">
        <v>5</v>
      </c>
      <c r="C84" s="62">
        <f>COUNTIFS([1]BseMun!$I$2:$I$5571,B84,[1]BseMun!$B$2:$B$5571,$A84)</f>
        <v>1</v>
      </c>
      <c r="D84" s="62">
        <f>COUNTIFS([2]Drenagem_Dados!$I$2:$I$4108,B84,[2]Drenagem_Dados!$B$2:$B$4108,A84)</f>
        <v>1</v>
      </c>
      <c r="E84" s="70">
        <f t="shared" si="30"/>
        <v>1</v>
      </c>
      <c r="F84" s="62">
        <f>SUMIFS([2]Drenagem_Dados!$K$2:$K$4108, [2]Drenagem_Dados!$I$2:$I$4108,$B84,[2]Drenagem_Dados!$B$2:$B$4108,$A84)</f>
        <v>1486808</v>
      </c>
      <c r="G84" s="62">
        <f>SUMIFS([2]Drenagem_Dados!$Q$2:$Q$4108, [2]Drenagem_Dados!$I$2:$I$4108,$B84,[2]Drenagem_Dados!$B$2:$B$4108,$A84)</f>
        <v>357328</v>
      </c>
      <c r="H84" s="66">
        <f t="shared" si="31"/>
        <v>4.1609053866475616</v>
      </c>
      <c r="I84" s="62">
        <f>SUMIFS([2]Drenagem_Dados!$AA$2:$AA$4108, [2]Drenagem_Dados!$I$2:$I$4108,$B84,[2]Drenagem_Dados!$B$2:$B$4108,$A84)</f>
        <v>14638</v>
      </c>
      <c r="J84" s="62">
        <f>I84/Faixa_Populacional_estado!D84</f>
        <v>14638</v>
      </c>
      <c r="K84" s="62">
        <f t="shared" si="16"/>
        <v>14638</v>
      </c>
      <c r="L84" s="70">
        <f t="shared" si="17"/>
        <v>4.0965163659159094E-2</v>
      </c>
      <c r="M84" s="62">
        <f>COUNTIFS([2]Drenagem_Dados!$B$2:$B$4108,$A84, [2]Drenagem_Dados!$I$2:$I$4108,$B84, [2]Drenagem_Dados!$S$2:$S$4108, "Sim")</f>
        <v>0</v>
      </c>
      <c r="N84" s="70">
        <f t="shared" si="18"/>
        <v>0</v>
      </c>
      <c r="O84" s="75">
        <f t="shared" si="19"/>
        <v>1</v>
      </c>
      <c r="P84" s="62">
        <f>COUNTIFS([2]Drenagem_Dados!$B$2:$B$4108,$A84, [2]Drenagem_Dados!$I$2:$I$4108,$B84, [2]Drenagem_Dados!$T$2:$T$4108, "Sim")</f>
        <v>0</v>
      </c>
      <c r="Q84" s="70">
        <f t="shared" si="20"/>
        <v>0</v>
      </c>
      <c r="R84" s="75">
        <f t="shared" si="21"/>
        <v>1</v>
      </c>
      <c r="S84" s="62">
        <f>COUNTIFS([2]Drenagem_Dados!$B$2:$B$4108,$A84, [2]Drenagem_Dados!$I$2:$I$4108,$B84, [2]Drenagem_Dados!$V$2:$V$4108, "Sim")</f>
        <v>1</v>
      </c>
      <c r="T84" s="70">
        <f t="shared" si="22"/>
        <v>1</v>
      </c>
      <c r="U84" s="75">
        <f t="shared" si="23"/>
        <v>0</v>
      </c>
      <c r="V84" s="72">
        <f>SUMIFS([2]Drenagem_Dados!$X$2:$X$4108, [2]Drenagem_Dados!$I$2:$I$4108,$B84,[2]Drenagem_Dados!$B$2:$B$4108,$A84)</f>
        <v>1822.18</v>
      </c>
      <c r="W84" s="72">
        <f>SUMIFS([2]Drenagem_Dados!$Y$2:$Y$4108, [2]Drenagem_Dados!$I$2:$I$4108,$B84,[2]Drenagem_Dados!$B$2:$B$4108,$A84)</f>
        <v>800.17</v>
      </c>
      <c r="X84" s="70">
        <f t="shared" si="24"/>
        <v>0.43912785784060848</v>
      </c>
      <c r="Y84" s="74">
        <f t="shared" si="25"/>
        <v>1022.0100000000001</v>
      </c>
      <c r="Z84" s="72">
        <f>SUMIFS([2]Drenagem_Dados!$Z$2:$Z$4108, [2]Drenagem_Dados!$I$2:$I$4108,$B84,[2]Drenagem_Dados!$B$2:$B$4108,$A84)</f>
        <v>600</v>
      </c>
      <c r="AA84" s="70">
        <f t="shared" si="26"/>
        <v>0.32927592224697888</v>
      </c>
      <c r="AB84" s="74">
        <f t="shared" si="27"/>
        <v>1222.18</v>
      </c>
      <c r="AC84" s="76">
        <f t="shared" si="28"/>
        <v>0.43912785784060848</v>
      </c>
      <c r="AD84" s="76">
        <f t="shared" si="29"/>
        <v>0.32927592224697888</v>
      </c>
    </row>
    <row r="85" spans="1:30" x14ac:dyDescent="0.25">
      <c r="A85" s="24" t="s">
        <v>31</v>
      </c>
      <c r="B85" s="67">
        <v>6</v>
      </c>
      <c r="C85" s="62">
        <f>COUNTIFS([1]BseMun!$I$2:$I$5571,B85,[1]BseMun!$B$2:$B$5571,$A85)</f>
        <v>0</v>
      </c>
      <c r="D85" s="62">
        <f>COUNTIFS([2]Drenagem_Dados!$I$2:$I$4108,B85,[2]Drenagem_Dados!$B$2:$B$4108,A85)</f>
        <v>0</v>
      </c>
      <c r="E85" s="70" t="s">
        <v>4177</v>
      </c>
      <c r="F85" s="62">
        <f>SUMIFS([2]Drenagem_Dados!$K$2:$K$4108, [2]Drenagem_Dados!$I$2:$I$4108,$B85,[2]Drenagem_Dados!$B$2:$B$4108,$A85)</f>
        <v>0</v>
      </c>
      <c r="G85" s="62">
        <f>SUMIFS([2]Drenagem_Dados!$Q$2:$Q$4108, [2]Drenagem_Dados!$I$2:$I$4108,$B85,[2]Drenagem_Dados!$B$2:$B$4108,$A85)</f>
        <v>0</v>
      </c>
      <c r="H85" s="65" t="s">
        <v>4177</v>
      </c>
      <c r="I85" s="62">
        <f>SUMIFS([2]Drenagem_Dados!$AA$2:$AA$4108, [2]Drenagem_Dados!$I$2:$I$4108,$B85,[2]Drenagem_Dados!$B$2:$B$4108,$A85)</f>
        <v>0</v>
      </c>
      <c r="J85" s="65" t="s">
        <v>4177</v>
      </c>
      <c r="K85" s="62" t="str">
        <f t="shared" si="16"/>
        <v>-</v>
      </c>
      <c r="L85" s="70" t="str">
        <f t="shared" si="17"/>
        <v>-</v>
      </c>
      <c r="M85" s="62">
        <f>COUNTIFS([2]Drenagem_Dados!$B$2:$B$4108,$A85, [2]Drenagem_Dados!$I$2:$I$4108,$B85, [2]Drenagem_Dados!$S$2:$S$4108, "Sim")</f>
        <v>0</v>
      </c>
      <c r="N85" s="70" t="str">
        <f t="shared" si="18"/>
        <v>-</v>
      </c>
      <c r="O85" s="75" t="str">
        <f t="shared" si="19"/>
        <v>-</v>
      </c>
      <c r="P85" s="62">
        <f>COUNTIFS([2]Drenagem_Dados!$B$2:$B$4108,$A85, [2]Drenagem_Dados!$I$2:$I$4108,$B85, [2]Drenagem_Dados!$T$2:$T$4108, "Sim")</f>
        <v>0</v>
      </c>
      <c r="Q85" s="70" t="str">
        <f t="shared" si="20"/>
        <v>-</v>
      </c>
      <c r="R85" s="75" t="str">
        <f t="shared" si="21"/>
        <v>-</v>
      </c>
      <c r="S85" s="62">
        <f>COUNTIFS([2]Drenagem_Dados!$B$2:$B$4108,$A85, [2]Drenagem_Dados!$I$2:$I$4108,$B85, [2]Drenagem_Dados!$V$2:$V$4108, "Sim")</f>
        <v>0</v>
      </c>
      <c r="T85" s="70" t="str">
        <f t="shared" si="22"/>
        <v>-</v>
      </c>
      <c r="U85" s="75" t="str">
        <f t="shared" si="23"/>
        <v>-</v>
      </c>
      <c r="V85" s="72">
        <f>SUMIFS([2]Drenagem_Dados!$X$2:$X$4108, [2]Drenagem_Dados!$I$2:$I$4108,$B85,[2]Drenagem_Dados!$B$2:$B$4108,$A85)</f>
        <v>0</v>
      </c>
      <c r="W85" s="72">
        <f>SUMIFS([2]Drenagem_Dados!$Y$2:$Y$4108, [2]Drenagem_Dados!$I$2:$I$4108,$B85,[2]Drenagem_Dados!$B$2:$B$4108,$A85)</f>
        <v>0</v>
      </c>
      <c r="X85" s="70" t="str">
        <f t="shared" si="24"/>
        <v>-</v>
      </c>
      <c r="Y85" s="74" t="str">
        <f t="shared" si="25"/>
        <v>-</v>
      </c>
      <c r="Z85" s="72">
        <f>SUMIFS([2]Drenagem_Dados!$Z$2:$Z$4108, [2]Drenagem_Dados!$I$2:$I$4108,$B85,[2]Drenagem_Dados!$B$2:$B$4108,$A85)</f>
        <v>0</v>
      </c>
      <c r="AA85" s="70" t="str">
        <f t="shared" si="26"/>
        <v>-</v>
      </c>
      <c r="AB85" s="74" t="str">
        <f t="shared" si="27"/>
        <v>-</v>
      </c>
      <c r="AC85" s="76" t="str">
        <f t="shared" si="28"/>
        <v>-</v>
      </c>
      <c r="AD85" s="76" t="str">
        <f t="shared" si="29"/>
        <v>-</v>
      </c>
    </row>
    <row r="86" spans="1:30" x14ac:dyDescent="0.25">
      <c r="A86" s="24" t="s">
        <v>32</v>
      </c>
      <c r="B86" s="24">
        <v>1</v>
      </c>
      <c r="C86" s="62">
        <f>COUNTIFS([1]BseMun!$I$2:$I$5571,B86,[1]BseMun!$B$2:$B$5571,$A86)</f>
        <v>206</v>
      </c>
      <c r="D86" s="62">
        <f>COUNTIFS([2]Drenagem_Dados!$I$2:$I$4108,B86,[2]Drenagem_Dados!$B$2:$B$4108,A86)</f>
        <v>118</v>
      </c>
      <c r="E86" s="70">
        <f t="shared" si="30"/>
        <v>0.57281553398058249</v>
      </c>
      <c r="F86" s="62">
        <f>SUMIFS([2]Drenagem_Dados!$K$2:$K$4108, [2]Drenagem_Dados!$I$2:$I$4108,$B86,[2]Drenagem_Dados!$B$2:$B$4108,$A86)</f>
        <v>593865</v>
      </c>
      <c r="G86" s="62">
        <f>SUMIFS([2]Drenagem_Dados!$Q$2:$Q$4108, [2]Drenagem_Dados!$I$2:$I$4108,$B86,[2]Drenagem_Dados!$B$2:$B$4108,$A86)</f>
        <v>220080</v>
      </c>
      <c r="H86" s="66">
        <f t="shared" si="31"/>
        <v>2.6984051254089421</v>
      </c>
      <c r="I86" s="62">
        <f>SUMIFS([2]Drenagem_Dados!$AA$2:$AA$4108, [2]Drenagem_Dados!$I$2:$I$4108,$B86,[2]Drenagem_Dados!$B$2:$B$4108,$A86)</f>
        <v>6283</v>
      </c>
      <c r="J86" s="62">
        <f>I86/Faixa_Populacional_estado!D86</f>
        <v>53.245762711864408</v>
      </c>
      <c r="K86" s="62">
        <f t="shared" si="16"/>
        <v>10968.627118644068</v>
      </c>
      <c r="L86" s="70">
        <f t="shared" si="17"/>
        <v>4.9839272621974136E-2</v>
      </c>
      <c r="M86" s="62">
        <f>COUNTIFS([2]Drenagem_Dados!$B$2:$B$4108,$A86, [2]Drenagem_Dados!$I$2:$I$4108,$B86, [2]Drenagem_Dados!$S$2:$S$4108, "Sim")</f>
        <v>3</v>
      </c>
      <c r="N86" s="70">
        <f t="shared" si="18"/>
        <v>2.5423728813559324E-2</v>
      </c>
      <c r="O86" s="75">
        <f t="shared" si="19"/>
        <v>200.76271186440678</v>
      </c>
      <c r="P86" s="62">
        <f>COUNTIFS([2]Drenagem_Dados!$B$2:$B$4108,$A86, [2]Drenagem_Dados!$I$2:$I$4108,$B86, [2]Drenagem_Dados!$T$2:$T$4108, "Sim")</f>
        <v>15</v>
      </c>
      <c r="Q86" s="70">
        <f t="shared" si="20"/>
        <v>0.1271186440677966</v>
      </c>
      <c r="R86" s="75">
        <f t="shared" si="21"/>
        <v>179.81355932203391</v>
      </c>
      <c r="S86" s="62">
        <f>COUNTIFS([2]Drenagem_Dados!$B$2:$B$4108,$A86, [2]Drenagem_Dados!$I$2:$I$4108,$B86, [2]Drenagem_Dados!$V$2:$V$4108, "Sim")</f>
        <v>67</v>
      </c>
      <c r="T86" s="70">
        <f t="shared" si="22"/>
        <v>0.56779661016949157</v>
      </c>
      <c r="U86" s="75">
        <f t="shared" si="23"/>
        <v>89.033898305084733</v>
      </c>
      <c r="V86" s="72">
        <f>SUMIFS([2]Drenagem_Dados!$X$2:$X$4108, [2]Drenagem_Dados!$I$2:$I$4108,$B86,[2]Drenagem_Dados!$B$2:$B$4108,$A86)</f>
        <v>4296.5200000000004</v>
      </c>
      <c r="W86" s="72">
        <f>SUMIFS([2]Drenagem_Dados!$Y$2:$Y$4108, [2]Drenagem_Dados!$I$2:$I$4108,$B86,[2]Drenagem_Dados!$B$2:$B$4108,$A86)</f>
        <v>2539.8200000000006</v>
      </c>
      <c r="X86" s="70">
        <f t="shared" si="24"/>
        <v>0.59113422025266971</v>
      </c>
      <c r="Y86" s="74">
        <f t="shared" si="25"/>
        <v>1756.6999999999998</v>
      </c>
      <c r="Z86" s="72">
        <f>SUMIFS([2]Drenagem_Dados!$Z$2:$Z$4108, [2]Drenagem_Dados!$I$2:$I$4108,$B86,[2]Drenagem_Dados!$B$2:$B$4108,$A86)</f>
        <v>342.20999999999981</v>
      </c>
      <c r="AA86" s="70">
        <f t="shared" si="26"/>
        <v>7.9648180387848724E-2</v>
      </c>
      <c r="AB86" s="74">
        <f t="shared" si="27"/>
        <v>3954.3100000000004</v>
      </c>
      <c r="AC86" s="76">
        <f t="shared" si="28"/>
        <v>0.59113422025266971</v>
      </c>
      <c r="AD86" s="76">
        <f t="shared" si="29"/>
        <v>7.9648180387848724E-2</v>
      </c>
    </row>
    <row r="87" spans="1:30" x14ac:dyDescent="0.25">
      <c r="A87" s="24" t="s">
        <v>32</v>
      </c>
      <c r="B87" s="32">
        <v>2</v>
      </c>
      <c r="C87" s="62">
        <f>COUNTIFS([1]BseMun!$I$2:$I$5571,B87,[1]BseMun!$B$2:$B$5571,$A87)</f>
        <v>13</v>
      </c>
      <c r="D87" s="62">
        <f>COUNTIFS([2]Drenagem_Dados!$I$2:$I$4108,B87,[2]Drenagem_Dados!$B$2:$B$4108,A87)</f>
        <v>9</v>
      </c>
      <c r="E87" s="70">
        <f t="shared" si="30"/>
        <v>0.69230769230769229</v>
      </c>
      <c r="F87" s="62">
        <f>SUMIFS([2]Drenagem_Dados!$K$2:$K$4108, [2]Drenagem_Dados!$I$2:$I$4108,$B87,[2]Drenagem_Dados!$B$2:$B$4108,$A87)</f>
        <v>335795</v>
      </c>
      <c r="G87" s="62">
        <f>SUMIFS([2]Drenagem_Dados!$Q$2:$Q$4108, [2]Drenagem_Dados!$I$2:$I$4108,$B87,[2]Drenagem_Dados!$B$2:$B$4108,$A87)</f>
        <v>116021</v>
      </c>
      <c r="H87" s="66">
        <f t="shared" si="31"/>
        <v>2.8942605218020874</v>
      </c>
      <c r="I87" s="62">
        <f>SUMIFS([2]Drenagem_Dados!$AA$2:$AA$4108, [2]Drenagem_Dados!$I$2:$I$4108,$B87,[2]Drenagem_Dados!$B$2:$B$4108,$A87)</f>
        <v>5605</v>
      </c>
      <c r="J87" s="62">
        <f>I87/Faixa_Populacional_estado!D87</f>
        <v>622.77777777777783</v>
      </c>
      <c r="K87" s="62">
        <f t="shared" si="16"/>
        <v>8096.1111111111113</v>
      </c>
      <c r="L87" s="70">
        <f t="shared" si="17"/>
        <v>6.9781428457874967E-2</v>
      </c>
      <c r="M87" s="62">
        <f>COUNTIFS([2]Drenagem_Dados!$B$2:$B$4108,$A87, [2]Drenagem_Dados!$I$2:$I$4108,$B87, [2]Drenagem_Dados!$S$2:$S$4108, "Sim")</f>
        <v>4</v>
      </c>
      <c r="N87" s="70">
        <f t="shared" si="18"/>
        <v>0.44444444444444442</v>
      </c>
      <c r="O87" s="75">
        <f t="shared" si="19"/>
        <v>7.2222222222222223</v>
      </c>
      <c r="P87" s="62">
        <f>COUNTIFS([2]Drenagem_Dados!$B$2:$B$4108,$A87, [2]Drenagem_Dados!$I$2:$I$4108,$B87, [2]Drenagem_Dados!$T$2:$T$4108, "Sim")</f>
        <v>6</v>
      </c>
      <c r="Q87" s="70">
        <f t="shared" si="20"/>
        <v>0.66666666666666663</v>
      </c>
      <c r="R87" s="75">
        <f t="shared" si="21"/>
        <v>4.3333333333333339</v>
      </c>
      <c r="S87" s="62">
        <f>COUNTIFS([2]Drenagem_Dados!$B$2:$B$4108,$A87, [2]Drenagem_Dados!$I$2:$I$4108,$B87, [2]Drenagem_Dados!$V$2:$V$4108, "Sim")</f>
        <v>9</v>
      </c>
      <c r="T87" s="70">
        <f t="shared" si="22"/>
        <v>1</v>
      </c>
      <c r="U87" s="75">
        <f t="shared" si="23"/>
        <v>0</v>
      </c>
      <c r="V87" s="72">
        <f>SUMIFS([2]Drenagem_Dados!$X$2:$X$4108, [2]Drenagem_Dados!$I$2:$I$4108,$B87,[2]Drenagem_Dados!$B$2:$B$4108,$A87)</f>
        <v>1568.43</v>
      </c>
      <c r="W87" s="72">
        <f>SUMIFS([2]Drenagem_Dados!$Y$2:$Y$4108, [2]Drenagem_Dados!$I$2:$I$4108,$B87,[2]Drenagem_Dados!$B$2:$B$4108,$A87)</f>
        <v>1021.95</v>
      </c>
      <c r="X87" s="70">
        <f t="shared" si="24"/>
        <v>0.65157514202100186</v>
      </c>
      <c r="Y87" s="74">
        <f t="shared" si="25"/>
        <v>546.48</v>
      </c>
      <c r="Z87" s="72">
        <f>SUMIFS([2]Drenagem_Dados!$Z$2:$Z$4108, [2]Drenagem_Dados!$I$2:$I$4108,$B87,[2]Drenagem_Dados!$B$2:$B$4108,$A87)</f>
        <v>291.45999999999998</v>
      </c>
      <c r="AA87" s="70">
        <f t="shared" si="26"/>
        <v>0.18582914124315397</v>
      </c>
      <c r="AB87" s="74">
        <f t="shared" si="27"/>
        <v>1276.97</v>
      </c>
      <c r="AC87" s="76">
        <f t="shared" si="28"/>
        <v>0.65157514202100186</v>
      </c>
      <c r="AD87" s="76">
        <f t="shared" si="29"/>
        <v>0.18582914124315397</v>
      </c>
    </row>
    <row r="88" spans="1:30" x14ac:dyDescent="0.25">
      <c r="A88" s="24" t="s">
        <v>32</v>
      </c>
      <c r="B88" s="32">
        <v>3</v>
      </c>
      <c r="C88" s="62">
        <f>COUNTIFS([1]BseMun!$I$2:$I$5571,B88,[1]BseMun!$B$2:$B$5571,$A88)</f>
        <v>2</v>
      </c>
      <c r="D88" s="62">
        <f>COUNTIFS([2]Drenagem_Dados!$I$2:$I$4108,B88,[2]Drenagem_Dados!$B$2:$B$4108,A88)</f>
        <v>1</v>
      </c>
      <c r="E88" s="70">
        <f t="shared" si="30"/>
        <v>0.5</v>
      </c>
      <c r="F88" s="62">
        <f>SUMIFS([2]Drenagem_Dados!$K$2:$K$4108, [2]Drenagem_Dados!$I$2:$I$4108,$B88,[2]Drenagem_Dados!$B$2:$B$4108,$A88)</f>
        <v>104542</v>
      </c>
      <c r="G88" s="62">
        <f>SUMIFS([2]Drenagem_Dados!$Q$2:$Q$4108, [2]Drenagem_Dados!$I$2:$I$4108,$B88,[2]Drenagem_Dados!$B$2:$B$4108,$A88)</f>
        <v>25273</v>
      </c>
      <c r="H88" s="66">
        <f t="shared" si="31"/>
        <v>4.1365093182447668</v>
      </c>
      <c r="I88" s="62">
        <f>SUMIFS([2]Drenagem_Dados!$AA$2:$AA$4108, [2]Drenagem_Dados!$I$2:$I$4108,$B88,[2]Drenagem_Dados!$B$2:$B$4108,$A88)</f>
        <v>500</v>
      </c>
      <c r="J88" s="62">
        <f>I88/Faixa_Populacional_estado!D88</f>
        <v>500</v>
      </c>
      <c r="K88" s="62">
        <f t="shared" si="16"/>
        <v>1000</v>
      </c>
      <c r="L88" s="70">
        <f t="shared" si="17"/>
        <v>3.9567918331816561E-2</v>
      </c>
      <c r="M88" s="62">
        <f>COUNTIFS([2]Drenagem_Dados!$B$2:$B$4108,$A88, [2]Drenagem_Dados!$I$2:$I$4108,$B88, [2]Drenagem_Dados!$S$2:$S$4108, "Sim")</f>
        <v>0</v>
      </c>
      <c r="N88" s="70">
        <f t="shared" si="18"/>
        <v>0</v>
      </c>
      <c r="O88" s="75">
        <f t="shared" si="19"/>
        <v>2</v>
      </c>
      <c r="P88" s="62">
        <f>COUNTIFS([2]Drenagem_Dados!$B$2:$B$4108,$A88, [2]Drenagem_Dados!$I$2:$I$4108,$B88, [2]Drenagem_Dados!$T$2:$T$4108, "Sim")</f>
        <v>0</v>
      </c>
      <c r="Q88" s="70">
        <f t="shared" si="20"/>
        <v>0</v>
      </c>
      <c r="R88" s="75">
        <f t="shared" si="21"/>
        <v>2</v>
      </c>
      <c r="S88" s="62">
        <f>COUNTIFS([2]Drenagem_Dados!$B$2:$B$4108,$A88, [2]Drenagem_Dados!$I$2:$I$4108,$B88, [2]Drenagem_Dados!$V$2:$V$4108, "Sim")</f>
        <v>0</v>
      </c>
      <c r="T88" s="70">
        <f t="shared" si="22"/>
        <v>0</v>
      </c>
      <c r="U88" s="75">
        <f t="shared" si="23"/>
        <v>2</v>
      </c>
      <c r="V88" s="72">
        <f>SUMIFS([2]Drenagem_Dados!$X$2:$X$4108, [2]Drenagem_Dados!$I$2:$I$4108,$B88,[2]Drenagem_Dados!$B$2:$B$4108,$A88)</f>
        <v>375.35</v>
      </c>
      <c r="W88" s="72">
        <f>SUMIFS([2]Drenagem_Dados!$Y$2:$Y$4108, [2]Drenagem_Dados!$I$2:$I$4108,$B88,[2]Drenagem_Dados!$B$2:$B$4108,$A88)</f>
        <v>256.32</v>
      </c>
      <c r="X88" s="70">
        <f t="shared" si="24"/>
        <v>0.68288264286665767</v>
      </c>
      <c r="Y88" s="74">
        <f t="shared" si="25"/>
        <v>119.03000000000003</v>
      </c>
      <c r="Z88" s="72">
        <f>SUMIFS([2]Drenagem_Dados!$Z$2:$Z$4108, [2]Drenagem_Dados!$I$2:$I$4108,$B88,[2]Drenagem_Dados!$B$2:$B$4108,$A88)</f>
        <v>0</v>
      </c>
      <c r="AA88" s="70">
        <f t="shared" si="26"/>
        <v>0</v>
      </c>
      <c r="AB88" s="74">
        <f t="shared" si="27"/>
        <v>375.35</v>
      </c>
      <c r="AC88" s="76">
        <f t="shared" si="28"/>
        <v>0.68288264286665767</v>
      </c>
      <c r="AD88" s="76">
        <f t="shared" si="29"/>
        <v>0</v>
      </c>
    </row>
    <row r="89" spans="1:30" x14ac:dyDescent="0.25">
      <c r="A89" s="24" t="s">
        <v>32</v>
      </c>
      <c r="B89" s="32">
        <v>4</v>
      </c>
      <c r="C89" s="62">
        <f>COUNTIFS([1]BseMun!$I$2:$I$5571,B89,[1]BseMun!$B$2:$B$5571,$A89)</f>
        <v>2</v>
      </c>
      <c r="D89" s="62">
        <f>COUNTIFS([2]Drenagem_Dados!$I$2:$I$4108,B89,[2]Drenagem_Dados!$B$2:$B$4108,A89)</f>
        <v>2</v>
      </c>
      <c r="E89" s="70">
        <f t="shared" si="30"/>
        <v>1</v>
      </c>
      <c r="F89" s="62">
        <f>SUMIFS([2]Drenagem_Dados!$K$2:$K$4108, [2]Drenagem_Dados!$I$2:$I$4108,$B89,[2]Drenagem_Dados!$B$2:$B$4108,$A89)</f>
        <v>1206986</v>
      </c>
      <c r="G89" s="62">
        <f>SUMIFS([2]Drenagem_Dados!$Q$2:$Q$4108, [2]Drenagem_Dados!$I$2:$I$4108,$B89,[2]Drenagem_Dados!$B$2:$B$4108,$A89)</f>
        <v>528879</v>
      </c>
      <c r="H89" s="66">
        <f t="shared" si="31"/>
        <v>2.2821590571756487</v>
      </c>
      <c r="I89" s="62">
        <f>SUMIFS([2]Drenagem_Dados!$AA$2:$AA$4108, [2]Drenagem_Dados!$I$2:$I$4108,$B89,[2]Drenagem_Dados!$B$2:$B$4108,$A89)</f>
        <v>6576</v>
      </c>
      <c r="J89" s="62">
        <f>I89/Faixa_Populacional_estado!D89</f>
        <v>3288</v>
      </c>
      <c r="K89" s="62">
        <f t="shared" si="16"/>
        <v>6576</v>
      </c>
      <c r="L89" s="70">
        <f t="shared" si="17"/>
        <v>1.2433845926951155E-2</v>
      </c>
      <c r="M89" s="62">
        <f>COUNTIFS([2]Drenagem_Dados!$B$2:$B$4108,$A89, [2]Drenagem_Dados!$I$2:$I$4108,$B89, [2]Drenagem_Dados!$S$2:$S$4108, "Sim")</f>
        <v>0</v>
      </c>
      <c r="N89" s="70">
        <f t="shared" si="18"/>
        <v>0</v>
      </c>
      <c r="O89" s="75">
        <f t="shared" si="19"/>
        <v>2</v>
      </c>
      <c r="P89" s="62">
        <f>COUNTIFS([2]Drenagem_Dados!$B$2:$B$4108,$A89, [2]Drenagem_Dados!$I$2:$I$4108,$B89, [2]Drenagem_Dados!$T$2:$T$4108, "Sim")</f>
        <v>2</v>
      </c>
      <c r="Q89" s="70">
        <f t="shared" si="20"/>
        <v>1</v>
      </c>
      <c r="R89" s="75">
        <f t="shared" si="21"/>
        <v>0</v>
      </c>
      <c r="S89" s="62">
        <f>COUNTIFS([2]Drenagem_Dados!$B$2:$B$4108,$A89, [2]Drenagem_Dados!$I$2:$I$4108,$B89, [2]Drenagem_Dados!$V$2:$V$4108, "Sim")</f>
        <v>2</v>
      </c>
      <c r="T89" s="70">
        <f t="shared" si="22"/>
        <v>1</v>
      </c>
      <c r="U89" s="75">
        <f t="shared" si="23"/>
        <v>0</v>
      </c>
      <c r="V89" s="72">
        <f>SUMIFS([2]Drenagem_Dados!$X$2:$X$4108, [2]Drenagem_Dados!$I$2:$I$4108,$B89,[2]Drenagem_Dados!$B$2:$B$4108,$A89)</f>
        <v>3839.04</v>
      </c>
      <c r="W89" s="72">
        <f>SUMIFS([2]Drenagem_Dados!$Y$2:$Y$4108, [2]Drenagem_Dados!$I$2:$I$4108,$B89,[2]Drenagem_Dados!$B$2:$B$4108,$A89)</f>
        <v>2820.74</v>
      </c>
      <c r="X89" s="70">
        <f t="shared" si="24"/>
        <v>0.73475139618237884</v>
      </c>
      <c r="Y89" s="74">
        <f t="shared" si="25"/>
        <v>1018.3000000000002</v>
      </c>
      <c r="Z89" s="72">
        <f>SUMIFS([2]Drenagem_Dados!$Z$2:$Z$4108, [2]Drenagem_Dados!$I$2:$I$4108,$B89,[2]Drenagem_Dados!$B$2:$B$4108,$A89)</f>
        <v>601.71</v>
      </c>
      <c r="AA89" s="70">
        <f t="shared" si="26"/>
        <v>0.15673449612403101</v>
      </c>
      <c r="AB89" s="74">
        <f t="shared" si="27"/>
        <v>3237.33</v>
      </c>
      <c r="AC89" s="76">
        <f t="shared" si="28"/>
        <v>0.73475139618237884</v>
      </c>
      <c r="AD89" s="76">
        <f t="shared" si="29"/>
        <v>0.15673449612403101</v>
      </c>
    </row>
    <row r="90" spans="1:30" x14ac:dyDescent="0.25">
      <c r="A90" s="24" t="s">
        <v>32</v>
      </c>
      <c r="B90" s="32">
        <v>5</v>
      </c>
      <c r="C90" s="62">
        <f>COUNTIFS([1]BseMun!$I$2:$I$5571,B90,[1]BseMun!$B$2:$B$5571,$A90)</f>
        <v>0</v>
      </c>
      <c r="D90" s="62">
        <f>COUNTIFS([2]Drenagem_Dados!$I$2:$I$4108,B90,[2]Drenagem_Dados!$B$2:$B$4108,A90)</f>
        <v>0</v>
      </c>
      <c r="E90" s="70" t="s">
        <v>4177</v>
      </c>
      <c r="F90" s="62">
        <f>SUMIFS([2]Drenagem_Dados!$K$2:$K$4108, [2]Drenagem_Dados!$I$2:$I$4108,$B90,[2]Drenagem_Dados!$B$2:$B$4108,$A90)</f>
        <v>0</v>
      </c>
      <c r="G90" s="62">
        <f>SUMIFS([2]Drenagem_Dados!$Q$2:$Q$4108, [2]Drenagem_Dados!$I$2:$I$4108,$B90,[2]Drenagem_Dados!$B$2:$B$4108,$A90)</f>
        <v>0</v>
      </c>
      <c r="H90" s="65" t="s">
        <v>4177</v>
      </c>
      <c r="I90" s="62">
        <f>SUMIFS([2]Drenagem_Dados!$AA$2:$AA$4108, [2]Drenagem_Dados!$I$2:$I$4108,$B90,[2]Drenagem_Dados!$B$2:$B$4108,$A90)</f>
        <v>0</v>
      </c>
      <c r="J90" s="65" t="s">
        <v>4177</v>
      </c>
      <c r="K90" s="62" t="str">
        <f t="shared" si="16"/>
        <v>-</v>
      </c>
      <c r="L90" s="70" t="str">
        <f t="shared" si="17"/>
        <v>-</v>
      </c>
      <c r="M90" s="62">
        <f>COUNTIFS([2]Drenagem_Dados!$B$2:$B$4108,$A90, [2]Drenagem_Dados!$I$2:$I$4108,$B90, [2]Drenagem_Dados!$S$2:$S$4108, "Sim")</f>
        <v>0</v>
      </c>
      <c r="N90" s="70" t="str">
        <f t="shared" si="18"/>
        <v>-</v>
      </c>
      <c r="O90" s="75" t="str">
        <f t="shared" si="19"/>
        <v>-</v>
      </c>
      <c r="P90" s="62">
        <f>COUNTIFS([2]Drenagem_Dados!$B$2:$B$4108,$A90, [2]Drenagem_Dados!$I$2:$I$4108,$B90, [2]Drenagem_Dados!$T$2:$T$4108, "Sim")</f>
        <v>0</v>
      </c>
      <c r="Q90" s="70" t="str">
        <f t="shared" si="20"/>
        <v>-</v>
      </c>
      <c r="R90" s="75" t="str">
        <f t="shared" si="21"/>
        <v>-</v>
      </c>
      <c r="S90" s="62">
        <f>COUNTIFS([2]Drenagem_Dados!$B$2:$B$4108,$A90, [2]Drenagem_Dados!$I$2:$I$4108,$B90, [2]Drenagem_Dados!$V$2:$V$4108, "Sim")</f>
        <v>0</v>
      </c>
      <c r="T90" s="70" t="str">
        <f t="shared" si="22"/>
        <v>-</v>
      </c>
      <c r="U90" s="75" t="str">
        <f t="shared" si="23"/>
        <v>-</v>
      </c>
      <c r="V90" s="72">
        <f>SUMIFS([2]Drenagem_Dados!$X$2:$X$4108, [2]Drenagem_Dados!$I$2:$I$4108,$B90,[2]Drenagem_Dados!$B$2:$B$4108,$A90)</f>
        <v>0</v>
      </c>
      <c r="W90" s="72">
        <f>SUMIFS([2]Drenagem_Dados!$Y$2:$Y$4108, [2]Drenagem_Dados!$I$2:$I$4108,$B90,[2]Drenagem_Dados!$B$2:$B$4108,$A90)</f>
        <v>0</v>
      </c>
      <c r="X90" s="70" t="str">
        <f t="shared" si="24"/>
        <v>-</v>
      </c>
      <c r="Y90" s="74" t="str">
        <f t="shared" si="25"/>
        <v>-</v>
      </c>
      <c r="Z90" s="72">
        <f>SUMIFS([2]Drenagem_Dados!$Z$2:$Z$4108, [2]Drenagem_Dados!$I$2:$I$4108,$B90,[2]Drenagem_Dados!$B$2:$B$4108,$A90)</f>
        <v>0</v>
      </c>
      <c r="AA90" s="70" t="str">
        <f t="shared" si="26"/>
        <v>-</v>
      </c>
      <c r="AB90" s="74" t="str">
        <f t="shared" si="27"/>
        <v>-</v>
      </c>
      <c r="AC90" s="76" t="str">
        <f t="shared" si="28"/>
        <v>-</v>
      </c>
      <c r="AD90" s="76" t="str">
        <f t="shared" si="29"/>
        <v>-</v>
      </c>
    </row>
    <row r="91" spans="1:30" x14ac:dyDescent="0.25">
      <c r="A91" s="24" t="s">
        <v>32</v>
      </c>
      <c r="B91" s="67">
        <v>6</v>
      </c>
      <c r="C91" s="62">
        <f>COUNTIFS([1]BseMun!$I$2:$I$5571,B91,[1]BseMun!$B$2:$B$5571,$A91)</f>
        <v>0</v>
      </c>
      <c r="D91" s="62">
        <f>COUNTIFS([2]Drenagem_Dados!$I$2:$I$4108,B91,[2]Drenagem_Dados!$B$2:$B$4108,A91)</f>
        <v>0</v>
      </c>
      <c r="E91" s="70" t="s">
        <v>4177</v>
      </c>
      <c r="F91" s="62">
        <f>SUMIFS([2]Drenagem_Dados!$K$2:$K$4108, [2]Drenagem_Dados!$I$2:$I$4108,$B91,[2]Drenagem_Dados!$B$2:$B$4108,$A91)</f>
        <v>0</v>
      </c>
      <c r="G91" s="62">
        <f>SUMIFS([2]Drenagem_Dados!$Q$2:$Q$4108, [2]Drenagem_Dados!$I$2:$I$4108,$B91,[2]Drenagem_Dados!$B$2:$B$4108,$A91)</f>
        <v>0</v>
      </c>
      <c r="H91" s="65" t="s">
        <v>4177</v>
      </c>
      <c r="I91" s="62">
        <f>SUMIFS([2]Drenagem_Dados!$AA$2:$AA$4108, [2]Drenagem_Dados!$I$2:$I$4108,$B91,[2]Drenagem_Dados!$B$2:$B$4108,$A91)</f>
        <v>0</v>
      </c>
      <c r="J91" s="65" t="s">
        <v>4177</v>
      </c>
      <c r="K91" s="62" t="str">
        <f t="shared" si="16"/>
        <v>-</v>
      </c>
      <c r="L91" s="70" t="str">
        <f t="shared" si="17"/>
        <v>-</v>
      </c>
      <c r="M91" s="62">
        <f>COUNTIFS([2]Drenagem_Dados!$B$2:$B$4108,$A91, [2]Drenagem_Dados!$I$2:$I$4108,$B91, [2]Drenagem_Dados!$S$2:$S$4108, "Sim")</f>
        <v>0</v>
      </c>
      <c r="N91" s="70" t="str">
        <f t="shared" si="18"/>
        <v>-</v>
      </c>
      <c r="O91" s="75" t="str">
        <f t="shared" si="19"/>
        <v>-</v>
      </c>
      <c r="P91" s="62">
        <f>COUNTIFS([2]Drenagem_Dados!$B$2:$B$4108,$A91, [2]Drenagem_Dados!$I$2:$I$4108,$B91, [2]Drenagem_Dados!$T$2:$T$4108, "Sim")</f>
        <v>0</v>
      </c>
      <c r="Q91" s="70" t="str">
        <f t="shared" si="20"/>
        <v>-</v>
      </c>
      <c r="R91" s="75" t="str">
        <f t="shared" si="21"/>
        <v>-</v>
      </c>
      <c r="S91" s="62">
        <f>COUNTIFS([2]Drenagem_Dados!$B$2:$B$4108,$A91, [2]Drenagem_Dados!$I$2:$I$4108,$B91, [2]Drenagem_Dados!$V$2:$V$4108, "Sim")</f>
        <v>0</v>
      </c>
      <c r="T91" s="70" t="str">
        <f t="shared" si="22"/>
        <v>-</v>
      </c>
      <c r="U91" s="75" t="str">
        <f t="shared" si="23"/>
        <v>-</v>
      </c>
      <c r="V91" s="72">
        <f>SUMIFS([2]Drenagem_Dados!$X$2:$X$4108, [2]Drenagem_Dados!$I$2:$I$4108,$B91,[2]Drenagem_Dados!$B$2:$B$4108,$A91)</f>
        <v>0</v>
      </c>
      <c r="W91" s="72">
        <f>SUMIFS([2]Drenagem_Dados!$Y$2:$Y$4108, [2]Drenagem_Dados!$I$2:$I$4108,$B91,[2]Drenagem_Dados!$B$2:$B$4108,$A91)</f>
        <v>0</v>
      </c>
      <c r="X91" s="70" t="str">
        <f t="shared" si="24"/>
        <v>-</v>
      </c>
      <c r="Y91" s="74" t="str">
        <f t="shared" si="25"/>
        <v>-</v>
      </c>
      <c r="Z91" s="72">
        <f>SUMIFS([2]Drenagem_Dados!$Z$2:$Z$4108, [2]Drenagem_Dados!$I$2:$I$4108,$B91,[2]Drenagem_Dados!$B$2:$B$4108,$A91)</f>
        <v>0</v>
      </c>
      <c r="AA91" s="70" t="str">
        <f t="shared" si="26"/>
        <v>-</v>
      </c>
      <c r="AB91" s="74" t="str">
        <f t="shared" si="27"/>
        <v>-</v>
      </c>
      <c r="AC91" s="76" t="str">
        <f t="shared" si="28"/>
        <v>-</v>
      </c>
      <c r="AD91" s="76" t="str">
        <f t="shared" si="29"/>
        <v>-</v>
      </c>
    </row>
    <row r="92" spans="1:30" x14ac:dyDescent="0.25">
      <c r="A92" s="24" t="s">
        <v>33</v>
      </c>
      <c r="B92" s="24">
        <v>1</v>
      </c>
      <c r="C92" s="62">
        <f>COUNTIFS([1]BseMun!$I$2:$I$5571,B92,[1]BseMun!$B$2:$B$5571,$A92)</f>
        <v>117</v>
      </c>
      <c r="D92" s="62">
        <f>COUNTIFS([2]Drenagem_Dados!$I$2:$I$4108,B92,[2]Drenagem_Dados!$B$2:$B$4108,A92)</f>
        <v>73</v>
      </c>
      <c r="E92" s="70">
        <f t="shared" si="30"/>
        <v>0.62393162393162394</v>
      </c>
      <c r="F92" s="62">
        <f>SUMIFS([2]Drenagem_Dados!$K$2:$K$4108, [2]Drenagem_Dados!$I$2:$I$4108,$B92,[2]Drenagem_Dados!$B$2:$B$4108,$A92)</f>
        <v>734988</v>
      </c>
      <c r="G92" s="62">
        <f>SUMIFS([2]Drenagem_Dados!$Q$2:$Q$4108, [2]Drenagem_Dados!$I$2:$I$4108,$B92,[2]Drenagem_Dados!$B$2:$B$4108,$A92)</f>
        <v>266341</v>
      </c>
      <c r="H92" s="66">
        <f t="shared" si="31"/>
        <v>2.7595751311288912</v>
      </c>
      <c r="I92" s="62">
        <f>SUMIFS([2]Drenagem_Dados!$AA$2:$AA$4108, [2]Drenagem_Dados!$I$2:$I$4108,$B92,[2]Drenagem_Dados!$B$2:$B$4108,$A92)</f>
        <v>10109</v>
      </c>
      <c r="J92" s="62">
        <f>I92/Faixa_Populacional_estado!D92</f>
        <v>138.47945205479451</v>
      </c>
      <c r="K92" s="62">
        <f t="shared" si="16"/>
        <v>16202.095890410958</v>
      </c>
      <c r="L92" s="70">
        <f t="shared" si="17"/>
        <v>6.083215085327065E-2</v>
      </c>
      <c r="M92" s="62">
        <f>COUNTIFS([2]Drenagem_Dados!$B$2:$B$4108,$A92, [2]Drenagem_Dados!$I$2:$I$4108,$B92, [2]Drenagem_Dados!$S$2:$S$4108, "Sim")</f>
        <v>4</v>
      </c>
      <c r="N92" s="70">
        <f t="shared" si="18"/>
        <v>5.4794520547945202E-2</v>
      </c>
      <c r="O92" s="75">
        <f t="shared" si="19"/>
        <v>110.58904109589041</v>
      </c>
      <c r="P92" s="62">
        <f>COUNTIFS([2]Drenagem_Dados!$B$2:$B$4108,$A92, [2]Drenagem_Dados!$I$2:$I$4108,$B92, [2]Drenagem_Dados!$T$2:$T$4108, "Sim")</f>
        <v>12</v>
      </c>
      <c r="Q92" s="70">
        <f t="shared" si="20"/>
        <v>0.16438356164383561</v>
      </c>
      <c r="R92" s="75">
        <f t="shared" si="21"/>
        <v>97.767123287671239</v>
      </c>
      <c r="S92" s="62">
        <f>COUNTIFS([2]Drenagem_Dados!$B$2:$B$4108,$A92, [2]Drenagem_Dados!$I$2:$I$4108,$B92, [2]Drenagem_Dados!$V$2:$V$4108, "Sim")</f>
        <v>46</v>
      </c>
      <c r="T92" s="70">
        <f t="shared" si="22"/>
        <v>0.63013698630136983</v>
      </c>
      <c r="U92" s="75">
        <f t="shared" si="23"/>
        <v>43.273972602739732</v>
      </c>
      <c r="V92" s="72">
        <f>SUMIFS([2]Drenagem_Dados!$X$2:$X$4108, [2]Drenagem_Dados!$I$2:$I$4108,$B92,[2]Drenagem_Dados!$B$2:$B$4108,$A92)</f>
        <v>3610.1900000000014</v>
      </c>
      <c r="W92" s="72">
        <f>SUMIFS([2]Drenagem_Dados!$Y$2:$Y$4108, [2]Drenagem_Dados!$I$2:$I$4108,$B92,[2]Drenagem_Dados!$B$2:$B$4108,$A92)</f>
        <v>2538.9899999999993</v>
      </c>
      <c r="X92" s="70">
        <f t="shared" si="24"/>
        <v>0.70328431467595842</v>
      </c>
      <c r="Y92" s="74">
        <f t="shared" si="25"/>
        <v>1071.2000000000021</v>
      </c>
      <c r="Z92" s="72">
        <f>SUMIFS([2]Drenagem_Dados!$Z$2:$Z$4108, [2]Drenagem_Dados!$I$2:$I$4108,$B92,[2]Drenagem_Dados!$B$2:$B$4108,$A92)</f>
        <v>531.89</v>
      </c>
      <c r="AA92" s="70">
        <f t="shared" si="26"/>
        <v>0.14733019591766633</v>
      </c>
      <c r="AB92" s="74">
        <f t="shared" si="27"/>
        <v>3078.3000000000015</v>
      </c>
      <c r="AC92" s="76">
        <f t="shared" si="28"/>
        <v>0.70328431467595842</v>
      </c>
      <c r="AD92" s="76">
        <f t="shared" si="29"/>
        <v>0.14733019591766633</v>
      </c>
    </row>
    <row r="93" spans="1:30" x14ac:dyDescent="0.25">
      <c r="A93" s="24" t="s">
        <v>33</v>
      </c>
      <c r="B93" s="32">
        <v>2</v>
      </c>
      <c r="C93" s="62">
        <f>COUNTIFS([1]BseMun!$I$2:$I$5571,B93,[1]BseMun!$B$2:$B$5571,$A93)</f>
        <v>54</v>
      </c>
      <c r="D93" s="62">
        <f>COUNTIFS([2]Drenagem_Dados!$I$2:$I$4108,B93,[2]Drenagem_Dados!$B$2:$B$4108,A93)</f>
        <v>30</v>
      </c>
      <c r="E93" s="70">
        <f t="shared" si="30"/>
        <v>0.55555555555555558</v>
      </c>
      <c r="F93" s="62">
        <f>SUMIFS([2]Drenagem_Dados!$K$2:$K$4108, [2]Drenagem_Dados!$I$2:$I$4108,$B93,[2]Drenagem_Dados!$B$2:$B$4108,$A93)</f>
        <v>1146582</v>
      </c>
      <c r="G93" s="62">
        <f>SUMIFS([2]Drenagem_Dados!$Q$2:$Q$4108, [2]Drenagem_Dados!$I$2:$I$4108,$B93,[2]Drenagem_Dados!$B$2:$B$4108,$A93)</f>
        <v>370838</v>
      </c>
      <c r="H93" s="66">
        <f t="shared" si="31"/>
        <v>3.0918676079581919</v>
      </c>
      <c r="I93" s="62">
        <f>SUMIFS([2]Drenagem_Dados!$AA$2:$AA$4108, [2]Drenagem_Dados!$I$2:$I$4108,$B93,[2]Drenagem_Dados!$B$2:$B$4108,$A93)</f>
        <v>30454</v>
      </c>
      <c r="J93" s="62">
        <f>I93/Faixa_Populacional_estado!D93</f>
        <v>1015.1333333333333</v>
      </c>
      <c r="K93" s="62">
        <f t="shared" si="16"/>
        <v>54817.2</v>
      </c>
      <c r="L93" s="70">
        <f t="shared" si="17"/>
        <v>0.14781980271708939</v>
      </c>
      <c r="M93" s="62">
        <f>COUNTIFS([2]Drenagem_Dados!$B$2:$B$4108,$A93, [2]Drenagem_Dados!$I$2:$I$4108,$B93, [2]Drenagem_Dados!$S$2:$S$4108, "Sim")</f>
        <v>3</v>
      </c>
      <c r="N93" s="70">
        <f t="shared" si="18"/>
        <v>0.1</v>
      </c>
      <c r="O93" s="75">
        <f t="shared" si="19"/>
        <v>48.6</v>
      </c>
      <c r="P93" s="62">
        <f>COUNTIFS([2]Drenagem_Dados!$B$2:$B$4108,$A93, [2]Drenagem_Dados!$I$2:$I$4108,$B93, [2]Drenagem_Dados!$T$2:$T$4108, "Sim")</f>
        <v>5</v>
      </c>
      <c r="Q93" s="70">
        <f t="shared" si="20"/>
        <v>0.16666666666666666</v>
      </c>
      <c r="R93" s="75">
        <f t="shared" si="21"/>
        <v>45</v>
      </c>
      <c r="S93" s="62">
        <f>COUNTIFS([2]Drenagem_Dados!$B$2:$B$4108,$A93, [2]Drenagem_Dados!$I$2:$I$4108,$B93, [2]Drenagem_Dados!$V$2:$V$4108, "Sim")</f>
        <v>24</v>
      </c>
      <c r="T93" s="70">
        <f t="shared" si="22"/>
        <v>0.8</v>
      </c>
      <c r="U93" s="75">
        <f t="shared" si="23"/>
        <v>10.799999999999997</v>
      </c>
      <c r="V93" s="72">
        <f>SUMIFS([2]Drenagem_Dados!$X$2:$X$4108, [2]Drenagem_Dados!$I$2:$I$4108,$B93,[2]Drenagem_Dados!$B$2:$B$4108,$A93)</f>
        <v>5954.5199999999986</v>
      </c>
      <c r="W93" s="72">
        <f>SUMIFS([2]Drenagem_Dados!$Y$2:$Y$4108, [2]Drenagem_Dados!$I$2:$I$4108,$B93,[2]Drenagem_Dados!$B$2:$B$4108,$A93)</f>
        <v>3360.7799999999993</v>
      </c>
      <c r="X93" s="70">
        <f t="shared" si="24"/>
        <v>0.56440821426412202</v>
      </c>
      <c r="Y93" s="74">
        <f t="shared" si="25"/>
        <v>2593.7399999999993</v>
      </c>
      <c r="Z93" s="72">
        <f>SUMIFS([2]Drenagem_Dados!$Z$2:$Z$4108, [2]Drenagem_Dados!$I$2:$I$4108,$B93,[2]Drenagem_Dados!$B$2:$B$4108,$A93)</f>
        <v>191.51999999999998</v>
      </c>
      <c r="AA93" s="70">
        <f t="shared" si="26"/>
        <v>3.2163801616251188E-2</v>
      </c>
      <c r="AB93" s="74">
        <f t="shared" si="27"/>
        <v>5762.9999999999982</v>
      </c>
      <c r="AC93" s="76">
        <f t="shared" si="28"/>
        <v>0.56440821426412202</v>
      </c>
      <c r="AD93" s="76">
        <f t="shared" si="29"/>
        <v>3.2163801616251188E-2</v>
      </c>
    </row>
    <row r="94" spans="1:30" x14ac:dyDescent="0.25">
      <c r="A94" s="24" t="s">
        <v>33</v>
      </c>
      <c r="B94" s="32">
        <v>3</v>
      </c>
      <c r="C94" s="62">
        <f>COUNTIFS([1]BseMun!$I$2:$I$5571,B94,[1]BseMun!$B$2:$B$5571,$A94)</f>
        <v>8</v>
      </c>
      <c r="D94" s="62">
        <f>COUNTIFS([2]Drenagem_Dados!$I$2:$I$4108,B94,[2]Drenagem_Dados!$B$2:$B$4108,A94)</f>
        <v>6</v>
      </c>
      <c r="E94" s="70">
        <f t="shared" si="30"/>
        <v>0.75</v>
      </c>
      <c r="F94" s="62">
        <f>SUMIFS([2]Drenagem_Dados!$K$2:$K$4108, [2]Drenagem_Dados!$I$2:$I$4108,$B94,[2]Drenagem_Dados!$B$2:$B$4108,$A94)</f>
        <v>796536</v>
      </c>
      <c r="G94" s="62">
        <f>SUMIFS([2]Drenagem_Dados!$Q$2:$Q$4108, [2]Drenagem_Dados!$I$2:$I$4108,$B94,[2]Drenagem_Dados!$B$2:$B$4108,$A94)</f>
        <v>229191</v>
      </c>
      <c r="H94" s="66">
        <f t="shared" si="31"/>
        <v>3.475424427660772</v>
      </c>
      <c r="I94" s="62">
        <f>SUMIFS([2]Drenagem_Dados!$AA$2:$AA$4108, [2]Drenagem_Dados!$I$2:$I$4108,$B94,[2]Drenagem_Dados!$B$2:$B$4108,$A94)</f>
        <v>6556</v>
      </c>
      <c r="J94" s="62">
        <f>I94/Faixa_Populacional_estado!D94</f>
        <v>1092.6666666666667</v>
      </c>
      <c r="K94" s="62">
        <f t="shared" si="16"/>
        <v>8741.3333333333339</v>
      </c>
      <c r="L94" s="70">
        <f t="shared" si="17"/>
        <v>3.8139950230739142E-2</v>
      </c>
      <c r="M94" s="62">
        <f>COUNTIFS([2]Drenagem_Dados!$B$2:$B$4108,$A94, [2]Drenagem_Dados!$I$2:$I$4108,$B94, [2]Drenagem_Dados!$S$2:$S$4108, "Sim")</f>
        <v>1</v>
      </c>
      <c r="N94" s="70">
        <f t="shared" si="18"/>
        <v>0.16666666666666666</v>
      </c>
      <c r="O94" s="75">
        <f t="shared" si="19"/>
        <v>6.666666666666667</v>
      </c>
      <c r="P94" s="62">
        <f>COUNTIFS([2]Drenagem_Dados!$B$2:$B$4108,$A94, [2]Drenagem_Dados!$I$2:$I$4108,$B94, [2]Drenagem_Dados!$T$2:$T$4108, "Sim")</f>
        <v>2</v>
      </c>
      <c r="Q94" s="70">
        <f t="shared" si="20"/>
        <v>0.33333333333333331</v>
      </c>
      <c r="R94" s="75">
        <f t="shared" si="21"/>
        <v>5.3333333333333339</v>
      </c>
      <c r="S94" s="62">
        <f>COUNTIFS([2]Drenagem_Dados!$B$2:$B$4108,$A94, [2]Drenagem_Dados!$I$2:$I$4108,$B94, [2]Drenagem_Dados!$V$2:$V$4108, "Sim")</f>
        <v>6</v>
      </c>
      <c r="T94" s="70">
        <f t="shared" si="22"/>
        <v>1</v>
      </c>
      <c r="U94" s="75">
        <f t="shared" si="23"/>
        <v>0</v>
      </c>
      <c r="V94" s="72">
        <f>SUMIFS([2]Drenagem_Dados!$X$2:$X$4108, [2]Drenagem_Dados!$I$2:$I$4108,$B94,[2]Drenagem_Dados!$B$2:$B$4108,$A94)</f>
        <v>2244.15</v>
      </c>
      <c r="W94" s="72">
        <f>SUMIFS([2]Drenagem_Dados!$Y$2:$Y$4108, [2]Drenagem_Dados!$I$2:$I$4108,$B94,[2]Drenagem_Dados!$B$2:$B$4108,$A94)</f>
        <v>1147.25</v>
      </c>
      <c r="X94" s="70">
        <f t="shared" si="24"/>
        <v>0.51121805583405744</v>
      </c>
      <c r="Y94" s="74">
        <f t="shared" si="25"/>
        <v>1096.9000000000001</v>
      </c>
      <c r="Z94" s="72">
        <f>SUMIFS([2]Drenagem_Dados!$Z$2:$Z$4108, [2]Drenagem_Dados!$I$2:$I$4108,$B94,[2]Drenagem_Dados!$B$2:$B$4108,$A94)</f>
        <v>150.9</v>
      </c>
      <c r="AA94" s="70">
        <f t="shared" si="26"/>
        <v>6.7241494552503181E-2</v>
      </c>
      <c r="AB94" s="74">
        <f t="shared" si="27"/>
        <v>2093.25</v>
      </c>
      <c r="AC94" s="76">
        <f t="shared" si="28"/>
        <v>0.51121805583405744</v>
      </c>
      <c r="AD94" s="76">
        <f t="shared" si="29"/>
        <v>6.7241494552503181E-2</v>
      </c>
    </row>
    <row r="95" spans="1:30" x14ac:dyDescent="0.25">
      <c r="A95" s="24" t="s">
        <v>33</v>
      </c>
      <c r="B95" s="32">
        <v>4</v>
      </c>
      <c r="C95" s="62">
        <f>COUNTIFS([1]BseMun!$I$2:$I$5571,B95,[1]BseMun!$B$2:$B$5571,$A95)</f>
        <v>5</v>
      </c>
      <c r="D95" s="62">
        <f>COUNTIFS([2]Drenagem_Dados!$I$2:$I$4108,B95,[2]Drenagem_Dados!$B$2:$B$4108,A95)</f>
        <v>5</v>
      </c>
      <c r="E95" s="70">
        <f t="shared" si="30"/>
        <v>1</v>
      </c>
      <c r="F95" s="62">
        <f>SUMIFS([2]Drenagem_Dados!$K$2:$K$4108, [2]Drenagem_Dados!$I$2:$I$4108,$B95,[2]Drenagem_Dados!$B$2:$B$4108,$A95)</f>
        <v>1999759</v>
      </c>
      <c r="G95" s="62">
        <f>SUMIFS([2]Drenagem_Dados!$Q$2:$Q$4108, [2]Drenagem_Dados!$I$2:$I$4108,$B95,[2]Drenagem_Dados!$B$2:$B$4108,$A95)</f>
        <v>702124</v>
      </c>
      <c r="H95" s="66">
        <f t="shared" si="31"/>
        <v>2.8481564509972599</v>
      </c>
      <c r="I95" s="62">
        <f>SUMIFS([2]Drenagem_Dados!$AA$2:$AA$4108, [2]Drenagem_Dados!$I$2:$I$4108,$B95,[2]Drenagem_Dados!$B$2:$B$4108,$A95)</f>
        <v>39103</v>
      </c>
      <c r="J95" s="62">
        <f>I95/Faixa_Populacional_estado!D95</f>
        <v>7820.6</v>
      </c>
      <c r="K95" s="62">
        <f t="shared" si="16"/>
        <v>39103</v>
      </c>
      <c r="L95" s="70">
        <f t="shared" si="17"/>
        <v>5.569244179090873E-2</v>
      </c>
      <c r="M95" s="62">
        <f>COUNTIFS([2]Drenagem_Dados!$B$2:$B$4108,$A95, [2]Drenagem_Dados!$I$2:$I$4108,$B95, [2]Drenagem_Dados!$S$2:$S$4108, "Sim")</f>
        <v>1</v>
      </c>
      <c r="N95" s="70">
        <f t="shared" si="18"/>
        <v>0.2</v>
      </c>
      <c r="O95" s="75">
        <f t="shared" si="19"/>
        <v>4</v>
      </c>
      <c r="P95" s="62">
        <f>COUNTIFS([2]Drenagem_Dados!$B$2:$B$4108,$A95, [2]Drenagem_Dados!$I$2:$I$4108,$B95, [2]Drenagem_Dados!$T$2:$T$4108, "Sim")</f>
        <v>1</v>
      </c>
      <c r="Q95" s="70">
        <f t="shared" si="20"/>
        <v>0.2</v>
      </c>
      <c r="R95" s="75">
        <f t="shared" si="21"/>
        <v>4</v>
      </c>
      <c r="S95" s="62">
        <f>COUNTIFS([2]Drenagem_Dados!$B$2:$B$4108,$A95, [2]Drenagem_Dados!$I$2:$I$4108,$B95, [2]Drenagem_Dados!$V$2:$V$4108, "Sim")</f>
        <v>5</v>
      </c>
      <c r="T95" s="70">
        <f t="shared" si="22"/>
        <v>1</v>
      </c>
      <c r="U95" s="75">
        <f t="shared" si="23"/>
        <v>0</v>
      </c>
      <c r="V95" s="72">
        <f>SUMIFS([2]Drenagem_Dados!$X$2:$X$4108, [2]Drenagem_Dados!$I$2:$I$4108,$B95,[2]Drenagem_Dados!$B$2:$B$4108,$A95)</f>
        <v>4990.0300000000007</v>
      </c>
      <c r="W95" s="72">
        <f>SUMIFS([2]Drenagem_Dados!$Y$2:$Y$4108, [2]Drenagem_Dados!$I$2:$I$4108,$B95,[2]Drenagem_Dados!$B$2:$B$4108,$A95)</f>
        <v>3318.4100000000003</v>
      </c>
      <c r="X95" s="70">
        <f t="shared" si="24"/>
        <v>0.66500802600385167</v>
      </c>
      <c r="Y95" s="74">
        <f t="shared" si="25"/>
        <v>1671.6200000000003</v>
      </c>
      <c r="Z95" s="72">
        <f>SUMIFS([2]Drenagem_Dados!$Z$2:$Z$4108, [2]Drenagem_Dados!$I$2:$I$4108,$B95,[2]Drenagem_Dados!$B$2:$B$4108,$A95)</f>
        <v>599.48</v>
      </c>
      <c r="AA95" s="70">
        <f t="shared" si="26"/>
        <v>0.12013555028727281</v>
      </c>
      <c r="AB95" s="74">
        <f t="shared" si="27"/>
        <v>4390.5500000000011</v>
      </c>
      <c r="AC95" s="76">
        <f t="shared" si="28"/>
        <v>0.66500802600385167</v>
      </c>
      <c r="AD95" s="76">
        <f t="shared" si="29"/>
        <v>0.12013555028727281</v>
      </c>
    </row>
    <row r="96" spans="1:30" x14ac:dyDescent="0.25">
      <c r="A96" s="24" t="s">
        <v>33</v>
      </c>
      <c r="B96" s="32">
        <v>5</v>
      </c>
      <c r="C96" s="62">
        <f>COUNTIFS([1]BseMun!$I$2:$I$5571,B96,[1]BseMun!$B$2:$B$5571,$A96)</f>
        <v>1</v>
      </c>
      <c r="D96" s="62">
        <f>COUNTIFS([2]Drenagem_Dados!$I$2:$I$4108,B96,[2]Drenagem_Dados!$B$2:$B$4108,A96)</f>
        <v>1</v>
      </c>
      <c r="E96" s="70">
        <f t="shared" si="30"/>
        <v>1</v>
      </c>
      <c r="F96" s="62">
        <f>SUMIFS([2]Drenagem_Dados!$K$2:$K$4108, [2]Drenagem_Dados!$I$2:$I$4108,$B96,[2]Drenagem_Dados!$B$2:$B$4108,$A96)</f>
        <v>1653461</v>
      </c>
      <c r="G96" s="62">
        <f>SUMIFS([2]Drenagem_Dados!$Q$2:$Q$4108, [2]Drenagem_Dados!$I$2:$I$4108,$B96,[2]Drenagem_Dados!$B$2:$B$4108,$A96)</f>
        <v>400000</v>
      </c>
      <c r="H96" s="66">
        <f t="shared" si="31"/>
        <v>4.1336525000000002</v>
      </c>
      <c r="I96" s="62">
        <f>SUMIFS([2]Drenagem_Dados!$AA$2:$AA$4108, [2]Drenagem_Dados!$I$2:$I$4108,$B96,[2]Drenagem_Dados!$B$2:$B$4108,$A96)</f>
        <v>51864</v>
      </c>
      <c r="J96" s="62">
        <f>I96/Faixa_Populacional_estado!D96</f>
        <v>51864</v>
      </c>
      <c r="K96" s="62">
        <f t="shared" si="16"/>
        <v>51864</v>
      </c>
      <c r="L96" s="70">
        <f t="shared" si="17"/>
        <v>0.12966</v>
      </c>
      <c r="M96" s="62">
        <f>COUNTIFS([2]Drenagem_Dados!$B$2:$B$4108,$A96, [2]Drenagem_Dados!$I$2:$I$4108,$B96, [2]Drenagem_Dados!$S$2:$S$4108, "Sim")</f>
        <v>1</v>
      </c>
      <c r="N96" s="70">
        <f t="shared" si="18"/>
        <v>1</v>
      </c>
      <c r="O96" s="75">
        <f t="shared" si="19"/>
        <v>0</v>
      </c>
      <c r="P96" s="62">
        <f>COUNTIFS([2]Drenagem_Dados!$B$2:$B$4108,$A96, [2]Drenagem_Dados!$I$2:$I$4108,$B96, [2]Drenagem_Dados!$T$2:$T$4108, "Sim")</f>
        <v>1</v>
      </c>
      <c r="Q96" s="70">
        <f t="shared" si="20"/>
        <v>1</v>
      </c>
      <c r="R96" s="75">
        <f t="shared" si="21"/>
        <v>0</v>
      </c>
      <c r="S96" s="62">
        <f>COUNTIFS([2]Drenagem_Dados!$B$2:$B$4108,$A96, [2]Drenagem_Dados!$I$2:$I$4108,$B96, [2]Drenagem_Dados!$V$2:$V$4108, "Sim")</f>
        <v>1</v>
      </c>
      <c r="T96" s="70">
        <f t="shared" si="22"/>
        <v>1</v>
      </c>
      <c r="U96" s="75">
        <f t="shared" si="23"/>
        <v>0</v>
      </c>
      <c r="V96" s="72">
        <f>SUMIFS([2]Drenagem_Dados!$X$2:$X$4108, [2]Drenagem_Dados!$I$2:$I$4108,$B96,[2]Drenagem_Dados!$B$2:$B$4108,$A96)</f>
        <v>2344.3000000000002</v>
      </c>
      <c r="W96" s="72">
        <f>SUMIFS([2]Drenagem_Dados!$Y$2:$Y$4108, [2]Drenagem_Dados!$I$2:$I$4108,$B96,[2]Drenagem_Dados!$B$2:$B$4108,$A96)</f>
        <v>1756.5</v>
      </c>
      <c r="X96" s="70">
        <f t="shared" si="24"/>
        <v>0.74926417267414569</v>
      </c>
      <c r="Y96" s="74">
        <f t="shared" si="25"/>
        <v>587.80000000000018</v>
      </c>
      <c r="Z96" s="72">
        <f>SUMIFS([2]Drenagem_Dados!$Z$2:$Z$4108, [2]Drenagem_Dados!$I$2:$I$4108,$B96,[2]Drenagem_Dados!$B$2:$B$4108,$A96)</f>
        <v>1584.82</v>
      </c>
      <c r="AA96" s="70">
        <f t="shared" si="26"/>
        <v>0.67603122467261012</v>
      </c>
      <c r="AB96" s="74">
        <f t="shared" si="27"/>
        <v>759.48000000000025</v>
      </c>
      <c r="AC96" s="76">
        <f t="shared" si="28"/>
        <v>0.74926417267414569</v>
      </c>
      <c r="AD96" s="76">
        <f t="shared" si="29"/>
        <v>0.67603122467261012</v>
      </c>
    </row>
    <row r="97" spans="1:30" x14ac:dyDescent="0.25">
      <c r="A97" s="24" t="s">
        <v>33</v>
      </c>
      <c r="B97" s="67">
        <v>6</v>
      </c>
      <c r="C97" s="62">
        <f>COUNTIFS([1]BseMun!$I$2:$I$5571,B97,[1]BseMun!$B$2:$B$5571,$A97)</f>
        <v>0</v>
      </c>
      <c r="D97" s="62">
        <f>COUNTIFS([2]Drenagem_Dados!$I$2:$I$4108,B97,[2]Drenagem_Dados!$B$2:$B$4108,A97)</f>
        <v>0</v>
      </c>
      <c r="E97" s="70" t="s">
        <v>4177</v>
      </c>
      <c r="F97" s="62">
        <f>SUMIFS([2]Drenagem_Dados!$K$2:$K$4108, [2]Drenagem_Dados!$I$2:$I$4108,$B97,[2]Drenagem_Dados!$B$2:$B$4108,$A97)</f>
        <v>0</v>
      </c>
      <c r="G97" s="62">
        <f>SUMIFS([2]Drenagem_Dados!$Q$2:$Q$4108, [2]Drenagem_Dados!$I$2:$I$4108,$B97,[2]Drenagem_Dados!$B$2:$B$4108,$A97)</f>
        <v>0</v>
      </c>
      <c r="H97" s="65" t="s">
        <v>4177</v>
      </c>
      <c r="I97" s="62">
        <f>SUMIFS([2]Drenagem_Dados!$AA$2:$AA$4108, [2]Drenagem_Dados!$I$2:$I$4108,$B97,[2]Drenagem_Dados!$B$2:$B$4108,$A97)</f>
        <v>0</v>
      </c>
      <c r="J97" s="65" t="s">
        <v>4177</v>
      </c>
      <c r="K97" s="62" t="str">
        <f t="shared" si="16"/>
        <v>-</v>
      </c>
      <c r="L97" s="70" t="str">
        <f t="shared" si="17"/>
        <v>-</v>
      </c>
      <c r="M97" s="62">
        <f>COUNTIFS([2]Drenagem_Dados!$B$2:$B$4108,$A97, [2]Drenagem_Dados!$I$2:$I$4108,$B97, [2]Drenagem_Dados!$S$2:$S$4108, "Sim")</f>
        <v>0</v>
      </c>
      <c r="N97" s="70" t="str">
        <f t="shared" si="18"/>
        <v>-</v>
      </c>
      <c r="O97" s="75" t="str">
        <f t="shared" si="19"/>
        <v>-</v>
      </c>
      <c r="P97" s="62">
        <f>COUNTIFS([2]Drenagem_Dados!$B$2:$B$4108,$A97, [2]Drenagem_Dados!$I$2:$I$4108,$B97, [2]Drenagem_Dados!$T$2:$T$4108, "Sim")</f>
        <v>0</v>
      </c>
      <c r="Q97" s="70" t="str">
        <f t="shared" si="20"/>
        <v>-</v>
      </c>
      <c r="R97" s="75" t="str">
        <f t="shared" si="21"/>
        <v>-</v>
      </c>
      <c r="S97" s="62">
        <f>COUNTIFS([2]Drenagem_Dados!$B$2:$B$4108,$A97, [2]Drenagem_Dados!$I$2:$I$4108,$B97, [2]Drenagem_Dados!$V$2:$V$4108, "Sim")</f>
        <v>0</v>
      </c>
      <c r="T97" s="70" t="str">
        <f t="shared" si="22"/>
        <v>-</v>
      </c>
      <c r="U97" s="75" t="str">
        <f t="shared" si="23"/>
        <v>-</v>
      </c>
      <c r="V97" s="72">
        <f>SUMIFS([2]Drenagem_Dados!$X$2:$X$4108, [2]Drenagem_Dados!$I$2:$I$4108,$B97,[2]Drenagem_Dados!$B$2:$B$4108,$A97)</f>
        <v>0</v>
      </c>
      <c r="W97" s="72">
        <f>SUMIFS([2]Drenagem_Dados!$Y$2:$Y$4108, [2]Drenagem_Dados!$I$2:$I$4108,$B97,[2]Drenagem_Dados!$B$2:$B$4108,$A97)</f>
        <v>0</v>
      </c>
      <c r="X97" s="70" t="str">
        <f t="shared" si="24"/>
        <v>-</v>
      </c>
      <c r="Y97" s="74" t="str">
        <f t="shared" si="25"/>
        <v>-</v>
      </c>
      <c r="Z97" s="72">
        <f>SUMIFS([2]Drenagem_Dados!$Z$2:$Z$4108, [2]Drenagem_Dados!$I$2:$I$4108,$B97,[2]Drenagem_Dados!$B$2:$B$4108,$A97)</f>
        <v>0</v>
      </c>
      <c r="AA97" s="70" t="str">
        <f t="shared" si="26"/>
        <v>-</v>
      </c>
      <c r="AB97" s="74" t="str">
        <f t="shared" si="27"/>
        <v>-</v>
      </c>
      <c r="AC97" s="76" t="str">
        <f t="shared" si="28"/>
        <v>-</v>
      </c>
      <c r="AD97" s="76" t="str">
        <f t="shared" si="29"/>
        <v>-</v>
      </c>
    </row>
    <row r="98" spans="1:30" x14ac:dyDescent="0.25">
      <c r="A98" s="24" t="s">
        <v>34</v>
      </c>
      <c r="B98" s="24">
        <v>1</v>
      </c>
      <c r="C98" s="62">
        <f>COUNTIFS([1]BseMun!$I$2:$I$5571,B98,[1]BseMun!$B$2:$B$5571,$A98)</f>
        <v>208</v>
      </c>
      <c r="D98" s="62">
        <f>COUNTIFS([2]Drenagem_Dados!$I$2:$I$4108,B98,[2]Drenagem_Dados!$B$2:$B$4108,A98)</f>
        <v>104</v>
      </c>
      <c r="E98" s="70">
        <f t="shared" si="30"/>
        <v>0.5</v>
      </c>
      <c r="F98" s="62">
        <f>SUMIFS([2]Drenagem_Dados!$K$2:$K$4108, [2]Drenagem_Dados!$I$2:$I$4108,$B98,[2]Drenagem_Dados!$B$2:$B$4108,$A98)</f>
        <v>436041</v>
      </c>
      <c r="G98" s="62">
        <f>SUMIFS([2]Drenagem_Dados!$Q$2:$Q$4108, [2]Drenagem_Dados!$I$2:$I$4108,$B98,[2]Drenagem_Dados!$B$2:$B$4108,$A98)</f>
        <v>172355</v>
      </c>
      <c r="H98" s="66">
        <f t="shared" si="31"/>
        <v>2.5299004960691596</v>
      </c>
      <c r="I98" s="62">
        <f>SUMIFS([2]Drenagem_Dados!$AA$2:$AA$4108, [2]Drenagem_Dados!$I$2:$I$4108,$B98,[2]Drenagem_Dados!$B$2:$B$4108,$A98)</f>
        <v>2427</v>
      </c>
      <c r="J98" s="62">
        <f>I98/Faixa_Populacional_estado!D98</f>
        <v>23.33653846153846</v>
      </c>
      <c r="K98" s="62">
        <f t="shared" si="16"/>
        <v>4854</v>
      </c>
      <c r="L98" s="70">
        <f t="shared" si="17"/>
        <v>2.8162803515998956E-2</v>
      </c>
      <c r="M98" s="62">
        <f>COUNTIFS([2]Drenagem_Dados!$B$2:$B$4108,$A98, [2]Drenagem_Dados!$I$2:$I$4108,$B98, [2]Drenagem_Dados!$S$2:$S$4108, "Sim")</f>
        <v>6</v>
      </c>
      <c r="N98" s="70">
        <f t="shared" si="18"/>
        <v>5.7692307692307696E-2</v>
      </c>
      <c r="O98" s="75">
        <f t="shared" si="19"/>
        <v>196</v>
      </c>
      <c r="P98" s="62">
        <f>COUNTIFS([2]Drenagem_Dados!$B$2:$B$4108,$A98, [2]Drenagem_Dados!$I$2:$I$4108,$B98, [2]Drenagem_Dados!$T$2:$T$4108, "Sim")</f>
        <v>22</v>
      </c>
      <c r="Q98" s="70">
        <f t="shared" si="20"/>
        <v>0.21153846153846154</v>
      </c>
      <c r="R98" s="75">
        <f t="shared" si="21"/>
        <v>164</v>
      </c>
      <c r="S98" s="62">
        <f>COUNTIFS([2]Drenagem_Dados!$B$2:$B$4108,$A98, [2]Drenagem_Dados!$I$2:$I$4108,$B98, [2]Drenagem_Dados!$V$2:$V$4108, "Sim")</f>
        <v>23</v>
      </c>
      <c r="T98" s="70">
        <f t="shared" si="22"/>
        <v>0.22115384615384615</v>
      </c>
      <c r="U98" s="75">
        <f t="shared" si="23"/>
        <v>162</v>
      </c>
      <c r="V98" s="72">
        <f>SUMIFS([2]Drenagem_Dados!$X$2:$X$4108, [2]Drenagem_Dados!$I$2:$I$4108,$B98,[2]Drenagem_Dados!$B$2:$B$4108,$A98)</f>
        <v>56709.459999999992</v>
      </c>
      <c r="W98" s="72">
        <f>SUMIFS([2]Drenagem_Dados!$Y$2:$Y$4108, [2]Drenagem_Dados!$I$2:$I$4108,$B98,[2]Drenagem_Dados!$B$2:$B$4108,$A98)</f>
        <v>52765.02</v>
      </c>
      <c r="X98" s="70">
        <f t="shared" si="24"/>
        <v>0.9304447617734326</v>
      </c>
      <c r="Y98" s="74">
        <f t="shared" si="25"/>
        <v>3944.4399999999951</v>
      </c>
      <c r="Z98" s="72">
        <f>SUMIFS([2]Drenagem_Dados!$Z$2:$Z$4108, [2]Drenagem_Dados!$I$2:$I$4108,$B98,[2]Drenagem_Dados!$B$2:$B$4108,$A98)</f>
        <v>98.039999999999992</v>
      </c>
      <c r="AA98" s="70">
        <f t="shared" si="26"/>
        <v>1.7288120888472576E-3</v>
      </c>
      <c r="AB98" s="74">
        <f t="shared" si="27"/>
        <v>56611.419999999991</v>
      </c>
      <c r="AC98" s="76">
        <f t="shared" si="28"/>
        <v>0.9304447617734326</v>
      </c>
      <c r="AD98" s="76">
        <f t="shared" si="29"/>
        <v>1.7288120888472576E-3</v>
      </c>
    </row>
    <row r="99" spans="1:30" x14ac:dyDescent="0.25">
      <c r="A99" s="24" t="s">
        <v>34</v>
      </c>
      <c r="B99" s="32">
        <v>2</v>
      </c>
      <c r="C99" s="62">
        <f>COUNTIFS([1]BseMun!$I$2:$I$5571,B99,[1]BseMun!$B$2:$B$5571,$A99)</f>
        <v>14</v>
      </c>
      <c r="D99" s="62">
        <f>COUNTIFS([2]Drenagem_Dados!$I$2:$I$4108,B99,[2]Drenagem_Dados!$B$2:$B$4108,A99)</f>
        <v>5</v>
      </c>
      <c r="E99" s="70">
        <f t="shared" si="30"/>
        <v>0.35714285714285715</v>
      </c>
      <c r="F99" s="62">
        <f>SUMIFS([2]Drenagem_Dados!$K$2:$K$4108, [2]Drenagem_Dados!$I$2:$I$4108,$B99,[2]Drenagem_Dados!$B$2:$B$4108,$A99)</f>
        <v>171675</v>
      </c>
      <c r="G99" s="62">
        <f>SUMIFS([2]Drenagem_Dados!$Q$2:$Q$4108, [2]Drenagem_Dados!$I$2:$I$4108,$B99,[2]Drenagem_Dados!$B$2:$B$4108,$A99)</f>
        <v>57606</v>
      </c>
      <c r="H99" s="66">
        <f t="shared" si="31"/>
        <v>2.9801583168419956</v>
      </c>
      <c r="I99" s="62">
        <f>SUMIFS([2]Drenagem_Dados!$AA$2:$AA$4108, [2]Drenagem_Dados!$I$2:$I$4108,$B99,[2]Drenagem_Dados!$B$2:$B$4108,$A99)</f>
        <v>3539</v>
      </c>
      <c r="J99" s="62">
        <f>I99/Faixa_Populacional_estado!D99</f>
        <v>707.8</v>
      </c>
      <c r="K99" s="62">
        <f t="shared" si="16"/>
        <v>9909.1999999999989</v>
      </c>
      <c r="L99" s="70">
        <f t="shared" si="17"/>
        <v>0.17201680380515916</v>
      </c>
      <c r="M99" s="62">
        <f>COUNTIFS([2]Drenagem_Dados!$B$2:$B$4108,$A99, [2]Drenagem_Dados!$I$2:$I$4108,$B99, [2]Drenagem_Dados!$S$2:$S$4108, "Sim")</f>
        <v>0</v>
      </c>
      <c r="N99" s="70">
        <f t="shared" si="18"/>
        <v>0</v>
      </c>
      <c r="O99" s="75">
        <f t="shared" si="19"/>
        <v>14</v>
      </c>
      <c r="P99" s="62">
        <f>COUNTIFS([2]Drenagem_Dados!$B$2:$B$4108,$A99, [2]Drenagem_Dados!$I$2:$I$4108,$B99, [2]Drenagem_Dados!$T$2:$T$4108, "Sim")</f>
        <v>1</v>
      </c>
      <c r="Q99" s="70">
        <f t="shared" si="20"/>
        <v>0.2</v>
      </c>
      <c r="R99" s="75">
        <f t="shared" si="21"/>
        <v>11.200000000000001</v>
      </c>
      <c r="S99" s="62">
        <f>COUNTIFS([2]Drenagem_Dados!$B$2:$B$4108,$A99, [2]Drenagem_Dados!$I$2:$I$4108,$B99, [2]Drenagem_Dados!$V$2:$V$4108, "Sim")</f>
        <v>3</v>
      </c>
      <c r="T99" s="70">
        <f t="shared" si="22"/>
        <v>0.6</v>
      </c>
      <c r="U99" s="75">
        <f t="shared" si="23"/>
        <v>5.6000000000000005</v>
      </c>
      <c r="V99" s="72">
        <f>SUMIFS([2]Drenagem_Dados!$X$2:$X$4108, [2]Drenagem_Dados!$I$2:$I$4108,$B99,[2]Drenagem_Dados!$B$2:$B$4108,$A99)</f>
        <v>1426.26</v>
      </c>
      <c r="W99" s="72">
        <f>SUMIFS([2]Drenagem_Dados!$Y$2:$Y$4108, [2]Drenagem_Dados!$I$2:$I$4108,$B99,[2]Drenagem_Dados!$B$2:$B$4108,$A99)</f>
        <v>599.29999999999995</v>
      </c>
      <c r="X99" s="70">
        <f t="shared" si="24"/>
        <v>0.4201898672051379</v>
      </c>
      <c r="Y99" s="74">
        <f t="shared" si="25"/>
        <v>826.96</v>
      </c>
      <c r="Z99" s="72">
        <f>SUMIFS([2]Drenagem_Dados!$Z$2:$Z$4108, [2]Drenagem_Dados!$I$2:$I$4108,$B99,[2]Drenagem_Dados!$B$2:$B$4108,$A99)</f>
        <v>26.33</v>
      </c>
      <c r="AA99" s="70">
        <f t="shared" si="26"/>
        <v>1.8460869687153814E-2</v>
      </c>
      <c r="AB99" s="74">
        <f t="shared" si="27"/>
        <v>1399.93</v>
      </c>
      <c r="AC99" s="76">
        <f t="shared" si="28"/>
        <v>0.4201898672051379</v>
      </c>
      <c r="AD99" s="76">
        <f t="shared" si="29"/>
        <v>1.8460869687153814E-2</v>
      </c>
    </row>
    <row r="100" spans="1:30" x14ac:dyDescent="0.25">
      <c r="A100" s="24" t="s">
        <v>34</v>
      </c>
      <c r="B100" s="32">
        <v>3</v>
      </c>
      <c r="C100" s="62">
        <f>COUNTIFS([1]BseMun!$I$2:$I$5571,B100,[1]BseMun!$B$2:$B$5571,$A100)</f>
        <v>1</v>
      </c>
      <c r="D100" s="62">
        <f>COUNTIFS([2]Drenagem_Dados!$I$2:$I$4108,B100,[2]Drenagem_Dados!$B$2:$B$4108,A100)</f>
        <v>0</v>
      </c>
      <c r="E100" s="70">
        <f t="shared" si="30"/>
        <v>0</v>
      </c>
      <c r="F100" s="62">
        <f>SUMIFS([2]Drenagem_Dados!$K$2:$K$4108, [2]Drenagem_Dados!$I$2:$I$4108,$B100,[2]Drenagem_Dados!$B$2:$B$4108,$A100)</f>
        <v>0</v>
      </c>
      <c r="G100" s="62">
        <f>SUMIFS([2]Drenagem_Dados!$Q$2:$Q$4108, [2]Drenagem_Dados!$I$2:$I$4108,$B100,[2]Drenagem_Dados!$B$2:$B$4108,$A100)</f>
        <v>0</v>
      </c>
      <c r="H100" s="65" t="s">
        <v>4177</v>
      </c>
      <c r="I100" s="62">
        <f>SUMIFS([2]Drenagem_Dados!$AA$2:$AA$4108, [2]Drenagem_Dados!$I$2:$I$4108,$B100,[2]Drenagem_Dados!$B$2:$B$4108,$A100)</f>
        <v>0</v>
      </c>
      <c r="J100" s="65" t="s">
        <v>4177</v>
      </c>
      <c r="K100" s="62" t="str">
        <f t="shared" si="16"/>
        <v>-</v>
      </c>
      <c r="L100" s="70" t="str">
        <f t="shared" si="17"/>
        <v>-</v>
      </c>
      <c r="M100" s="62">
        <f>COUNTIFS([2]Drenagem_Dados!$B$2:$B$4108,$A100, [2]Drenagem_Dados!$I$2:$I$4108,$B100, [2]Drenagem_Dados!$S$2:$S$4108, "Sim")</f>
        <v>0</v>
      </c>
      <c r="N100" s="70" t="str">
        <f t="shared" si="18"/>
        <v>-</v>
      </c>
      <c r="O100" s="75" t="str">
        <f t="shared" si="19"/>
        <v>-</v>
      </c>
      <c r="P100" s="62">
        <f>COUNTIFS([2]Drenagem_Dados!$B$2:$B$4108,$A100, [2]Drenagem_Dados!$I$2:$I$4108,$B100, [2]Drenagem_Dados!$T$2:$T$4108, "Sim")</f>
        <v>0</v>
      </c>
      <c r="Q100" s="70" t="str">
        <f t="shared" si="20"/>
        <v>-</v>
      </c>
      <c r="R100" s="75" t="str">
        <f t="shared" si="21"/>
        <v>-</v>
      </c>
      <c r="S100" s="62">
        <f>COUNTIFS([2]Drenagem_Dados!$B$2:$B$4108,$A100, [2]Drenagem_Dados!$I$2:$I$4108,$B100, [2]Drenagem_Dados!$V$2:$V$4108, "Sim")</f>
        <v>0</v>
      </c>
      <c r="T100" s="70" t="str">
        <f t="shared" si="22"/>
        <v>-</v>
      </c>
      <c r="U100" s="75" t="str">
        <f t="shared" si="23"/>
        <v>-</v>
      </c>
      <c r="V100" s="72">
        <f>SUMIFS([2]Drenagem_Dados!$X$2:$X$4108, [2]Drenagem_Dados!$I$2:$I$4108,$B100,[2]Drenagem_Dados!$B$2:$B$4108,$A100)</f>
        <v>0</v>
      </c>
      <c r="W100" s="72">
        <f>SUMIFS([2]Drenagem_Dados!$Y$2:$Y$4108, [2]Drenagem_Dados!$I$2:$I$4108,$B100,[2]Drenagem_Dados!$B$2:$B$4108,$A100)</f>
        <v>0</v>
      </c>
      <c r="X100" s="70" t="str">
        <f t="shared" si="24"/>
        <v>-</v>
      </c>
      <c r="Y100" s="74" t="str">
        <f t="shared" si="25"/>
        <v>-</v>
      </c>
      <c r="Z100" s="72">
        <f>SUMIFS([2]Drenagem_Dados!$Z$2:$Z$4108, [2]Drenagem_Dados!$I$2:$I$4108,$B100,[2]Drenagem_Dados!$B$2:$B$4108,$A100)</f>
        <v>0</v>
      </c>
      <c r="AA100" s="70" t="str">
        <f t="shared" si="26"/>
        <v>-</v>
      </c>
      <c r="AB100" s="74" t="str">
        <f t="shared" si="27"/>
        <v>-</v>
      </c>
      <c r="AC100" s="76" t="str">
        <f t="shared" si="28"/>
        <v>-</v>
      </c>
      <c r="AD100" s="76" t="str">
        <f t="shared" si="29"/>
        <v>-</v>
      </c>
    </row>
    <row r="101" spans="1:30" x14ac:dyDescent="0.25">
      <c r="A101" s="24" t="s">
        <v>34</v>
      </c>
      <c r="B101" s="32">
        <v>4</v>
      </c>
      <c r="C101" s="62">
        <f>COUNTIFS([1]BseMun!$I$2:$I$5571,B101,[1]BseMun!$B$2:$B$5571,$A101)</f>
        <v>1</v>
      </c>
      <c r="D101" s="62">
        <f>COUNTIFS([2]Drenagem_Dados!$I$2:$I$4108,B101,[2]Drenagem_Dados!$B$2:$B$4108,A101)</f>
        <v>1</v>
      </c>
      <c r="E101" s="70">
        <f t="shared" si="30"/>
        <v>1</v>
      </c>
      <c r="F101" s="62">
        <f>SUMIFS([2]Drenagem_Dados!$K$2:$K$4108, [2]Drenagem_Dados!$I$2:$I$4108,$B101,[2]Drenagem_Dados!$B$2:$B$4108,$A101)</f>
        <v>818316</v>
      </c>
      <c r="G101" s="62">
        <f>SUMIFS([2]Drenagem_Dados!$Q$2:$Q$4108, [2]Drenagem_Dados!$I$2:$I$4108,$B101,[2]Drenagem_Dados!$B$2:$B$4108,$A101)</f>
        <v>246265</v>
      </c>
      <c r="H101" s="66">
        <f t="shared" si="31"/>
        <v>3.3229082492437008</v>
      </c>
      <c r="I101" s="62">
        <f>SUMIFS([2]Drenagem_Dados!$AA$2:$AA$4108, [2]Drenagem_Dados!$I$2:$I$4108,$B101,[2]Drenagem_Dados!$B$2:$B$4108,$A101)</f>
        <v>280</v>
      </c>
      <c r="J101" s="62">
        <f>I101/Faixa_Populacional_estado!D101</f>
        <v>280</v>
      </c>
      <c r="K101" s="62">
        <f t="shared" si="16"/>
        <v>280</v>
      </c>
      <c r="L101" s="70">
        <f t="shared" si="17"/>
        <v>1.1369865794976955E-3</v>
      </c>
      <c r="M101" s="62">
        <f>COUNTIFS([2]Drenagem_Dados!$B$2:$B$4108,$A101, [2]Drenagem_Dados!$I$2:$I$4108,$B101, [2]Drenagem_Dados!$S$2:$S$4108, "Sim")</f>
        <v>1</v>
      </c>
      <c r="N101" s="70">
        <f t="shared" si="18"/>
        <v>1</v>
      </c>
      <c r="O101" s="75">
        <f t="shared" si="19"/>
        <v>0</v>
      </c>
      <c r="P101" s="62">
        <f>COUNTIFS([2]Drenagem_Dados!$B$2:$B$4108,$A101, [2]Drenagem_Dados!$I$2:$I$4108,$B101, [2]Drenagem_Dados!$T$2:$T$4108, "Sim")</f>
        <v>1</v>
      </c>
      <c r="Q101" s="70">
        <f t="shared" si="20"/>
        <v>1</v>
      </c>
      <c r="R101" s="75">
        <f t="shared" si="21"/>
        <v>0</v>
      </c>
      <c r="S101" s="62">
        <f>COUNTIFS([2]Drenagem_Dados!$B$2:$B$4108,$A101, [2]Drenagem_Dados!$I$2:$I$4108,$B101, [2]Drenagem_Dados!$V$2:$V$4108, "Sim")</f>
        <v>1</v>
      </c>
      <c r="T101" s="70">
        <f t="shared" si="22"/>
        <v>1</v>
      </c>
      <c r="U101" s="75">
        <f t="shared" si="23"/>
        <v>0</v>
      </c>
      <c r="V101" s="72">
        <f>SUMIFS([2]Drenagem_Dados!$X$2:$X$4108, [2]Drenagem_Dados!$I$2:$I$4108,$B101,[2]Drenagem_Dados!$B$2:$B$4108,$A101)</f>
        <v>3549.77</v>
      </c>
      <c r="W101" s="72">
        <f>SUMIFS([2]Drenagem_Dados!$Y$2:$Y$4108, [2]Drenagem_Dados!$I$2:$I$4108,$B101,[2]Drenagem_Dados!$B$2:$B$4108,$A101)</f>
        <v>2705.1</v>
      </c>
      <c r="X101" s="70">
        <f t="shared" si="24"/>
        <v>0.76204937221284752</v>
      </c>
      <c r="Y101" s="74">
        <f t="shared" si="25"/>
        <v>844.67000000000007</v>
      </c>
      <c r="Z101" s="72">
        <f>SUMIFS([2]Drenagem_Dados!$Z$2:$Z$4108, [2]Drenagem_Dados!$I$2:$I$4108,$B101,[2]Drenagem_Dados!$B$2:$B$4108,$A101)</f>
        <v>49.33</v>
      </c>
      <c r="AA101" s="70">
        <f t="shared" si="26"/>
        <v>1.38966749958448E-2</v>
      </c>
      <c r="AB101" s="74">
        <f t="shared" si="27"/>
        <v>3500.44</v>
      </c>
      <c r="AC101" s="76">
        <f t="shared" si="28"/>
        <v>0.76204937221284752</v>
      </c>
      <c r="AD101" s="76">
        <f t="shared" si="29"/>
        <v>1.38966749958448E-2</v>
      </c>
    </row>
    <row r="102" spans="1:30" x14ac:dyDescent="0.25">
      <c r="A102" s="24" t="s">
        <v>34</v>
      </c>
      <c r="B102" s="32">
        <v>5</v>
      </c>
      <c r="C102" s="62">
        <f>COUNTIFS([1]BseMun!$I$2:$I$5571,B102,[1]BseMun!$B$2:$B$5571,$A102)</f>
        <v>0</v>
      </c>
      <c r="D102" s="62">
        <f>COUNTIFS([2]Drenagem_Dados!$I$2:$I$4108,B102,[2]Drenagem_Dados!$B$2:$B$4108,A102)</f>
        <v>0</v>
      </c>
      <c r="E102" s="70" t="s">
        <v>4177</v>
      </c>
      <c r="F102" s="62">
        <f>SUMIFS([2]Drenagem_Dados!$K$2:$K$4108, [2]Drenagem_Dados!$I$2:$I$4108,$B102,[2]Drenagem_Dados!$B$2:$B$4108,$A102)</f>
        <v>0</v>
      </c>
      <c r="G102" s="62">
        <f>SUMIFS([2]Drenagem_Dados!$Q$2:$Q$4108, [2]Drenagem_Dados!$I$2:$I$4108,$B102,[2]Drenagem_Dados!$B$2:$B$4108,$A102)</f>
        <v>0</v>
      </c>
      <c r="H102" s="65" t="s">
        <v>4177</v>
      </c>
      <c r="I102" s="62">
        <f>SUMIFS([2]Drenagem_Dados!$AA$2:$AA$4108, [2]Drenagem_Dados!$I$2:$I$4108,$B102,[2]Drenagem_Dados!$B$2:$B$4108,$A102)</f>
        <v>0</v>
      </c>
      <c r="J102" s="65" t="s">
        <v>4177</v>
      </c>
      <c r="K102" s="62" t="str">
        <f t="shared" si="16"/>
        <v>-</v>
      </c>
      <c r="L102" s="70" t="str">
        <f t="shared" si="17"/>
        <v>-</v>
      </c>
      <c r="M102" s="62">
        <f>COUNTIFS([2]Drenagem_Dados!$B$2:$B$4108,$A102, [2]Drenagem_Dados!$I$2:$I$4108,$B102, [2]Drenagem_Dados!$S$2:$S$4108, "Sim")</f>
        <v>0</v>
      </c>
      <c r="N102" s="70" t="str">
        <f t="shared" si="18"/>
        <v>-</v>
      </c>
      <c r="O102" s="75" t="str">
        <f t="shared" si="19"/>
        <v>-</v>
      </c>
      <c r="P102" s="62">
        <f>COUNTIFS([2]Drenagem_Dados!$B$2:$B$4108,$A102, [2]Drenagem_Dados!$I$2:$I$4108,$B102, [2]Drenagem_Dados!$T$2:$T$4108, "Sim")</f>
        <v>0</v>
      </c>
      <c r="Q102" s="70" t="str">
        <f t="shared" si="20"/>
        <v>-</v>
      </c>
      <c r="R102" s="75" t="str">
        <f t="shared" si="21"/>
        <v>-</v>
      </c>
      <c r="S102" s="62">
        <f>COUNTIFS([2]Drenagem_Dados!$B$2:$B$4108,$A102, [2]Drenagem_Dados!$I$2:$I$4108,$B102, [2]Drenagem_Dados!$V$2:$V$4108, "Sim")</f>
        <v>0</v>
      </c>
      <c r="T102" s="70" t="str">
        <f t="shared" si="22"/>
        <v>-</v>
      </c>
      <c r="U102" s="75" t="str">
        <f t="shared" si="23"/>
        <v>-</v>
      </c>
      <c r="V102" s="72">
        <f>SUMIFS([2]Drenagem_Dados!$X$2:$X$4108, [2]Drenagem_Dados!$I$2:$I$4108,$B102,[2]Drenagem_Dados!$B$2:$B$4108,$A102)</f>
        <v>0</v>
      </c>
      <c r="W102" s="72">
        <f>SUMIFS([2]Drenagem_Dados!$Y$2:$Y$4108, [2]Drenagem_Dados!$I$2:$I$4108,$B102,[2]Drenagem_Dados!$B$2:$B$4108,$A102)</f>
        <v>0</v>
      </c>
      <c r="X102" s="70" t="str">
        <f t="shared" si="24"/>
        <v>-</v>
      </c>
      <c r="Y102" s="74" t="str">
        <f t="shared" si="25"/>
        <v>-</v>
      </c>
      <c r="Z102" s="72">
        <f>SUMIFS([2]Drenagem_Dados!$Z$2:$Z$4108, [2]Drenagem_Dados!$I$2:$I$4108,$B102,[2]Drenagem_Dados!$B$2:$B$4108,$A102)</f>
        <v>0</v>
      </c>
      <c r="AA102" s="70" t="str">
        <f t="shared" si="26"/>
        <v>-</v>
      </c>
      <c r="AB102" s="74" t="str">
        <f t="shared" si="27"/>
        <v>-</v>
      </c>
      <c r="AC102" s="76" t="str">
        <f t="shared" si="28"/>
        <v>-</v>
      </c>
      <c r="AD102" s="76" t="str">
        <f t="shared" si="29"/>
        <v>-</v>
      </c>
    </row>
    <row r="103" spans="1:30" x14ac:dyDescent="0.25">
      <c r="A103" s="24" t="s">
        <v>34</v>
      </c>
      <c r="B103" s="67">
        <v>6</v>
      </c>
      <c r="C103" s="62">
        <f>COUNTIFS([1]BseMun!$I$2:$I$5571,B103,[1]BseMun!$B$2:$B$5571,$A103)</f>
        <v>0</v>
      </c>
      <c r="D103" s="62">
        <f>COUNTIFS([2]Drenagem_Dados!$I$2:$I$4108,B103,[2]Drenagem_Dados!$B$2:$B$4108,A103)</f>
        <v>0</v>
      </c>
      <c r="E103" s="70" t="s">
        <v>4177</v>
      </c>
      <c r="F103" s="62">
        <f>SUMIFS([2]Drenagem_Dados!$K$2:$K$4108, [2]Drenagem_Dados!$I$2:$I$4108,$B103,[2]Drenagem_Dados!$B$2:$B$4108,$A103)</f>
        <v>0</v>
      </c>
      <c r="G103" s="62">
        <f>SUMIFS([2]Drenagem_Dados!$Q$2:$Q$4108, [2]Drenagem_Dados!$I$2:$I$4108,$B103,[2]Drenagem_Dados!$B$2:$B$4108,$A103)</f>
        <v>0</v>
      </c>
      <c r="H103" s="65" t="s">
        <v>4177</v>
      </c>
      <c r="I103" s="62">
        <f>SUMIFS([2]Drenagem_Dados!$AA$2:$AA$4108, [2]Drenagem_Dados!$I$2:$I$4108,$B103,[2]Drenagem_Dados!$B$2:$B$4108,$A103)</f>
        <v>0</v>
      </c>
      <c r="J103" s="65" t="s">
        <v>4177</v>
      </c>
      <c r="K103" s="62" t="str">
        <f t="shared" si="16"/>
        <v>-</v>
      </c>
      <c r="L103" s="70" t="str">
        <f t="shared" si="17"/>
        <v>-</v>
      </c>
      <c r="M103" s="62">
        <f>COUNTIFS([2]Drenagem_Dados!$B$2:$B$4108,$A103, [2]Drenagem_Dados!$I$2:$I$4108,$B103, [2]Drenagem_Dados!$S$2:$S$4108, "Sim")</f>
        <v>0</v>
      </c>
      <c r="N103" s="70" t="str">
        <f t="shared" si="18"/>
        <v>-</v>
      </c>
      <c r="O103" s="75" t="str">
        <f t="shared" si="19"/>
        <v>-</v>
      </c>
      <c r="P103" s="62">
        <f>COUNTIFS([2]Drenagem_Dados!$B$2:$B$4108,$A103, [2]Drenagem_Dados!$I$2:$I$4108,$B103, [2]Drenagem_Dados!$T$2:$T$4108, "Sim")</f>
        <v>0</v>
      </c>
      <c r="Q103" s="70" t="str">
        <f t="shared" si="20"/>
        <v>-</v>
      </c>
      <c r="R103" s="75" t="str">
        <f t="shared" si="21"/>
        <v>-</v>
      </c>
      <c r="S103" s="62">
        <f>COUNTIFS([2]Drenagem_Dados!$B$2:$B$4108,$A103, [2]Drenagem_Dados!$I$2:$I$4108,$B103, [2]Drenagem_Dados!$V$2:$V$4108, "Sim")</f>
        <v>0</v>
      </c>
      <c r="T103" s="70" t="str">
        <f t="shared" si="22"/>
        <v>-</v>
      </c>
      <c r="U103" s="75" t="str">
        <f t="shared" si="23"/>
        <v>-</v>
      </c>
      <c r="V103" s="72">
        <f>SUMIFS([2]Drenagem_Dados!$X$2:$X$4108, [2]Drenagem_Dados!$I$2:$I$4108,$B103,[2]Drenagem_Dados!$B$2:$B$4108,$A103)</f>
        <v>0</v>
      </c>
      <c r="W103" s="72">
        <f>SUMIFS([2]Drenagem_Dados!$Y$2:$Y$4108, [2]Drenagem_Dados!$I$2:$I$4108,$B103,[2]Drenagem_Dados!$B$2:$B$4108,$A103)</f>
        <v>0</v>
      </c>
      <c r="X103" s="70" t="str">
        <f t="shared" si="24"/>
        <v>-</v>
      </c>
      <c r="Y103" s="74" t="str">
        <f t="shared" si="25"/>
        <v>-</v>
      </c>
      <c r="Z103" s="72">
        <f>SUMIFS([2]Drenagem_Dados!$Z$2:$Z$4108, [2]Drenagem_Dados!$I$2:$I$4108,$B103,[2]Drenagem_Dados!$B$2:$B$4108,$A103)</f>
        <v>0</v>
      </c>
      <c r="AA103" s="70" t="str">
        <f t="shared" si="26"/>
        <v>-</v>
      </c>
      <c r="AB103" s="74" t="str">
        <f t="shared" si="27"/>
        <v>-</v>
      </c>
      <c r="AC103" s="76" t="str">
        <f t="shared" si="28"/>
        <v>-</v>
      </c>
      <c r="AD103" s="76" t="str">
        <f t="shared" si="29"/>
        <v>-</v>
      </c>
    </row>
    <row r="104" spans="1:30" x14ac:dyDescent="0.25">
      <c r="A104" s="24" t="s">
        <v>35</v>
      </c>
      <c r="B104" s="24">
        <v>1</v>
      </c>
      <c r="C104" s="62">
        <f>COUNTIFS([1]BseMun!$I$2:$I$5571,B104,[1]BseMun!$B$2:$B$5571,$A104)</f>
        <v>336</v>
      </c>
      <c r="D104" s="62">
        <f>COUNTIFS([2]Drenagem_Dados!$I$2:$I$4108,B104,[2]Drenagem_Dados!$B$2:$B$4108,A104)</f>
        <v>276</v>
      </c>
      <c r="E104" s="70">
        <f t="shared" si="30"/>
        <v>0.8214285714285714</v>
      </c>
      <c r="F104" s="62">
        <f>SUMIFS([2]Drenagem_Dados!$K$2:$K$4108, [2]Drenagem_Dados!$I$2:$I$4108,$B104,[2]Drenagem_Dados!$B$2:$B$4108,$A104)</f>
        <v>1771696</v>
      </c>
      <c r="G104" s="62">
        <f>SUMIFS([2]Drenagem_Dados!$Q$2:$Q$4108, [2]Drenagem_Dados!$I$2:$I$4108,$B104,[2]Drenagem_Dados!$B$2:$B$4108,$A104)</f>
        <v>712519</v>
      </c>
      <c r="H104" s="66">
        <f t="shared" si="31"/>
        <v>2.4865245698711194</v>
      </c>
      <c r="I104" s="62">
        <f>SUMIFS([2]Drenagem_Dados!$AA$2:$AA$4108, [2]Drenagem_Dados!$I$2:$I$4108,$B104,[2]Drenagem_Dados!$B$2:$B$4108,$A104)</f>
        <v>8309</v>
      </c>
      <c r="J104" s="62">
        <f>I104/Faixa_Populacional_estado!D104</f>
        <v>30.105072463768117</v>
      </c>
      <c r="K104" s="62">
        <f t="shared" si="16"/>
        <v>10115.304347826088</v>
      </c>
      <c r="L104" s="70">
        <f t="shared" si="17"/>
        <v>1.4196539808518914E-2</v>
      </c>
      <c r="M104" s="62">
        <f>COUNTIFS([2]Drenagem_Dados!$B$2:$B$4108,$A104, [2]Drenagem_Dados!$I$2:$I$4108,$B104, [2]Drenagem_Dados!$S$2:$S$4108, "Sim")</f>
        <v>56</v>
      </c>
      <c r="N104" s="70">
        <f t="shared" si="18"/>
        <v>0.20289855072463769</v>
      </c>
      <c r="O104" s="75">
        <f t="shared" si="19"/>
        <v>267.82608695652175</v>
      </c>
      <c r="P104" s="62">
        <f>COUNTIFS([2]Drenagem_Dados!$B$2:$B$4108,$A104, [2]Drenagem_Dados!$I$2:$I$4108,$B104, [2]Drenagem_Dados!$T$2:$T$4108, "Sim")</f>
        <v>121</v>
      </c>
      <c r="Q104" s="70">
        <f t="shared" si="20"/>
        <v>0.43840579710144928</v>
      </c>
      <c r="R104" s="75">
        <f t="shared" si="21"/>
        <v>188.69565217391306</v>
      </c>
      <c r="S104" s="62">
        <f>COUNTIFS([2]Drenagem_Dados!$B$2:$B$4108,$A104, [2]Drenagem_Dados!$I$2:$I$4108,$B104, [2]Drenagem_Dados!$V$2:$V$4108, "Sim")</f>
        <v>271</v>
      </c>
      <c r="T104" s="70">
        <f t="shared" si="22"/>
        <v>0.98188405797101452</v>
      </c>
      <c r="U104" s="75">
        <f t="shared" si="23"/>
        <v>6.0869565217391202</v>
      </c>
      <c r="V104" s="72">
        <f>SUMIFS([2]Drenagem_Dados!$X$2:$X$4108, [2]Drenagem_Dados!$I$2:$I$4108,$B104,[2]Drenagem_Dados!$B$2:$B$4108,$A104)</f>
        <v>22118.76999999999</v>
      </c>
      <c r="W104" s="72">
        <f>SUMIFS([2]Drenagem_Dados!$Y$2:$Y$4108, [2]Drenagem_Dados!$I$2:$I$4108,$B104,[2]Drenagem_Dados!$B$2:$B$4108,$A104)</f>
        <v>15191.800000000003</v>
      </c>
      <c r="X104" s="70">
        <f t="shared" si="24"/>
        <v>0.68682842671631428</v>
      </c>
      <c r="Y104" s="74">
        <f t="shared" si="25"/>
        <v>6926.9699999999866</v>
      </c>
      <c r="Z104" s="72">
        <f>SUMIFS([2]Drenagem_Dados!$Z$2:$Z$4108, [2]Drenagem_Dados!$I$2:$I$4108,$B104,[2]Drenagem_Dados!$B$2:$B$4108,$A104)</f>
        <v>9773.5700000000015</v>
      </c>
      <c r="AA104" s="70">
        <f t="shared" si="26"/>
        <v>0.44186769879156962</v>
      </c>
      <c r="AB104" s="74">
        <f t="shared" si="27"/>
        <v>12345.199999999988</v>
      </c>
      <c r="AC104" s="76">
        <f t="shared" si="28"/>
        <v>0.68682842671631428</v>
      </c>
      <c r="AD104" s="76">
        <f t="shared" si="29"/>
        <v>0.44186769879156962</v>
      </c>
    </row>
    <row r="105" spans="1:30" x14ac:dyDescent="0.25">
      <c r="A105" s="24" t="s">
        <v>35</v>
      </c>
      <c r="B105" s="32">
        <v>2</v>
      </c>
      <c r="C105" s="62">
        <f>COUNTIFS([1]BseMun!$I$2:$I$5571,B105,[1]BseMun!$B$2:$B$5571,$A105)</f>
        <v>42</v>
      </c>
      <c r="D105" s="62">
        <f>COUNTIFS([2]Drenagem_Dados!$I$2:$I$4108,B105,[2]Drenagem_Dados!$B$2:$B$4108,A105)</f>
        <v>39</v>
      </c>
      <c r="E105" s="70">
        <f t="shared" si="30"/>
        <v>0.9285714285714286</v>
      </c>
      <c r="F105" s="62">
        <f>SUMIFS([2]Drenagem_Dados!$K$2:$K$4108, [2]Drenagem_Dados!$I$2:$I$4108,$B105,[2]Drenagem_Dados!$B$2:$B$4108,$A105)</f>
        <v>1665823</v>
      </c>
      <c r="G105" s="62">
        <f>SUMIFS([2]Drenagem_Dados!$Q$2:$Q$4108, [2]Drenagem_Dados!$I$2:$I$4108,$B105,[2]Drenagem_Dados!$B$2:$B$4108,$A105)</f>
        <v>592434</v>
      </c>
      <c r="H105" s="66">
        <f t="shared" si="31"/>
        <v>2.8118288281901442</v>
      </c>
      <c r="I105" s="62">
        <f>SUMIFS([2]Drenagem_Dados!$AA$2:$AA$4108, [2]Drenagem_Dados!$I$2:$I$4108,$B105,[2]Drenagem_Dados!$B$2:$B$4108,$A105)</f>
        <v>12109</v>
      </c>
      <c r="J105" s="62">
        <f>I105/Faixa_Populacional_estado!D105</f>
        <v>310.4871794871795</v>
      </c>
      <c r="K105" s="62">
        <f t="shared" si="16"/>
        <v>13040.461538461539</v>
      </c>
      <c r="L105" s="70">
        <f t="shared" si="17"/>
        <v>2.2011669719262463E-2</v>
      </c>
      <c r="M105" s="62">
        <f>COUNTIFS([2]Drenagem_Dados!$B$2:$B$4108,$A105, [2]Drenagem_Dados!$I$2:$I$4108,$B105, [2]Drenagem_Dados!$S$2:$S$4108, "Sim")</f>
        <v>9</v>
      </c>
      <c r="N105" s="70">
        <f t="shared" si="18"/>
        <v>0.23076923076923078</v>
      </c>
      <c r="O105" s="75">
        <f t="shared" si="19"/>
        <v>32.307692307692307</v>
      </c>
      <c r="P105" s="62">
        <f>COUNTIFS([2]Drenagem_Dados!$B$2:$B$4108,$A105, [2]Drenagem_Dados!$I$2:$I$4108,$B105, [2]Drenagem_Dados!$T$2:$T$4108, "Sim")</f>
        <v>24</v>
      </c>
      <c r="Q105" s="70">
        <f t="shared" si="20"/>
        <v>0.61538461538461542</v>
      </c>
      <c r="R105" s="75">
        <f t="shared" si="21"/>
        <v>16.153846153846153</v>
      </c>
      <c r="S105" s="62">
        <f>COUNTIFS([2]Drenagem_Dados!$B$2:$B$4108,$A105, [2]Drenagem_Dados!$I$2:$I$4108,$B105, [2]Drenagem_Dados!$V$2:$V$4108, "Sim")</f>
        <v>39</v>
      </c>
      <c r="T105" s="70">
        <f t="shared" si="22"/>
        <v>1</v>
      </c>
      <c r="U105" s="75">
        <f t="shared" si="23"/>
        <v>0</v>
      </c>
      <c r="V105" s="72">
        <f>SUMIFS([2]Drenagem_Dados!$X$2:$X$4108, [2]Drenagem_Dados!$I$2:$I$4108,$B105,[2]Drenagem_Dados!$B$2:$B$4108,$A105)</f>
        <v>14076.5</v>
      </c>
      <c r="W105" s="72">
        <f>SUMIFS([2]Drenagem_Dados!$Y$2:$Y$4108, [2]Drenagem_Dados!$I$2:$I$4108,$B105,[2]Drenagem_Dados!$B$2:$B$4108,$A105)</f>
        <v>8506.1</v>
      </c>
      <c r="X105" s="70">
        <f t="shared" si="24"/>
        <v>0.60427663126487408</v>
      </c>
      <c r="Y105" s="74">
        <f t="shared" si="25"/>
        <v>5570.4</v>
      </c>
      <c r="Z105" s="72">
        <f>SUMIFS([2]Drenagem_Dados!$Z$2:$Z$4108, [2]Drenagem_Dados!$I$2:$I$4108,$B105,[2]Drenagem_Dados!$B$2:$B$4108,$A105)</f>
        <v>7380.47</v>
      </c>
      <c r="AA105" s="70">
        <f t="shared" si="26"/>
        <v>0.52431144105423932</v>
      </c>
      <c r="AB105" s="74">
        <f t="shared" si="27"/>
        <v>6696.03</v>
      </c>
      <c r="AC105" s="76">
        <f t="shared" si="28"/>
        <v>0.60427663126487408</v>
      </c>
      <c r="AD105" s="76">
        <f t="shared" si="29"/>
        <v>0.52431144105423932</v>
      </c>
    </row>
    <row r="106" spans="1:30" x14ac:dyDescent="0.25">
      <c r="A106" s="24" t="s">
        <v>35</v>
      </c>
      <c r="B106" s="32">
        <v>3</v>
      </c>
      <c r="C106" s="62">
        <f>COUNTIFS([1]BseMun!$I$2:$I$5571,B106,[1]BseMun!$B$2:$B$5571,$A106)</f>
        <v>14</v>
      </c>
      <c r="D106" s="62">
        <f>COUNTIFS([2]Drenagem_Dados!$I$2:$I$4108,B106,[2]Drenagem_Dados!$B$2:$B$4108,A106)</f>
        <v>13</v>
      </c>
      <c r="E106" s="70">
        <f t="shared" si="30"/>
        <v>0.9285714285714286</v>
      </c>
      <c r="F106" s="62">
        <f>SUMIFS([2]Drenagem_Dados!$K$2:$K$4108, [2]Drenagem_Dados!$I$2:$I$4108,$B106,[2]Drenagem_Dados!$B$2:$B$4108,$A106)</f>
        <v>1683141</v>
      </c>
      <c r="G106" s="62">
        <f>SUMIFS([2]Drenagem_Dados!$Q$2:$Q$4108, [2]Drenagem_Dados!$I$2:$I$4108,$B106,[2]Drenagem_Dados!$B$2:$B$4108,$A106)</f>
        <v>549101</v>
      </c>
      <c r="H106" s="66">
        <f t="shared" si="31"/>
        <v>3.0652666813573459</v>
      </c>
      <c r="I106" s="62">
        <f>SUMIFS([2]Drenagem_Dados!$AA$2:$AA$4108, [2]Drenagem_Dados!$I$2:$I$4108,$B106,[2]Drenagem_Dados!$B$2:$B$4108,$A106)</f>
        <v>9751</v>
      </c>
      <c r="J106" s="62">
        <f>I106/Faixa_Populacional_estado!D106</f>
        <v>750.07692307692309</v>
      </c>
      <c r="K106" s="62">
        <f t="shared" si="16"/>
        <v>10501.076923076924</v>
      </c>
      <c r="L106" s="70">
        <f t="shared" si="17"/>
        <v>1.912412638672471E-2</v>
      </c>
      <c r="M106" s="62">
        <f>COUNTIFS([2]Drenagem_Dados!$B$2:$B$4108,$A106, [2]Drenagem_Dados!$I$2:$I$4108,$B106, [2]Drenagem_Dados!$S$2:$S$4108, "Sim")</f>
        <v>5</v>
      </c>
      <c r="N106" s="70">
        <f t="shared" si="18"/>
        <v>0.38461538461538464</v>
      </c>
      <c r="O106" s="75">
        <f t="shared" si="19"/>
        <v>8.6153846153846168</v>
      </c>
      <c r="P106" s="62">
        <f>COUNTIFS([2]Drenagem_Dados!$B$2:$B$4108,$A106, [2]Drenagem_Dados!$I$2:$I$4108,$B106, [2]Drenagem_Dados!$T$2:$T$4108, "Sim")</f>
        <v>10</v>
      </c>
      <c r="Q106" s="70">
        <f t="shared" si="20"/>
        <v>0.76923076923076927</v>
      </c>
      <c r="R106" s="75">
        <f t="shared" si="21"/>
        <v>3.2307692307692299</v>
      </c>
      <c r="S106" s="62">
        <f>COUNTIFS([2]Drenagem_Dados!$B$2:$B$4108,$A106, [2]Drenagem_Dados!$I$2:$I$4108,$B106, [2]Drenagem_Dados!$V$2:$V$4108, "Sim")</f>
        <v>13</v>
      </c>
      <c r="T106" s="70">
        <f t="shared" si="22"/>
        <v>1</v>
      </c>
      <c r="U106" s="75">
        <f t="shared" si="23"/>
        <v>0</v>
      </c>
      <c r="V106" s="72">
        <f>SUMIFS([2]Drenagem_Dados!$X$2:$X$4108, [2]Drenagem_Dados!$I$2:$I$4108,$B106,[2]Drenagem_Dados!$B$2:$B$4108,$A106)</f>
        <v>7963.35</v>
      </c>
      <c r="W106" s="72">
        <f>SUMIFS([2]Drenagem_Dados!$Y$2:$Y$4108, [2]Drenagem_Dados!$I$2:$I$4108,$B106,[2]Drenagem_Dados!$B$2:$B$4108,$A106)</f>
        <v>5326.9699999999993</v>
      </c>
      <c r="X106" s="70">
        <f t="shared" si="24"/>
        <v>0.66893581218959342</v>
      </c>
      <c r="Y106" s="74">
        <f t="shared" si="25"/>
        <v>2636.380000000001</v>
      </c>
      <c r="Z106" s="72">
        <f>SUMIFS([2]Drenagem_Dados!$Z$2:$Z$4108, [2]Drenagem_Dados!$I$2:$I$4108,$B106,[2]Drenagem_Dados!$B$2:$B$4108,$A106)</f>
        <v>3005.23</v>
      </c>
      <c r="AA106" s="70">
        <f t="shared" si="26"/>
        <v>0.37738263419289619</v>
      </c>
      <c r="AB106" s="74">
        <f t="shared" si="27"/>
        <v>4958.1200000000008</v>
      </c>
      <c r="AC106" s="76">
        <f t="shared" si="28"/>
        <v>0.66893581218959342</v>
      </c>
      <c r="AD106" s="76">
        <f t="shared" si="29"/>
        <v>0.37738263419289619</v>
      </c>
    </row>
    <row r="107" spans="1:30" x14ac:dyDescent="0.25">
      <c r="A107" s="24" t="s">
        <v>35</v>
      </c>
      <c r="B107" s="32">
        <v>4</v>
      </c>
      <c r="C107" s="62">
        <f>COUNTIFS([1]BseMun!$I$2:$I$5571,B107,[1]BseMun!$B$2:$B$5571,$A107)</f>
        <v>6</v>
      </c>
      <c r="D107" s="62">
        <f>COUNTIFS([2]Drenagem_Dados!$I$2:$I$4108,B107,[2]Drenagem_Dados!$B$2:$B$4108,A107)</f>
        <v>5</v>
      </c>
      <c r="E107" s="70">
        <f t="shared" si="30"/>
        <v>0.83333333333333337</v>
      </c>
      <c r="F107" s="62">
        <f>SUMIFS([2]Drenagem_Dados!$K$2:$K$4108, [2]Drenagem_Dados!$I$2:$I$4108,$B107,[2]Drenagem_Dados!$B$2:$B$4108,$A107)</f>
        <v>1881464</v>
      </c>
      <c r="G107" s="62">
        <f>SUMIFS([2]Drenagem_Dados!$Q$2:$Q$4108, [2]Drenagem_Dados!$I$2:$I$4108,$B107,[2]Drenagem_Dados!$B$2:$B$4108,$A107)</f>
        <v>664772</v>
      </c>
      <c r="H107" s="66">
        <f t="shared" si="31"/>
        <v>2.8302395407748824</v>
      </c>
      <c r="I107" s="62">
        <f>SUMIFS([2]Drenagem_Dados!$AA$2:$AA$4108, [2]Drenagem_Dados!$I$2:$I$4108,$B107,[2]Drenagem_Dados!$B$2:$B$4108,$A107)</f>
        <v>1290</v>
      </c>
      <c r="J107" s="62">
        <f>I107/Faixa_Populacional_estado!D107</f>
        <v>258</v>
      </c>
      <c r="K107" s="62">
        <f t="shared" si="16"/>
        <v>1548</v>
      </c>
      <c r="L107" s="70">
        <f t="shared" si="17"/>
        <v>2.328617932163208E-3</v>
      </c>
      <c r="M107" s="62">
        <f>COUNTIFS([2]Drenagem_Dados!$B$2:$B$4108,$A107, [2]Drenagem_Dados!$I$2:$I$4108,$B107, [2]Drenagem_Dados!$S$2:$S$4108, "Sim")</f>
        <v>0</v>
      </c>
      <c r="N107" s="70">
        <f t="shared" si="18"/>
        <v>0</v>
      </c>
      <c r="O107" s="75">
        <f t="shared" si="19"/>
        <v>6</v>
      </c>
      <c r="P107" s="62">
        <f>COUNTIFS([2]Drenagem_Dados!$B$2:$B$4108,$A107, [2]Drenagem_Dados!$I$2:$I$4108,$B107, [2]Drenagem_Dados!$T$2:$T$4108, "Sim")</f>
        <v>4</v>
      </c>
      <c r="Q107" s="70">
        <f t="shared" si="20"/>
        <v>0.8</v>
      </c>
      <c r="R107" s="75">
        <f t="shared" si="21"/>
        <v>1.1999999999999997</v>
      </c>
      <c r="S107" s="62">
        <f>COUNTIFS([2]Drenagem_Dados!$B$2:$B$4108,$A107, [2]Drenagem_Dados!$I$2:$I$4108,$B107, [2]Drenagem_Dados!$V$2:$V$4108, "Sim")</f>
        <v>5</v>
      </c>
      <c r="T107" s="70">
        <f t="shared" si="22"/>
        <v>1</v>
      </c>
      <c r="U107" s="75">
        <f t="shared" si="23"/>
        <v>0</v>
      </c>
      <c r="V107" s="72">
        <f>SUMIFS([2]Drenagem_Dados!$X$2:$X$4108, [2]Drenagem_Dados!$I$2:$I$4108,$B107,[2]Drenagem_Dados!$B$2:$B$4108,$A107)</f>
        <v>10273.16</v>
      </c>
      <c r="W107" s="72">
        <f>SUMIFS([2]Drenagem_Dados!$Y$2:$Y$4108, [2]Drenagem_Dados!$I$2:$I$4108,$B107,[2]Drenagem_Dados!$B$2:$B$4108,$A107)</f>
        <v>6633.07</v>
      </c>
      <c r="X107" s="70">
        <f t="shared" si="24"/>
        <v>0.6456698815164954</v>
      </c>
      <c r="Y107" s="74">
        <f t="shared" si="25"/>
        <v>3640.09</v>
      </c>
      <c r="Z107" s="72">
        <f>SUMIFS([2]Drenagem_Dados!$Z$2:$Z$4108, [2]Drenagem_Dados!$I$2:$I$4108,$B107,[2]Drenagem_Dados!$B$2:$B$4108,$A107)</f>
        <v>4481.17</v>
      </c>
      <c r="AA107" s="70">
        <f t="shared" si="26"/>
        <v>0.4362017139808978</v>
      </c>
      <c r="AB107" s="74">
        <f t="shared" si="27"/>
        <v>5791.99</v>
      </c>
      <c r="AC107" s="76">
        <f t="shared" si="28"/>
        <v>0.6456698815164954</v>
      </c>
      <c r="AD107" s="76">
        <f t="shared" si="29"/>
        <v>0.4362017139808978</v>
      </c>
    </row>
    <row r="108" spans="1:30" x14ac:dyDescent="0.25">
      <c r="A108" s="24" t="s">
        <v>35</v>
      </c>
      <c r="B108" s="32">
        <v>5</v>
      </c>
      <c r="C108" s="62">
        <f>COUNTIFS([1]BseMun!$I$2:$I$5571,B108,[1]BseMun!$B$2:$B$5571,$A108)</f>
        <v>1</v>
      </c>
      <c r="D108" s="62">
        <f>COUNTIFS([2]Drenagem_Dados!$I$2:$I$4108,B108,[2]Drenagem_Dados!$B$2:$B$4108,A108)</f>
        <v>1</v>
      </c>
      <c r="E108" s="70">
        <f t="shared" si="30"/>
        <v>1</v>
      </c>
      <c r="F108" s="62">
        <f>SUMIFS([2]Drenagem_Dados!$K$2:$K$4108, [2]Drenagem_Dados!$I$2:$I$4108,$B108,[2]Drenagem_Dados!$B$2:$B$4108,$A108)</f>
        <v>1948626</v>
      </c>
      <c r="G108" s="62">
        <f>SUMIFS([2]Drenagem_Dados!$Q$2:$Q$4108, [2]Drenagem_Dados!$I$2:$I$4108,$B108,[2]Drenagem_Dados!$B$2:$B$4108,$A108)</f>
        <v>551373</v>
      </c>
      <c r="H108" s="66">
        <f t="shared" si="31"/>
        <v>3.5341338803314635</v>
      </c>
      <c r="I108" s="62">
        <f>SUMIFS([2]Drenagem_Dados!$AA$2:$AA$4108, [2]Drenagem_Dados!$I$2:$I$4108,$B108,[2]Drenagem_Dados!$B$2:$B$4108,$A108)</f>
        <v>0</v>
      </c>
      <c r="J108" s="62">
        <f>I108/Faixa_Populacional_estado!D108</f>
        <v>0</v>
      </c>
      <c r="K108" s="62">
        <f t="shared" si="16"/>
        <v>0</v>
      </c>
      <c r="L108" s="70">
        <f t="shared" si="17"/>
        <v>0</v>
      </c>
      <c r="M108" s="62">
        <f>COUNTIFS([2]Drenagem_Dados!$B$2:$B$4108,$A108, [2]Drenagem_Dados!$I$2:$I$4108,$B108, [2]Drenagem_Dados!$S$2:$S$4108, "Sim")</f>
        <v>1</v>
      </c>
      <c r="N108" s="70">
        <f t="shared" si="18"/>
        <v>1</v>
      </c>
      <c r="O108" s="75">
        <f t="shared" si="19"/>
        <v>0</v>
      </c>
      <c r="P108" s="62">
        <f>COUNTIFS([2]Drenagem_Dados!$B$2:$B$4108,$A108, [2]Drenagem_Dados!$I$2:$I$4108,$B108, [2]Drenagem_Dados!$T$2:$T$4108, "Sim")</f>
        <v>1</v>
      </c>
      <c r="Q108" s="70">
        <f t="shared" si="20"/>
        <v>1</v>
      </c>
      <c r="R108" s="75">
        <f t="shared" si="21"/>
        <v>0</v>
      </c>
      <c r="S108" s="62">
        <f>COUNTIFS([2]Drenagem_Dados!$B$2:$B$4108,$A108, [2]Drenagem_Dados!$I$2:$I$4108,$B108, [2]Drenagem_Dados!$V$2:$V$4108, "Sim")</f>
        <v>1</v>
      </c>
      <c r="T108" s="70">
        <f t="shared" si="22"/>
        <v>1</v>
      </c>
      <c r="U108" s="75">
        <f t="shared" si="23"/>
        <v>0</v>
      </c>
      <c r="V108" s="72">
        <f>SUMIFS([2]Drenagem_Dados!$X$2:$X$4108, [2]Drenagem_Dados!$I$2:$I$4108,$B108,[2]Drenagem_Dados!$B$2:$B$4108,$A108)</f>
        <v>5446.69</v>
      </c>
      <c r="W108" s="72">
        <f>SUMIFS([2]Drenagem_Dados!$Y$2:$Y$4108, [2]Drenagem_Dados!$I$2:$I$4108,$B108,[2]Drenagem_Dados!$B$2:$B$4108,$A108)</f>
        <v>4779.8</v>
      </c>
      <c r="X108" s="70">
        <f t="shared" si="24"/>
        <v>0.87756050004681752</v>
      </c>
      <c r="Y108" s="74">
        <f t="shared" si="25"/>
        <v>666.88999999999942</v>
      </c>
      <c r="Z108" s="72">
        <f>SUMIFS([2]Drenagem_Dados!$Z$2:$Z$4108, [2]Drenagem_Dados!$I$2:$I$4108,$B108,[2]Drenagem_Dados!$B$2:$B$4108,$A108)</f>
        <v>4685.5</v>
      </c>
      <c r="AA108" s="70">
        <f t="shared" si="26"/>
        <v>0.8602472327229933</v>
      </c>
      <c r="AB108" s="74">
        <f t="shared" si="27"/>
        <v>761.1899999999996</v>
      </c>
      <c r="AC108" s="76">
        <f t="shared" si="28"/>
        <v>0.87756050004681752</v>
      </c>
      <c r="AD108" s="76">
        <f t="shared" si="29"/>
        <v>0.8602472327229933</v>
      </c>
    </row>
    <row r="109" spans="1:30" x14ac:dyDescent="0.25">
      <c r="A109" s="24" t="s">
        <v>35</v>
      </c>
      <c r="B109" s="67">
        <v>6</v>
      </c>
      <c r="C109" s="62">
        <f>COUNTIFS([1]BseMun!$I$2:$I$5571,B109,[1]BseMun!$B$2:$B$5571,$A109)</f>
        <v>0</v>
      </c>
      <c r="D109" s="62">
        <f>COUNTIFS([2]Drenagem_Dados!$I$2:$I$4108,B109,[2]Drenagem_Dados!$B$2:$B$4108,A109)</f>
        <v>0</v>
      </c>
      <c r="E109" s="70" t="s">
        <v>4177</v>
      </c>
      <c r="F109" s="62">
        <f>SUMIFS([2]Drenagem_Dados!$K$2:$K$4108, [2]Drenagem_Dados!$I$2:$I$4108,$B109,[2]Drenagem_Dados!$B$2:$B$4108,$A109)</f>
        <v>0</v>
      </c>
      <c r="G109" s="62">
        <f>SUMIFS([2]Drenagem_Dados!$Q$2:$Q$4108, [2]Drenagem_Dados!$I$2:$I$4108,$B109,[2]Drenagem_Dados!$B$2:$B$4108,$A109)</f>
        <v>0</v>
      </c>
      <c r="H109" s="65" t="s">
        <v>4177</v>
      </c>
      <c r="I109" s="62">
        <f>SUMIFS([2]Drenagem_Dados!$AA$2:$AA$4108, [2]Drenagem_Dados!$I$2:$I$4108,$B109,[2]Drenagem_Dados!$B$2:$B$4108,$A109)</f>
        <v>0</v>
      </c>
      <c r="J109" s="65" t="s">
        <v>4177</v>
      </c>
      <c r="K109" s="62" t="str">
        <f t="shared" si="16"/>
        <v>-</v>
      </c>
      <c r="L109" s="70" t="str">
        <f t="shared" si="17"/>
        <v>-</v>
      </c>
      <c r="M109" s="62">
        <f>COUNTIFS([2]Drenagem_Dados!$B$2:$B$4108,$A109, [2]Drenagem_Dados!$I$2:$I$4108,$B109, [2]Drenagem_Dados!$S$2:$S$4108, "Sim")</f>
        <v>0</v>
      </c>
      <c r="N109" s="70" t="str">
        <f t="shared" si="18"/>
        <v>-</v>
      </c>
      <c r="O109" s="75" t="str">
        <f t="shared" si="19"/>
        <v>-</v>
      </c>
      <c r="P109" s="62">
        <f>COUNTIFS([2]Drenagem_Dados!$B$2:$B$4108,$A109, [2]Drenagem_Dados!$I$2:$I$4108,$B109, [2]Drenagem_Dados!$T$2:$T$4108, "Sim")</f>
        <v>0</v>
      </c>
      <c r="Q109" s="70" t="str">
        <f t="shared" si="20"/>
        <v>-</v>
      </c>
      <c r="R109" s="75" t="str">
        <f t="shared" si="21"/>
        <v>-</v>
      </c>
      <c r="S109" s="62">
        <f>COUNTIFS([2]Drenagem_Dados!$B$2:$B$4108,$A109, [2]Drenagem_Dados!$I$2:$I$4108,$B109, [2]Drenagem_Dados!$V$2:$V$4108, "Sim")</f>
        <v>0</v>
      </c>
      <c r="T109" s="70" t="str">
        <f t="shared" si="22"/>
        <v>-</v>
      </c>
      <c r="U109" s="75" t="str">
        <f t="shared" si="23"/>
        <v>-</v>
      </c>
      <c r="V109" s="72">
        <f>SUMIFS([2]Drenagem_Dados!$X$2:$X$4108, [2]Drenagem_Dados!$I$2:$I$4108,$B109,[2]Drenagem_Dados!$B$2:$B$4108,$A109)</f>
        <v>0</v>
      </c>
      <c r="W109" s="72">
        <f>SUMIFS([2]Drenagem_Dados!$Y$2:$Y$4108, [2]Drenagem_Dados!$I$2:$I$4108,$B109,[2]Drenagem_Dados!$B$2:$B$4108,$A109)</f>
        <v>0</v>
      </c>
      <c r="X109" s="70" t="str">
        <f t="shared" si="24"/>
        <v>-</v>
      </c>
      <c r="Y109" s="74" t="str">
        <f t="shared" si="25"/>
        <v>-</v>
      </c>
      <c r="Z109" s="72">
        <f>SUMIFS([2]Drenagem_Dados!$Z$2:$Z$4108, [2]Drenagem_Dados!$I$2:$I$4108,$B109,[2]Drenagem_Dados!$B$2:$B$4108,$A109)</f>
        <v>0</v>
      </c>
      <c r="AA109" s="70" t="str">
        <f t="shared" si="26"/>
        <v>-</v>
      </c>
      <c r="AB109" s="74" t="str">
        <f t="shared" si="27"/>
        <v>-</v>
      </c>
      <c r="AC109" s="76" t="str">
        <f t="shared" si="28"/>
        <v>-</v>
      </c>
      <c r="AD109" s="76" t="str">
        <f t="shared" si="29"/>
        <v>-</v>
      </c>
    </row>
    <row r="110" spans="1:30" x14ac:dyDescent="0.25">
      <c r="A110" s="24" t="s">
        <v>36</v>
      </c>
      <c r="B110" s="24">
        <v>1</v>
      </c>
      <c r="C110" s="62">
        <f>COUNTIFS([1]BseMun!$I$2:$I$5571,B110,[1]BseMun!$B$2:$B$5571,$A110)</f>
        <v>40</v>
      </c>
      <c r="D110" s="62">
        <f>COUNTIFS([2]Drenagem_Dados!$I$2:$I$4108,B110,[2]Drenagem_Dados!$B$2:$B$4108,A110)</f>
        <v>32</v>
      </c>
      <c r="E110" s="70">
        <f t="shared" si="30"/>
        <v>0.8</v>
      </c>
      <c r="F110" s="62">
        <f>SUMIFS([2]Drenagem_Dados!$K$2:$K$4108, [2]Drenagem_Dados!$I$2:$I$4108,$B110,[2]Drenagem_Dados!$B$2:$B$4108,$A110)</f>
        <v>431050</v>
      </c>
      <c r="G110" s="62">
        <f>SUMIFS([2]Drenagem_Dados!$Q$2:$Q$4108, [2]Drenagem_Dados!$I$2:$I$4108,$B110,[2]Drenagem_Dados!$B$2:$B$4108,$A110)</f>
        <v>167436</v>
      </c>
      <c r="H110" s="66">
        <f t="shared" si="31"/>
        <v>2.5744164934661602</v>
      </c>
      <c r="I110" s="62">
        <f>SUMIFS([2]Drenagem_Dados!$AA$2:$AA$4108, [2]Drenagem_Dados!$I$2:$I$4108,$B110,[2]Drenagem_Dados!$B$2:$B$4108,$A110)</f>
        <v>12258</v>
      </c>
      <c r="J110" s="62">
        <f>I110/Faixa_Populacional_estado!D110</f>
        <v>383.0625</v>
      </c>
      <c r="K110" s="62">
        <f t="shared" si="16"/>
        <v>15322.5</v>
      </c>
      <c r="L110" s="70">
        <f t="shared" si="17"/>
        <v>9.1512577940227907E-2</v>
      </c>
      <c r="M110" s="62">
        <f>COUNTIFS([2]Drenagem_Dados!$B$2:$B$4108,$A110, [2]Drenagem_Dados!$I$2:$I$4108,$B110, [2]Drenagem_Dados!$S$2:$S$4108, "Sim")</f>
        <v>2</v>
      </c>
      <c r="N110" s="70">
        <f t="shared" si="18"/>
        <v>6.25E-2</v>
      </c>
      <c r="O110" s="75">
        <f t="shared" si="19"/>
        <v>37.5</v>
      </c>
      <c r="P110" s="62">
        <f>COUNTIFS([2]Drenagem_Dados!$B$2:$B$4108,$A110, [2]Drenagem_Dados!$I$2:$I$4108,$B110, [2]Drenagem_Dados!$T$2:$T$4108, "Sim")</f>
        <v>8</v>
      </c>
      <c r="Q110" s="70">
        <f t="shared" si="20"/>
        <v>0.25</v>
      </c>
      <c r="R110" s="75">
        <f t="shared" si="21"/>
        <v>30</v>
      </c>
      <c r="S110" s="62">
        <f>COUNTIFS([2]Drenagem_Dados!$B$2:$B$4108,$A110, [2]Drenagem_Dados!$I$2:$I$4108,$B110, [2]Drenagem_Dados!$V$2:$V$4108, "Sim")</f>
        <v>30</v>
      </c>
      <c r="T110" s="70">
        <f t="shared" si="22"/>
        <v>0.9375</v>
      </c>
      <c r="U110" s="75">
        <f t="shared" si="23"/>
        <v>2.5</v>
      </c>
      <c r="V110" s="72">
        <f>SUMIFS([2]Drenagem_Dados!$X$2:$X$4108, [2]Drenagem_Dados!$I$2:$I$4108,$B110,[2]Drenagem_Dados!$B$2:$B$4108,$A110)</f>
        <v>4221.8100000000004</v>
      </c>
      <c r="W110" s="72">
        <f>SUMIFS([2]Drenagem_Dados!$Y$2:$Y$4108, [2]Drenagem_Dados!$I$2:$I$4108,$B110,[2]Drenagem_Dados!$B$2:$B$4108,$A110)</f>
        <v>2842.4</v>
      </c>
      <c r="X110" s="70">
        <f t="shared" si="24"/>
        <v>0.67326573199646589</v>
      </c>
      <c r="Y110" s="74">
        <f t="shared" si="25"/>
        <v>1379.4100000000003</v>
      </c>
      <c r="Z110" s="72">
        <f>SUMIFS([2]Drenagem_Dados!$Z$2:$Z$4108, [2]Drenagem_Dados!$I$2:$I$4108,$B110,[2]Drenagem_Dados!$B$2:$B$4108,$A110)</f>
        <v>1262.6099999999997</v>
      </c>
      <c r="AA110" s="70">
        <f t="shared" si="26"/>
        <v>0.29906840904730425</v>
      </c>
      <c r="AB110" s="74">
        <f t="shared" si="27"/>
        <v>2959.2000000000007</v>
      </c>
      <c r="AC110" s="76">
        <f t="shared" si="28"/>
        <v>0.67326573199646589</v>
      </c>
      <c r="AD110" s="76">
        <f t="shared" si="29"/>
        <v>0.29906840904730425</v>
      </c>
    </row>
    <row r="111" spans="1:30" x14ac:dyDescent="0.25">
      <c r="A111" s="24" t="s">
        <v>36</v>
      </c>
      <c r="B111" s="32">
        <v>2</v>
      </c>
      <c r="C111" s="62">
        <f>COUNTIFS([1]BseMun!$I$2:$I$5571,B111,[1]BseMun!$B$2:$B$5571,$A111)</f>
        <v>22</v>
      </c>
      <c r="D111" s="62">
        <f>COUNTIFS([2]Drenagem_Dados!$I$2:$I$4108,B111,[2]Drenagem_Dados!$B$2:$B$4108,A111)</f>
        <v>17</v>
      </c>
      <c r="E111" s="70">
        <f t="shared" si="30"/>
        <v>0.77272727272727271</v>
      </c>
      <c r="F111" s="62">
        <f>SUMIFS([2]Drenagem_Dados!$K$2:$K$4108, [2]Drenagem_Dados!$I$2:$I$4108,$B111,[2]Drenagem_Dados!$B$2:$B$4108,$A111)</f>
        <v>647675</v>
      </c>
      <c r="G111" s="62">
        <f>SUMIFS([2]Drenagem_Dados!$Q$2:$Q$4108, [2]Drenagem_Dados!$I$2:$I$4108,$B111,[2]Drenagem_Dados!$B$2:$B$4108,$A111)</f>
        <v>234078</v>
      </c>
      <c r="H111" s="66">
        <f t="shared" si="31"/>
        <v>2.7669195738172747</v>
      </c>
      <c r="I111" s="62">
        <f>SUMIFS([2]Drenagem_Dados!$AA$2:$AA$4108, [2]Drenagem_Dados!$I$2:$I$4108,$B111,[2]Drenagem_Dados!$B$2:$B$4108,$A111)</f>
        <v>14389</v>
      </c>
      <c r="J111" s="62">
        <f>I111/Faixa_Populacional_estado!D111</f>
        <v>846.41176470588232</v>
      </c>
      <c r="K111" s="62">
        <f t="shared" si="16"/>
        <v>18621.058823529413</v>
      </c>
      <c r="L111" s="70">
        <f t="shared" si="17"/>
        <v>7.9550657573669512E-2</v>
      </c>
      <c r="M111" s="62">
        <f>COUNTIFS([2]Drenagem_Dados!$B$2:$B$4108,$A111, [2]Drenagem_Dados!$I$2:$I$4108,$B111, [2]Drenagem_Dados!$S$2:$S$4108, "Sim")</f>
        <v>2</v>
      </c>
      <c r="N111" s="70">
        <f t="shared" si="18"/>
        <v>0.11764705882352941</v>
      </c>
      <c r="O111" s="75">
        <f t="shared" si="19"/>
        <v>19.411764705882351</v>
      </c>
      <c r="P111" s="62">
        <f>COUNTIFS([2]Drenagem_Dados!$B$2:$B$4108,$A111, [2]Drenagem_Dados!$I$2:$I$4108,$B111, [2]Drenagem_Dados!$T$2:$T$4108, "Sim")</f>
        <v>3</v>
      </c>
      <c r="Q111" s="70">
        <f t="shared" si="20"/>
        <v>0.17647058823529413</v>
      </c>
      <c r="R111" s="75">
        <f t="shared" si="21"/>
        <v>18.117647058823529</v>
      </c>
      <c r="S111" s="62">
        <f>COUNTIFS([2]Drenagem_Dados!$B$2:$B$4108,$A111, [2]Drenagem_Dados!$I$2:$I$4108,$B111, [2]Drenagem_Dados!$V$2:$V$4108, "Sim")</f>
        <v>16</v>
      </c>
      <c r="T111" s="70">
        <f t="shared" si="22"/>
        <v>0.94117647058823528</v>
      </c>
      <c r="U111" s="75">
        <f t="shared" si="23"/>
        <v>1.2941176470588238</v>
      </c>
      <c r="V111" s="72">
        <f>SUMIFS([2]Drenagem_Dados!$X$2:$X$4108, [2]Drenagem_Dados!$I$2:$I$4108,$B111,[2]Drenagem_Dados!$B$2:$B$4108,$A111)</f>
        <v>6473.31</v>
      </c>
      <c r="W111" s="72">
        <f>SUMIFS([2]Drenagem_Dados!$Y$2:$Y$4108, [2]Drenagem_Dados!$I$2:$I$4108,$B111,[2]Drenagem_Dados!$B$2:$B$4108,$A111)</f>
        <v>4083.93</v>
      </c>
      <c r="X111" s="70">
        <f t="shared" si="24"/>
        <v>0.63088744398151786</v>
      </c>
      <c r="Y111" s="74">
        <f t="shared" si="25"/>
        <v>2389.3800000000006</v>
      </c>
      <c r="Z111" s="72">
        <f>SUMIFS([2]Drenagem_Dados!$Z$2:$Z$4108, [2]Drenagem_Dados!$I$2:$I$4108,$B111,[2]Drenagem_Dados!$B$2:$B$4108,$A111)</f>
        <v>2285.2699999999995</v>
      </c>
      <c r="AA111" s="70">
        <f t="shared" si="26"/>
        <v>0.35302959382448845</v>
      </c>
      <c r="AB111" s="74">
        <f t="shared" si="27"/>
        <v>4188.0400000000009</v>
      </c>
      <c r="AC111" s="76">
        <f t="shared" si="28"/>
        <v>0.63088744398151786</v>
      </c>
      <c r="AD111" s="76">
        <f t="shared" si="29"/>
        <v>0.35302959382448845</v>
      </c>
    </row>
    <row r="112" spans="1:30" x14ac:dyDescent="0.25">
      <c r="A112" s="24" t="s">
        <v>36</v>
      </c>
      <c r="B112" s="32">
        <v>3</v>
      </c>
      <c r="C112" s="62">
        <f>COUNTIFS([1]BseMun!$I$2:$I$5571,B112,[1]BseMun!$B$2:$B$5571,$A112)</f>
        <v>19</v>
      </c>
      <c r="D112" s="62">
        <f>COUNTIFS([2]Drenagem_Dados!$I$2:$I$4108,B112,[2]Drenagem_Dados!$B$2:$B$4108,A112)</f>
        <v>17</v>
      </c>
      <c r="E112" s="70">
        <f t="shared" si="30"/>
        <v>0.89473684210526316</v>
      </c>
      <c r="F112" s="62">
        <f>SUMIFS([2]Drenagem_Dados!$K$2:$K$4108, [2]Drenagem_Dados!$I$2:$I$4108,$B112,[2]Drenagem_Dados!$B$2:$B$4108,$A112)</f>
        <v>2737928</v>
      </c>
      <c r="G112" s="62">
        <f>SUMIFS([2]Drenagem_Dados!$Q$2:$Q$4108, [2]Drenagem_Dados!$I$2:$I$4108,$B112,[2]Drenagem_Dados!$B$2:$B$4108,$A112)</f>
        <v>918983</v>
      </c>
      <c r="H112" s="66">
        <f t="shared" si="31"/>
        <v>2.9793021198433487</v>
      </c>
      <c r="I112" s="62">
        <f>SUMIFS([2]Drenagem_Dados!$AA$2:$AA$4108, [2]Drenagem_Dados!$I$2:$I$4108,$B112,[2]Drenagem_Dados!$B$2:$B$4108,$A112)</f>
        <v>27580</v>
      </c>
      <c r="J112" s="62">
        <f>I112/Faixa_Populacional_estado!D112</f>
        <v>1622.3529411764705</v>
      </c>
      <c r="K112" s="62">
        <f t="shared" si="16"/>
        <v>30824.705882352941</v>
      </c>
      <c r="L112" s="70">
        <f t="shared" si="17"/>
        <v>3.3542193797222515E-2</v>
      </c>
      <c r="M112" s="62">
        <f>COUNTIFS([2]Drenagem_Dados!$B$2:$B$4108,$A112, [2]Drenagem_Dados!$I$2:$I$4108,$B112, [2]Drenagem_Dados!$S$2:$S$4108, "Sim")</f>
        <v>4</v>
      </c>
      <c r="N112" s="70">
        <f t="shared" si="18"/>
        <v>0.23529411764705882</v>
      </c>
      <c r="O112" s="75">
        <f t="shared" si="19"/>
        <v>14.52941176470588</v>
      </c>
      <c r="P112" s="62">
        <f>COUNTIFS([2]Drenagem_Dados!$B$2:$B$4108,$A112, [2]Drenagem_Dados!$I$2:$I$4108,$B112, [2]Drenagem_Dados!$T$2:$T$4108, "Sim")</f>
        <v>9</v>
      </c>
      <c r="Q112" s="70">
        <f t="shared" si="20"/>
        <v>0.52941176470588236</v>
      </c>
      <c r="R112" s="75">
        <f t="shared" si="21"/>
        <v>8.9411764705882355</v>
      </c>
      <c r="S112" s="62">
        <f>COUNTIFS([2]Drenagem_Dados!$B$2:$B$4108,$A112, [2]Drenagem_Dados!$I$2:$I$4108,$B112, [2]Drenagem_Dados!$V$2:$V$4108, "Sim")</f>
        <v>17</v>
      </c>
      <c r="T112" s="70">
        <f t="shared" si="22"/>
        <v>1</v>
      </c>
      <c r="U112" s="75">
        <f t="shared" si="23"/>
        <v>0</v>
      </c>
      <c r="V112" s="72">
        <f>SUMIFS([2]Drenagem_Dados!$X$2:$X$4108, [2]Drenagem_Dados!$I$2:$I$4108,$B112,[2]Drenagem_Dados!$B$2:$B$4108,$A112)</f>
        <v>11367.689999999999</v>
      </c>
      <c r="W112" s="72">
        <f>SUMIFS([2]Drenagem_Dados!$Y$2:$Y$4108, [2]Drenagem_Dados!$I$2:$I$4108,$B112,[2]Drenagem_Dados!$B$2:$B$4108,$A112)</f>
        <v>6818.4</v>
      </c>
      <c r="X112" s="70">
        <f t="shared" si="24"/>
        <v>0.5998052374756877</v>
      </c>
      <c r="Y112" s="74">
        <f t="shared" si="25"/>
        <v>4549.2899999999991</v>
      </c>
      <c r="Z112" s="72">
        <f>SUMIFS([2]Drenagem_Dados!$Z$2:$Z$4108, [2]Drenagem_Dados!$I$2:$I$4108,$B112,[2]Drenagem_Dados!$B$2:$B$4108,$A112)</f>
        <v>2812.6499999999996</v>
      </c>
      <c r="AA112" s="70">
        <f t="shared" si="26"/>
        <v>0.24742493857591119</v>
      </c>
      <c r="AB112" s="74">
        <f t="shared" si="27"/>
        <v>8555.0399999999991</v>
      </c>
      <c r="AC112" s="76">
        <f t="shared" si="28"/>
        <v>0.5998052374756877</v>
      </c>
      <c r="AD112" s="76">
        <f t="shared" si="29"/>
        <v>0.24742493857591119</v>
      </c>
    </row>
    <row r="113" spans="1:30" x14ac:dyDescent="0.25">
      <c r="A113" s="24" t="s">
        <v>36</v>
      </c>
      <c r="B113" s="32">
        <v>4</v>
      </c>
      <c r="C113" s="62">
        <f>COUNTIFS([1]BseMun!$I$2:$I$5571,B113,[1]BseMun!$B$2:$B$5571,$A113)</f>
        <v>9</v>
      </c>
      <c r="D113" s="62">
        <f>COUNTIFS([2]Drenagem_Dados!$I$2:$I$4108,B113,[2]Drenagem_Dados!$B$2:$B$4108,A113)</f>
        <v>9</v>
      </c>
      <c r="E113" s="70">
        <f t="shared" si="30"/>
        <v>1</v>
      </c>
      <c r="F113" s="62">
        <f>SUMIFS([2]Drenagem_Dados!$K$2:$K$4108, [2]Drenagem_Dados!$I$2:$I$4108,$B113,[2]Drenagem_Dados!$B$2:$B$4108,$A113)</f>
        <v>4520675</v>
      </c>
      <c r="G113" s="62">
        <f>SUMIFS([2]Drenagem_Dados!$Q$2:$Q$4108, [2]Drenagem_Dados!$I$2:$I$4108,$B113,[2]Drenagem_Dados!$B$2:$B$4108,$A113)</f>
        <v>1339321</v>
      </c>
      <c r="H113" s="66">
        <f t="shared" si="31"/>
        <v>3.3753484041540451</v>
      </c>
      <c r="I113" s="62">
        <f>SUMIFS([2]Drenagem_Dados!$AA$2:$AA$4108, [2]Drenagem_Dados!$I$2:$I$4108,$B113,[2]Drenagem_Dados!$B$2:$B$4108,$A113)</f>
        <v>115990</v>
      </c>
      <c r="J113" s="62">
        <f>I113/Faixa_Populacional_estado!D113</f>
        <v>12887.777777777777</v>
      </c>
      <c r="K113" s="62">
        <f t="shared" si="16"/>
        <v>115990</v>
      </c>
      <c r="L113" s="70">
        <f t="shared" si="17"/>
        <v>8.6603584950881829E-2</v>
      </c>
      <c r="M113" s="62">
        <f>COUNTIFS([2]Drenagem_Dados!$B$2:$B$4108,$A113, [2]Drenagem_Dados!$I$2:$I$4108,$B113, [2]Drenagem_Dados!$S$2:$S$4108, "Sim")</f>
        <v>4</v>
      </c>
      <c r="N113" s="70">
        <f t="shared" si="18"/>
        <v>0.44444444444444442</v>
      </c>
      <c r="O113" s="75">
        <f t="shared" si="19"/>
        <v>5</v>
      </c>
      <c r="P113" s="62">
        <f>COUNTIFS([2]Drenagem_Dados!$B$2:$B$4108,$A113, [2]Drenagem_Dados!$I$2:$I$4108,$B113, [2]Drenagem_Dados!$T$2:$T$4108, "Sim")</f>
        <v>6</v>
      </c>
      <c r="Q113" s="70">
        <f t="shared" si="20"/>
        <v>0.66666666666666663</v>
      </c>
      <c r="R113" s="75">
        <f t="shared" si="21"/>
        <v>3.0000000000000004</v>
      </c>
      <c r="S113" s="62">
        <f>COUNTIFS([2]Drenagem_Dados!$B$2:$B$4108,$A113, [2]Drenagem_Dados!$I$2:$I$4108,$B113, [2]Drenagem_Dados!$V$2:$V$4108, "Sim")</f>
        <v>9</v>
      </c>
      <c r="T113" s="70">
        <f t="shared" si="22"/>
        <v>1</v>
      </c>
      <c r="U113" s="75">
        <f t="shared" si="23"/>
        <v>0</v>
      </c>
      <c r="V113" s="72">
        <f>SUMIFS([2]Drenagem_Dados!$X$2:$X$4108, [2]Drenagem_Dados!$I$2:$I$4108,$B113,[2]Drenagem_Dados!$B$2:$B$4108,$A113)</f>
        <v>11254.88</v>
      </c>
      <c r="W113" s="72">
        <f>SUMIFS([2]Drenagem_Dados!$Y$2:$Y$4108, [2]Drenagem_Dados!$I$2:$I$4108,$B113,[2]Drenagem_Dados!$B$2:$B$4108,$A113)</f>
        <v>9657.7100000000009</v>
      </c>
      <c r="X113" s="70">
        <f t="shared" si="24"/>
        <v>0.85809089035156316</v>
      </c>
      <c r="Y113" s="74">
        <f t="shared" si="25"/>
        <v>1597.1699999999983</v>
      </c>
      <c r="Z113" s="72">
        <f>SUMIFS([2]Drenagem_Dados!$Z$2:$Z$4108, [2]Drenagem_Dados!$I$2:$I$4108,$B113,[2]Drenagem_Dados!$B$2:$B$4108,$A113)</f>
        <v>6783.82</v>
      </c>
      <c r="AA113" s="70">
        <f t="shared" si="26"/>
        <v>0.60274476493752049</v>
      </c>
      <c r="AB113" s="74">
        <f t="shared" si="27"/>
        <v>4471.0599999999995</v>
      </c>
      <c r="AC113" s="76">
        <f t="shared" si="28"/>
        <v>0.85809089035156316</v>
      </c>
      <c r="AD113" s="76">
        <f t="shared" si="29"/>
        <v>0.60274476493752049</v>
      </c>
    </row>
    <row r="114" spans="1:30" x14ac:dyDescent="0.25">
      <c r="A114" s="24" t="s">
        <v>36</v>
      </c>
      <c r="B114" s="32">
        <v>5</v>
      </c>
      <c r="C114" s="62">
        <f>COUNTIFS([1]BseMun!$I$2:$I$5571,B114,[1]BseMun!$B$2:$B$5571,$A114)</f>
        <v>1</v>
      </c>
      <c r="D114" s="62">
        <f>COUNTIFS([2]Drenagem_Dados!$I$2:$I$4108,B114,[2]Drenagem_Dados!$B$2:$B$4108,A114)</f>
        <v>1</v>
      </c>
      <c r="E114" s="70">
        <f t="shared" si="30"/>
        <v>1</v>
      </c>
      <c r="F114" s="62">
        <f>SUMIFS([2]Drenagem_Dados!$K$2:$K$4108, [2]Drenagem_Dados!$I$2:$I$4108,$B114,[2]Drenagem_Dados!$B$2:$B$4108,$A114)</f>
        <v>1090941</v>
      </c>
      <c r="G114" s="62">
        <f>SUMIFS([2]Drenagem_Dados!$Q$2:$Q$4108, [2]Drenagem_Dados!$I$2:$I$4108,$B114,[2]Drenagem_Dados!$B$2:$B$4108,$A114)</f>
        <v>300919</v>
      </c>
      <c r="H114" s="66">
        <f t="shared" si="31"/>
        <v>3.6253643006922127</v>
      </c>
      <c r="I114" s="62">
        <f>SUMIFS([2]Drenagem_Dados!$AA$2:$AA$4108, [2]Drenagem_Dados!$I$2:$I$4108,$B114,[2]Drenagem_Dados!$B$2:$B$4108,$A114)</f>
        <v>23250</v>
      </c>
      <c r="J114" s="62">
        <f>I114/Faixa_Populacional_estado!D114</f>
        <v>23250</v>
      </c>
      <c r="K114" s="62">
        <f t="shared" si="16"/>
        <v>23250</v>
      </c>
      <c r="L114" s="70">
        <f t="shared" si="17"/>
        <v>7.7263316706489116E-2</v>
      </c>
      <c r="M114" s="62">
        <f>COUNTIFS([2]Drenagem_Dados!$B$2:$B$4108,$A114, [2]Drenagem_Dados!$I$2:$I$4108,$B114, [2]Drenagem_Dados!$S$2:$S$4108, "Sim")</f>
        <v>1</v>
      </c>
      <c r="N114" s="70">
        <f t="shared" si="18"/>
        <v>1</v>
      </c>
      <c r="O114" s="75">
        <f t="shared" si="19"/>
        <v>0</v>
      </c>
      <c r="P114" s="62">
        <f>COUNTIFS([2]Drenagem_Dados!$B$2:$B$4108,$A114, [2]Drenagem_Dados!$I$2:$I$4108,$B114, [2]Drenagem_Dados!$T$2:$T$4108, "Sim")</f>
        <v>0</v>
      </c>
      <c r="Q114" s="70">
        <f t="shared" si="20"/>
        <v>0</v>
      </c>
      <c r="R114" s="75">
        <f t="shared" si="21"/>
        <v>1</v>
      </c>
      <c r="S114" s="62">
        <f>COUNTIFS([2]Drenagem_Dados!$B$2:$B$4108,$A114, [2]Drenagem_Dados!$I$2:$I$4108,$B114, [2]Drenagem_Dados!$V$2:$V$4108, "Sim")</f>
        <v>1</v>
      </c>
      <c r="T114" s="70">
        <f t="shared" si="22"/>
        <v>1</v>
      </c>
      <c r="U114" s="75">
        <f t="shared" si="23"/>
        <v>0</v>
      </c>
      <c r="V114" s="72">
        <f>SUMIFS([2]Drenagem_Dados!$X$2:$X$4108, [2]Drenagem_Dados!$I$2:$I$4108,$B114,[2]Drenagem_Dados!$B$2:$B$4108,$A114)</f>
        <v>2927.08</v>
      </c>
      <c r="W114" s="72">
        <f>SUMIFS([2]Drenagem_Dados!$Y$2:$Y$4108, [2]Drenagem_Dados!$I$2:$I$4108,$B114,[2]Drenagem_Dados!$B$2:$B$4108,$A114)</f>
        <v>1317.08</v>
      </c>
      <c r="X114" s="70">
        <f t="shared" si="24"/>
        <v>0.44996378643562868</v>
      </c>
      <c r="Y114" s="74">
        <f t="shared" si="25"/>
        <v>1610</v>
      </c>
      <c r="Z114" s="72">
        <f>SUMIFS([2]Drenagem_Dados!$Z$2:$Z$4108, [2]Drenagem_Dados!$I$2:$I$4108,$B114,[2]Drenagem_Dados!$B$2:$B$4108,$A114)</f>
        <v>1090</v>
      </c>
      <c r="AA114" s="70">
        <f t="shared" si="26"/>
        <v>0.37238476570507129</v>
      </c>
      <c r="AB114" s="74">
        <f t="shared" si="27"/>
        <v>1837.08</v>
      </c>
      <c r="AC114" s="76">
        <f t="shared" si="28"/>
        <v>0.44996378643562868</v>
      </c>
      <c r="AD114" s="76">
        <f t="shared" si="29"/>
        <v>0.37238476570507129</v>
      </c>
    </row>
    <row r="115" spans="1:30" x14ac:dyDescent="0.25">
      <c r="A115" s="24" t="s">
        <v>36</v>
      </c>
      <c r="B115" s="67">
        <v>6</v>
      </c>
      <c r="C115" s="62">
        <f>COUNTIFS([1]BseMun!$I$2:$I$5571,B115,[1]BseMun!$B$2:$B$5571,$A115)</f>
        <v>1</v>
      </c>
      <c r="D115" s="62">
        <f>COUNTIFS([2]Drenagem_Dados!$I$2:$I$4108,B115,[2]Drenagem_Dados!$B$2:$B$4108,A115)</f>
        <v>1</v>
      </c>
      <c r="E115" s="70">
        <f t="shared" si="30"/>
        <v>1</v>
      </c>
      <c r="F115" s="62">
        <f>SUMIFS([2]Drenagem_Dados!$K$2:$K$4108, [2]Drenagem_Dados!$I$2:$I$4108,$B115,[2]Drenagem_Dados!$B$2:$B$4108,$A115)</f>
        <v>6747815</v>
      </c>
      <c r="G115" s="62">
        <f>SUMIFS([2]Drenagem_Dados!$Q$2:$Q$4108, [2]Drenagem_Dados!$I$2:$I$4108,$B115,[2]Drenagem_Dados!$B$2:$B$4108,$A115)</f>
        <v>1695513</v>
      </c>
      <c r="H115" s="66">
        <f t="shared" si="31"/>
        <v>3.9798072913625551</v>
      </c>
      <c r="I115" s="62">
        <f>SUMIFS([2]Drenagem_Dados!$AA$2:$AA$4108, [2]Drenagem_Dados!$I$2:$I$4108,$B115,[2]Drenagem_Dados!$B$2:$B$4108,$A115)</f>
        <v>326595</v>
      </c>
      <c r="J115" s="62">
        <f>I115/Faixa_Populacional_estado!D115</f>
        <v>326595</v>
      </c>
      <c r="K115" s="62">
        <f t="shared" si="16"/>
        <v>326595</v>
      </c>
      <c r="L115" s="70">
        <f t="shared" si="17"/>
        <v>0.19262311760511419</v>
      </c>
      <c r="M115" s="62">
        <f>COUNTIFS([2]Drenagem_Dados!$B$2:$B$4108,$A115, [2]Drenagem_Dados!$I$2:$I$4108,$B115, [2]Drenagem_Dados!$S$2:$S$4108, "Sim")</f>
        <v>1</v>
      </c>
      <c r="N115" s="70">
        <f t="shared" si="18"/>
        <v>1</v>
      </c>
      <c r="O115" s="75">
        <f t="shared" si="19"/>
        <v>0</v>
      </c>
      <c r="P115" s="62">
        <f>COUNTIFS([2]Drenagem_Dados!$B$2:$B$4108,$A115, [2]Drenagem_Dados!$I$2:$I$4108,$B115, [2]Drenagem_Dados!$T$2:$T$4108, "Sim")</f>
        <v>1</v>
      </c>
      <c r="Q115" s="70">
        <f t="shared" si="20"/>
        <v>1</v>
      </c>
      <c r="R115" s="75">
        <f t="shared" si="21"/>
        <v>0</v>
      </c>
      <c r="S115" s="62">
        <f>COUNTIFS([2]Drenagem_Dados!$B$2:$B$4108,$A115, [2]Drenagem_Dados!$I$2:$I$4108,$B115, [2]Drenagem_Dados!$V$2:$V$4108, "Sim")</f>
        <v>1</v>
      </c>
      <c r="T115" s="70">
        <f t="shared" si="22"/>
        <v>1</v>
      </c>
      <c r="U115" s="75">
        <f t="shared" si="23"/>
        <v>0</v>
      </c>
      <c r="V115" s="72">
        <f>SUMIFS([2]Drenagem_Dados!$X$2:$X$4108, [2]Drenagem_Dados!$I$2:$I$4108,$B115,[2]Drenagem_Dados!$B$2:$B$4108,$A115)</f>
        <v>19877.38</v>
      </c>
      <c r="W115" s="72">
        <f>SUMIFS([2]Drenagem_Dados!$Y$2:$Y$4108, [2]Drenagem_Dados!$I$2:$I$4108,$B115,[2]Drenagem_Dados!$B$2:$B$4108,$A115)</f>
        <v>14087.38</v>
      </c>
      <c r="X115" s="70">
        <f t="shared" si="24"/>
        <v>0.7087141263083967</v>
      </c>
      <c r="Y115" s="74">
        <f t="shared" si="25"/>
        <v>5790.0000000000018</v>
      </c>
      <c r="Z115" s="72">
        <f>SUMIFS([2]Drenagem_Dados!$Z$2:$Z$4108, [2]Drenagem_Dados!$I$2:$I$4108,$B115,[2]Drenagem_Dados!$B$2:$B$4108,$A115)</f>
        <v>9861</v>
      </c>
      <c r="AA115" s="70">
        <f t="shared" si="26"/>
        <v>0.49609153721466309</v>
      </c>
      <c r="AB115" s="74">
        <f t="shared" si="27"/>
        <v>10016.380000000001</v>
      </c>
      <c r="AC115" s="76">
        <f t="shared" si="28"/>
        <v>0.7087141263083967</v>
      </c>
      <c r="AD115" s="76">
        <f t="shared" si="29"/>
        <v>0.49609153721466309</v>
      </c>
    </row>
    <row r="116" spans="1:30" x14ac:dyDescent="0.25">
      <c r="A116" s="24" t="s">
        <v>37</v>
      </c>
      <c r="B116" s="24">
        <v>1</v>
      </c>
      <c r="C116" s="62">
        <f>COUNTIFS([1]BseMun!$I$2:$I$5571,B116,[1]BseMun!$B$2:$B$5571,$A116)</f>
        <v>149</v>
      </c>
      <c r="D116" s="62">
        <f>COUNTIFS([2]Drenagem_Dados!$I$2:$I$4108,B116,[2]Drenagem_Dados!$B$2:$B$4108,A116)</f>
        <v>82</v>
      </c>
      <c r="E116" s="70">
        <f t="shared" si="30"/>
        <v>0.55033557046979864</v>
      </c>
      <c r="F116" s="62">
        <f>SUMIFS([2]Drenagem_Dados!$K$2:$K$4108, [2]Drenagem_Dados!$I$2:$I$4108,$B116,[2]Drenagem_Dados!$B$2:$B$4108,$A116)</f>
        <v>480656</v>
      </c>
      <c r="G116" s="62">
        <f>SUMIFS([2]Drenagem_Dados!$Q$2:$Q$4108, [2]Drenagem_Dados!$I$2:$I$4108,$B116,[2]Drenagem_Dados!$B$2:$B$4108,$A116)</f>
        <v>184316</v>
      </c>
      <c r="H116" s="66">
        <f t="shared" si="31"/>
        <v>2.6077822869419909</v>
      </c>
      <c r="I116" s="62">
        <f>SUMIFS([2]Drenagem_Dados!$AA$2:$AA$4108, [2]Drenagem_Dados!$I$2:$I$4108,$B116,[2]Drenagem_Dados!$B$2:$B$4108,$A116)</f>
        <v>8125</v>
      </c>
      <c r="J116" s="62">
        <f>I116/Faixa_Populacional_estado!D116</f>
        <v>99.08536585365853</v>
      </c>
      <c r="K116" s="62">
        <f t="shared" si="16"/>
        <v>14763.719512195121</v>
      </c>
      <c r="L116" s="70">
        <f t="shared" si="17"/>
        <v>8.0100042927337398E-2</v>
      </c>
      <c r="M116" s="62">
        <f>COUNTIFS([2]Drenagem_Dados!$B$2:$B$4108,$A116, [2]Drenagem_Dados!$I$2:$I$4108,$B116, [2]Drenagem_Dados!$S$2:$S$4108, "Sim")</f>
        <v>3</v>
      </c>
      <c r="N116" s="70">
        <f t="shared" si="18"/>
        <v>3.6585365853658534E-2</v>
      </c>
      <c r="O116" s="75">
        <f t="shared" si="19"/>
        <v>143.54878048780486</v>
      </c>
      <c r="P116" s="62">
        <f>COUNTIFS([2]Drenagem_Dados!$B$2:$B$4108,$A116, [2]Drenagem_Dados!$I$2:$I$4108,$B116, [2]Drenagem_Dados!$T$2:$T$4108, "Sim")</f>
        <v>12</v>
      </c>
      <c r="Q116" s="70">
        <f t="shared" si="20"/>
        <v>0.14634146341463414</v>
      </c>
      <c r="R116" s="75">
        <f t="shared" si="21"/>
        <v>127.19512195121951</v>
      </c>
      <c r="S116" s="62">
        <f>COUNTIFS([2]Drenagem_Dados!$B$2:$B$4108,$A116, [2]Drenagem_Dados!$I$2:$I$4108,$B116, [2]Drenagem_Dados!$V$2:$V$4108, "Sim")</f>
        <v>48</v>
      </c>
      <c r="T116" s="70">
        <f t="shared" si="22"/>
        <v>0.58536585365853655</v>
      </c>
      <c r="U116" s="75">
        <f t="shared" si="23"/>
        <v>61.780487804878057</v>
      </c>
      <c r="V116" s="72">
        <f>SUMIFS([2]Drenagem_Dados!$X$2:$X$4108, [2]Drenagem_Dados!$I$2:$I$4108,$B116,[2]Drenagem_Dados!$B$2:$B$4108,$A116)</f>
        <v>3188.6100000000006</v>
      </c>
      <c r="W116" s="72">
        <f>SUMIFS([2]Drenagem_Dados!$Y$2:$Y$4108, [2]Drenagem_Dados!$I$2:$I$4108,$B116,[2]Drenagem_Dados!$B$2:$B$4108,$A116)</f>
        <v>2032.8699999999992</v>
      </c>
      <c r="X116" s="70">
        <f t="shared" si="24"/>
        <v>0.63754112293444443</v>
      </c>
      <c r="Y116" s="74">
        <f t="shared" si="25"/>
        <v>1155.7400000000014</v>
      </c>
      <c r="Z116" s="72">
        <f>SUMIFS([2]Drenagem_Dados!$Z$2:$Z$4108, [2]Drenagem_Dados!$I$2:$I$4108,$B116,[2]Drenagem_Dados!$B$2:$B$4108,$A116)</f>
        <v>257.6699999999999</v>
      </c>
      <c r="AA116" s="70">
        <f t="shared" si="26"/>
        <v>8.0809506336616849E-2</v>
      </c>
      <c r="AB116" s="74">
        <f t="shared" si="27"/>
        <v>2930.9400000000005</v>
      </c>
      <c r="AC116" s="76">
        <f t="shared" si="28"/>
        <v>0.63754112293444443</v>
      </c>
      <c r="AD116" s="76">
        <f t="shared" si="29"/>
        <v>8.0809506336616849E-2</v>
      </c>
    </row>
    <row r="117" spans="1:30" x14ac:dyDescent="0.25">
      <c r="A117" s="24" t="s">
        <v>37</v>
      </c>
      <c r="B117" s="32">
        <v>2</v>
      </c>
      <c r="C117" s="62">
        <f>COUNTIFS([1]BseMun!$I$2:$I$5571,B117,[1]BseMun!$B$2:$B$5571,$A117)</f>
        <v>14</v>
      </c>
      <c r="D117" s="62">
        <f>COUNTIFS([2]Drenagem_Dados!$I$2:$I$4108,B117,[2]Drenagem_Dados!$B$2:$B$4108,A117)</f>
        <v>13</v>
      </c>
      <c r="E117" s="70">
        <f t="shared" si="30"/>
        <v>0.9285714285714286</v>
      </c>
      <c r="F117" s="62">
        <f>SUMIFS([2]Drenagem_Dados!$K$2:$K$4108, [2]Drenagem_Dados!$I$2:$I$4108,$B117,[2]Drenagem_Dados!$B$2:$B$4108,$A117)</f>
        <v>422693</v>
      </c>
      <c r="G117" s="62">
        <f>SUMIFS([2]Drenagem_Dados!$Q$2:$Q$4108, [2]Drenagem_Dados!$I$2:$I$4108,$B117,[2]Drenagem_Dados!$B$2:$B$4108,$A117)</f>
        <v>146582</v>
      </c>
      <c r="H117" s="66">
        <f t="shared" si="31"/>
        <v>2.8836623869233602</v>
      </c>
      <c r="I117" s="62">
        <f>SUMIFS([2]Drenagem_Dados!$AA$2:$AA$4108, [2]Drenagem_Dados!$I$2:$I$4108,$B117,[2]Drenagem_Dados!$B$2:$B$4108,$A117)</f>
        <v>4363</v>
      </c>
      <c r="J117" s="62">
        <f>I117/Faixa_Populacional_estado!D117</f>
        <v>335.61538461538464</v>
      </c>
      <c r="K117" s="62">
        <f t="shared" si="16"/>
        <v>4698.6153846153848</v>
      </c>
      <c r="L117" s="70">
        <f t="shared" si="17"/>
        <v>3.2054518185148144E-2</v>
      </c>
      <c r="M117" s="62">
        <f>COUNTIFS([2]Drenagem_Dados!$B$2:$B$4108,$A117, [2]Drenagem_Dados!$I$2:$I$4108,$B117, [2]Drenagem_Dados!$S$2:$S$4108, "Sim")</f>
        <v>1</v>
      </c>
      <c r="N117" s="70">
        <f t="shared" si="18"/>
        <v>7.6923076923076927E-2</v>
      </c>
      <c r="O117" s="75">
        <f t="shared" si="19"/>
        <v>12.923076923076923</v>
      </c>
      <c r="P117" s="62">
        <f>COUNTIFS([2]Drenagem_Dados!$B$2:$B$4108,$A117, [2]Drenagem_Dados!$I$2:$I$4108,$B117, [2]Drenagem_Dados!$T$2:$T$4108, "Sim")</f>
        <v>4</v>
      </c>
      <c r="Q117" s="70">
        <f t="shared" si="20"/>
        <v>0.30769230769230771</v>
      </c>
      <c r="R117" s="75">
        <f t="shared" si="21"/>
        <v>9.6923076923076916</v>
      </c>
      <c r="S117" s="62">
        <f>COUNTIFS([2]Drenagem_Dados!$B$2:$B$4108,$A117, [2]Drenagem_Dados!$I$2:$I$4108,$B117, [2]Drenagem_Dados!$V$2:$V$4108, "Sim")</f>
        <v>12</v>
      </c>
      <c r="T117" s="70">
        <f t="shared" si="22"/>
        <v>0.92307692307692313</v>
      </c>
      <c r="U117" s="75">
        <f t="shared" si="23"/>
        <v>1.0769230769230762</v>
      </c>
      <c r="V117" s="72">
        <f>SUMIFS([2]Drenagem_Dados!$X$2:$X$4108, [2]Drenagem_Dados!$I$2:$I$4108,$B117,[2]Drenagem_Dados!$B$2:$B$4108,$A117)</f>
        <v>3391.41</v>
      </c>
      <c r="W117" s="72">
        <f>SUMIFS([2]Drenagem_Dados!$Y$2:$Y$4108, [2]Drenagem_Dados!$I$2:$I$4108,$B117,[2]Drenagem_Dados!$B$2:$B$4108,$A117)</f>
        <v>1655.1099999999997</v>
      </c>
      <c r="X117" s="70">
        <f t="shared" si="24"/>
        <v>0.48803005239708552</v>
      </c>
      <c r="Y117" s="74">
        <f t="shared" si="25"/>
        <v>1736.3000000000002</v>
      </c>
      <c r="Z117" s="72">
        <f>SUMIFS([2]Drenagem_Dados!$Z$2:$Z$4108, [2]Drenagem_Dados!$I$2:$I$4108,$B117,[2]Drenagem_Dados!$B$2:$B$4108,$A117)</f>
        <v>535.68999999999994</v>
      </c>
      <c r="AA117" s="70">
        <f t="shared" si="26"/>
        <v>0.1579549508906325</v>
      </c>
      <c r="AB117" s="74">
        <f t="shared" si="27"/>
        <v>2855.72</v>
      </c>
      <c r="AC117" s="76">
        <f t="shared" si="28"/>
        <v>0.48803005239708552</v>
      </c>
      <c r="AD117" s="76">
        <f t="shared" si="29"/>
        <v>0.1579549508906325</v>
      </c>
    </row>
    <row r="118" spans="1:30" x14ac:dyDescent="0.25">
      <c r="A118" s="24" t="s">
        <v>37</v>
      </c>
      <c r="B118" s="32">
        <v>3</v>
      </c>
      <c r="C118" s="62">
        <f>COUNTIFS([1]BseMun!$I$2:$I$5571,B118,[1]BseMun!$B$2:$B$5571,$A118)</f>
        <v>1</v>
      </c>
      <c r="D118" s="62">
        <f>COUNTIFS([2]Drenagem_Dados!$I$2:$I$4108,B118,[2]Drenagem_Dados!$B$2:$B$4108,A118)</f>
        <v>1</v>
      </c>
      <c r="E118" s="70">
        <f t="shared" si="30"/>
        <v>1</v>
      </c>
      <c r="F118" s="62">
        <f>SUMIFS([2]Drenagem_Dados!$K$2:$K$4108, [2]Drenagem_Dados!$I$2:$I$4108,$B118,[2]Drenagem_Dados!$B$2:$B$4108,$A118)</f>
        <v>87626</v>
      </c>
      <c r="G118" s="62">
        <f>SUMIFS([2]Drenagem_Dados!$Q$2:$Q$4108, [2]Drenagem_Dados!$I$2:$I$4108,$B118,[2]Drenagem_Dados!$B$2:$B$4108,$A118)</f>
        <v>21906</v>
      </c>
      <c r="H118" s="66">
        <f t="shared" si="31"/>
        <v>4.0000912991874369</v>
      </c>
      <c r="I118" s="62">
        <f>SUMIFS([2]Drenagem_Dados!$AA$2:$AA$4108, [2]Drenagem_Dados!$I$2:$I$4108,$B118,[2]Drenagem_Dados!$B$2:$B$4108,$A118)</f>
        <v>150</v>
      </c>
      <c r="J118" s="62">
        <f>I118/Faixa_Populacional_estado!D118</f>
        <v>150</v>
      </c>
      <c r="K118" s="62">
        <f t="shared" si="16"/>
        <v>150</v>
      </c>
      <c r="L118" s="70">
        <f t="shared" si="17"/>
        <v>6.8474390577923858E-3</v>
      </c>
      <c r="M118" s="62">
        <f>COUNTIFS([2]Drenagem_Dados!$B$2:$B$4108,$A118, [2]Drenagem_Dados!$I$2:$I$4108,$B118, [2]Drenagem_Dados!$S$2:$S$4108, "Sim")</f>
        <v>0</v>
      </c>
      <c r="N118" s="70">
        <f t="shared" si="18"/>
        <v>0</v>
      </c>
      <c r="O118" s="75">
        <f t="shared" si="19"/>
        <v>1</v>
      </c>
      <c r="P118" s="62">
        <f>COUNTIFS([2]Drenagem_Dados!$B$2:$B$4108,$A118, [2]Drenagem_Dados!$I$2:$I$4108,$B118, [2]Drenagem_Dados!$T$2:$T$4108, "Sim")</f>
        <v>1</v>
      </c>
      <c r="Q118" s="70">
        <f t="shared" si="20"/>
        <v>1</v>
      </c>
      <c r="R118" s="75">
        <f t="shared" si="21"/>
        <v>0</v>
      </c>
      <c r="S118" s="62">
        <f>COUNTIFS([2]Drenagem_Dados!$B$2:$B$4108,$A118, [2]Drenagem_Dados!$I$2:$I$4108,$B118, [2]Drenagem_Dados!$V$2:$V$4108, "Sim")</f>
        <v>1</v>
      </c>
      <c r="T118" s="70">
        <f t="shared" si="22"/>
        <v>1</v>
      </c>
      <c r="U118" s="75">
        <f t="shared" si="23"/>
        <v>0</v>
      </c>
      <c r="V118" s="72">
        <f>SUMIFS([2]Drenagem_Dados!$X$2:$X$4108, [2]Drenagem_Dados!$I$2:$I$4108,$B118,[2]Drenagem_Dados!$B$2:$B$4108,$A118)</f>
        <v>650</v>
      </c>
      <c r="W118" s="72">
        <f>SUMIFS([2]Drenagem_Dados!$Y$2:$Y$4108, [2]Drenagem_Dados!$I$2:$I$4108,$B118,[2]Drenagem_Dados!$B$2:$B$4108,$A118)</f>
        <v>450</v>
      </c>
      <c r="X118" s="70">
        <f t="shared" si="24"/>
        <v>0.69230769230769229</v>
      </c>
      <c r="Y118" s="74">
        <f t="shared" si="25"/>
        <v>200</v>
      </c>
      <c r="Z118" s="72">
        <f>SUMIFS([2]Drenagem_Dados!$Z$2:$Z$4108, [2]Drenagem_Dados!$I$2:$I$4108,$B118,[2]Drenagem_Dados!$B$2:$B$4108,$A118)</f>
        <v>15</v>
      </c>
      <c r="AA118" s="70">
        <f t="shared" si="26"/>
        <v>2.3076923076923078E-2</v>
      </c>
      <c r="AB118" s="74">
        <f t="shared" si="27"/>
        <v>635</v>
      </c>
      <c r="AC118" s="76">
        <f t="shared" si="28"/>
        <v>0.69230769230769229</v>
      </c>
      <c r="AD118" s="76">
        <f t="shared" si="29"/>
        <v>2.3076923076923078E-2</v>
      </c>
    </row>
    <row r="119" spans="1:30" x14ac:dyDescent="0.25">
      <c r="A119" s="24" t="s">
        <v>37</v>
      </c>
      <c r="B119" s="32">
        <v>4</v>
      </c>
      <c r="C119" s="62">
        <f>COUNTIFS([1]BseMun!$I$2:$I$5571,B119,[1]BseMun!$B$2:$B$5571,$A119)</f>
        <v>3</v>
      </c>
      <c r="D119" s="62">
        <f>COUNTIFS([2]Drenagem_Dados!$I$2:$I$4108,B119,[2]Drenagem_Dados!$B$2:$B$4108,A119)</f>
        <v>3</v>
      </c>
      <c r="E119" s="70">
        <f t="shared" si="30"/>
        <v>1</v>
      </c>
      <c r="F119" s="62">
        <f>SUMIFS([2]Drenagem_Dados!$K$2:$K$4108, [2]Drenagem_Dados!$I$2:$I$4108,$B119,[2]Drenagem_Dados!$B$2:$B$4108,$A119)</f>
        <v>1432015</v>
      </c>
      <c r="G119" s="62">
        <f>SUMIFS([2]Drenagem_Dados!$Q$2:$Q$4108, [2]Drenagem_Dados!$I$2:$I$4108,$B119,[2]Drenagem_Dados!$B$2:$B$4108,$A119)</f>
        <v>321669</v>
      </c>
      <c r="H119" s="66">
        <f t="shared" si="31"/>
        <v>4.4518278105754669</v>
      </c>
      <c r="I119" s="62">
        <f>SUMIFS([2]Drenagem_Dados!$AA$2:$AA$4108, [2]Drenagem_Dados!$I$2:$I$4108,$B119,[2]Drenagem_Dados!$B$2:$B$4108,$A119)</f>
        <v>1240</v>
      </c>
      <c r="J119" s="62">
        <f>I119/Faixa_Populacional_estado!D119</f>
        <v>413.33333333333331</v>
      </c>
      <c r="K119" s="62">
        <f t="shared" si="16"/>
        <v>1240</v>
      </c>
      <c r="L119" s="70">
        <f t="shared" si="17"/>
        <v>3.85489431682879E-3</v>
      </c>
      <c r="M119" s="62">
        <f>COUNTIFS([2]Drenagem_Dados!$B$2:$B$4108,$A119, [2]Drenagem_Dados!$I$2:$I$4108,$B119, [2]Drenagem_Dados!$S$2:$S$4108, "Sim")</f>
        <v>1</v>
      </c>
      <c r="N119" s="70">
        <f t="shared" si="18"/>
        <v>0.33333333333333331</v>
      </c>
      <c r="O119" s="75">
        <f t="shared" si="19"/>
        <v>2</v>
      </c>
      <c r="P119" s="62">
        <f>COUNTIFS([2]Drenagem_Dados!$B$2:$B$4108,$A119, [2]Drenagem_Dados!$I$2:$I$4108,$B119, [2]Drenagem_Dados!$T$2:$T$4108, "Sim")</f>
        <v>3</v>
      </c>
      <c r="Q119" s="70">
        <f t="shared" si="20"/>
        <v>1</v>
      </c>
      <c r="R119" s="75">
        <f t="shared" si="21"/>
        <v>0</v>
      </c>
      <c r="S119" s="62">
        <f>COUNTIFS([2]Drenagem_Dados!$B$2:$B$4108,$A119, [2]Drenagem_Dados!$I$2:$I$4108,$B119, [2]Drenagem_Dados!$V$2:$V$4108, "Sim")</f>
        <v>3</v>
      </c>
      <c r="T119" s="70">
        <f t="shared" si="22"/>
        <v>1</v>
      </c>
      <c r="U119" s="75">
        <f t="shared" si="23"/>
        <v>0</v>
      </c>
      <c r="V119" s="72">
        <f>SUMIFS([2]Drenagem_Dados!$X$2:$X$4108, [2]Drenagem_Dados!$I$2:$I$4108,$B119,[2]Drenagem_Dados!$B$2:$B$4108,$A119)</f>
        <v>3481.24</v>
      </c>
      <c r="W119" s="72">
        <f>SUMIFS([2]Drenagem_Dados!$Y$2:$Y$4108, [2]Drenagem_Dados!$I$2:$I$4108,$B119,[2]Drenagem_Dados!$B$2:$B$4108,$A119)</f>
        <v>1658.67</v>
      </c>
      <c r="X119" s="70">
        <f t="shared" si="24"/>
        <v>0.47645953740621161</v>
      </c>
      <c r="Y119" s="74">
        <f t="shared" si="25"/>
        <v>1822.5699999999997</v>
      </c>
      <c r="Z119" s="72">
        <f>SUMIFS([2]Drenagem_Dados!$Z$2:$Z$4108, [2]Drenagem_Dados!$I$2:$I$4108,$B119,[2]Drenagem_Dados!$B$2:$B$4108,$A119)</f>
        <v>170.9</v>
      </c>
      <c r="AA119" s="70">
        <f t="shared" si="26"/>
        <v>4.9091702956417835E-2</v>
      </c>
      <c r="AB119" s="74">
        <f t="shared" si="27"/>
        <v>3310.3399999999997</v>
      </c>
      <c r="AC119" s="76">
        <f t="shared" si="28"/>
        <v>0.47645953740621161</v>
      </c>
      <c r="AD119" s="76">
        <f t="shared" si="29"/>
        <v>4.9091702956417835E-2</v>
      </c>
    </row>
    <row r="120" spans="1:30" x14ac:dyDescent="0.25">
      <c r="A120" s="24" t="s">
        <v>37</v>
      </c>
      <c r="B120" s="32">
        <v>5</v>
      </c>
      <c r="C120" s="62">
        <f>COUNTIFS([1]BseMun!$I$2:$I$5571,B120,[1]BseMun!$B$2:$B$5571,$A120)</f>
        <v>0</v>
      </c>
      <c r="D120" s="62">
        <f>COUNTIFS([2]Drenagem_Dados!$I$2:$I$4108,B120,[2]Drenagem_Dados!$B$2:$B$4108,A120)</f>
        <v>0</v>
      </c>
      <c r="E120" s="70" t="s">
        <v>4177</v>
      </c>
      <c r="F120" s="62">
        <f>SUMIFS([2]Drenagem_Dados!$K$2:$K$4108, [2]Drenagem_Dados!$I$2:$I$4108,$B120,[2]Drenagem_Dados!$B$2:$B$4108,$A120)</f>
        <v>0</v>
      </c>
      <c r="G120" s="62">
        <f>SUMIFS([2]Drenagem_Dados!$Q$2:$Q$4108, [2]Drenagem_Dados!$I$2:$I$4108,$B120,[2]Drenagem_Dados!$B$2:$B$4108,$A120)</f>
        <v>0</v>
      </c>
      <c r="H120" s="65" t="s">
        <v>4177</v>
      </c>
      <c r="I120" s="62">
        <f>SUMIFS([2]Drenagem_Dados!$AA$2:$AA$4108, [2]Drenagem_Dados!$I$2:$I$4108,$B120,[2]Drenagem_Dados!$B$2:$B$4108,$A120)</f>
        <v>0</v>
      </c>
      <c r="J120" s="65" t="s">
        <v>4177</v>
      </c>
      <c r="K120" s="62" t="str">
        <f t="shared" si="16"/>
        <v>-</v>
      </c>
      <c r="L120" s="70" t="str">
        <f t="shared" si="17"/>
        <v>-</v>
      </c>
      <c r="M120" s="62">
        <f>COUNTIFS([2]Drenagem_Dados!$B$2:$B$4108,$A120, [2]Drenagem_Dados!$I$2:$I$4108,$B120, [2]Drenagem_Dados!$S$2:$S$4108, "Sim")</f>
        <v>0</v>
      </c>
      <c r="N120" s="70" t="str">
        <f t="shared" si="18"/>
        <v>-</v>
      </c>
      <c r="O120" s="75" t="str">
        <f t="shared" si="19"/>
        <v>-</v>
      </c>
      <c r="P120" s="62">
        <f>COUNTIFS([2]Drenagem_Dados!$B$2:$B$4108,$A120, [2]Drenagem_Dados!$I$2:$I$4108,$B120, [2]Drenagem_Dados!$T$2:$T$4108, "Sim")</f>
        <v>0</v>
      </c>
      <c r="Q120" s="70" t="str">
        <f t="shared" si="20"/>
        <v>-</v>
      </c>
      <c r="R120" s="75" t="str">
        <f t="shared" si="21"/>
        <v>-</v>
      </c>
      <c r="S120" s="62">
        <f>COUNTIFS([2]Drenagem_Dados!$B$2:$B$4108,$A120, [2]Drenagem_Dados!$I$2:$I$4108,$B120, [2]Drenagem_Dados!$V$2:$V$4108, "Sim")</f>
        <v>0</v>
      </c>
      <c r="T120" s="70" t="str">
        <f t="shared" si="22"/>
        <v>-</v>
      </c>
      <c r="U120" s="75" t="str">
        <f t="shared" si="23"/>
        <v>-</v>
      </c>
      <c r="V120" s="72">
        <f>SUMIFS([2]Drenagem_Dados!$X$2:$X$4108, [2]Drenagem_Dados!$I$2:$I$4108,$B120,[2]Drenagem_Dados!$B$2:$B$4108,$A120)</f>
        <v>0</v>
      </c>
      <c r="W120" s="72">
        <f>SUMIFS([2]Drenagem_Dados!$Y$2:$Y$4108, [2]Drenagem_Dados!$I$2:$I$4108,$B120,[2]Drenagem_Dados!$B$2:$B$4108,$A120)</f>
        <v>0</v>
      </c>
      <c r="X120" s="70" t="str">
        <f t="shared" si="24"/>
        <v>-</v>
      </c>
      <c r="Y120" s="74" t="str">
        <f t="shared" si="25"/>
        <v>-</v>
      </c>
      <c r="Z120" s="72">
        <f>SUMIFS([2]Drenagem_Dados!$Z$2:$Z$4108, [2]Drenagem_Dados!$I$2:$I$4108,$B120,[2]Drenagem_Dados!$B$2:$B$4108,$A120)</f>
        <v>0</v>
      </c>
      <c r="AA120" s="70" t="str">
        <f t="shared" si="26"/>
        <v>-</v>
      </c>
      <c r="AB120" s="74" t="str">
        <f t="shared" si="27"/>
        <v>-</v>
      </c>
      <c r="AC120" s="76" t="str">
        <f t="shared" si="28"/>
        <v>-</v>
      </c>
      <c r="AD120" s="76" t="str">
        <f t="shared" si="29"/>
        <v>-</v>
      </c>
    </row>
    <row r="121" spans="1:30" x14ac:dyDescent="0.25">
      <c r="A121" s="24" t="s">
        <v>37</v>
      </c>
      <c r="B121" s="67">
        <v>6</v>
      </c>
      <c r="C121" s="62">
        <f>COUNTIFS([1]BseMun!$I$2:$I$5571,B121,[1]BseMun!$B$2:$B$5571,$A121)</f>
        <v>0</v>
      </c>
      <c r="D121" s="62">
        <f>COUNTIFS([2]Drenagem_Dados!$I$2:$I$4108,B121,[2]Drenagem_Dados!$B$2:$B$4108,A121)</f>
        <v>0</v>
      </c>
      <c r="E121" s="70" t="s">
        <v>4177</v>
      </c>
      <c r="F121" s="62">
        <f>SUMIFS([2]Drenagem_Dados!$K$2:$K$4108, [2]Drenagem_Dados!$I$2:$I$4108,$B121,[2]Drenagem_Dados!$B$2:$B$4108,$A121)</f>
        <v>0</v>
      </c>
      <c r="G121" s="62">
        <f>SUMIFS([2]Drenagem_Dados!$Q$2:$Q$4108, [2]Drenagem_Dados!$I$2:$I$4108,$B121,[2]Drenagem_Dados!$B$2:$B$4108,$A121)</f>
        <v>0</v>
      </c>
      <c r="H121" s="65" t="s">
        <v>4177</v>
      </c>
      <c r="I121" s="62">
        <f>SUMIFS([2]Drenagem_Dados!$AA$2:$AA$4108, [2]Drenagem_Dados!$I$2:$I$4108,$B121,[2]Drenagem_Dados!$B$2:$B$4108,$A121)</f>
        <v>0</v>
      </c>
      <c r="J121" s="65" t="s">
        <v>4177</v>
      </c>
      <c r="K121" s="62" t="str">
        <f t="shared" si="16"/>
        <v>-</v>
      </c>
      <c r="L121" s="70" t="str">
        <f t="shared" si="17"/>
        <v>-</v>
      </c>
      <c r="M121" s="62">
        <f>COUNTIFS([2]Drenagem_Dados!$B$2:$B$4108,$A121, [2]Drenagem_Dados!$I$2:$I$4108,$B121, [2]Drenagem_Dados!$S$2:$S$4108, "Sim")</f>
        <v>0</v>
      </c>
      <c r="N121" s="70" t="str">
        <f t="shared" si="18"/>
        <v>-</v>
      </c>
      <c r="O121" s="75" t="str">
        <f t="shared" si="19"/>
        <v>-</v>
      </c>
      <c r="P121" s="62">
        <f>COUNTIFS([2]Drenagem_Dados!$B$2:$B$4108,$A121, [2]Drenagem_Dados!$I$2:$I$4108,$B121, [2]Drenagem_Dados!$T$2:$T$4108, "Sim")</f>
        <v>0</v>
      </c>
      <c r="Q121" s="70" t="str">
        <f t="shared" si="20"/>
        <v>-</v>
      </c>
      <c r="R121" s="75" t="str">
        <f t="shared" si="21"/>
        <v>-</v>
      </c>
      <c r="S121" s="62">
        <f>COUNTIFS([2]Drenagem_Dados!$B$2:$B$4108,$A121, [2]Drenagem_Dados!$I$2:$I$4108,$B121, [2]Drenagem_Dados!$V$2:$V$4108, "Sim")</f>
        <v>0</v>
      </c>
      <c r="T121" s="70" t="str">
        <f t="shared" si="22"/>
        <v>-</v>
      </c>
      <c r="U121" s="75" t="str">
        <f t="shared" si="23"/>
        <v>-</v>
      </c>
      <c r="V121" s="72">
        <f>SUMIFS([2]Drenagem_Dados!$X$2:$X$4108, [2]Drenagem_Dados!$I$2:$I$4108,$B121,[2]Drenagem_Dados!$B$2:$B$4108,$A121)</f>
        <v>0</v>
      </c>
      <c r="W121" s="72">
        <f>SUMIFS([2]Drenagem_Dados!$Y$2:$Y$4108, [2]Drenagem_Dados!$I$2:$I$4108,$B121,[2]Drenagem_Dados!$B$2:$B$4108,$A121)</f>
        <v>0</v>
      </c>
      <c r="X121" s="70" t="str">
        <f t="shared" si="24"/>
        <v>-</v>
      </c>
      <c r="Y121" s="74" t="str">
        <f t="shared" si="25"/>
        <v>-</v>
      </c>
      <c r="Z121" s="72">
        <f>SUMIFS([2]Drenagem_Dados!$Z$2:$Z$4108, [2]Drenagem_Dados!$I$2:$I$4108,$B121,[2]Drenagem_Dados!$B$2:$B$4108,$A121)</f>
        <v>0</v>
      </c>
      <c r="AA121" s="70" t="str">
        <f t="shared" si="26"/>
        <v>-</v>
      </c>
      <c r="AB121" s="74" t="str">
        <f t="shared" si="27"/>
        <v>-</v>
      </c>
      <c r="AC121" s="76" t="str">
        <f t="shared" si="28"/>
        <v>-</v>
      </c>
      <c r="AD121" s="76" t="str">
        <f t="shared" si="29"/>
        <v>-</v>
      </c>
    </row>
    <row r="122" spans="1:30" x14ac:dyDescent="0.25">
      <c r="A122" s="24" t="s">
        <v>38</v>
      </c>
      <c r="B122" s="24">
        <v>1</v>
      </c>
      <c r="C122" s="62">
        <f>COUNTIFS([1]BseMun!$I$2:$I$5571,B122,[1]BseMun!$B$2:$B$5571,$A122)</f>
        <v>38</v>
      </c>
      <c r="D122" s="62">
        <f>COUNTIFS([2]Drenagem_Dados!$I$2:$I$4108,B122,[2]Drenagem_Dados!$B$2:$B$4108,A122)</f>
        <v>27</v>
      </c>
      <c r="E122" s="70">
        <f t="shared" si="30"/>
        <v>0.71052631578947367</v>
      </c>
      <c r="F122" s="62">
        <f>SUMIFS([2]Drenagem_Dados!$K$2:$K$4108, [2]Drenagem_Dados!$I$2:$I$4108,$B122,[2]Drenagem_Dados!$B$2:$B$4108,$A122)</f>
        <v>156419</v>
      </c>
      <c r="G122" s="62">
        <f>SUMIFS([2]Drenagem_Dados!$Q$2:$Q$4108, [2]Drenagem_Dados!$I$2:$I$4108,$B122,[2]Drenagem_Dados!$B$2:$B$4108,$A122)</f>
        <v>65482</v>
      </c>
      <c r="H122" s="66">
        <f t="shared" si="31"/>
        <v>2.3887327815277479</v>
      </c>
      <c r="I122" s="62">
        <f>SUMIFS([2]Drenagem_Dados!$AA$2:$AA$4108, [2]Drenagem_Dados!$I$2:$I$4108,$B122,[2]Drenagem_Dados!$B$2:$B$4108,$A122)</f>
        <v>417</v>
      </c>
      <c r="J122" s="62">
        <f>I122/Faixa_Populacional_estado!D122</f>
        <v>15.444444444444445</v>
      </c>
      <c r="K122" s="62">
        <f t="shared" si="16"/>
        <v>586.88888888888891</v>
      </c>
      <c r="L122" s="70">
        <f t="shared" si="17"/>
        <v>8.9625987124536347E-3</v>
      </c>
      <c r="M122" s="62">
        <f>COUNTIFS([2]Drenagem_Dados!$B$2:$B$4108,$A122, [2]Drenagem_Dados!$I$2:$I$4108,$B122, [2]Drenagem_Dados!$S$2:$S$4108, "Sim")</f>
        <v>4</v>
      </c>
      <c r="N122" s="70">
        <f t="shared" si="18"/>
        <v>0.14814814814814814</v>
      </c>
      <c r="O122" s="75">
        <f t="shared" si="19"/>
        <v>32.370370370370374</v>
      </c>
      <c r="P122" s="62">
        <f>COUNTIFS([2]Drenagem_Dados!$B$2:$B$4108,$A122, [2]Drenagem_Dados!$I$2:$I$4108,$B122, [2]Drenagem_Dados!$T$2:$T$4108, "Sim")</f>
        <v>9</v>
      </c>
      <c r="Q122" s="70">
        <f t="shared" si="20"/>
        <v>0.33333333333333331</v>
      </c>
      <c r="R122" s="75">
        <f t="shared" si="21"/>
        <v>25.333333333333336</v>
      </c>
      <c r="S122" s="62">
        <f>COUNTIFS([2]Drenagem_Dados!$B$2:$B$4108,$A122, [2]Drenagem_Dados!$I$2:$I$4108,$B122, [2]Drenagem_Dados!$V$2:$V$4108, "Sim")</f>
        <v>20</v>
      </c>
      <c r="T122" s="70">
        <f t="shared" si="22"/>
        <v>0.7407407407407407</v>
      </c>
      <c r="U122" s="75">
        <f t="shared" si="23"/>
        <v>9.851851851851853</v>
      </c>
      <c r="V122" s="72">
        <f>SUMIFS([2]Drenagem_Dados!$X$2:$X$4108, [2]Drenagem_Dados!$I$2:$I$4108,$B122,[2]Drenagem_Dados!$B$2:$B$4108,$A122)</f>
        <v>1071.3699999999999</v>
      </c>
      <c r="W122" s="72">
        <f>SUMIFS([2]Drenagem_Dados!$Y$2:$Y$4108, [2]Drenagem_Dados!$I$2:$I$4108,$B122,[2]Drenagem_Dados!$B$2:$B$4108,$A122)</f>
        <v>627.17000000000007</v>
      </c>
      <c r="X122" s="70">
        <f t="shared" si="24"/>
        <v>0.5853906680231854</v>
      </c>
      <c r="Y122" s="74">
        <f t="shared" si="25"/>
        <v>444.19999999999982</v>
      </c>
      <c r="Z122" s="72">
        <f>SUMIFS([2]Drenagem_Dados!$Z$2:$Z$4108, [2]Drenagem_Dados!$I$2:$I$4108,$B122,[2]Drenagem_Dados!$B$2:$B$4108,$A122)</f>
        <v>89.01</v>
      </c>
      <c r="AA122" s="70">
        <f t="shared" si="26"/>
        <v>8.3080541736281599E-2</v>
      </c>
      <c r="AB122" s="74">
        <f t="shared" si="27"/>
        <v>982.3599999999999</v>
      </c>
      <c r="AC122" s="76">
        <f t="shared" si="28"/>
        <v>0.5853906680231854</v>
      </c>
      <c r="AD122" s="76">
        <f t="shared" si="29"/>
        <v>8.3080541736281599E-2</v>
      </c>
    </row>
    <row r="123" spans="1:30" x14ac:dyDescent="0.25">
      <c r="A123" s="24" t="s">
        <v>38</v>
      </c>
      <c r="B123" s="32">
        <v>2</v>
      </c>
      <c r="C123" s="62">
        <f>COUNTIFS([1]BseMun!$I$2:$I$5571,B123,[1]BseMun!$B$2:$B$5571,$A123)</f>
        <v>10</v>
      </c>
      <c r="D123" s="62">
        <f>COUNTIFS([2]Drenagem_Dados!$I$2:$I$4108,B123,[2]Drenagem_Dados!$B$2:$B$4108,A123)</f>
        <v>7</v>
      </c>
      <c r="E123" s="70">
        <f t="shared" si="30"/>
        <v>0.7</v>
      </c>
      <c r="F123" s="62">
        <f>SUMIFS([2]Drenagem_Dados!$K$2:$K$4108, [2]Drenagem_Dados!$I$2:$I$4108,$B123,[2]Drenagem_Dados!$B$2:$B$4108,$A123)</f>
        <v>201687</v>
      </c>
      <c r="G123" s="62">
        <f>SUMIFS([2]Drenagem_Dados!$Q$2:$Q$4108, [2]Drenagem_Dados!$I$2:$I$4108,$B123,[2]Drenagem_Dados!$B$2:$B$4108,$A123)</f>
        <v>76627</v>
      </c>
      <c r="H123" s="66">
        <f t="shared" si="31"/>
        <v>2.6320618058908738</v>
      </c>
      <c r="I123" s="62">
        <f>SUMIFS([2]Drenagem_Dados!$AA$2:$AA$4108, [2]Drenagem_Dados!$I$2:$I$4108,$B123,[2]Drenagem_Dados!$B$2:$B$4108,$A123)</f>
        <v>2045</v>
      </c>
      <c r="J123" s="62">
        <f>I123/Faixa_Populacional_estado!D123</f>
        <v>292.14285714285717</v>
      </c>
      <c r="K123" s="62">
        <f t="shared" si="16"/>
        <v>2921.4285714285716</v>
      </c>
      <c r="L123" s="70">
        <f t="shared" si="17"/>
        <v>3.8125315768966182E-2</v>
      </c>
      <c r="M123" s="62">
        <f>COUNTIFS([2]Drenagem_Dados!$B$2:$B$4108,$A123, [2]Drenagem_Dados!$I$2:$I$4108,$B123, [2]Drenagem_Dados!$S$2:$S$4108, "Sim")</f>
        <v>0</v>
      </c>
      <c r="N123" s="70">
        <f t="shared" si="18"/>
        <v>0</v>
      </c>
      <c r="O123" s="75">
        <f t="shared" si="19"/>
        <v>10</v>
      </c>
      <c r="P123" s="62">
        <f>COUNTIFS([2]Drenagem_Dados!$B$2:$B$4108,$A123, [2]Drenagem_Dados!$I$2:$I$4108,$B123, [2]Drenagem_Dados!$T$2:$T$4108, "Sim")</f>
        <v>1</v>
      </c>
      <c r="Q123" s="70">
        <f t="shared" si="20"/>
        <v>0.14285714285714285</v>
      </c>
      <c r="R123" s="75">
        <f t="shared" si="21"/>
        <v>8.571428571428573</v>
      </c>
      <c r="S123" s="62">
        <f>COUNTIFS([2]Drenagem_Dados!$B$2:$B$4108,$A123, [2]Drenagem_Dados!$I$2:$I$4108,$B123, [2]Drenagem_Dados!$V$2:$V$4108, "Sim")</f>
        <v>7</v>
      </c>
      <c r="T123" s="70">
        <f t="shared" si="22"/>
        <v>1</v>
      </c>
      <c r="U123" s="75">
        <f t="shared" si="23"/>
        <v>0</v>
      </c>
      <c r="V123" s="72">
        <f>SUMIFS([2]Drenagem_Dados!$X$2:$X$4108, [2]Drenagem_Dados!$I$2:$I$4108,$B123,[2]Drenagem_Dados!$B$2:$B$4108,$A123)</f>
        <v>27274.09</v>
      </c>
      <c r="W123" s="72">
        <f>SUMIFS([2]Drenagem_Dados!$Y$2:$Y$4108, [2]Drenagem_Dados!$I$2:$I$4108,$B123,[2]Drenagem_Dados!$B$2:$B$4108,$A123)</f>
        <v>15529.07</v>
      </c>
      <c r="X123" s="70">
        <f t="shared" si="24"/>
        <v>0.56937078377317074</v>
      </c>
      <c r="Y123" s="74">
        <f t="shared" si="25"/>
        <v>11745.02</v>
      </c>
      <c r="Z123" s="72">
        <f>SUMIFS([2]Drenagem_Dados!$Z$2:$Z$4108, [2]Drenagem_Dados!$I$2:$I$4108,$B123,[2]Drenagem_Dados!$B$2:$B$4108,$A123)</f>
        <v>6349.4</v>
      </c>
      <c r="AA123" s="70">
        <f t="shared" si="26"/>
        <v>0.23279970110826795</v>
      </c>
      <c r="AB123" s="74">
        <f t="shared" si="27"/>
        <v>20924.690000000002</v>
      </c>
      <c r="AC123" s="76">
        <f t="shared" si="28"/>
        <v>0.56937078377317074</v>
      </c>
      <c r="AD123" s="76">
        <f t="shared" si="29"/>
        <v>0.23279970110826795</v>
      </c>
    </row>
    <row r="124" spans="1:30" x14ac:dyDescent="0.25">
      <c r="A124" s="24" t="s">
        <v>38</v>
      </c>
      <c r="B124" s="32">
        <v>3</v>
      </c>
      <c r="C124" s="62">
        <f>COUNTIFS([1]BseMun!$I$2:$I$5571,B124,[1]BseMun!$B$2:$B$5571,$A124)</f>
        <v>3</v>
      </c>
      <c r="D124" s="62">
        <f>COUNTIFS([2]Drenagem_Dados!$I$2:$I$4108,B124,[2]Drenagem_Dados!$B$2:$B$4108,A124)</f>
        <v>3</v>
      </c>
      <c r="E124" s="70">
        <f t="shared" si="30"/>
        <v>1</v>
      </c>
      <c r="F124" s="62">
        <f>SUMIFS([2]Drenagem_Dados!$K$2:$K$4108, [2]Drenagem_Dados!$I$2:$I$4108,$B124,[2]Drenagem_Dados!$B$2:$B$4108,$A124)</f>
        <v>306535</v>
      </c>
      <c r="G124" s="62">
        <f>SUMIFS([2]Drenagem_Dados!$Q$2:$Q$4108, [2]Drenagem_Dados!$I$2:$I$4108,$B124,[2]Drenagem_Dados!$B$2:$B$4108,$A124)</f>
        <v>103858</v>
      </c>
      <c r="H124" s="66">
        <f t="shared" si="31"/>
        <v>2.9514818309615052</v>
      </c>
      <c r="I124" s="62">
        <f>SUMIFS([2]Drenagem_Dados!$AA$2:$AA$4108, [2]Drenagem_Dados!$I$2:$I$4108,$B124,[2]Drenagem_Dados!$B$2:$B$4108,$A124)</f>
        <v>200</v>
      </c>
      <c r="J124" s="62">
        <f>I124/Faixa_Populacional_estado!D124</f>
        <v>66.666666666666671</v>
      </c>
      <c r="K124" s="62">
        <f t="shared" si="16"/>
        <v>200</v>
      </c>
      <c r="L124" s="70">
        <f t="shared" si="17"/>
        <v>1.9257062527682028E-3</v>
      </c>
      <c r="M124" s="62">
        <f>COUNTIFS([2]Drenagem_Dados!$B$2:$B$4108,$A124, [2]Drenagem_Dados!$I$2:$I$4108,$B124, [2]Drenagem_Dados!$S$2:$S$4108, "Sim")</f>
        <v>0</v>
      </c>
      <c r="N124" s="70">
        <f t="shared" si="18"/>
        <v>0</v>
      </c>
      <c r="O124" s="75">
        <f t="shared" si="19"/>
        <v>3</v>
      </c>
      <c r="P124" s="62">
        <f>COUNTIFS([2]Drenagem_Dados!$B$2:$B$4108,$A124, [2]Drenagem_Dados!$I$2:$I$4108,$B124, [2]Drenagem_Dados!$T$2:$T$4108, "Sim")</f>
        <v>2</v>
      </c>
      <c r="Q124" s="70">
        <f t="shared" si="20"/>
        <v>0.66666666666666663</v>
      </c>
      <c r="R124" s="75">
        <f t="shared" si="21"/>
        <v>1</v>
      </c>
      <c r="S124" s="62">
        <f>COUNTIFS([2]Drenagem_Dados!$B$2:$B$4108,$A124, [2]Drenagem_Dados!$I$2:$I$4108,$B124, [2]Drenagem_Dados!$V$2:$V$4108, "Sim")</f>
        <v>3</v>
      </c>
      <c r="T124" s="70">
        <f t="shared" si="22"/>
        <v>1</v>
      </c>
      <c r="U124" s="75">
        <f t="shared" si="23"/>
        <v>0</v>
      </c>
      <c r="V124" s="72">
        <f>SUMIFS([2]Drenagem_Dados!$X$2:$X$4108, [2]Drenagem_Dados!$I$2:$I$4108,$B124,[2]Drenagem_Dados!$B$2:$B$4108,$A124)</f>
        <v>2005.63</v>
      </c>
      <c r="W124" s="72">
        <f>SUMIFS([2]Drenagem_Dados!$Y$2:$Y$4108, [2]Drenagem_Dados!$I$2:$I$4108,$B124,[2]Drenagem_Dados!$B$2:$B$4108,$A124)</f>
        <v>1329.18</v>
      </c>
      <c r="X124" s="70">
        <f t="shared" si="24"/>
        <v>0.66272443072750209</v>
      </c>
      <c r="Y124" s="74">
        <f t="shared" si="25"/>
        <v>676.45</v>
      </c>
      <c r="Z124" s="72">
        <f>SUMIFS([2]Drenagem_Dados!$Z$2:$Z$4108, [2]Drenagem_Dados!$I$2:$I$4108,$B124,[2]Drenagem_Dados!$B$2:$B$4108,$A124)</f>
        <v>326.92999999999995</v>
      </c>
      <c r="AA124" s="70">
        <f t="shared" si="26"/>
        <v>0.16300613772231165</v>
      </c>
      <c r="AB124" s="74">
        <f t="shared" si="27"/>
        <v>1678.7000000000003</v>
      </c>
      <c r="AC124" s="76">
        <f t="shared" si="28"/>
        <v>0.66272443072750209</v>
      </c>
      <c r="AD124" s="76">
        <f t="shared" si="29"/>
        <v>0.16300613772231165</v>
      </c>
    </row>
    <row r="125" spans="1:30" x14ac:dyDescent="0.25">
      <c r="A125" s="24" t="s">
        <v>38</v>
      </c>
      <c r="B125" s="32">
        <v>4</v>
      </c>
      <c r="C125" s="62">
        <f>COUNTIFS([1]BseMun!$I$2:$I$5571,B125,[1]BseMun!$B$2:$B$5571,$A125)</f>
        <v>1</v>
      </c>
      <c r="D125" s="62">
        <f>COUNTIFS([2]Drenagem_Dados!$I$2:$I$4108,B125,[2]Drenagem_Dados!$B$2:$B$4108,A125)</f>
        <v>0</v>
      </c>
      <c r="E125" s="70">
        <f t="shared" si="30"/>
        <v>0</v>
      </c>
      <c r="F125" s="62">
        <f>SUMIFS([2]Drenagem_Dados!$K$2:$K$4108, [2]Drenagem_Dados!$I$2:$I$4108,$B125,[2]Drenagem_Dados!$B$2:$B$4108,$A125)</f>
        <v>0</v>
      </c>
      <c r="G125" s="62">
        <f>SUMIFS([2]Drenagem_Dados!$Q$2:$Q$4108, [2]Drenagem_Dados!$I$2:$I$4108,$B125,[2]Drenagem_Dados!$B$2:$B$4108,$A125)</f>
        <v>0</v>
      </c>
      <c r="H125" s="65" t="s">
        <v>4177</v>
      </c>
      <c r="I125" s="62">
        <f>SUMIFS([2]Drenagem_Dados!$AA$2:$AA$4108, [2]Drenagem_Dados!$I$2:$I$4108,$B125,[2]Drenagem_Dados!$B$2:$B$4108,$A125)</f>
        <v>0</v>
      </c>
      <c r="J125" s="65" t="s">
        <v>4177</v>
      </c>
      <c r="K125" s="62" t="str">
        <f t="shared" si="16"/>
        <v>-</v>
      </c>
      <c r="L125" s="70" t="str">
        <f t="shared" si="17"/>
        <v>-</v>
      </c>
      <c r="M125" s="62">
        <f>COUNTIFS([2]Drenagem_Dados!$B$2:$B$4108,$A125, [2]Drenagem_Dados!$I$2:$I$4108,$B125, [2]Drenagem_Dados!$S$2:$S$4108, "Sim")</f>
        <v>0</v>
      </c>
      <c r="N125" s="70" t="str">
        <f t="shared" si="18"/>
        <v>-</v>
      </c>
      <c r="O125" s="75" t="str">
        <f t="shared" si="19"/>
        <v>-</v>
      </c>
      <c r="P125" s="62">
        <f>COUNTIFS([2]Drenagem_Dados!$B$2:$B$4108,$A125, [2]Drenagem_Dados!$I$2:$I$4108,$B125, [2]Drenagem_Dados!$T$2:$T$4108, "Sim")</f>
        <v>0</v>
      </c>
      <c r="Q125" s="70" t="str">
        <f t="shared" si="20"/>
        <v>-</v>
      </c>
      <c r="R125" s="75" t="str">
        <f t="shared" si="21"/>
        <v>-</v>
      </c>
      <c r="S125" s="62">
        <f>COUNTIFS([2]Drenagem_Dados!$B$2:$B$4108,$A125, [2]Drenagem_Dados!$I$2:$I$4108,$B125, [2]Drenagem_Dados!$V$2:$V$4108, "Sim")</f>
        <v>0</v>
      </c>
      <c r="T125" s="70" t="str">
        <f t="shared" si="22"/>
        <v>-</v>
      </c>
      <c r="U125" s="75" t="str">
        <f t="shared" si="23"/>
        <v>-</v>
      </c>
      <c r="V125" s="72">
        <f>SUMIFS([2]Drenagem_Dados!$X$2:$X$4108, [2]Drenagem_Dados!$I$2:$I$4108,$B125,[2]Drenagem_Dados!$B$2:$B$4108,$A125)</f>
        <v>0</v>
      </c>
      <c r="W125" s="72">
        <f>SUMIFS([2]Drenagem_Dados!$Y$2:$Y$4108, [2]Drenagem_Dados!$I$2:$I$4108,$B125,[2]Drenagem_Dados!$B$2:$B$4108,$A125)</f>
        <v>0</v>
      </c>
      <c r="X125" s="70" t="str">
        <f t="shared" si="24"/>
        <v>-</v>
      </c>
      <c r="Y125" s="74" t="str">
        <f t="shared" si="25"/>
        <v>-</v>
      </c>
      <c r="Z125" s="72">
        <f>SUMIFS([2]Drenagem_Dados!$Z$2:$Z$4108, [2]Drenagem_Dados!$I$2:$I$4108,$B125,[2]Drenagem_Dados!$B$2:$B$4108,$A125)</f>
        <v>0</v>
      </c>
      <c r="AA125" s="70" t="str">
        <f t="shared" si="26"/>
        <v>-</v>
      </c>
      <c r="AB125" s="74" t="str">
        <f t="shared" si="27"/>
        <v>-</v>
      </c>
      <c r="AC125" s="76" t="str">
        <f t="shared" si="28"/>
        <v>-</v>
      </c>
      <c r="AD125" s="76" t="str">
        <f t="shared" si="29"/>
        <v>-</v>
      </c>
    </row>
    <row r="126" spans="1:30" x14ac:dyDescent="0.25">
      <c r="A126" s="24" t="s">
        <v>38</v>
      </c>
      <c r="B126" s="32">
        <v>5</v>
      </c>
      <c r="C126" s="62">
        <f>COUNTIFS([1]BseMun!$I$2:$I$5571,B126,[1]BseMun!$B$2:$B$5571,$A126)</f>
        <v>0</v>
      </c>
      <c r="D126" s="62">
        <f>COUNTIFS([2]Drenagem_Dados!$I$2:$I$4108,B126,[2]Drenagem_Dados!$B$2:$B$4108,A126)</f>
        <v>0</v>
      </c>
      <c r="E126" s="70" t="s">
        <v>4177</v>
      </c>
      <c r="F126" s="62">
        <f>SUMIFS([2]Drenagem_Dados!$K$2:$K$4108, [2]Drenagem_Dados!$I$2:$I$4108,$B126,[2]Drenagem_Dados!$B$2:$B$4108,$A126)</f>
        <v>0</v>
      </c>
      <c r="G126" s="62">
        <f>SUMIFS([2]Drenagem_Dados!$Q$2:$Q$4108, [2]Drenagem_Dados!$I$2:$I$4108,$B126,[2]Drenagem_Dados!$B$2:$B$4108,$A126)</f>
        <v>0</v>
      </c>
      <c r="H126" s="65" t="s">
        <v>4177</v>
      </c>
      <c r="I126" s="62">
        <f>SUMIFS([2]Drenagem_Dados!$AA$2:$AA$4108, [2]Drenagem_Dados!$I$2:$I$4108,$B126,[2]Drenagem_Dados!$B$2:$B$4108,$A126)</f>
        <v>0</v>
      </c>
      <c r="J126" s="65" t="s">
        <v>4177</v>
      </c>
      <c r="K126" s="62" t="str">
        <f t="shared" si="16"/>
        <v>-</v>
      </c>
      <c r="L126" s="70" t="str">
        <f t="shared" si="17"/>
        <v>-</v>
      </c>
      <c r="M126" s="62">
        <f>COUNTIFS([2]Drenagem_Dados!$B$2:$B$4108,$A126, [2]Drenagem_Dados!$I$2:$I$4108,$B126, [2]Drenagem_Dados!$S$2:$S$4108, "Sim")</f>
        <v>0</v>
      </c>
      <c r="N126" s="70" t="str">
        <f t="shared" si="18"/>
        <v>-</v>
      </c>
      <c r="O126" s="75" t="str">
        <f t="shared" si="19"/>
        <v>-</v>
      </c>
      <c r="P126" s="62">
        <f>COUNTIFS([2]Drenagem_Dados!$B$2:$B$4108,$A126, [2]Drenagem_Dados!$I$2:$I$4108,$B126, [2]Drenagem_Dados!$T$2:$T$4108, "Sim")</f>
        <v>0</v>
      </c>
      <c r="Q126" s="70" t="str">
        <f t="shared" si="20"/>
        <v>-</v>
      </c>
      <c r="R126" s="75" t="str">
        <f t="shared" si="21"/>
        <v>-</v>
      </c>
      <c r="S126" s="62">
        <f>COUNTIFS([2]Drenagem_Dados!$B$2:$B$4108,$A126, [2]Drenagem_Dados!$I$2:$I$4108,$B126, [2]Drenagem_Dados!$V$2:$V$4108, "Sim")</f>
        <v>0</v>
      </c>
      <c r="T126" s="70" t="str">
        <f t="shared" si="22"/>
        <v>-</v>
      </c>
      <c r="U126" s="75" t="str">
        <f t="shared" si="23"/>
        <v>-</v>
      </c>
      <c r="V126" s="72">
        <f>SUMIFS([2]Drenagem_Dados!$X$2:$X$4108, [2]Drenagem_Dados!$I$2:$I$4108,$B126,[2]Drenagem_Dados!$B$2:$B$4108,$A126)</f>
        <v>0</v>
      </c>
      <c r="W126" s="72">
        <f>SUMIFS([2]Drenagem_Dados!$Y$2:$Y$4108, [2]Drenagem_Dados!$I$2:$I$4108,$B126,[2]Drenagem_Dados!$B$2:$B$4108,$A126)</f>
        <v>0</v>
      </c>
      <c r="X126" s="70" t="str">
        <f t="shared" si="24"/>
        <v>-</v>
      </c>
      <c r="Y126" s="74" t="str">
        <f t="shared" si="25"/>
        <v>-</v>
      </c>
      <c r="Z126" s="72">
        <f>SUMIFS([2]Drenagem_Dados!$Z$2:$Z$4108, [2]Drenagem_Dados!$I$2:$I$4108,$B126,[2]Drenagem_Dados!$B$2:$B$4108,$A126)</f>
        <v>0</v>
      </c>
      <c r="AA126" s="70" t="str">
        <f t="shared" si="26"/>
        <v>-</v>
      </c>
      <c r="AB126" s="74" t="str">
        <f t="shared" si="27"/>
        <v>-</v>
      </c>
      <c r="AC126" s="76" t="str">
        <f t="shared" si="28"/>
        <v>-</v>
      </c>
      <c r="AD126" s="76" t="str">
        <f t="shared" si="29"/>
        <v>-</v>
      </c>
    </row>
    <row r="127" spans="1:30" x14ac:dyDescent="0.25">
      <c r="A127" s="24" t="s">
        <v>38</v>
      </c>
      <c r="B127" s="67">
        <v>6</v>
      </c>
      <c r="C127" s="62">
        <f>COUNTIFS([1]BseMun!$I$2:$I$5571,B127,[1]BseMun!$B$2:$B$5571,$A127)</f>
        <v>0</v>
      </c>
      <c r="D127" s="62">
        <f>COUNTIFS([2]Drenagem_Dados!$I$2:$I$4108,B127,[2]Drenagem_Dados!$B$2:$B$4108,A127)</f>
        <v>0</v>
      </c>
      <c r="E127" s="70" t="s">
        <v>4177</v>
      </c>
      <c r="F127" s="62">
        <f>SUMIFS([2]Drenagem_Dados!$K$2:$K$4108, [2]Drenagem_Dados!$I$2:$I$4108,$B127,[2]Drenagem_Dados!$B$2:$B$4108,$A127)</f>
        <v>0</v>
      </c>
      <c r="G127" s="62">
        <f>SUMIFS([2]Drenagem_Dados!$Q$2:$Q$4108, [2]Drenagem_Dados!$I$2:$I$4108,$B127,[2]Drenagem_Dados!$B$2:$B$4108,$A127)</f>
        <v>0</v>
      </c>
      <c r="H127" s="65" t="s">
        <v>4177</v>
      </c>
      <c r="I127" s="62">
        <f>SUMIFS([2]Drenagem_Dados!$AA$2:$AA$4108, [2]Drenagem_Dados!$I$2:$I$4108,$B127,[2]Drenagem_Dados!$B$2:$B$4108,$A127)</f>
        <v>0</v>
      </c>
      <c r="J127" s="65" t="s">
        <v>4177</v>
      </c>
      <c r="K127" s="62" t="str">
        <f t="shared" si="16"/>
        <v>-</v>
      </c>
      <c r="L127" s="70" t="str">
        <f t="shared" si="17"/>
        <v>-</v>
      </c>
      <c r="M127" s="62">
        <f>COUNTIFS([2]Drenagem_Dados!$B$2:$B$4108,$A127, [2]Drenagem_Dados!$I$2:$I$4108,$B127, [2]Drenagem_Dados!$S$2:$S$4108, "Sim")</f>
        <v>0</v>
      </c>
      <c r="N127" s="70" t="str">
        <f t="shared" si="18"/>
        <v>-</v>
      </c>
      <c r="O127" s="75" t="str">
        <f t="shared" si="19"/>
        <v>-</v>
      </c>
      <c r="P127" s="62">
        <f>COUNTIFS([2]Drenagem_Dados!$B$2:$B$4108,$A127, [2]Drenagem_Dados!$I$2:$I$4108,$B127, [2]Drenagem_Dados!$T$2:$T$4108, "Sim")</f>
        <v>0</v>
      </c>
      <c r="Q127" s="70" t="str">
        <f t="shared" si="20"/>
        <v>-</v>
      </c>
      <c r="R127" s="75" t="str">
        <f t="shared" si="21"/>
        <v>-</v>
      </c>
      <c r="S127" s="62">
        <f>COUNTIFS([2]Drenagem_Dados!$B$2:$B$4108,$A127, [2]Drenagem_Dados!$I$2:$I$4108,$B127, [2]Drenagem_Dados!$V$2:$V$4108, "Sim")</f>
        <v>0</v>
      </c>
      <c r="T127" s="70" t="str">
        <f t="shared" si="22"/>
        <v>-</v>
      </c>
      <c r="U127" s="75" t="str">
        <f t="shared" si="23"/>
        <v>-</v>
      </c>
      <c r="V127" s="72">
        <f>SUMIFS([2]Drenagem_Dados!$X$2:$X$4108, [2]Drenagem_Dados!$I$2:$I$4108,$B127,[2]Drenagem_Dados!$B$2:$B$4108,$A127)</f>
        <v>0</v>
      </c>
      <c r="W127" s="72">
        <f>SUMIFS([2]Drenagem_Dados!$Y$2:$Y$4108, [2]Drenagem_Dados!$I$2:$I$4108,$B127,[2]Drenagem_Dados!$B$2:$B$4108,$A127)</f>
        <v>0</v>
      </c>
      <c r="X127" s="70" t="str">
        <f t="shared" si="24"/>
        <v>-</v>
      </c>
      <c r="Y127" s="74" t="str">
        <f t="shared" si="25"/>
        <v>-</v>
      </c>
      <c r="Z127" s="72">
        <f>SUMIFS([2]Drenagem_Dados!$Z$2:$Z$4108, [2]Drenagem_Dados!$I$2:$I$4108,$B127,[2]Drenagem_Dados!$B$2:$B$4108,$A127)</f>
        <v>0</v>
      </c>
      <c r="AA127" s="70" t="str">
        <f t="shared" si="26"/>
        <v>-</v>
      </c>
      <c r="AB127" s="74" t="str">
        <f t="shared" si="27"/>
        <v>-</v>
      </c>
      <c r="AC127" s="76" t="str">
        <f t="shared" si="28"/>
        <v>-</v>
      </c>
      <c r="AD127" s="76" t="str">
        <f t="shared" si="29"/>
        <v>-</v>
      </c>
    </row>
    <row r="128" spans="1:30" x14ac:dyDescent="0.25">
      <c r="A128" s="24" t="s">
        <v>39</v>
      </c>
      <c r="B128" s="24">
        <v>1</v>
      </c>
      <c r="C128" s="62">
        <f>COUNTIFS([1]BseMun!$I$2:$I$5571,B128,[1]BseMun!$B$2:$B$5571,$A128)</f>
        <v>13</v>
      </c>
      <c r="D128" s="62">
        <f>COUNTIFS([2]Drenagem_Dados!$I$2:$I$4108,B128,[2]Drenagem_Dados!$B$2:$B$4108,A128)</f>
        <v>6</v>
      </c>
      <c r="E128" s="70">
        <f t="shared" si="30"/>
        <v>0.46153846153846156</v>
      </c>
      <c r="F128" s="62">
        <f>SUMIFS([2]Drenagem_Dados!$K$2:$K$4108, [2]Drenagem_Dados!$I$2:$I$4108,$B128,[2]Drenagem_Dados!$B$2:$B$4108,$A128)</f>
        <v>41802</v>
      </c>
      <c r="G128" s="62">
        <f>SUMIFS([2]Drenagem_Dados!$Q$2:$Q$4108, [2]Drenagem_Dados!$I$2:$I$4108,$B128,[2]Drenagem_Dados!$B$2:$B$4108,$A128)</f>
        <v>14053</v>
      </c>
      <c r="H128" s="66">
        <f t="shared" si="31"/>
        <v>2.9745961716359495</v>
      </c>
      <c r="I128" s="62">
        <f>SUMIFS([2]Drenagem_Dados!$AA$2:$AA$4108, [2]Drenagem_Dados!$I$2:$I$4108,$B128,[2]Drenagem_Dados!$B$2:$B$4108,$A128)</f>
        <v>1065</v>
      </c>
      <c r="J128" s="62">
        <f>I128/Faixa_Populacional_estado!D128</f>
        <v>177.5</v>
      </c>
      <c r="K128" s="62">
        <f t="shared" si="16"/>
        <v>2307.5</v>
      </c>
      <c r="L128" s="70">
        <f t="shared" si="17"/>
        <v>0.16419981498612396</v>
      </c>
      <c r="M128" s="62">
        <f>COUNTIFS([2]Drenagem_Dados!$B$2:$B$4108,$A128, [2]Drenagem_Dados!$I$2:$I$4108,$B128, [2]Drenagem_Dados!$S$2:$S$4108, "Sim")</f>
        <v>0</v>
      </c>
      <c r="N128" s="70">
        <f t="shared" si="18"/>
        <v>0</v>
      </c>
      <c r="O128" s="75">
        <f t="shared" si="19"/>
        <v>13</v>
      </c>
      <c r="P128" s="62">
        <f>COUNTIFS([2]Drenagem_Dados!$B$2:$B$4108,$A128, [2]Drenagem_Dados!$I$2:$I$4108,$B128, [2]Drenagem_Dados!$T$2:$T$4108, "Sim")</f>
        <v>4</v>
      </c>
      <c r="Q128" s="70">
        <f t="shared" si="20"/>
        <v>0.66666666666666663</v>
      </c>
      <c r="R128" s="75">
        <f t="shared" si="21"/>
        <v>4.3333333333333339</v>
      </c>
      <c r="S128" s="62">
        <f>COUNTIFS([2]Drenagem_Dados!$B$2:$B$4108,$A128, [2]Drenagem_Dados!$I$2:$I$4108,$B128, [2]Drenagem_Dados!$V$2:$V$4108, "Sim")</f>
        <v>4</v>
      </c>
      <c r="T128" s="70">
        <f t="shared" si="22"/>
        <v>0.66666666666666663</v>
      </c>
      <c r="U128" s="75">
        <f t="shared" si="23"/>
        <v>4.3333333333333339</v>
      </c>
      <c r="V128" s="72">
        <f>SUMIFS([2]Drenagem_Dados!$X$2:$X$4108, [2]Drenagem_Dados!$I$2:$I$4108,$B128,[2]Drenagem_Dados!$B$2:$B$4108,$A128)</f>
        <v>6781.87</v>
      </c>
      <c r="W128" s="72">
        <f>SUMIFS([2]Drenagem_Dados!$Y$2:$Y$4108, [2]Drenagem_Dados!$I$2:$I$4108,$B128,[2]Drenagem_Dados!$B$2:$B$4108,$A128)</f>
        <v>2810.69</v>
      </c>
      <c r="X128" s="70">
        <f t="shared" si="24"/>
        <v>0.41444173952022084</v>
      </c>
      <c r="Y128" s="74">
        <f t="shared" si="25"/>
        <v>3971.18</v>
      </c>
      <c r="Z128" s="72">
        <f>SUMIFS([2]Drenagem_Dados!$Z$2:$Z$4108, [2]Drenagem_Dados!$I$2:$I$4108,$B128,[2]Drenagem_Dados!$B$2:$B$4108,$A128)</f>
        <v>1559.28</v>
      </c>
      <c r="AA128" s="70">
        <f t="shared" si="26"/>
        <v>0.22991888667874791</v>
      </c>
      <c r="AB128" s="74">
        <f t="shared" si="27"/>
        <v>5222.59</v>
      </c>
      <c r="AC128" s="76">
        <f t="shared" si="28"/>
        <v>0.41444173952022084</v>
      </c>
      <c r="AD128" s="76">
        <f t="shared" si="29"/>
        <v>0.22991888667874791</v>
      </c>
    </row>
    <row r="129" spans="1:30" x14ac:dyDescent="0.25">
      <c r="A129" s="24" t="s">
        <v>39</v>
      </c>
      <c r="B129" s="32">
        <v>2</v>
      </c>
      <c r="C129" s="62">
        <f>COUNTIFS([1]BseMun!$I$2:$I$5571,B129,[1]BseMun!$B$2:$B$5571,$A129)</f>
        <v>1</v>
      </c>
      <c r="D129" s="62">
        <f>COUNTIFS([2]Drenagem_Dados!$I$2:$I$4108,B129,[2]Drenagem_Dados!$B$2:$B$4108,A129)</f>
        <v>0</v>
      </c>
      <c r="E129" s="70">
        <f t="shared" si="30"/>
        <v>0</v>
      </c>
      <c r="F129" s="62">
        <f>SUMIFS([2]Drenagem_Dados!$K$2:$K$4108, [2]Drenagem_Dados!$I$2:$I$4108,$B129,[2]Drenagem_Dados!$B$2:$B$4108,$A129)</f>
        <v>0</v>
      </c>
      <c r="G129" s="62">
        <f>SUMIFS([2]Drenagem_Dados!$Q$2:$Q$4108, [2]Drenagem_Dados!$I$2:$I$4108,$B129,[2]Drenagem_Dados!$B$2:$B$4108,$A129)</f>
        <v>0</v>
      </c>
      <c r="H129" s="65" t="s">
        <v>4177</v>
      </c>
      <c r="I129" s="62">
        <f>SUMIFS([2]Drenagem_Dados!$AA$2:$AA$4108, [2]Drenagem_Dados!$I$2:$I$4108,$B129,[2]Drenagem_Dados!$B$2:$B$4108,$A129)</f>
        <v>0</v>
      </c>
      <c r="J129" s="65" t="s">
        <v>4177</v>
      </c>
      <c r="K129" s="62" t="str">
        <f t="shared" si="16"/>
        <v>-</v>
      </c>
      <c r="L129" s="70" t="str">
        <f t="shared" si="17"/>
        <v>-</v>
      </c>
      <c r="M129" s="62">
        <f>COUNTIFS([2]Drenagem_Dados!$B$2:$B$4108,$A129, [2]Drenagem_Dados!$I$2:$I$4108,$B129, [2]Drenagem_Dados!$S$2:$S$4108, "Sim")</f>
        <v>0</v>
      </c>
      <c r="N129" s="70" t="str">
        <f t="shared" si="18"/>
        <v>-</v>
      </c>
      <c r="O129" s="75" t="str">
        <f t="shared" si="19"/>
        <v>-</v>
      </c>
      <c r="P129" s="62">
        <f>COUNTIFS([2]Drenagem_Dados!$B$2:$B$4108,$A129, [2]Drenagem_Dados!$I$2:$I$4108,$B129, [2]Drenagem_Dados!$T$2:$T$4108, "Sim")</f>
        <v>0</v>
      </c>
      <c r="Q129" s="70" t="str">
        <f t="shared" si="20"/>
        <v>-</v>
      </c>
      <c r="R129" s="75" t="str">
        <f t="shared" si="21"/>
        <v>-</v>
      </c>
      <c r="S129" s="62">
        <f>COUNTIFS([2]Drenagem_Dados!$B$2:$B$4108,$A129, [2]Drenagem_Dados!$I$2:$I$4108,$B129, [2]Drenagem_Dados!$V$2:$V$4108, "Sim")</f>
        <v>0</v>
      </c>
      <c r="T129" s="70" t="str">
        <f t="shared" si="22"/>
        <v>-</v>
      </c>
      <c r="U129" s="75" t="str">
        <f t="shared" si="23"/>
        <v>-</v>
      </c>
      <c r="V129" s="72">
        <f>SUMIFS([2]Drenagem_Dados!$X$2:$X$4108, [2]Drenagem_Dados!$I$2:$I$4108,$B129,[2]Drenagem_Dados!$B$2:$B$4108,$A129)</f>
        <v>0</v>
      </c>
      <c r="W129" s="72">
        <f>SUMIFS([2]Drenagem_Dados!$Y$2:$Y$4108, [2]Drenagem_Dados!$I$2:$I$4108,$B129,[2]Drenagem_Dados!$B$2:$B$4108,$A129)</f>
        <v>0</v>
      </c>
      <c r="X129" s="70" t="str">
        <f t="shared" si="24"/>
        <v>-</v>
      </c>
      <c r="Y129" s="74" t="str">
        <f t="shared" si="25"/>
        <v>-</v>
      </c>
      <c r="Z129" s="72">
        <f>SUMIFS([2]Drenagem_Dados!$Z$2:$Z$4108, [2]Drenagem_Dados!$I$2:$I$4108,$B129,[2]Drenagem_Dados!$B$2:$B$4108,$A129)</f>
        <v>0</v>
      </c>
      <c r="AA129" s="70" t="str">
        <f t="shared" si="26"/>
        <v>-</v>
      </c>
      <c r="AB129" s="74" t="str">
        <f t="shared" si="27"/>
        <v>-</v>
      </c>
      <c r="AC129" s="76" t="str">
        <f t="shared" si="28"/>
        <v>-</v>
      </c>
      <c r="AD129" s="76" t="str">
        <f t="shared" si="29"/>
        <v>-</v>
      </c>
    </row>
    <row r="130" spans="1:30" x14ac:dyDescent="0.25">
      <c r="A130" s="24" t="s">
        <v>39</v>
      </c>
      <c r="B130" s="32">
        <v>3</v>
      </c>
      <c r="C130" s="62">
        <f>COUNTIFS([1]BseMun!$I$2:$I$5571,B130,[1]BseMun!$B$2:$B$5571,$A130)</f>
        <v>0</v>
      </c>
      <c r="D130" s="62">
        <f>COUNTIFS([2]Drenagem_Dados!$I$2:$I$4108,B130,[2]Drenagem_Dados!$B$2:$B$4108,A130)</f>
        <v>0</v>
      </c>
      <c r="E130" s="70" t="s">
        <v>4177</v>
      </c>
      <c r="F130" s="62">
        <f>SUMIFS([2]Drenagem_Dados!$K$2:$K$4108, [2]Drenagem_Dados!$I$2:$I$4108,$B130,[2]Drenagem_Dados!$B$2:$B$4108,$A130)</f>
        <v>0</v>
      </c>
      <c r="G130" s="62">
        <f>SUMIFS([2]Drenagem_Dados!$Q$2:$Q$4108, [2]Drenagem_Dados!$I$2:$I$4108,$B130,[2]Drenagem_Dados!$B$2:$B$4108,$A130)</f>
        <v>0</v>
      </c>
      <c r="H130" s="65" t="s">
        <v>4177</v>
      </c>
      <c r="I130" s="62">
        <f>SUMIFS([2]Drenagem_Dados!$AA$2:$AA$4108, [2]Drenagem_Dados!$I$2:$I$4108,$B130,[2]Drenagem_Dados!$B$2:$B$4108,$A130)</f>
        <v>0</v>
      </c>
      <c r="J130" s="65" t="s">
        <v>4177</v>
      </c>
      <c r="K130" s="62" t="str">
        <f t="shared" si="16"/>
        <v>-</v>
      </c>
      <c r="L130" s="70" t="str">
        <f t="shared" si="17"/>
        <v>-</v>
      </c>
      <c r="M130" s="62">
        <f>COUNTIFS([2]Drenagem_Dados!$B$2:$B$4108,$A130, [2]Drenagem_Dados!$I$2:$I$4108,$B130, [2]Drenagem_Dados!$S$2:$S$4108, "Sim")</f>
        <v>0</v>
      </c>
      <c r="N130" s="70" t="str">
        <f t="shared" si="18"/>
        <v>-</v>
      </c>
      <c r="O130" s="75" t="str">
        <f t="shared" si="19"/>
        <v>-</v>
      </c>
      <c r="P130" s="62">
        <f>COUNTIFS([2]Drenagem_Dados!$B$2:$B$4108,$A130, [2]Drenagem_Dados!$I$2:$I$4108,$B130, [2]Drenagem_Dados!$T$2:$T$4108, "Sim")</f>
        <v>0</v>
      </c>
      <c r="Q130" s="70" t="str">
        <f t="shared" si="20"/>
        <v>-</v>
      </c>
      <c r="R130" s="75" t="str">
        <f t="shared" si="21"/>
        <v>-</v>
      </c>
      <c r="S130" s="62">
        <f>COUNTIFS([2]Drenagem_Dados!$B$2:$B$4108,$A130, [2]Drenagem_Dados!$I$2:$I$4108,$B130, [2]Drenagem_Dados!$V$2:$V$4108, "Sim")</f>
        <v>0</v>
      </c>
      <c r="T130" s="70" t="str">
        <f t="shared" si="22"/>
        <v>-</v>
      </c>
      <c r="U130" s="75" t="str">
        <f t="shared" si="23"/>
        <v>-</v>
      </c>
      <c r="V130" s="72">
        <f>SUMIFS([2]Drenagem_Dados!$X$2:$X$4108, [2]Drenagem_Dados!$I$2:$I$4108,$B130,[2]Drenagem_Dados!$B$2:$B$4108,$A130)</f>
        <v>0</v>
      </c>
      <c r="W130" s="72">
        <f>SUMIFS([2]Drenagem_Dados!$Y$2:$Y$4108, [2]Drenagem_Dados!$I$2:$I$4108,$B130,[2]Drenagem_Dados!$B$2:$B$4108,$A130)</f>
        <v>0</v>
      </c>
      <c r="X130" s="70" t="str">
        <f t="shared" si="24"/>
        <v>-</v>
      </c>
      <c r="Y130" s="74" t="str">
        <f t="shared" si="25"/>
        <v>-</v>
      </c>
      <c r="Z130" s="72">
        <f>SUMIFS([2]Drenagem_Dados!$Z$2:$Z$4108, [2]Drenagem_Dados!$I$2:$I$4108,$B130,[2]Drenagem_Dados!$B$2:$B$4108,$A130)</f>
        <v>0</v>
      </c>
      <c r="AA130" s="70" t="str">
        <f t="shared" si="26"/>
        <v>-</v>
      </c>
      <c r="AB130" s="74" t="str">
        <f t="shared" si="27"/>
        <v>-</v>
      </c>
      <c r="AC130" s="76" t="str">
        <f t="shared" si="28"/>
        <v>-</v>
      </c>
      <c r="AD130" s="76" t="str">
        <f t="shared" si="29"/>
        <v>-</v>
      </c>
    </row>
    <row r="131" spans="1:30" x14ac:dyDescent="0.25">
      <c r="A131" s="24" t="s">
        <v>39</v>
      </c>
      <c r="B131" s="32">
        <v>4</v>
      </c>
      <c r="C131" s="62">
        <f>COUNTIFS([1]BseMun!$I$2:$I$5571,B131,[1]BseMun!$B$2:$B$5571,$A131)</f>
        <v>1</v>
      </c>
      <c r="D131" s="62">
        <f>COUNTIFS([2]Drenagem_Dados!$I$2:$I$4108,B131,[2]Drenagem_Dados!$B$2:$B$4108,A131)</f>
        <v>1</v>
      </c>
      <c r="E131" s="70">
        <f t="shared" ref="E131:E164" si="32">D131/C131</f>
        <v>1</v>
      </c>
      <c r="F131" s="62">
        <f>SUMIFS([2]Drenagem_Dados!$K$2:$K$4108, [2]Drenagem_Dados!$I$2:$I$4108,$B131,[2]Drenagem_Dados!$B$2:$B$4108,$A131)</f>
        <v>410037</v>
      </c>
      <c r="G131" s="62">
        <f>SUMIFS([2]Drenagem_Dados!$Q$2:$Q$4108, [2]Drenagem_Dados!$I$2:$I$4108,$B131,[2]Drenagem_Dados!$B$2:$B$4108,$A131)</f>
        <v>76855</v>
      </c>
      <c r="H131" s="66">
        <f t="shared" ref="H131:H164" si="33">F131/G131</f>
        <v>5.3352026543490991</v>
      </c>
      <c r="I131" s="62">
        <f>SUMIFS([2]Drenagem_Dados!$AA$2:$AA$4108, [2]Drenagem_Dados!$I$2:$I$4108,$B131,[2]Drenagem_Dados!$B$2:$B$4108,$A131)</f>
        <v>0</v>
      </c>
      <c r="J131" s="62">
        <f>I131/Faixa_Populacional_estado!D131</f>
        <v>0</v>
      </c>
      <c r="K131" s="62">
        <f t="shared" ref="K131:K164" si="34">IF(J131="-", "-", J131*C131)</f>
        <v>0</v>
      </c>
      <c r="L131" s="70">
        <f t="shared" ref="L131:L164" si="35">IF(K131="-", "-", K131/G131)</f>
        <v>0</v>
      </c>
      <c r="M131" s="62">
        <f>COUNTIFS([2]Drenagem_Dados!$B$2:$B$4108,$A131, [2]Drenagem_Dados!$I$2:$I$4108,$B131, [2]Drenagem_Dados!$S$2:$S$4108, "Sim")</f>
        <v>1</v>
      </c>
      <c r="N131" s="70">
        <f t="shared" ref="N131:N163" si="36">IF(L131="-", "-", M131/D131)</f>
        <v>1</v>
      </c>
      <c r="O131" s="75">
        <f t="shared" ref="O131:O164" si="37">IF(N131="-", "-", (1-N131)*C131)</f>
        <v>0</v>
      </c>
      <c r="P131" s="62">
        <f>COUNTIFS([2]Drenagem_Dados!$B$2:$B$4108,$A131, [2]Drenagem_Dados!$I$2:$I$4108,$B131, [2]Drenagem_Dados!$T$2:$T$4108, "Sim")</f>
        <v>1</v>
      </c>
      <c r="Q131" s="70">
        <f t="shared" ref="Q131:Q164" si="38">IF($L131="-", "-", P131/D131)</f>
        <v>1</v>
      </c>
      <c r="R131" s="75">
        <f t="shared" ref="R131:R164" si="39">IF($N131="-", "-", (1-Q131)*$C131)</f>
        <v>0</v>
      </c>
      <c r="S131" s="62">
        <f>COUNTIFS([2]Drenagem_Dados!$B$2:$B$4108,$A131, [2]Drenagem_Dados!$I$2:$I$4108,$B131, [2]Drenagem_Dados!$V$2:$V$4108, "Sim")</f>
        <v>1</v>
      </c>
      <c r="T131" s="70">
        <f t="shared" ref="T131:T164" si="40">IF($L131="-", "-", S131/D131)</f>
        <v>1</v>
      </c>
      <c r="U131" s="75">
        <f t="shared" ref="U131:U164" si="41">IF($N131="-", "-", (1-T131)*$C131)</f>
        <v>0</v>
      </c>
      <c r="V131" s="72">
        <f>SUMIFS([2]Drenagem_Dados!$X$2:$X$4108, [2]Drenagem_Dados!$I$2:$I$4108,$B131,[2]Drenagem_Dados!$B$2:$B$4108,$A131)</f>
        <v>1779.57</v>
      </c>
      <c r="W131" s="72">
        <f>SUMIFS([2]Drenagem_Dados!$Y$2:$Y$4108, [2]Drenagem_Dados!$I$2:$I$4108,$B131,[2]Drenagem_Dados!$B$2:$B$4108,$A131)</f>
        <v>1348.32</v>
      </c>
      <c r="X131" s="70">
        <f t="shared" ref="X131:X164" si="42">IF($L131="-", "-", W131/V131)</f>
        <v>0.75766617778452094</v>
      </c>
      <c r="Y131" s="74">
        <f t="shared" ref="Y131:Y164" si="43">IF($L131="-", "-", V131-W131)</f>
        <v>431.25</v>
      </c>
      <c r="Z131" s="72">
        <f>SUMIFS([2]Drenagem_Dados!$Z$2:$Z$4108, [2]Drenagem_Dados!$I$2:$I$4108,$B131,[2]Drenagem_Dados!$B$2:$B$4108,$A131)</f>
        <v>358.45</v>
      </c>
      <c r="AA131" s="70">
        <f t="shared" ref="AA131:AA164" si="44">IF($L131="-", "-", Z131/V131)</f>
        <v>0.20142506335800223</v>
      </c>
      <c r="AB131" s="74">
        <f t="shared" ref="AB131:AB164" si="45">IF($L131="-", "-", V131-Z131)</f>
        <v>1421.12</v>
      </c>
      <c r="AC131" s="76">
        <f t="shared" ref="AC131:AC164" si="46">X131</f>
        <v>0.75766617778452094</v>
      </c>
      <c r="AD131" s="76">
        <f t="shared" ref="AD131:AD164" si="47">AA131</f>
        <v>0.20142506335800223</v>
      </c>
    </row>
    <row r="132" spans="1:30" x14ac:dyDescent="0.25">
      <c r="A132" s="24" t="s">
        <v>39</v>
      </c>
      <c r="B132" s="32">
        <v>5</v>
      </c>
      <c r="C132" s="62">
        <f>COUNTIFS([1]BseMun!$I$2:$I$5571,B132,[1]BseMun!$B$2:$B$5571,$A132)</f>
        <v>0</v>
      </c>
      <c r="D132" s="62">
        <f>COUNTIFS([2]Drenagem_Dados!$I$2:$I$4108,B132,[2]Drenagem_Dados!$B$2:$B$4108,A132)</f>
        <v>0</v>
      </c>
      <c r="E132" s="70" t="s">
        <v>4177</v>
      </c>
      <c r="F132" s="62">
        <f>SUMIFS([2]Drenagem_Dados!$K$2:$K$4108, [2]Drenagem_Dados!$I$2:$I$4108,$B132,[2]Drenagem_Dados!$B$2:$B$4108,$A132)</f>
        <v>0</v>
      </c>
      <c r="G132" s="62">
        <f>SUMIFS([2]Drenagem_Dados!$Q$2:$Q$4108, [2]Drenagem_Dados!$I$2:$I$4108,$B132,[2]Drenagem_Dados!$B$2:$B$4108,$A132)</f>
        <v>0</v>
      </c>
      <c r="H132" s="65" t="s">
        <v>4177</v>
      </c>
      <c r="I132" s="62">
        <f>SUMIFS([2]Drenagem_Dados!$AA$2:$AA$4108, [2]Drenagem_Dados!$I$2:$I$4108,$B132,[2]Drenagem_Dados!$B$2:$B$4108,$A132)</f>
        <v>0</v>
      </c>
      <c r="J132" s="65" t="s">
        <v>4177</v>
      </c>
      <c r="K132" s="62" t="str">
        <f t="shared" si="34"/>
        <v>-</v>
      </c>
      <c r="L132" s="70" t="str">
        <f t="shared" si="35"/>
        <v>-</v>
      </c>
      <c r="M132" s="62">
        <f>COUNTIFS([2]Drenagem_Dados!$B$2:$B$4108,$A132, [2]Drenagem_Dados!$I$2:$I$4108,$B132, [2]Drenagem_Dados!$S$2:$S$4108, "Sim")</f>
        <v>0</v>
      </c>
      <c r="N132" s="70" t="str">
        <f t="shared" si="36"/>
        <v>-</v>
      </c>
      <c r="O132" s="75" t="str">
        <f t="shared" si="37"/>
        <v>-</v>
      </c>
      <c r="P132" s="62">
        <f>COUNTIFS([2]Drenagem_Dados!$B$2:$B$4108,$A132, [2]Drenagem_Dados!$I$2:$I$4108,$B132, [2]Drenagem_Dados!$T$2:$T$4108, "Sim")</f>
        <v>0</v>
      </c>
      <c r="Q132" s="70" t="str">
        <f t="shared" si="38"/>
        <v>-</v>
      </c>
      <c r="R132" s="75" t="str">
        <f t="shared" si="39"/>
        <v>-</v>
      </c>
      <c r="S132" s="62">
        <f>COUNTIFS([2]Drenagem_Dados!$B$2:$B$4108,$A132, [2]Drenagem_Dados!$I$2:$I$4108,$B132, [2]Drenagem_Dados!$V$2:$V$4108, "Sim")</f>
        <v>0</v>
      </c>
      <c r="T132" s="70" t="str">
        <f t="shared" si="40"/>
        <v>-</v>
      </c>
      <c r="U132" s="75" t="str">
        <f t="shared" si="41"/>
        <v>-</v>
      </c>
      <c r="V132" s="72">
        <f>SUMIFS([2]Drenagem_Dados!$X$2:$X$4108, [2]Drenagem_Dados!$I$2:$I$4108,$B132,[2]Drenagem_Dados!$B$2:$B$4108,$A132)</f>
        <v>0</v>
      </c>
      <c r="W132" s="72">
        <f>SUMIFS([2]Drenagem_Dados!$Y$2:$Y$4108, [2]Drenagem_Dados!$I$2:$I$4108,$B132,[2]Drenagem_Dados!$B$2:$B$4108,$A132)</f>
        <v>0</v>
      </c>
      <c r="X132" s="70" t="str">
        <f t="shared" si="42"/>
        <v>-</v>
      </c>
      <c r="Y132" s="74" t="str">
        <f t="shared" si="43"/>
        <v>-</v>
      </c>
      <c r="Z132" s="72">
        <f>SUMIFS([2]Drenagem_Dados!$Z$2:$Z$4108, [2]Drenagem_Dados!$I$2:$I$4108,$B132,[2]Drenagem_Dados!$B$2:$B$4108,$A132)</f>
        <v>0</v>
      </c>
      <c r="AA132" s="70" t="str">
        <f t="shared" si="44"/>
        <v>-</v>
      </c>
      <c r="AB132" s="74" t="str">
        <f t="shared" si="45"/>
        <v>-</v>
      </c>
      <c r="AC132" s="76" t="str">
        <f t="shared" si="46"/>
        <v>-</v>
      </c>
      <c r="AD132" s="76" t="str">
        <f t="shared" si="47"/>
        <v>-</v>
      </c>
    </row>
    <row r="133" spans="1:30" x14ac:dyDescent="0.25">
      <c r="A133" s="24" t="s">
        <v>39</v>
      </c>
      <c r="B133" s="67">
        <v>6</v>
      </c>
      <c r="C133" s="62">
        <f>COUNTIFS([1]BseMun!$I$2:$I$5571,B133,[1]BseMun!$B$2:$B$5571,$A133)</f>
        <v>0</v>
      </c>
      <c r="D133" s="62">
        <f>COUNTIFS([2]Drenagem_Dados!$I$2:$I$4108,B133,[2]Drenagem_Dados!$B$2:$B$4108,A133)</f>
        <v>0</v>
      </c>
      <c r="E133" s="70" t="s">
        <v>4177</v>
      </c>
      <c r="F133" s="62">
        <f>SUMIFS([2]Drenagem_Dados!$K$2:$K$4108, [2]Drenagem_Dados!$I$2:$I$4108,$B133,[2]Drenagem_Dados!$B$2:$B$4108,$A133)</f>
        <v>0</v>
      </c>
      <c r="G133" s="62">
        <f>SUMIFS([2]Drenagem_Dados!$Q$2:$Q$4108, [2]Drenagem_Dados!$I$2:$I$4108,$B133,[2]Drenagem_Dados!$B$2:$B$4108,$A133)</f>
        <v>0</v>
      </c>
      <c r="H133" s="65" t="s">
        <v>4177</v>
      </c>
      <c r="I133" s="62">
        <f>SUMIFS([2]Drenagem_Dados!$AA$2:$AA$4108, [2]Drenagem_Dados!$I$2:$I$4108,$B133,[2]Drenagem_Dados!$B$2:$B$4108,$A133)</f>
        <v>0</v>
      </c>
      <c r="J133" s="65" t="s">
        <v>4177</v>
      </c>
      <c r="K133" s="62" t="str">
        <f t="shared" si="34"/>
        <v>-</v>
      </c>
      <c r="L133" s="70" t="str">
        <f t="shared" si="35"/>
        <v>-</v>
      </c>
      <c r="M133" s="62">
        <f>COUNTIFS([2]Drenagem_Dados!$B$2:$B$4108,$A133, [2]Drenagem_Dados!$I$2:$I$4108,$B133, [2]Drenagem_Dados!$S$2:$S$4108, "Sim")</f>
        <v>0</v>
      </c>
      <c r="N133" s="70" t="str">
        <f t="shared" si="36"/>
        <v>-</v>
      </c>
      <c r="O133" s="75" t="str">
        <f t="shared" si="37"/>
        <v>-</v>
      </c>
      <c r="P133" s="62">
        <f>COUNTIFS([2]Drenagem_Dados!$B$2:$B$4108,$A133, [2]Drenagem_Dados!$I$2:$I$4108,$B133, [2]Drenagem_Dados!$T$2:$T$4108, "Sim")</f>
        <v>0</v>
      </c>
      <c r="Q133" s="70" t="str">
        <f t="shared" si="38"/>
        <v>-</v>
      </c>
      <c r="R133" s="75" t="str">
        <f t="shared" si="39"/>
        <v>-</v>
      </c>
      <c r="S133" s="62">
        <f>COUNTIFS([2]Drenagem_Dados!$B$2:$B$4108,$A133, [2]Drenagem_Dados!$I$2:$I$4108,$B133, [2]Drenagem_Dados!$V$2:$V$4108, "Sim")</f>
        <v>0</v>
      </c>
      <c r="T133" s="70" t="str">
        <f t="shared" si="40"/>
        <v>-</v>
      </c>
      <c r="U133" s="75" t="str">
        <f t="shared" si="41"/>
        <v>-</v>
      </c>
      <c r="V133" s="72">
        <f>SUMIFS([2]Drenagem_Dados!$X$2:$X$4108, [2]Drenagem_Dados!$I$2:$I$4108,$B133,[2]Drenagem_Dados!$B$2:$B$4108,$A133)</f>
        <v>0</v>
      </c>
      <c r="W133" s="72">
        <f>SUMIFS([2]Drenagem_Dados!$Y$2:$Y$4108, [2]Drenagem_Dados!$I$2:$I$4108,$B133,[2]Drenagem_Dados!$B$2:$B$4108,$A133)</f>
        <v>0</v>
      </c>
      <c r="X133" s="70" t="str">
        <f t="shared" si="42"/>
        <v>-</v>
      </c>
      <c r="Y133" s="74" t="str">
        <f t="shared" si="43"/>
        <v>-</v>
      </c>
      <c r="Z133" s="72">
        <f>SUMIFS([2]Drenagem_Dados!$Z$2:$Z$4108, [2]Drenagem_Dados!$I$2:$I$4108,$B133,[2]Drenagem_Dados!$B$2:$B$4108,$A133)</f>
        <v>0</v>
      </c>
      <c r="AA133" s="70" t="str">
        <f t="shared" si="44"/>
        <v>-</v>
      </c>
      <c r="AB133" s="74" t="str">
        <f t="shared" si="45"/>
        <v>-</v>
      </c>
      <c r="AC133" s="76" t="str">
        <f t="shared" si="46"/>
        <v>-</v>
      </c>
      <c r="AD133" s="76" t="str">
        <f t="shared" si="47"/>
        <v>-</v>
      </c>
    </row>
    <row r="134" spans="1:30" x14ac:dyDescent="0.25">
      <c r="A134" s="24" t="s">
        <v>40</v>
      </c>
      <c r="B134" s="24">
        <v>1</v>
      </c>
      <c r="C134" s="62">
        <f>COUNTIFS([1]BseMun!$I$2:$I$5571,B134,[1]BseMun!$B$2:$B$5571,$A134)</f>
        <v>423</v>
      </c>
      <c r="D134" s="62">
        <f>COUNTIFS([2]Drenagem_Dados!$I$2:$I$4108,B134,[2]Drenagem_Dados!$B$2:$B$4108,A134)</f>
        <v>378</v>
      </c>
      <c r="E134" s="70">
        <f t="shared" si="32"/>
        <v>0.8936170212765957</v>
      </c>
      <c r="F134" s="62">
        <f>SUMIFS([2]Drenagem_Dados!$K$2:$K$4108, [2]Drenagem_Dados!$I$2:$I$4108,$B134,[2]Drenagem_Dados!$B$2:$B$4108,$A134)</f>
        <v>1697574</v>
      </c>
      <c r="G134" s="62">
        <f>SUMIFS([2]Drenagem_Dados!$Q$2:$Q$4108, [2]Drenagem_Dados!$I$2:$I$4108,$B134,[2]Drenagem_Dados!$B$2:$B$4108,$A134)</f>
        <v>701967</v>
      </c>
      <c r="H134" s="66">
        <f t="shared" si="33"/>
        <v>2.4183102624482347</v>
      </c>
      <c r="I134" s="62">
        <f>SUMIFS([2]Drenagem_Dados!$AA$2:$AA$4108, [2]Drenagem_Dados!$I$2:$I$4108,$B134,[2]Drenagem_Dados!$B$2:$B$4108,$A134)</f>
        <v>25399</v>
      </c>
      <c r="J134" s="62">
        <f>I134/Faixa_Populacional_estado!D134</f>
        <v>67.193121693121697</v>
      </c>
      <c r="K134" s="62">
        <f t="shared" si="34"/>
        <v>28422.690476190477</v>
      </c>
      <c r="L134" s="70">
        <f t="shared" si="35"/>
        <v>4.0490066450688533E-2</v>
      </c>
      <c r="M134" s="62">
        <f>COUNTIFS([2]Drenagem_Dados!$B$2:$B$4108,$A134, [2]Drenagem_Dados!$I$2:$I$4108,$B134, [2]Drenagem_Dados!$S$2:$S$4108, "Sim")</f>
        <v>51</v>
      </c>
      <c r="N134" s="70">
        <f t="shared" si="36"/>
        <v>0.13492063492063491</v>
      </c>
      <c r="O134" s="75">
        <f t="shared" si="37"/>
        <v>365.92857142857144</v>
      </c>
      <c r="P134" s="62">
        <f>COUNTIFS([2]Drenagem_Dados!$B$2:$B$4108,$A134, [2]Drenagem_Dados!$I$2:$I$4108,$B134, [2]Drenagem_Dados!$T$2:$T$4108, "Sim")</f>
        <v>127</v>
      </c>
      <c r="Q134" s="70">
        <f t="shared" si="38"/>
        <v>0.33597883597883599</v>
      </c>
      <c r="R134" s="75">
        <f t="shared" si="39"/>
        <v>280.88095238095235</v>
      </c>
      <c r="S134" s="62">
        <f>COUNTIFS([2]Drenagem_Dados!$B$2:$B$4108,$A134, [2]Drenagem_Dados!$I$2:$I$4108,$B134, [2]Drenagem_Dados!$V$2:$V$4108, "Sim")</f>
        <v>363</v>
      </c>
      <c r="T134" s="70">
        <f t="shared" si="40"/>
        <v>0.96031746031746035</v>
      </c>
      <c r="U134" s="75">
        <f t="shared" si="41"/>
        <v>16.785714285714274</v>
      </c>
      <c r="V134" s="72">
        <f>SUMIFS([2]Drenagem_Dados!$X$2:$X$4108, [2]Drenagem_Dados!$I$2:$I$4108,$B134,[2]Drenagem_Dados!$B$2:$B$4108,$A134)</f>
        <v>21206.460000000006</v>
      </c>
      <c r="W134" s="72">
        <f>SUMIFS([2]Drenagem_Dados!$Y$2:$Y$4108, [2]Drenagem_Dados!$I$2:$I$4108,$B134,[2]Drenagem_Dados!$B$2:$B$4108,$A134)</f>
        <v>14661.249999999998</v>
      </c>
      <c r="X134" s="70">
        <f t="shared" si="42"/>
        <v>0.69135772778672133</v>
      </c>
      <c r="Y134" s="74">
        <f t="shared" si="43"/>
        <v>6545.2100000000082</v>
      </c>
      <c r="Z134" s="72">
        <f>SUMIFS([2]Drenagem_Dados!$Z$2:$Z$4108, [2]Drenagem_Dados!$I$2:$I$4108,$B134,[2]Drenagem_Dados!$B$2:$B$4108,$A134)</f>
        <v>7730.8500000000013</v>
      </c>
      <c r="AA134" s="70">
        <f t="shared" si="44"/>
        <v>0.36455165077056706</v>
      </c>
      <c r="AB134" s="74">
        <f t="shared" si="45"/>
        <v>13475.610000000004</v>
      </c>
      <c r="AC134" s="76">
        <f t="shared" si="46"/>
        <v>0.69135772778672133</v>
      </c>
      <c r="AD134" s="76">
        <f t="shared" si="47"/>
        <v>0.36455165077056706</v>
      </c>
    </row>
    <row r="135" spans="1:30" x14ac:dyDescent="0.25">
      <c r="A135" s="24" t="s">
        <v>40</v>
      </c>
      <c r="B135" s="32">
        <v>2</v>
      </c>
      <c r="C135" s="62">
        <f>COUNTIFS([1]BseMun!$I$2:$I$5571,B135,[1]BseMun!$B$2:$B$5571,$A135)</f>
        <v>55</v>
      </c>
      <c r="D135" s="62">
        <f>COUNTIFS([2]Drenagem_Dados!$I$2:$I$4108,B135,[2]Drenagem_Dados!$B$2:$B$4108,A135)</f>
        <v>50</v>
      </c>
      <c r="E135" s="70">
        <f t="shared" si="32"/>
        <v>0.90909090909090906</v>
      </c>
      <c r="F135" s="62">
        <f>SUMIFS([2]Drenagem_Dados!$K$2:$K$4108, [2]Drenagem_Dados!$I$2:$I$4108,$B135,[2]Drenagem_Dados!$B$2:$B$4108,$A135)</f>
        <v>2292562</v>
      </c>
      <c r="G135" s="62">
        <f>SUMIFS([2]Drenagem_Dados!$Q$2:$Q$4108, [2]Drenagem_Dados!$I$2:$I$4108,$B135,[2]Drenagem_Dados!$B$2:$B$4108,$A135)</f>
        <v>922661</v>
      </c>
      <c r="H135" s="66">
        <f t="shared" si="33"/>
        <v>2.4847284105429837</v>
      </c>
      <c r="I135" s="62">
        <f>SUMIFS([2]Drenagem_Dados!$AA$2:$AA$4108, [2]Drenagem_Dados!$I$2:$I$4108,$B135,[2]Drenagem_Dados!$B$2:$B$4108,$A135)</f>
        <v>44490</v>
      </c>
      <c r="J135" s="62">
        <f>I135/Faixa_Populacional_estado!D135</f>
        <v>889.8</v>
      </c>
      <c r="K135" s="62">
        <f t="shared" si="34"/>
        <v>48939</v>
      </c>
      <c r="L135" s="70">
        <f t="shared" si="35"/>
        <v>5.3041149457926581E-2</v>
      </c>
      <c r="M135" s="62">
        <f>COUNTIFS([2]Drenagem_Dados!$B$2:$B$4108,$A135, [2]Drenagem_Dados!$I$2:$I$4108,$B135, [2]Drenagem_Dados!$S$2:$S$4108, "Sim")</f>
        <v>8</v>
      </c>
      <c r="N135" s="70">
        <f t="shared" si="36"/>
        <v>0.16</v>
      </c>
      <c r="O135" s="75">
        <f t="shared" si="37"/>
        <v>46.199999999999996</v>
      </c>
      <c r="P135" s="62">
        <f>COUNTIFS([2]Drenagem_Dados!$B$2:$B$4108,$A135, [2]Drenagem_Dados!$I$2:$I$4108,$B135, [2]Drenagem_Dados!$T$2:$T$4108, "Sim")</f>
        <v>23</v>
      </c>
      <c r="Q135" s="70">
        <f t="shared" si="38"/>
        <v>0.46</v>
      </c>
      <c r="R135" s="75">
        <f t="shared" si="39"/>
        <v>29.700000000000003</v>
      </c>
      <c r="S135" s="62">
        <f>COUNTIFS([2]Drenagem_Dados!$B$2:$B$4108,$A135, [2]Drenagem_Dados!$I$2:$I$4108,$B135, [2]Drenagem_Dados!$V$2:$V$4108, "Sim")</f>
        <v>50</v>
      </c>
      <c r="T135" s="70">
        <f t="shared" si="40"/>
        <v>1</v>
      </c>
      <c r="U135" s="75">
        <f t="shared" si="41"/>
        <v>0</v>
      </c>
      <c r="V135" s="72">
        <f>SUMIFS([2]Drenagem_Dados!$X$2:$X$4108, [2]Drenagem_Dados!$I$2:$I$4108,$B135,[2]Drenagem_Dados!$B$2:$B$4108,$A135)</f>
        <v>258889.36</v>
      </c>
      <c r="W135" s="72">
        <f>SUMIFS([2]Drenagem_Dados!$Y$2:$Y$4108, [2]Drenagem_Dados!$I$2:$I$4108,$B135,[2]Drenagem_Dados!$B$2:$B$4108,$A135)</f>
        <v>153928.13999999998</v>
      </c>
      <c r="X135" s="70">
        <f t="shared" si="42"/>
        <v>0.59457113262592176</v>
      </c>
      <c r="Y135" s="74">
        <f t="shared" si="43"/>
        <v>104961.22</v>
      </c>
      <c r="Z135" s="72">
        <f>SUMIFS([2]Drenagem_Dados!$Z$2:$Z$4108, [2]Drenagem_Dados!$I$2:$I$4108,$B135,[2]Drenagem_Dados!$B$2:$B$4108,$A135)</f>
        <v>145824.86000000004</v>
      </c>
      <c r="AA135" s="70">
        <f t="shared" si="44"/>
        <v>0.56327096640819863</v>
      </c>
      <c r="AB135" s="74">
        <f t="shared" si="45"/>
        <v>113064.49999999994</v>
      </c>
      <c r="AC135" s="76">
        <f t="shared" si="46"/>
        <v>0.59457113262592176</v>
      </c>
      <c r="AD135" s="76">
        <f t="shared" si="47"/>
        <v>0.56327096640819863</v>
      </c>
    </row>
    <row r="136" spans="1:30" x14ac:dyDescent="0.25">
      <c r="A136" s="24" t="s">
        <v>40</v>
      </c>
      <c r="B136" s="32">
        <v>3</v>
      </c>
      <c r="C136" s="62">
        <f>COUNTIFS([1]BseMun!$I$2:$I$5571,B136,[1]BseMun!$B$2:$B$5571,$A136)</f>
        <v>12</v>
      </c>
      <c r="D136" s="62">
        <f>COUNTIFS([2]Drenagem_Dados!$I$2:$I$4108,B136,[2]Drenagem_Dados!$B$2:$B$4108,A136)</f>
        <v>12</v>
      </c>
      <c r="E136" s="70">
        <f t="shared" si="32"/>
        <v>1</v>
      </c>
      <c r="F136" s="62">
        <f>SUMIFS([2]Drenagem_Dados!$K$2:$K$4108, [2]Drenagem_Dados!$I$2:$I$4108,$B136,[2]Drenagem_Dados!$B$2:$B$4108,$A136)</f>
        <v>1917445</v>
      </c>
      <c r="G136" s="62">
        <f>SUMIFS([2]Drenagem_Dados!$Q$2:$Q$4108, [2]Drenagem_Dados!$I$2:$I$4108,$B136,[2]Drenagem_Dados!$B$2:$B$4108,$A136)</f>
        <v>741255</v>
      </c>
      <c r="H136" s="66">
        <f t="shared" si="33"/>
        <v>2.5867548954138591</v>
      </c>
      <c r="I136" s="62">
        <f>SUMIFS([2]Drenagem_Dados!$AA$2:$AA$4108, [2]Drenagem_Dados!$I$2:$I$4108,$B136,[2]Drenagem_Dados!$B$2:$B$4108,$A136)</f>
        <v>18181</v>
      </c>
      <c r="J136" s="62">
        <f>I136/Faixa_Populacional_estado!D136</f>
        <v>1515.0833333333333</v>
      </c>
      <c r="K136" s="62">
        <f t="shared" si="34"/>
        <v>18181</v>
      </c>
      <c r="L136" s="70">
        <f t="shared" si="35"/>
        <v>2.4527321906766226E-2</v>
      </c>
      <c r="M136" s="62">
        <f>COUNTIFS([2]Drenagem_Dados!$B$2:$B$4108,$A136, [2]Drenagem_Dados!$I$2:$I$4108,$B136, [2]Drenagem_Dados!$S$2:$S$4108, "Sim")</f>
        <v>0</v>
      </c>
      <c r="N136" s="70">
        <f t="shared" si="36"/>
        <v>0</v>
      </c>
      <c r="O136" s="75">
        <f t="shared" si="37"/>
        <v>12</v>
      </c>
      <c r="P136" s="62">
        <f>COUNTIFS([2]Drenagem_Dados!$B$2:$B$4108,$A136, [2]Drenagem_Dados!$I$2:$I$4108,$B136, [2]Drenagem_Dados!$T$2:$T$4108, "Sim")</f>
        <v>6</v>
      </c>
      <c r="Q136" s="70">
        <f t="shared" si="38"/>
        <v>0.5</v>
      </c>
      <c r="R136" s="75">
        <f t="shared" si="39"/>
        <v>6</v>
      </c>
      <c r="S136" s="62">
        <f>COUNTIFS([2]Drenagem_Dados!$B$2:$B$4108,$A136, [2]Drenagem_Dados!$I$2:$I$4108,$B136, [2]Drenagem_Dados!$V$2:$V$4108, "Sim")</f>
        <v>12</v>
      </c>
      <c r="T136" s="70">
        <f t="shared" si="40"/>
        <v>1</v>
      </c>
      <c r="U136" s="75">
        <f t="shared" si="41"/>
        <v>0</v>
      </c>
      <c r="V136" s="72">
        <f>SUMIFS([2]Drenagem_Dados!$X$2:$X$4108, [2]Drenagem_Dados!$I$2:$I$4108,$B136,[2]Drenagem_Dados!$B$2:$B$4108,$A136)</f>
        <v>6938.12</v>
      </c>
      <c r="W136" s="72">
        <f>SUMIFS([2]Drenagem_Dados!$Y$2:$Y$4108, [2]Drenagem_Dados!$I$2:$I$4108,$B136,[2]Drenagem_Dados!$B$2:$B$4108,$A136)</f>
        <v>5392.0599999999995</v>
      </c>
      <c r="X136" s="70">
        <f t="shared" si="42"/>
        <v>0.77716441917983536</v>
      </c>
      <c r="Y136" s="74">
        <f t="shared" si="43"/>
        <v>1546.0600000000004</v>
      </c>
      <c r="Z136" s="72">
        <f>SUMIFS([2]Drenagem_Dados!$Z$2:$Z$4108, [2]Drenagem_Dados!$I$2:$I$4108,$B136,[2]Drenagem_Dados!$B$2:$B$4108,$A136)</f>
        <v>3627.23</v>
      </c>
      <c r="AA136" s="70">
        <f t="shared" si="44"/>
        <v>0.522797241904147</v>
      </c>
      <c r="AB136" s="74">
        <f t="shared" si="45"/>
        <v>3310.89</v>
      </c>
      <c r="AC136" s="76">
        <f t="shared" si="46"/>
        <v>0.77716441917983536</v>
      </c>
      <c r="AD136" s="76">
        <f t="shared" si="47"/>
        <v>0.522797241904147</v>
      </c>
    </row>
    <row r="137" spans="1:30" x14ac:dyDescent="0.25">
      <c r="A137" s="24" t="s">
        <v>40</v>
      </c>
      <c r="B137" s="32">
        <v>4</v>
      </c>
      <c r="C137" s="62">
        <f>COUNTIFS([1]BseMun!$I$2:$I$5571,B137,[1]BseMun!$B$2:$B$5571,$A137)</f>
        <v>6</v>
      </c>
      <c r="D137" s="62">
        <f>COUNTIFS([2]Drenagem_Dados!$I$2:$I$4108,B137,[2]Drenagem_Dados!$B$2:$B$4108,A137)</f>
        <v>6</v>
      </c>
      <c r="E137" s="70">
        <f t="shared" si="32"/>
        <v>1</v>
      </c>
      <c r="F137" s="62">
        <f>SUMIFS([2]Drenagem_Dados!$K$2:$K$4108, [2]Drenagem_Dados!$I$2:$I$4108,$B137,[2]Drenagem_Dados!$B$2:$B$4108,$A137)</f>
        <v>1947374</v>
      </c>
      <c r="G137" s="62">
        <f>SUMIFS([2]Drenagem_Dados!$Q$2:$Q$4108, [2]Drenagem_Dados!$I$2:$I$4108,$B137,[2]Drenagem_Dados!$B$2:$B$4108,$A137)</f>
        <v>553029</v>
      </c>
      <c r="H137" s="66">
        <f t="shared" si="33"/>
        <v>3.5212873104303752</v>
      </c>
      <c r="I137" s="62">
        <f>SUMIFS([2]Drenagem_Dados!$AA$2:$AA$4108, [2]Drenagem_Dados!$I$2:$I$4108,$B137,[2]Drenagem_Dados!$B$2:$B$4108,$A137)</f>
        <v>40573</v>
      </c>
      <c r="J137" s="62">
        <f>I137/Faixa_Populacional_estado!D137</f>
        <v>6762.166666666667</v>
      </c>
      <c r="K137" s="62">
        <f t="shared" si="34"/>
        <v>40573</v>
      </c>
      <c r="L137" s="70">
        <f t="shared" si="35"/>
        <v>7.3365049572445565E-2</v>
      </c>
      <c r="M137" s="62">
        <f>COUNTIFS([2]Drenagem_Dados!$B$2:$B$4108,$A137, [2]Drenagem_Dados!$I$2:$I$4108,$B137, [2]Drenagem_Dados!$S$2:$S$4108, "Sim")</f>
        <v>3</v>
      </c>
      <c r="N137" s="70">
        <f t="shared" si="36"/>
        <v>0.5</v>
      </c>
      <c r="O137" s="75">
        <f t="shared" si="37"/>
        <v>3</v>
      </c>
      <c r="P137" s="62">
        <f>COUNTIFS([2]Drenagem_Dados!$B$2:$B$4108,$A137, [2]Drenagem_Dados!$I$2:$I$4108,$B137, [2]Drenagem_Dados!$T$2:$T$4108, "Sim")</f>
        <v>4</v>
      </c>
      <c r="Q137" s="70">
        <f t="shared" si="38"/>
        <v>0.66666666666666663</v>
      </c>
      <c r="R137" s="75">
        <f t="shared" si="39"/>
        <v>2</v>
      </c>
      <c r="S137" s="62">
        <f>COUNTIFS([2]Drenagem_Dados!$B$2:$B$4108,$A137, [2]Drenagem_Dados!$I$2:$I$4108,$B137, [2]Drenagem_Dados!$V$2:$V$4108, "Sim")</f>
        <v>6</v>
      </c>
      <c r="T137" s="70">
        <f t="shared" si="40"/>
        <v>1</v>
      </c>
      <c r="U137" s="75">
        <f t="shared" si="41"/>
        <v>0</v>
      </c>
      <c r="V137" s="72">
        <f>SUMIFS([2]Drenagem_Dados!$X$2:$X$4108, [2]Drenagem_Dados!$I$2:$I$4108,$B137,[2]Drenagem_Dados!$B$2:$B$4108,$A137)</f>
        <v>7556.5599999999995</v>
      </c>
      <c r="W137" s="72">
        <f>SUMIFS([2]Drenagem_Dados!$Y$2:$Y$4108, [2]Drenagem_Dados!$I$2:$I$4108,$B137,[2]Drenagem_Dados!$B$2:$B$4108,$A137)</f>
        <v>5042.6200000000008</v>
      </c>
      <c r="X137" s="70">
        <f t="shared" si="42"/>
        <v>0.66731687434494014</v>
      </c>
      <c r="Y137" s="74">
        <f t="shared" si="43"/>
        <v>2513.9399999999987</v>
      </c>
      <c r="Z137" s="72">
        <f>SUMIFS([2]Drenagem_Dados!$Z$2:$Z$4108, [2]Drenagem_Dados!$I$2:$I$4108,$B137,[2]Drenagem_Dados!$B$2:$B$4108,$A137)</f>
        <v>3580.63</v>
      </c>
      <c r="AA137" s="70">
        <f t="shared" si="44"/>
        <v>0.47384391839673085</v>
      </c>
      <c r="AB137" s="74">
        <f t="shared" si="45"/>
        <v>3975.9299999999994</v>
      </c>
      <c r="AC137" s="76">
        <f t="shared" si="46"/>
        <v>0.66731687434494014</v>
      </c>
      <c r="AD137" s="76">
        <f t="shared" si="47"/>
        <v>0.47384391839673085</v>
      </c>
    </row>
    <row r="138" spans="1:30" x14ac:dyDescent="0.25">
      <c r="A138" s="24" t="s">
        <v>40</v>
      </c>
      <c r="B138" s="32">
        <v>5</v>
      </c>
      <c r="C138" s="62">
        <f>COUNTIFS([1]BseMun!$I$2:$I$5571,B138,[1]BseMun!$B$2:$B$5571,$A138)</f>
        <v>1</v>
      </c>
      <c r="D138" s="62">
        <f>COUNTIFS([2]Drenagem_Dados!$I$2:$I$4108,B138,[2]Drenagem_Dados!$B$2:$B$4108,A138)</f>
        <v>1</v>
      </c>
      <c r="E138" s="70">
        <f t="shared" si="32"/>
        <v>1</v>
      </c>
      <c r="F138" s="62">
        <f>SUMIFS([2]Drenagem_Dados!$K$2:$K$4108, [2]Drenagem_Dados!$I$2:$I$4108,$B138,[2]Drenagem_Dados!$B$2:$B$4108,$A138)</f>
        <v>1488252</v>
      </c>
      <c r="G138" s="62">
        <f>SUMIFS([2]Drenagem_Dados!$Q$2:$Q$4108, [2]Drenagem_Dados!$I$2:$I$4108,$B138,[2]Drenagem_Dados!$B$2:$B$4108,$A138)</f>
        <v>519255</v>
      </c>
      <c r="H138" s="66">
        <f t="shared" si="33"/>
        <v>2.8661293584077185</v>
      </c>
      <c r="I138" s="62">
        <f>SUMIFS([2]Drenagem_Dados!$AA$2:$AA$4108, [2]Drenagem_Dados!$I$2:$I$4108,$B138,[2]Drenagem_Dados!$B$2:$B$4108,$A138)</f>
        <v>3123</v>
      </c>
      <c r="J138" s="62">
        <f>I138/Faixa_Populacional_estado!D138</f>
        <v>3123</v>
      </c>
      <c r="K138" s="62">
        <f t="shared" si="34"/>
        <v>3123</v>
      </c>
      <c r="L138" s="70">
        <f t="shared" si="35"/>
        <v>6.0143859953202183E-3</v>
      </c>
      <c r="M138" s="62">
        <f>COUNTIFS([2]Drenagem_Dados!$B$2:$B$4108,$A138, [2]Drenagem_Dados!$I$2:$I$4108,$B138, [2]Drenagem_Dados!$S$2:$S$4108, "Sim")</f>
        <v>1</v>
      </c>
      <c r="N138" s="70">
        <f t="shared" si="36"/>
        <v>1</v>
      </c>
      <c r="O138" s="75">
        <f t="shared" si="37"/>
        <v>0</v>
      </c>
      <c r="P138" s="62">
        <f>COUNTIFS([2]Drenagem_Dados!$B$2:$B$4108,$A138, [2]Drenagem_Dados!$I$2:$I$4108,$B138, [2]Drenagem_Dados!$T$2:$T$4108, "Sim")</f>
        <v>1</v>
      </c>
      <c r="Q138" s="70">
        <f t="shared" si="38"/>
        <v>1</v>
      </c>
      <c r="R138" s="75">
        <f t="shared" si="39"/>
        <v>0</v>
      </c>
      <c r="S138" s="62">
        <f>COUNTIFS([2]Drenagem_Dados!$B$2:$B$4108,$A138, [2]Drenagem_Dados!$I$2:$I$4108,$B138, [2]Drenagem_Dados!$V$2:$V$4108, "Sim")</f>
        <v>1</v>
      </c>
      <c r="T138" s="70">
        <f t="shared" si="40"/>
        <v>1</v>
      </c>
      <c r="U138" s="75">
        <f t="shared" si="41"/>
        <v>0</v>
      </c>
      <c r="V138" s="72">
        <f>SUMIFS([2]Drenagem_Dados!$X$2:$X$4108, [2]Drenagem_Dados!$I$2:$I$4108,$B138,[2]Drenagem_Dados!$B$2:$B$4108,$A138)</f>
        <v>2998.26</v>
      </c>
      <c r="W138" s="72">
        <f>SUMIFS([2]Drenagem_Dados!$Y$2:$Y$4108, [2]Drenagem_Dados!$I$2:$I$4108,$B138,[2]Drenagem_Dados!$B$2:$B$4108,$A138)</f>
        <v>2129.2600000000002</v>
      </c>
      <c r="X138" s="70">
        <f t="shared" si="42"/>
        <v>0.7101652291662498</v>
      </c>
      <c r="Y138" s="74">
        <f t="shared" si="43"/>
        <v>869</v>
      </c>
      <c r="Z138" s="72">
        <f>SUMIFS([2]Drenagem_Dados!$Z$2:$Z$4108, [2]Drenagem_Dados!$I$2:$I$4108,$B138,[2]Drenagem_Dados!$B$2:$B$4108,$A138)</f>
        <v>2129.2600000000002</v>
      </c>
      <c r="AA138" s="70">
        <f t="shared" si="44"/>
        <v>0.7101652291662498</v>
      </c>
      <c r="AB138" s="74">
        <f t="shared" si="45"/>
        <v>869</v>
      </c>
      <c r="AC138" s="76">
        <f t="shared" si="46"/>
        <v>0.7101652291662498</v>
      </c>
      <c r="AD138" s="76">
        <f t="shared" si="47"/>
        <v>0.7101652291662498</v>
      </c>
    </row>
    <row r="139" spans="1:30" x14ac:dyDescent="0.25">
      <c r="A139" s="24" t="s">
        <v>40</v>
      </c>
      <c r="B139" s="67">
        <v>6</v>
      </c>
      <c r="C139" s="62">
        <f>COUNTIFS([1]BseMun!$I$2:$I$5571,B139,[1]BseMun!$B$2:$B$5571,$A139)</f>
        <v>0</v>
      </c>
      <c r="D139" s="62">
        <f>COUNTIFS([2]Drenagem_Dados!$I$2:$I$4108,B139,[2]Drenagem_Dados!$B$2:$B$4108,A139)</f>
        <v>0</v>
      </c>
      <c r="E139" s="70" t="s">
        <v>4177</v>
      </c>
      <c r="F139" s="62">
        <f>SUMIFS([2]Drenagem_Dados!$K$2:$K$4108, [2]Drenagem_Dados!$I$2:$I$4108,$B139,[2]Drenagem_Dados!$B$2:$B$4108,$A139)</f>
        <v>0</v>
      </c>
      <c r="G139" s="62">
        <f>SUMIFS([2]Drenagem_Dados!$Q$2:$Q$4108, [2]Drenagem_Dados!$I$2:$I$4108,$B139,[2]Drenagem_Dados!$B$2:$B$4108,$A139)</f>
        <v>0</v>
      </c>
      <c r="H139" s="65" t="s">
        <v>4177</v>
      </c>
      <c r="I139" s="62">
        <f>SUMIFS([2]Drenagem_Dados!$AA$2:$AA$4108, [2]Drenagem_Dados!$I$2:$I$4108,$B139,[2]Drenagem_Dados!$B$2:$B$4108,$A139)</f>
        <v>0</v>
      </c>
      <c r="J139" s="65" t="s">
        <v>4177</v>
      </c>
      <c r="K139" s="62" t="str">
        <f t="shared" si="34"/>
        <v>-</v>
      </c>
      <c r="L139" s="70" t="str">
        <f t="shared" si="35"/>
        <v>-</v>
      </c>
      <c r="M139" s="62">
        <f>COUNTIFS([2]Drenagem_Dados!$B$2:$B$4108,$A139, [2]Drenagem_Dados!$I$2:$I$4108,$B139, [2]Drenagem_Dados!$S$2:$S$4108, "Sim")</f>
        <v>0</v>
      </c>
      <c r="N139" s="70" t="str">
        <f t="shared" si="36"/>
        <v>-</v>
      </c>
      <c r="O139" s="75" t="str">
        <f t="shared" si="37"/>
        <v>-</v>
      </c>
      <c r="P139" s="62">
        <f>COUNTIFS([2]Drenagem_Dados!$B$2:$B$4108,$A139, [2]Drenagem_Dados!$I$2:$I$4108,$B139, [2]Drenagem_Dados!$T$2:$T$4108, "Sim")</f>
        <v>0</v>
      </c>
      <c r="Q139" s="70" t="str">
        <f t="shared" si="38"/>
        <v>-</v>
      </c>
      <c r="R139" s="75" t="str">
        <f t="shared" si="39"/>
        <v>-</v>
      </c>
      <c r="S139" s="62">
        <f>COUNTIFS([2]Drenagem_Dados!$B$2:$B$4108,$A139, [2]Drenagem_Dados!$I$2:$I$4108,$B139, [2]Drenagem_Dados!$V$2:$V$4108, "Sim")</f>
        <v>0</v>
      </c>
      <c r="T139" s="70" t="str">
        <f t="shared" si="40"/>
        <v>-</v>
      </c>
      <c r="U139" s="75" t="str">
        <f t="shared" si="41"/>
        <v>-</v>
      </c>
      <c r="V139" s="72">
        <f>SUMIFS([2]Drenagem_Dados!$X$2:$X$4108, [2]Drenagem_Dados!$I$2:$I$4108,$B139,[2]Drenagem_Dados!$B$2:$B$4108,$A139)</f>
        <v>0</v>
      </c>
      <c r="W139" s="72">
        <f>SUMIFS([2]Drenagem_Dados!$Y$2:$Y$4108, [2]Drenagem_Dados!$I$2:$I$4108,$B139,[2]Drenagem_Dados!$B$2:$B$4108,$A139)</f>
        <v>0</v>
      </c>
      <c r="X139" s="70" t="str">
        <f t="shared" si="42"/>
        <v>-</v>
      </c>
      <c r="Y139" s="74" t="str">
        <f t="shared" si="43"/>
        <v>-</v>
      </c>
      <c r="Z139" s="72">
        <f>SUMIFS([2]Drenagem_Dados!$Z$2:$Z$4108, [2]Drenagem_Dados!$I$2:$I$4108,$B139,[2]Drenagem_Dados!$B$2:$B$4108,$A139)</f>
        <v>0</v>
      </c>
      <c r="AA139" s="70" t="str">
        <f t="shared" si="44"/>
        <v>-</v>
      </c>
      <c r="AB139" s="74" t="str">
        <f t="shared" si="45"/>
        <v>-</v>
      </c>
      <c r="AC139" s="76" t="str">
        <f t="shared" si="46"/>
        <v>-</v>
      </c>
      <c r="AD139" s="76" t="str">
        <f t="shared" si="47"/>
        <v>-</v>
      </c>
    </row>
    <row r="140" spans="1:30" x14ac:dyDescent="0.25">
      <c r="A140" s="24" t="s">
        <v>41</v>
      </c>
      <c r="B140" s="24">
        <v>1</v>
      </c>
      <c r="C140" s="62">
        <f>COUNTIFS([1]BseMun!$I$2:$I$5571,B140,[1]BseMun!$B$2:$B$5571,$A140)</f>
        <v>247</v>
      </c>
      <c r="D140" s="62">
        <f>COUNTIFS([2]Drenagem_Dados!$I$2:$I$4108,B140,[2]Drenagem_Dados!$B$2:$B$4108,A140)</f>
        <v>214</v>
      </c>
      <c r="E140" s="70">
        <f t="shared" si="32"/>
        <v>0.8663967611336032</v>
      </c>
      <c r="F140" s="62">
        <f>SUMIFS([2]Drenagem_Dados!$K$2:$K$4108, [2]Drenagem_Dados!$I$2:$I$4108,$B140,[2]Drenagem_Dados!$B$2:$B$4108,$A140)</f>
        <v>1205183</v>
      </c>
      <c r="G140" s="62">
        <f>SUMIFS([2]Drenagem_Dados!$Q$2:$Q$4108, [2]Drenagem_Dados!$I$2:$I$4108,$B140,[2]Drenagem_Dados!$B$2:$B$4108,$A140)</f>
        <v>475684</v>
      </c>
      <c r="H140" s="66">
        <f t="shared" si="33"/>
        <v>2.533579014639971</v>
      </c>
      <c r="I140" s="62">
        <f>SUMIFS([2]Drenagem_Dados!$AA$2:$AA$4108, [2]Drenagem_Dados!$I$2:$I$4108,$B140,[2]Drenagem_Dados!$B$2:$B$4108,$A140)</f>
        <v>28764</v>
      </c>
      <c r="J140" s="62">
        <f>I140/Faixa_Populacional_estado!D140</f>
        <v>134.41121495327104</v>
      </c>
      <c r="K140" s="62">
        <f t="shared" si="34"/>
        <v>33199.570093457951</v>
      </c>
      <c r="L140" s="70">
        <f t="shared" si="35"/>
        <v>6.9793329381391739E-2</v>
      </c>
      <c r="M140" s="62">
        <f>COUNTIFS([2]Drenagem_Dados!$B$2:$B$4108,$A140, [2]Drenagem_Dados!$I$2:$I$4108,$B140, [2]Drenagem_Dados!$S$2:$S$4108, "Sim")</f>
        <v>27</v>
      </c>
      <c r="N140" s="70">
        <f t="shared" si="36"/>
        <v>0.12616822429906541</v>
      </c>
      <c r="O140" s="75">
        <f t="shared" si="37"/>
        <v>215.83644859813086</v>
      </c>
      <c r="P140" s="62">
        <f>COUNTIFS([2]Drenagem_Dados!$B$2:$B$4108,$A140, [2]Drenagem_Dados!$I$2:$I$4108,$B140, [2]Drenagem_Dados!$T$2:$T$4108, "Sim")</f>
        <v>69</v>
      </c>
      <c r="Q140" s="70">
        <f t="shared" si="38"/>
        <v>0.32242990654205606</v>
      </c>
      <c r="R140" s="75">
        <f t="shared" si="39"/>
        <v>167.35981308411215</v>
      </c>
      <c r="S140" s="62">
        <f>COUNTIFS([2]Drenagem_Dados!$B$2:$B$4108,$A140, [2]Drenagem_Dados!$I$2:$I$4108,$B140, [2]Drenagem_Dados!$V$2:$V$4108, "Sim")</f>
        <v>209</v>
      </c>
      <c r="T140" s="70">
        <f t="shared" si="40"/>
        <v>0.97663551401869164</v>
      </c>
      <c r="U140" s="75">
        <f t="shared" si="41"/>
        <v>5.7710280373831644</v>
      </c>
      <c r="V140" s="72">
        <f>SUMIFS([2]Drenagem_Dados!$X$2:$X$4108, [2]Drenagem_Dados!$I$2:$I$4108,$B140,[2]Drenagem_Dados!$B$2:$B$4108,$A140)</f>
        <v>32670.170000000009</v>
      </c>
      <c r="W140" s="72">
        <f>SUMIFS([2]Drenagem_Dados!$Y$2:$Y$4108, [2]Drenagem_Dados!$I$2:$I$4108,$B140,[2]Drenagem_Dados!$B$2:$B$4108,$A140)</f>
        <v>21772.810000000009</v>
      </c>
      <c r="X140" s="70">
        <f t="shared" si="42"/>
        <v>0.66644311921241928</v>
      </c>
      <c r="Y140" s="74">
        <f t="shared" si="43"/>
        <v>10897.36</v>
      </c>
      <c r="Z140" s="72">
        <f>SUMIFS([2]Drenagem_Dados!$Z$2:$Z$4108, [2]Drenagem_Dados!$I$2:$I$4108,$B140,[2]Drenagem_Dados!$B$2:$B$4108,$A140)</f>
        <v>7358.4000000000005</v>
      </c>
      <c r="AA140" s="70">
        <f t="shared" si="44"/>
        <v>0.22523298776835254</v>
      </c>
      <c r="AB140" s="74">
        <f t="shared" si="45"/>
        <v>25311.770000000008</v>
      </c>
      <c r="AC140" s="76">
        <f t="shared" si="46"/>
        <v>0.66644311921241928</v>
      </c>
      <c r="AD140" s="76">
        <f t="shared" si="47"/>
        <v>0.22523298776835254</v>
      </c>
    </row>
    <row r="141" spans="1:30" x14ac:dyDescent="0.25">
      <c r="A141" s="24" t="s">
        <v>41</v>
      </c>
      <c r="B141" s="32">
        <v>2</v>
      </c>
      <c r="C141" s="62">
        <f>COUNTIFS([1]BseMun!$I$2:$I$5571,B141,[1]BseMun!$B$2:$B$5571,$A141)</f>
        <v>35</v>
      </c>
      <c r="D141" s="62">
        <f>COUNTIFS([2]Drenagem_Dados!$I$2:$I$4108,B141,[2]Drenagem_Dados!$B$2:$B$4108,A141)</f>
        <v>33</v>
      </c>
      <c r="E141" s="70">
        <f t="shared" si="32"/>
        <v>0.94285714285714284</v>
      </c>
      <c r="F141" s="62">
        <f>SUMIFS([2]Drenagem_Dados!$K$2:$K$4108, [2]Drenagem_Dados!$I$2:$I$4108,$B141,[2]Drenagem_Dados!$B$2:$B$4108,$A141)</f>
        <v>1545412</v>
      </c>
      <c r="G141" s="62">
        <f>SUMIFS([2]Drenagem_Dados!$Q$2:$Q$4108, [2]Drenagem_Dados!$I$2:$I$4108,$B141,[2]Drenagem_Dados!$B$2:$B$4108,$A141)</f>
        <v>629527</v>
      </c>
      <c r="H141" s="66">
        <f t="shared" si="33"/>
        <v>2.4548780274714188</v>
      </c>
      <c r="I141" s="62">
        <f>SUMIFS([2]Drenagem_Dados!$AA$2:$AA$4108, [2]Drenagem_Dados!$I$2:$I$4108,$B141,[2]Drenagem_Dados!$B$2:$B$4108,$A141)</f>
        <v>65794</v>
      </c>
      <c r="J141" s="62">
        <f>I141/Faixa_Populacional_estado!D141</f>
        <v>1993.7575757575758</v>
      </c>
      <c r="K141" s="62">
        <f t="shared" si="34"/>
        <v>69781.515151515152</v>
      </c>
      <c r="L141" s="70">
        <f t="shared" si="35"/>
        <v>0.11084753338858405</v>
      </c>
      <c r="M141" s="62">
        <f>COUNTIFS([2]Drenagem_Dados!$B$2:$B$4108,$A141, [2]Drenagem_Dados!$I$2:$I$4108,$B141, [2]Drenagem_Dados!$S$2:$S$4108, "Sim")</f>
        <v>2</v>
      </c>
      <c r="N141" s="70">
        <f t="shared" si="36"/>
        <v>6.0606060606060608E-2</v>
      </c>
      <c r="O141" s="75">
        <f t="shared" si="37"/>
        <v>32.878787878787882</v>
      </c>
      <c r="P141" s="62">
        <f>COUNTIFS([2]Drenagem_Dados!$B$2:$B$4108,$A141, [2]Drenagem_Dados!$I$2:$I$4108,$B141, [2]Drenagem_Dados!$T$2:$T$4108, "Sim")</f>
        <v>16</v>
      </c>
      <c r="Q141" s="70">
        <f t="shared" si="38"/>
        <v>0.48484848484848486</v>
      </c>
      <c r="R141" s="75">
        <f t="shared" si="39"/>
        <v>18.030303030303031</v>
      </c>
      <c r="S141" s="62">
        <f>COUNTIFS([2]Drenagem_Dados!$B$2:$B$4108,$A141, [2]Drenagem_Dados!$I$2:$I$4108,$B141, [2]Drenagem_Dados!$V$2:$V$4108, "Sim")</f>
        <v>33</v>
      </c>
      <c r="T141" s="70">
        <f t="shared" si="40"/>
        <v>1</v>
      </c>
      <c r="U141" s="75">
        <f t="shared" si="41"/>
        <v>0</v>
      </c>
      <c r="V141" s="72">
        <f>SUMIFS([2]Drenagem_Dados!$X$2:$X$4108, [2]Drenagem_Dados!$I$2:$I$4108,$B141,[2]Drenagem_Dados!$B$2:$B$4108,$A141)</f>
        <v>15177.259999999998</v>
      </c>
      <c r="W141" s="72">
        <f>SUMIFS([2]Drenagem_Dados!$Y$2:$Y$4108, [2]Drenagem_Dados!$I$2:$I$4108,$B141,[2]Drenagem_Dados!$B$2:$B$4108,$A141)</f>
        <v>9017.75</v>
      </c>
      <c r="X141" s="70">
        <f t="shared" si="42"/>
        <v>0.59416192382551269</v>
      </c>
      <c r="Y141" s="74">
        <f t="shared" si="43"/>
        <v>6159.5099999999984</v>
      </c>
      <c r="Z141" s="72">
        <f>SUMIFS([2]Drenagem_Dados!$Z$2:$Z$4108, [2]Drenagem_Dados!$I$2:$I$4108,$B141,[2]Drenagem_Dados!$B$2:$B$4108,$A141)</f>
        <v>6319.1800000000012</v>
      </c>
      <c r="AA141" s="70">
        <f t="shared" si="44"/>
        <v>0.41635842042634846</v>
      </c>
      <c r="AB141" s="74">
        <f t="shared" si="45"/>
        <v>8858.0799999999981</v>
      </c>
      <c r="AC141" s="76">
        <f t="shared" si="46"/>
        <v>0.59416192382551269</v>
      </c>
      <c r="AD141" s="76">
        <f t="shared" si="47"/>
        <v>0.41635842042634846</v>
      </c>
    </row>
    <row r="142" spans="1:30" x14ac:dyDescent="0.25">
      <c r="A142" s="24" t="s">
        <v>41</v>
      </c>
      <c r="B142" s="32">
        <v>3</v>
      </c>
      <c r="C142" s="62">
        <f>COUNTIFS([1]BseMun!$I$2:$I$5571,B142,[1]BseMun!$B$2:$B$5571,$A142)</f>
        <v>9</v>
      </c>
      <c r="D142" s="62">
        <f>COUNTIFS([2]Drenagem_Dados!$I$2:$I$4108,B142,[2]Drenagem_Dados!$B$2:$B$4108,A142)</f>
        <v>8</v>
      </c>
      <c r="E142" s="70">
        <f t="shared" si="32"/>
        <v>0.88888888888888884</v>
      </c>
      <c r="F142" s="62">
        <f>SUMIFS([2]Drenagem_Dados!$K$2:$K$4108, [2]Drenagem_Dados!$I$2:$I$4108,$B142,[2]Drenagem_Dados!$B$2:$B$4108,$A142)</f>
        <v>1328538</v>
      </c>
      <c r="G142" s="62">
        <f>SUMIFS([2]Drenagem_Dados!$Q$2:$Q$4108, [2]Drenagem_Dados!$I$2:$I$4108,$B142,[2]Drenagem_Dados!$B$2:$B$4108,$A142)</f>
        <v>482595</v>
      </c>
      <c r="H142" s="66">
        <f t="shared" si="33"/>
        <v>2.752904609455133</v>
      </c>
      <c r="I142" s="62">
        <f>SUMIFS([2]Drenagem_Dados!$AA$2:$AA$4108, [2]Drenagem_Dados!$I$2:$I$4108,$B142,[2]Drenagem_Dados!$B$2:$B$4108,$A142)</f>
        <v>79903</v>
      </c>
      <c r="J142" s="62">
        <f>I142/Faixa_Populacional_estado!D142</f>
        <v>9987.875</v>
      </c>
      <c r="K142" s="62">
        <f t="shared" si="34"/>
        <v>89890.875</v>
      </c>
      <c r="L142" s="70">
        <f t="shared" si="35"/>
        <v>0.18626565753893015</v>
      </c>
      <c r="M142" s="62">
        <f>COUNTIFS([2]Drenagem_Dados!$B$2:$B$4108,$A142, [2]Drenagem_Dados!$I$2:$I$4108,$B142, [2]Drenagem_Dados!$S$2:$S$4108, "Sim")</f>
        <v>1</v>
      </c>
      <c r="N142" s="70">
        <f t="shared" si="36"/>
        <v>0.125</v>
      </c>
      <c r="O142" s="75">
        <f t="shared" si="37"/>
        <v>7.875</v>
      </c>
      <c r="P142" s="62">
        <f>COUNTIFS([2]Drenagem_Dados!$B$2:$B$4108,$A142, [2]Drenagem_Dados!$I$2:$I$4108,$B142, [2]Drenagem_Dados!$T$2:$T$4108, "Sim")</f>
        <v>3</v>
      </c>
      <c r="Q142" s="70">
        <f t="shared" si="38"/>
        <v>0.375</v>
      </c>
      <c r="R142" s="75">
        <f t="shared" si="39"/>
        <v>5.625</v>
      </c>
      <c r="S142" s="62">
        <f>COUNTIFS([2]Drenagem_Dados!$B$2:$B$4108,$A142, [2]Drenagem_Dados!$I$2:$I$4108,$B142, [2]Drenagem_Dados!$V$2:$V$4108, "Sim")</f>
        <v>8</v>
      </c>
      <c r="T142" s="70">
        <f t="shared" si="40"/>
        <v>1</v>
      </c>
      <c r="U142" s="75">
        <f t="shared" si="41"/>
        <v>0</v>
      </c>
      <c r="V142" s="72">
        <f>SUMIFS([2]Drenagem_Dados!$X$2:$X$4108, [2]Drenagem_Dados!$I$2:$I$4108,$B142,[2]Drenagem_Dados!$B$2:$B$4108,$A142)</f>
        <v>5761.49</v>
      </c>
      <c r="W142" s="72">
        <f>SUMIFS([2]Drenagem_Dados!$Y$2:$Y$4108, [2]Drenagem_Dados!$I$2:$I$4108,$B142,[2]Drenagem_Dados!$B$2:$B$4108,$A142)</f>
        <v>4035.45</v>
      </c>
      <c r="X142" s="70">
        <f t="shared" si="42"/>
        <v>0.70041777387446646</v>
      </c>
      <c r="Y142" s="74">
        <f t="shared" si="43"/>
        <v>1726.04</v>
      </c>
      <c r="Z142" s="72">
        <f>SUMIFS([2]Drenagem_Dados!$Z$2:$Z$4108, [2]Drenagem_Dados!$I$2:$I$4108,$B142,[2]Drenagem_Dados!$B$2:$B$4108,$A142)</f>
        <v>3146.35</v>
      </c>
      <c r="AA142" s="70">
        <f t="shared" si="44"/>
        <v>0.54610005397909223</v>
      </c>
      <c r="AB142" s="74">
        <f t="shared" si="45"/>
        <v>2615.14</v>
      </c>
      <c r="AC142" s="76">
        <f t="shared" si="46"/>
        <v>0.70041777387446646</v>
      </c>
      <c r="AD142" s="76">
        <f t="shared" si="47"/>
        <v>0.54610005397909223</v>
      </c>
    </row>
    <row r="143" spans="1:30" x14ac:dyDescent="0.25">
      <c r="A143" s="24" t="s">
        <v>41</v>
      </c>
      <c r="B143" s="32">
        <v>4</v>
      </c>
      <c r="C143" s="62">
        <f>COUNTIFS([1]BseMun!$I$2:$I$5571,B143,[1]BseMun!$B$2:$B$5571,$A143)</f>
        <v>4</v>
      </c>
      <c r="D143" s="62">
        <f>COUNTIFS([2]Drenagem_Dados!$I$2:$I$4108,B143,[2]Drenagem_Dados!$B$2:$B$4108,A143)</f>
        <v>4</v>
      </c>
      <c r="E143" s="70">
        <f t="shared" si="32"/>
        <v>1</v>
      </c>
      <c r="F143" s="62">
        <f>SUMIFS([2]Drenagem_Dados!$K$2:$K$4108, [2]Drenagem_Dados!$I$2:$I$4108,$B143,[2]Drenagem_Dados!$B$2:$B$4108,$A143)</f>
        <v>1659378</v>
      </c>
      <c r="G143" s="62">
        <f>SUMIFS([2]Drenagem_Dados!$Q$2:$Q$4108, [2]Drenagem_Dados!$I$2:$I$4108,$B143,[2]Drenagem_Dados!$B$2:$B$4108,$A143)</f>
        <v>757294</v>
      </c>
      <c r="H143" s="66">
        <f t="shared" si="33"/>
        <v>2.1911939088385752</v>
      </c>
      <c r="I143" s="62">
        <f>SUMIFS([2]Drenagem_Dados!$AA$2:$AA$4108, [2]Drenagem_Dados!$I$2:$I$4108,$B143,[2]Drenagem_Dados!$B$2:$B$4108,$A143)</f>
        <v>26454</v>
      </c>
      <c r="J143" s="62">
        <f>I143/Faixa_Populacional_estado!D143</f>
        <v>6613.5</v>
      </c>
      <c r="K143" s="62">
        <f t="shared" si="34"/>
        <v>26454</v>
      </c>
      <c r="L143" s="70">
        <f t="shared" si="35"/>
        <v>3.4932272010606183E-2</v>
      </c>
      <c r="M143" s="62">
        <f>COUNTIFS([2]Drenagem_Dados!$B$2:$B$4108,$A143, [2]Drenagem_Dados!$I$2:$I$4108,$B143, [2]Drenagem_Dados!$S$2:$S$4108, "Sim")</f>
        <v>1</v>
      </c>
      <c r="N143" s="70">
        <f t="shared" si="36"/>
        <v>0.25</v>
      </c>
      <c r="O143" s="75">
        <f t="shared" si="37"/>
        <v>3</v>
      </c>
      <c r="P143" s="62">
        <f>COUNTIFS([2]Drenagem_Dados!$B$2:$B$4108,$A143, [2]Drenagem_Dados!$I$2:$I$4108,$B143, [2]Drenagem_Dados!$T$2:$T$4108, "Sim")</f>
        <v>2</v>
      </c>
      <c r="Q143" s="70">
        <f t="shared" si="38"/>
        <v>0.5</v>
      </c>
      <c r="R143" s="75">
        <f t="shared" si="39"/>
        <v>2</v>
      </c>
      <c r="S143" s="62">
        <f>COUNTIFS([2]Drenagem_Dados!$B$2:$B$4108,$A143, [2]Drenagem_Dados!$I$2:$I$4108,$B143, [2]Drenagem_Dados!$V$2:$V$4108, "Sim")</f>
        <v>4</v>
      </c>
      <c r="T143" s="70">
        <f t="shared" si="40"/>
        <v>1</v>
      </c>
      <c r="U143" s="75">
        <f t="shared" si="41"/>
        <v>0</v>
      </c>
      <c r="V143" s="72">
        <f>SUMIFS([2]Drenagem_Dados!$X$2:$X$4108, [2]Drenagem_Dados!$I$2:$I$4108,$B143,[2]Drenagem_Dados!$B$2:$B$4108,$A143)</f>
        <v>5842.28</v>
      </c>
      <c r="W143" s="72">
        <f>SUMIFS([2]Drenagem_Dados!$Y$2:$Y$4108, [2]Drenagem_Dados!$I$2:$I$4108,$B143,[2]Drenagem_Dados!$B$2:$B$4108,$A143)</f>
        <v>4652.17</v>
      </c>
      <c r="X143" s="70">
        <f t="shared" si="42"/>
        <v>0.79629357031843739</v>
      </c>
      <c r="Y143" s="74">
        <f t="shared" si="43"/>
        <v>1190.1099999999997</v>
      </c>
      <c r="Z143" s="72">
        <f>SUMIFS([2]Drenagem_Dados!$Z$2:$Z$4108, [2]Drenagem_Dados!$I$2:$I$4108,$B143,[2]Drenagem_Dados!$B$2:$B$4108,$A143)</f>
        <v>3593.84</v>
      </c>
      <c r="AA143" s="70">
        <f t="shared" si="44"/>
        <v>0.61514340291803893</v>
      </c>
      <c r="AB143" s="74">
        <f t="shared" si="45"/>
        <v>2248.4399999999996</v>
      </c>
      <c r="AC143" s="76">
        <f t="shared" si="46"/>
        <v>0.79629357031843739</v>
      </c>
      <c r="AD143" s="76">
        <f t="shared" si="47"/>
        <v>0.61514340291803893</v>
      </c>
    </row>
    <row r="144" spans="1:30" x14ac:dyDescent="0.25">
      <c r="A144" s="24" t="s">
        <v>41</v>
      </c>
      <c r="B144" s="32">
        <v>5</v>
      </c>
      <c r="C144" s="62">
        <f>COUNTIFS([1]BseMun!$I$2:$I$5571,B144,[1]BseMun!$B$2:$B$5571,$A144)</f>
        <v>0</v>
      </c>
      <c r="D144" s="62">
        <f>COUNTIFS([2]Drenagem_Dados!$I$2:$I$4108,B144,[2]Drenagem_Dados!$B$2:$B$4108,A144)</f>
        <v>0</v>
      </c>
      <c r="E144" s="70" t="s">
        <v>4177</v>
      </c>
      <c r="F144" s="62">
        <f>SUMIFS([2]Drenagem_Dados!$K$2:$K$4108, [2]Drenagem_Dados!$I$2:$I$4108,$B144,[2]Drenagem_Dados!$B$2:$B$4108,$A144)</f>
        <v>0</v>
      </c>
      <c r="G144" s="62">
        <f>SUMIFS([2]Drenagem_Dados!$Q$2:$Q$4108, [2]Drenagem_Dados!$I$2:$I$4108,$B144,[2]Drenagem_Dados!$B$2:$B$4108,$A144)</f>
        <v>0</v>
      </c>
      <c r="H144" s="65" t="s">
        <v>4177</v>
      </c>
      <c r="I144" s="62">
        <f>SUMIFS([2]Drenagem_Dados!$AA$2:$AA$4108, [2]Drenagem_Dados!$I$2:$I$4108,$B144,[2]Drenagem_Dados!$B$2:$B$4108,$A144)</f>
        <v>0</v>
      </c>
      <c r="J144" s="65" t="s">
        <v>4177</v>
      </c>
      <c r="K144" s="62" t="str">
        <f t="shared" si="34"/>
        <v>-</v>
      </c>
      <c r="L144" s="70" t="str">
        <f t="shared" si="35"/>
        <v>-</v>
      </c>
      <c r="M144" s="62">
        <f>COUNTIFS([2]Drenagem_Dados!$B$2:$B$4108,$A144, [2]Drenagem_Dados!$I$2:$I$4108,$B144, [2]Drenagem_Dados!$S$2:$S$4108, "Sim")</f>
        <v>0</v>
      </c>
      <c r="N144" s="70" t="str">
        <f t="shared" si="36"/>
        <v>-</v>
      </c>
      <c r="O144" s="75" t="str">
        <f t="shared" si="37"/>
        <v>-</v>
      </c>
      <c r="P144" s="62">
        <f>COUNTIFS([2]Drenagem_Dados!$B$2:$B$4108,$A144, [2]Drenagem_Dados!$I$2:$I$4108,$B144, [2]Drenagem_Dados!$T$2:$T$4108, "Sim")</f>
        <v>0</v>
      </c>
      <c r="Q144" s="70" t="str">
        <f t="shared" si="38"/>
        <v>-</v>
      </c>
      <c r="R144" s="75" t="str">
        <f t="shared" si="39"/>
        <v>-</v>
      </c>
      <c r="S144" s="62">
        <f>COUNTIFS([2]Drenagem_Dados!$B$2:$B$4108,$A144, [2]Drenagem_Dados!$I$2:$I$4108,$B144, [2]Drenagem_Dados!$V$2:$V$4108, "Sim")</f>
        <v>0</v>
      </c>
      <c r="T144" s="70" t="str">
        <f t="shared" si="40"/>
        <v>-</v>
      </c>
      <c r="U144" s="75" t="str">
        <f t="shared" si="41"/>
        <v>-</v>
      </c>
      <c r="V144" s="72">
        <f>SUMIFS([2]Drenagem_Dados!$X$2:$X$4108, [2]Drenagem_Dados!$I$2:$I$4108,$B144,[2]Drenagem_Dados!$B$2:$B$4108,$A144)</f>
        <v>0</v>
      </c>
      <c r="W144" s="72">
        <f>SUMIFS([2]Drenagem_Dados!$Y$2:$Y$4108, [2]Drenagem_Dados!$I$2:$I$4108,$B144,[2]Drenagem_Dados!$B$2:$B$4108,$A144)</f>
        <v>0</v>
      </c>
      <c r="X144" s="70" t="str">
        <f t="shared" si="42"/>
        <v>-</v>
      </c>
      <c r="Y144" s="74" t="str">
        <f t="shared" si="43"/>
        <v>-</v>
      </c>
      <c r="Z144" s="72">
        <f>SUMIFS([2]Drenagem_Dados!$Z$2:$Z$4108, [2]Drenagem_Dados!$I$2:$I$4108,$B144,[2]Drenagem_Dados!$B$2:$B$4108,$A144)</f>
        <v>0</v>
      </c>
      <c r="AA144" s="70" t="str">
        <f t="shared" si="44"/>
        <v>-</v>
      </c>
      <c r="AB144" s="74" t="str">
        <f t="shared" si="45"/>
        <v>-</v>
      </c>
      <c r="AC144" s="76" t="str">
        <f t="shared" si="46"/>
        <v>-</v>
      </c>
      <c r="AD144" s="76" t="str">
        <f t="shared" si="47"/>
        <v>-</v>
      </c>
    </row>
    <row r="145" spans="1:30" x14ac:dyDescent="0.25">
      <c r="A145" s="24" t="s">
        <v>41</v>
      </c>
      <c r="B145" s="67">
        <v>6</v>
      </c>
      <c r="C145" s="62">
        <f>COUNTIFS([1]BseMun!$I$2:$I$5571,B145,[1]BseMun!$B$2:$B$5571,$A145)</f>
        <v>0</v>
      </c>
      <c r="D145" s="62">
        <f>COUNTIFS([2]Drenagem_Dados!$I$2:$I$4108,B145,[2]Drenagem_Dados!$B$2:$B$4108,A145)</f>
        <v>0</v>
      </c>
      <c r="E145" s="70" t="s">
        <v>4177</v>
      </c>
      <c r="F145" s="62">
        <f>SUMIFS([2]Drenagem_Dados!$K$2:$K$4108, [2]Drenagem_Dados!$I$2:$I$4108,$B145,[2]Drenagem_Dados!$B$2:$B$4108,$A145)</f>
        <v>0</v>
      </c>
      <c r="G145" s="62">
        <f>SUMIFS([2]Drenagem_Dados!$Q$2:$Q$4108, [2]Drenagem_Dados!$I$2:$I$4108,$B145,[2]Drenagem_Dados!$B$2:$B$4108,$A145)</f>
        <v>0</v>
      </c>
      <c r="H145" s="65" t="s">
        <v>4177</v>
      </c>
      <c r="I145" s="62">
        <f>SUMIFS([2]Drenagem_Dados!$AA$2:$AA$4108, [2]Drenagem_Dados!$I$2:$I$4108,$B145,[2]Drenagem_Dados!$B$2:$B$4108,$A145)</f>
        <v>0</v>
      </c>
      <c r="J145" s="65" t="s">
        <v>4177</v>
      </c>
      <c r="K145" s="62" t="str">
        <f t="shared" si="34"/>
        <v>-</v>
      </c>
      <c r="L145" s="70" t="str">
        <f t="shared" si="35"/>
        <v>-</v>
      </c>
      <c r="M145" s="62">
        <f>COUNTIFS([2]Drenagem_Dados!$B$2:$B$4108,$A145, [2]Drenagem_Dados!$I$2:$I$4108,$B145, [2]Drenagem_Dados!$S$2:$S$4108, "Sim")</f>
        <v>0</v>
      </c>
      <c r="N145" s="70" t="str">
        <f t="shared" si="36"/>
        <v>-</v>
      </c>
      <c r="O145" s="75" t="str">
        <f t="shared" si="37"/>
        <v>-</v>
      </c>
      <c r="P145" s="62">
        <f>COUNTIFS([2]Drenagem_Dados!$B$2:$B$4108,$A145, [2]Drenagem_Dados!$I$2:$I$4108,$B145, [2]Drenagem_Dados!$T$2:$T$4108, "Sim")</f>
        <v>0</v>
      </c>
      <c r="Q145" s="70" t="str">
        <f t="shared" si="38"/>
        <v>-</v>
      </c>
      <c r="R145" s="75" t="str">
        <f t="shared" si="39"/>
        <v>-</v>
      </c>
      <c r="S145" s="62">
        <f>COUNTIFS([2]Drenagem_Dados!$B$2:$B$4108,$A145, [2]Drenagem_Dados!$I$2:$I$4108,$B145, [2]Drenagem_Dados!$V$2:$V$4108, "Sim")</f>
        <v>0</v>
      </c>
      <c r="T145" s="70" t="str">
        <f t="shared" si="40"/>
        <v>-</v>
      </c>
      <c r="U145" s="75" t="str">
        <f t="shared" si="41"/>
        <v>-</v>
      </c>
      <c r="V145" s="72">
        <f>SUMIFS([2]Drenagem_Dados!$X$2:$X$4108, [2]Drenagem_Dados!$I$2:$I$4108,$B145,[2]Drenagem_Dados!$B$2:$B$4108,$A145)</f>
        <v>0</v>
      </c>
      <c r="W145" s="72">
        <f>SUMIFS([2]Drenagem_Dados!$Y$2:$Y$4108, [2]Drenagem_Dados!$I$2:$I$4108,$B145,[2]Drenagem_Dados!$B$2:$B$4108,$A145)</f>
        <v>0</v>
      </c>
      <c r="X145" s="70" t="str">
        <f t="shared" si="42"/>
        <v>-</v>
      </c>
      <c r="Y145" s="74" t="str">
        <f t="shared" si="43"/>
        <v>-</v>
      </c>
      <c r="Z145" s="72">
        <f>SUMIFS([2]Drenagem_Dados!$Z$2:$Z$4108, [2]Drenagem_Dados!$I$2:$I$4108,$B145,[2]Drenagem_Dados!$B$2:$B$4108,$A145)</f>
        <v>0</v>
      </c>
      <c r="AA145" s="70" t="str">
        <f t="shared" si="44"/>
        <v>-</v>
      </c>
      <c r="AB145" s="74" t="str">
        <f t="shared" si="45"/>
        <v>-</v>
      </c>
      <c r="AC145" s="76" t="str">
        <f t="shared" si="46"/>
        <v>-</v>
      </c>
      <c r="AD145" s="76" t="str">
        <f t="shared" si="47"/>
        <v>-</v>
      </c>
    </row>
    <row r="146" spans="1:30" x14ac:dyDescent="0.25">
      <c r="A146" s="24" t="s">
        <v>42</v>
      </c>
      <c r="B146" s="24">
        <v>1</v>
      </c>
      <c r="C146" s="62">
        <f>COUNTIFS([1]BseMun!$I$2:$I$5571,B146,[1]BseMun!$B$2:$B$5571,$A146)</f>
        <v>59</v>
      </c>
      <c r="D146" s="62">
        <f>COUNTIFS([2]Drenagem_Dados!$I$2:$I$4108,B146,[2]Drenagem_Dados!$B$2:$B$4108,A146)</f>
        <v>34</v>
      </c>
      <c r="E146" s="70">
        <f t="shared" si="32"/>
        <v>0.57627118644067798</v>
      </c>
      <c r="F146" s="62">
        <f>SUMIFS([2]Drenagem_Dados!$K$2:$K$4108, [2]Drenagem_Dados!$I$2:$I$4108,$B146,[2]Drenagem_Dados!$B$2:$B$4108,$A146)</f>
        <v>241332</v>
      </c>
      <c r="G146" s="62">
        <f>SUMIFS([2]Drenagem_Dados!$Q$2:$Q$4108, [2]Drenagem_Dados!$I$2:$I$4108,$B146,[2]Drenagem_Dados!$B$2:$B$4108,$A146)</f>
        <v>89430</v>
      </c>
      <c r="H146" s="66">
        <f t="shared" si="33"/>
        <v>2.6985575310298557</v>
      </c>
      <c r="I146" s="62">
        <f>SUMIFS([2]Drenagem_Dados!$AA$2:$AA$4108, [2]Drenagem_Dados!$I$2:$I$4108,$B146,[2]Drenagem_Dados!$B$2:$B$4108,$A146)</f>
        <v>823</v>
      </c>
      <c r="J146" s="62">
        <f>I146/Faixa_Populacional_estado!D146</f>
        <v>24.205882352941178</v>
      </c>
      <c r="K146" s="62">
        <f t="shared" si="34"/>
        <v>1428.1470588235295</v>
      </c>
      <c r="L146" s="70">
        <f t="shared" si="35"/>
        <v>1.5969440443067532E-2</v>
      </c>
      <c r="M146" s="62">
        <f>COUNTIFS([2]Drenagem_Dados!$B$2:$B$4108,$A146, [2]Drenagem_Dados!$I$2:$I$4108,$B146, [2]Drenagem_Dados!$S$2:$S$4108, "Sim")</f>
        <v>3</v>
      </c>
      <c r="N146" s="70">
        <f t="shared" si="36"/>
        <v>8.8235294117647065E-2</v>
      </c>
      <c r="O146" s="75">
        <f t="shared" si="37"/>
        <v>53.794117647058819</v>
      </c>
      <c r="P146" s="62">
        <f>COUNTIFS([2]Drenagem_Dados!$B$2:$B$4108,$A146, [2]Drenagem_Dados!$I$2:$I$4108,$B146, [2]Drenagem_Dados!$T$2:$T$4108, "Sim")</f>
        <v>5</v>
      </c>
      <c r="Q146" s="70">
        <f t="shared" si="38"/>
        <v>0.14705882352941177</v>
      </c>
      <c r="R146" s="75">
        <f t="shared" si="39"/>
        <v>50.323529411764703</v>
      </c>
      <c r="S146" s="62">
        <f>COUNTIFS([2]Drenagem_Dados!$B$2:$B$4108,$A146, [2]Drenagem_Dados!$I$2:$I$4108,$B146, [2]Drenagem_Dados!$V$2:$V$4108, "Sim")</f>
        <v>28</v>
      </c>
      <c r="T146" s="70">
        <f t="shared" si="40"/>
        <v>0.82352941176470584</v>
      </c>
      <c r="U146" s="75">
        <f t="shared" si="41"/>
        <v>10.411764705882355</v>
      </c>
      <c r="V146" s="72">
        <f>SUMIFS([2]Drenagem_Dados!$X$2:$X$4108, [2]Drenagem_Dados!$I$2:$I$4108,$B146,[2]Drenagem_Dados!$B$2:$B$4108,$A146)</f>
        <v>1603.24</v>
      </c>
      <c r="W146" s="72">
        <f>SUMIFS([2]Drenagem_Dados!$Y$2:$Y$4108, [2]Drenagem_Dados!$I$2:$I$4108,$B146,[2]Drenagem_Dados!$B$2:$B$4108,$A146)</f>
        <v>801.34</v>
      </c>
      <c r="X146" s="70">
        <f t="shared" si="42"/>
        <v>0.49982535365884084</v>
      </c>
      <c r="Y146" s="74">
        <f t="shared" si="43"/>
        <v>801.9</v>
      </c>
      <c r="Z146" s="72">
        <f>SUMIFS([2]Drenagem_Dados!$Z$2:$Z$4108, [2]Drenagem_Dados!$I$2:$I$4108,$B146,[2]Drenagem_Dados!$B$2:$B$4108,$A146)</f>
        <v>252.62999999999997</v>
      </c>
      <c r="AA146" s="70">
        <f t="shared" si="44"/>
        <v>0.15757466131084552</v>
      </c>
      <c r="AB146" s="74">
        <f t="shared" si="45"/>
        <v>1350.6100000000001</v>
      </c>
      <c r="AC146" s="76">
        <f t="shared" si="46"/>
        <v>0.49982535365884084</v>
      </c>
      <c r="AD146" s="76">
        <f t="shared" si="47"/>
        <v>0.15757466131084552</v>
      </c>
    </row>
    <row r="147" spans="1:30" x14ac:dyDescent="0.25">
      <c r="A147" s="24" t="s">
        <v>42</v>
      </c>
      <c r="B147" s="32">
        <v>2</v>
      </c>
      <c r="C147" s="62">
        <f>COUNTIFS([1]BseMun!$I$2:$I$5571,B147,[1]BseMun!$B$2:$B$5571,$A147)</f>
        <v>13</v>
      </c>
      <c r="D147" s="62">
        <f>COUNTIFS([2]Drenagem_Dados!$I$2:$I$4108,B147,[2]Drenagem_Dados!$B$2:$B$4108,A147)</f>
        <v>9</v>
      </c>
      <c r="E147" s="70">
        <f t="shared" si="32"/>
        <v>0.69230769230769229</v>
      </c>
      <c r="F147" s="62">
        <f>SUMIFS([2]Drenagem_Dados!$K$2:$K$4108, [2]Drenagem_Dados!$I$2:$I$4108,$B147,[2]Drenagem_Dados!$B$2:$B$4108,$A147)</f>
        <v>318855</v>
      </c>
      <c r="G147" s="62">
        <f>SUMIFS([2]Drenagem_Dados!$Q$2:$Q$4108, [2]Drenagem_Dados!$I$2:$I$4108,$B147,[2]Drenagem_Dados!$B$2:$B$4108,$A147)</f>
        <v>109252</v>
      </c>
      <c r="H147" s="66">
        <f t="shared" si="33"/>
        <v>2.9185278072712628</v>
      </c>
      <c r="I147" s="62">
        <f>SUMIFS([2]Drenagem_Dados!$AA$2:$AA$4108, [2]Drenagem_Dados!$I$2:$I$4108,$B147,[2]Drenagem_Dados!$B$2:$B$4108,$A147)</f>
        <v>1565</v>
      </c>
      <c r="J147" s="62">
        <f>I147/Faixa_Populacional_estado!D147</f>
        <v>173.88888888888889</v>
      </c>
      <c r="K147" s="62">
        <f t="shared" si="34"/>
        <v>2260.5555555555557</v>
      </c>
      <c r="L147" s="70">
        <f t="shared" si="35"/>
        <v>2.0691205246179067E-2</v>
      </c>
      <c r="M147" s="62">
        <f>COUNTIFS([2]Drenagem_Dados!$B$2:$B$4108,$A147, [2]Drenagem_Dados!$I$2:$I$4108,$B147, [2]Drenagem_Dados!$S$2:$S$4108, "Sim")</f>
        <v>1</v>
      </c>
      <c r="N147" s="70">
        <f t="shared" si="36"/>
        <v>0.1111111111111111</v>
      </c>
      <c r="O147" s="75">
        <f t="shared" si="37"/>
        <v>11.555555555555555</v>
      </c>
      <c r="P147" s="62">
        <f>COUNTIFS([2]Drenagem_Dados!$B$2:$B$4108,$A147, [2]Drenagem_Dados!$I$2:$I$4108,$B147, [2]Drenagem_Dados!$T$2:$T$4108, "Sim")</f>
        <v>4</v>
      </c>
      <c r="Q147" s="70">
        <f t="shared" si="38"/>
        <v>0.44444444444444442</v>
      </c>
      <c r="R147" s="75">
        <f t="shared" si="39"/>
        <v>7.2222222222222223</v>
      </c>
      <c r="S147" s="62">
        <f>COUNTIFS([2]Drenagem_Dados!$B$2:$B$4108,$A147, [2]Drenagem_Dados!$I$2:$I$4108,$B147, [2]Drenagem_Dados!$V$2:$V$4108, "Sim")</f>
        <v>9</v>
      </c>
      <c r="T147" s="70">
        <f t="shared" si="40"/>
        <v>1</v>
      </c>
      <c r="U147" s="75">
        <f t="shared" si="41"/>
        <v>0</v>
      </c>
      <c r="V147" s="72">
        <f>SUMIFS([2]Drenagem_Dados!$X$2:$X$4108, [2]Drenagem_Dados!$I$2:$I$4108,$B147,[2]Drenagem_Dados!$B$2:$B$4108,$A147)</f>
        <v>589.28</v>
      </c>
      <c r="W147" s="72">
        <f>SUMIFS([2]Drenagem_Dados!$Y$2:$Y$4108, [2]Drenagem_Dados!$I$2:$I$4108,$B147,[2]Drenagem_Dados!$B$2:$B$4108,$A147)</f>
        <v>458.75</v>
      </c>
      <c r="X147" s="70">
        <f t="shared" si="42"/>
        <v>0.77849239750203647</v>
      </c>
      <c r="Y147" s="74">
        <f t="shared" si="43"/>
        <v>130.52999999999997</v>
      </c>
      <c r="Z147" s="72">
        <f>SUMIFS([2]Drenagem_Dados!$Z$2:$Z$4108, [2]Drenagem_Dados!$I$2:$I$4108,$B147,[2]Drenagem_Dados!$B$2:$B$4108,$A147)</f>
        <v>171.59000000000003</v>
      </c>
      <c r="AA147" s="70">
        <f t="shared" si="44"/>
        <v>0.29118585392343205</v>
      </c>
      <c r="AB147" s="74">
        <f t="shared" si="45"/>
        <v>417.68999999999994</v>
      </c>
      <c r="AC147" s="76">
        <f t="shared" si="46"/>
        <v>0.77849239750203647</v>
      </c>
      <c r="AD147" s="76">
        <f t="shared" si="47"/>
        <v>0.29118585392343205</v>
      </c>
    </row>
    <row r="148" spans="1:30" x14ac:dyDescent="0.25">
      <c r="A148" s="24" t="s">
        <v>42</v>
      </c>
      <c r="B148" s="32">
        <v>3</v>
      </c>
      <c r="C148" s="62">
        <f>COUNTIFS([1]BseMun!$I$2:$I$5571,B148,[1]BseMun!$B$2:$B$5571,$A148)</f>
        <v>2</v>
      </c>
      <c r="D148" s="62">
        <f>COUNTIFS([2]Drenagem_Dados!$I$2:$I$4108,B148,[2]Drenagem_Dados!$B$2:$B$4108,A148)</f>
        <v>2</v>
      </c>
      <c r="E148" s="70">
        <f t="shared" si="32"/>
        <v>1</v>
      </c>
      <c r="F148" s="62">
        <f>SUMIFS([2]Drenagem_Dados!$K$2:$K$4108, [2]Drenagem_Dados!$I$2:$I$4108,$B148,[2]Drenagem_Dados!$B$2:$B$4108,$A148)</f>
        <v>234132</v>
      </c>
      <c r="G148" s="62">
        <f>SUMIFS([2]Drenagem_Dados!$Q$2:$Q$4108, [2]Drenagem_Dados!$I$2:$I$4108,$B148,[2]Drenagem_Dados!$B$2:$B$4108,$A148)</f>
        <v>89243</v>
      </c>
      <c r="H148" s="66">
        <f t="shared" si="33"/>
        <v>2.6235334984256466</v>
      </c>
      <c r="I148" s="62">
        <f>SUMIFS([2]Drenagem_Dados!$AA$2:$AA$4108, [2]Drenagem_Dados!$I$2:$I$4108,$B148,[2]Drenagem_Dados!$B$2:$B$4108,$A148)</f>
        <v>200</v>
      </c>
      <c r="J148" s="62">
        <f>I148/Faixa_Populacional_estado!D148</f>
        <v>100</v>
      </c>
      <c r="K148" s="62">
        <f t="shared" si="34"/>
        <v>200</v>
      </c>
      <c r="L148" s="70">
        <f t="shared" si="35"/>
        <v>2.241072128906469E-3</v>
      </c>
      <c r="M148" s="62">
        <f>COUNTIFS([2]Drenagem_Dados!$B$2:$B$4108,$A148, [2]Drenagem_Dados!$I$2:$I$4108,$B148, [2]Drenagem_Dados!$S$2:$S$4108, "Sim")</f>
        <v>0</v>
      </c>
      <c r="N148" s="70">
        <f t="shared" si="36"/>
        <v>0</v>
      </c>
      <c r="O148" s="75">
        <f t="shared" si="37"/>
        <v>2</v>
      </c>
      <c r="P148" s="62">
        <f>COUNTIFS([2]Drenagem_Dados!$B$2:$B$4108,$A148, [2]Drenagem_Dados!$I$2:$I$4108,$B148, [2]Drenagem_Dados!$T$2:$T$4108, "Sim")</f>
        <v>1</v>
      </c>
      <c r="Q148" s="70">
        <f t="shared" si="38"/>
        <v>0.5</v>
      </c>
      <c r="R148" s="75">
        <f t="shared" si="39"/>
        <v>1</v>
      </c>
      <c r="S148" s="62">
        <f>COUNTIFS([2]Drenagem_Dados!$B$2:$B$4108,$A148, [2]Drenagem_Dados!$I$2:$I$4108,$B148, [2]Drenagem_Dados!$V$2:$V$4108, "Sim")</f>
        <v>2</v>
      </c>
      <c r="T148" s="70">
        <f t="shared" si="40"/>
        <v>1</v>
      </c>
      <c r="U148" s="75">
        <f t="shared" si="41"/>
        <v>0</v>
      </c>
      <c r="V148" s="72">
        <f>SUMIFS([2]Drenagem_Dados!$X$2:$X$4108, [2]Drenagem_Dados!$I$2:$I$4108,$B148,[2]Drenagem_Dados!$B$2:$B$4108,$A148)</f>
        <v>555.96</v>
      </c>
      <c r="W148" s="72">
        <f>SUMIFS([2]Drenagem_Dados!$Y$2:$Y$4108, [2]Drenagem_Dados!$I$2:$I$4108,$B148,[2]Drenagem_Dados!$B$2:$B$4108,$A148)</f>
        <v>268</v>
      </c>
      <c r="X148" s="70">
        <f t="shared" si="42"/>
        <v>0.48204906827829336</v>
      </c>
      <c r="Y148" s="74">
        <f t="shared" si="43"/>
        <v>287.96000000000004</v>
      </c>
      <c r="Z148" s="72">
        <f>SUMIFS([2]Drenagem_Dados!$Z$2:$Z$4108, [2]Drenagem_Dados!$I$2:$I$4108,$B148,[2]Drenagem_Dados!$B$2:$B$4108,$A148)</f>
        <v>10</v>
      </c>
      <c r="AA148" s="70">
        <f t="shared" si="44"/>
        <v>1.798690553277214E-2</v>
      </c>
      <c r="AB148" s="74">
        <f t="shared" si="45"/>
        <v>545.96</v>
      </c>
      <c r="AC148" s="76">
        <f t="shared" si="46"/>
        <v>0.48204906827829336</v>
      </c>
      <c r="AD148" s="76">
        <f t="shared" si="47"/>
        <v>1.798690553277214E-2</v>
      </c>
    </row>
    <row r="149" spans="1:30" x14ac:dyDescent="0.25">
      <c r="A149" s="24" t="s">
        <v>42</v>
      </c>
      <c r="B149" s="32">
        <v>4</v>
      </c>
      <c r="C149" s="62">
        <f>COUNTIFS([1]BseMun!$I$2:$I$5571,B149,[1]BseMun!$B$2:$B$5571,$A149)</f>
        <v>1</v>
      </c>
      <c r="D149" s="62">
        <f>COUNTIFS([2]Drenagem_Dados!$I$2:$I$4108,B149,[2]Drenagem_Dados!$B$2:$B$4108,A149)</f>
        <v>1</v>
      </c>
      <c r="E149" s="70">
        <f t="shared" si="32"/>
        <v>1</v>
      </c>
      <c r="F149" s="62">
        <f>SUMIFS([2]Drenagem_Dados!$K$2:$K$4108, [2]Drenagem_Dados!$I$2:$I$4108,$B149,[2]Drenagem_Dados!$B$2:$B$4108,$A149)</f>
        <v>664908</v>
      </c>
      <c r="G149" s="62">
        <f>SUMIFS([2]Drenagem_Dados!$Q$2:$Q$4108, [2]Drenagem_Dados!$I$2:$I$4108,$B149,[2]Drenagem_Dados!$B$2:$B$4108,$A149)</f>
        <v>195165</v>
      </c>
      <c r="H149" s="66">
        <f t="shared" si="33"/>
        <v>3.4069018522788408</v>
      </c>
      <c r="I149" s="62">
        <f>SUMIFS([2]Drenagem_Dados!$AA$2:$AA$4108, [2]Drenagem_Dados!$I$2:$I$4108,$B149,[2]Drenagem_Dados!$B$2:$B$4108,$A149)</f>
        <v>3255</v>
      </c>
      <c r="J149" s="62">
        <f>I149/Faixa_Populacional_estado!D149</f>
        <v>3255</v>
      </c>
      <c r="K149" s="62">
        <f t="shared" si="34"/>
        <v>3255</v>
      </c>
      <c r="L149" s="70">
        <f t="shared" si="35"/>
        <v>1.6678195373145799E-2</v>
      </c>
      <c r="M149" s="62">
        <f>COUNTIFS([2]Drenagem_Dados!$B$2:$B$4108,$A149, [2]Drenagem_Dados!$I$2:$I$4108,$B149, [2]Drenagem_Dados!$S$2:$S$4108, "Sim")</f>
        <v>0</v>
      </c>
      <c r="N149" s="70">
        <f t="shared" si="36"/>
        <v>0</v>
      </c>
      <c r="O149" s="75">
        <f t="shared" si="37"/>
        <v>1</v>
      </c>
      <c r="P149" s="62">
        <f>COUNTIFS([2]Drenagem_Dados!$B$2:$B$4108,$A149, [2]Drenagem_Dados!$I$2:$I$4108,$B149, [2]Drenagem_Dados!$T$2:$T$4108, "Sim")</f>
        <v>1</v>
      </c>
      <c r="Q149" s="70">
        <f t="shared" si="38"/>
        <v>1</v>
      </c>
      <c r="R149" s="75">
        <f t="shared" si="39"/>
        <v>0</v>
      </c>
      <c r="S149" s="62">
        <f>COUNTIFS([2]Drenagem_Dados!$B$2:$B$4108,$A149, [2]Drenagem_Dados!$I$2:$I$4108,$B149, [2]Drenagem_Dados!$V$2:$V$4108, "Sim")</f>
        <v>1</v>
      </c>
      <c r="T149" s="70">
        <f t="shared" si="40"/>
        <v>1</v>
      </c>
      <c r="U149" s="75">
        <f t="shared" si="41"/>
        <v>0</v>
      </c>
      <c r="V149" s="72">
        <f>SUMIFS([2]Drenagem_Dados!$X$2:$X$4108, [2]Drenagem_Dados!$I$2:$I$4108,$B149,[2]Drenagem_Dados!$B$2:$B$4108,$A149)</f>
        <v>1514.26</v>
      </c>
      <c r="W149" s="72">
        <f>SUMIFS([2]Drenagem_Dados!$Y$2:$Y$4108, [2]Drenagem_Dados!$I$2:$I$4108,$B149,[2]Drenagem_Dados!$B$2:$B$4108,$A149)</f>
        <v>1245</v>
      </c>
      <c r="X149" s="70">
        <f t="shared" si="42"/>
        <v>0.82218377293199318</v>
      </c>
      <c r="Y149" s="74">
        <f t="shared" si="43"/>
        <v>269.26</v>
      </c>
      <c r="Z149" s="72">
        <f>SUMIFS([2]Drenagem_Dados!$Z$2:$Z$4108, [2]Drenagem_Dados!$I$2:$I$4108,$B149,[2]Drenagem_Dados!$B$2:$B$4108,$A149)</f>
        <v>471.16</v>
      </c>
      <c r="AA149" s="70">
        <f t="shared" si="44"/>
        <v>0.3111486798832433</v>
      </c>
      <c r="AB149" s="74">
        <f t="shared" si="45"/>
        <v>1043.0999999999999</v>
      </c>
      <c r="AC149" s="76">
        <f t="shared" si="46"/>
        <v>0.82218377293199318</v>
      </c>
      <c r="AD149" s="76">
        <f t="shared" si="47"/>
        <v>0.3111486798832433</v>
      </c>
    </row>
    <row r="150" spans="1:30" x14ac:dyDescent="0.25">
      <c r="A150" s="24" t="s">
        <v>42</v>
      </c>
      <c r="B150" s="32">
        <v>5</v>
      </c>
      <c r="C150" s="62">
        <f>COUNTIFS([1]BseMun!$I$2:$I$5571,B150,[1]BseMun!$B$2:$B$5571,$A150)</f>
        <v>0</v>
      </c>
      <c r="D150" s="62">
        <f>COUNTIFS([2]Drenagem_Dados!$I$2:$I$4108,B150,[2]Drenagem_Dados!$B$2:$B$4108,A150)</f>
        <v>0</v>
      </c>
      <c r="E150" s="70" t="s">
        <v>4177</v>
      </c>
      <c r="F150" s="62">
        <f>SUMIFS([2]Drenagem_Dados!$K$2:$K$4108, [2]Drenagem_Dados!$I$2:$I$4108,$B150,[2]Drenagem_Dados!$B$2:$B$4108,$A150)</f>
        <v>0</v>
      </c>
      <c r="G150" s="62">
        <f>SUMIFS([2]Drenagem_Dados!$Q$2:$Q$4108, [2]Drenagem_Dados!$I$2:$I$4108,$B150,[2]Drenagem_Dados!$B$2:$B$4108,$A150)</f>
        <v>0</v>
      </c>
      <c r="H150" s="65" t="s">
        <v>4177</v>
      </c>
      <c r="I150" s="62">
        <f>SUMIFS([2]Drenagem_Dados!$AA$2:$AA$4108, [2]Drenagem_Dados!$I$2:$I$4108,$B150,[2]Drenagem_Dados!$B$2:$B$4108,$A150)</f>
        <v>0</v>
      </c>
      <c r="J150" s="65" t="s">
        <v>4177</v>
      </c>
      <c r="K150" s="62" t="str">
        <f t="shared" si="34"/>
        <v>-</v>
      </c>
      <c r="L150" s="70" t="str">
        <f t="shared" si="35"/>
        <v>-</v>
      </c>
      <c r="M150" s="62">
        <f>COUNTIFS([2]Drenagem_Dados!$B$2:$B$4108,$A150, [2]Drenagem_Dados!$I$2:$I$4108,$B150, [2]Drenagem_Dados!$S$2:$S$4108, "Sim")</f>
        <v>0</v>
      </c>
      <c r="N150" s="70" t="str">
        <f t="shared" si="36"/>
        <v>-</v>
      </c>
      <c r="O150" s="75" t="str">
        <f t="shared" si="37"/>
        <v>-</v>
      </c>
      <c r="P150" s="62">
        <f>COUNTIFS([2]Drenagem_Dados!$B$2:$B$4108,$A150, [2]Drenagem_Dados!$I$2:$I$4108,$B150, [2]Drenagem_Dados!$T$2:$T$4108, "Sim")</f>
        <v>0</v>
      </c>
      <c r="Q150" s="70" t="str">
        <f t="shared" si="38"/>
        <v>-</v>
      </c>
      <c r="R150" s="75" t="str">
        <f t="shared" si="39"/>
        <v>-</v>
      </c>
      <c r="S150" s="62">
        <f>COUNTIFS([2]Drenagem_Dados!$B$2:$B$4108,$A150, [2]Drenagem_Dados!$I$2:$I$4108,$B150, [2]Drenagem_Dados!$V$2:$V$4108, "Sim")</f>
        <v>0</v>
      </c>
      <c r="T150" s="70" t="str">
        <f t="shared" si="40"/>
        <v>-</v>
      </c>
      <c r="U150" s="75" t="str">
        <f t="shared" si="41"/>
        <v>-</v>
      </c>
      <c r="V150" s="72">
        <f>SUMIFS([2]Drenagem_Dados!$X$2:$X$4108, [2]Drenagem_Dados!$I$2:$I$4108,$B150,[2]Drenagem_Dados!$B$2:$B$4108,$A150)</f>
        <v>0</v>
      </c>
      <c r="W150" s="72">
        <f>SUMIFS([2]Drenagem_Dados!$Y$2:$Y$4108, [2]Drenagem_Dados!$I$2:$I$4108,$B150,[2]Drenagem_Dados!$B$2:$B$4108,$A150)</f>
        <v>0</v>
      </c>
      <c r="X150" s="70" t="str">
        <f t="shared" si="42"/>
        <v>-</v>
      </c>
      <c r="Y150" s="74" t="str">
        <f t="shared" si="43"/>
        <v>-</v>
      </c>
      <c r="Z150" s="72">
        <f>SUMIFS([2]Drenagem_Dados!$Z$2:$Z$4108, [2]Drenagem_Dados!$I$2:$I$4108,$B150,[2]Drenagem_Dados!$B$2:$B$4108,$A150)</f>
        <v>0</v>
      </c>
      <c r="AA150" s="70" t="str">
        <f t="shared" si="44"/>
        <v>-</v>
      </c>
      <c r="AB150" s="74" t="str">
        <f t="shared" si="45"/>
        <v>-</v>
      </c>
      <c r="AC150" s="76" t="str">
        <f t="shared" si="46"/>
        <v>-</v>
      </c>
      <c r="AD150" s="76" t="str">
        <f t="shared" si="47"/>
        <v>-</v>
      </c>
    </row>
    <row r="151" spans="1:30" x14ac:dyDescent="0.25">
      <c r="A151" s="24" t="s">
        <v>42</v>
      </c>
      <c r="B151" s="67">
        <v>6</v>
      </c>
      <c r="C151" s="62">
        <f>COUNTIFS([1]BseMun!$I$2:$I$5571,B151,[1]BseMun!$B$2:$B$5571,$A151)</f>
        <v>0</v>
      </c>
      <c r="D151" s="62">
        <f>COUNTIFS([2]Drenagem_Dados!$I$2:$I$4108,B151,[2]Drenagem_Dados!$B$2:$B$4108,A151)</f>
        <v>0</v>
      </c>
      <c r="E151" s="70" t="s">
        <v>4177</v>
      </c>
      <c r="F151" s="62">
        <f>SUMIFS([2]Drenagem_Dados!$K$2:$K$4108, [2]Drenagem_Dados!$I$2:$I$4108,$B151,[2]Drenagem_Dados!$B$2:$B$4108,$A151)</f>
        <v>0</v>
      </c>
      <c r="G151" s="62">
        <f>SUMIFS([2]Drenagem_Dados!$Q$2:$Q$4108, [2]Drenagem_Dados!$I$2:$I$4108,$B151,[2]Drenagem_Dados!$B$2:$B$4108,$A151)</f>
        <v>0</v>
      </c>
      <c r="H151" s="65" t="s">
        <v>4177</v>
      </c>
      <c r="I151" s="62">
        <f>SUMIFS([2]Drenagem_Dados!$AA$2:$AA$4108, [2]Drenagem_Dados!$I$2:$I$4108,$B151,[2]Drenagem_Dados!$B$2:$B$4108,$A151)</f>
        <v>0</v>
      </c>
      <c r="J151" s="65" t="s">
        <v>4177</v>
      </c>
      <c r="K151" s="62" t="str">
        <f t="shared" si="34"/>
        <v>-</v>
      </c>
      <c r="L151" s="70" t="str">
        <f t="shared" si="35"/>
        <v>-</v>
      </c>
      <c r="M151" s="62">
        <f>COUNTIFS([2]Drenagem_Dados!$B$2:$B$4108,$A151, [2]Drenagem_Dados!$I$2:$I$4108,$B151, [2]Drenagem_Dados!$S$2:$S$4108, "Sim")</f>
        <v>0</v>
      </c>
      <c r="N151" s="70" t="str">
        <f t="shared" si="36"/>
        <v>-</v>
      </c>
      <c r="O151" s="75" t="str">
        <f t="shared" si="37"/>
        <v>-</v>
      </c>
      <c r="P151" s="62">
        <f>COUNTIFS([2]Drenagem_Dados!$B$2:$B$4108,$A151, [2]Drenagem_Dados!$I$2:$I$4108,$B151, [2]Drenagem_Dados!$T$2:$T$4108, "Sim")</f>
        <v>0</v>
      </c>
      <c r="Q151" s="70" t="str">
        <f t="shared" si="38"/>
        <v>-</v>
      </c>
      <c r="R151" s="75" t="str">
        <f t="shared" si="39"/>
        <v>-</v>
      </c>
      <c r="S151" s="62">
        <f>COUNTIFS([2]Drenagem_Dados!$B$2:$B$4108,$A151, [2]Drenagem_Dados!$I$2:$I$4108,$B151, [2]Drenagem_Dados!$V$2:$V$4108, "Sim")</f>
        <v>0</v>
      </c>
      <c r="T151" s="70" t="str">
        <f t="shared" si="40"/>
        <v>-</v>
      </c>
      <c r="U151" s="75" t="str">
        <f t="shared" si="41"/>
        <v>-</v>
      </c>
      <c r="V151" s="72">
        <f>SUMIFS([2]Drenagem_Dados!$X$2:$X$4108, [2]Drenagem_Dados!$I$2:$I$4108,$B151,[2]Drenagem_Dados!$B$2:$B$4108,$A151)</f>
        <v>0</v>
      </c>
      <c r="W151" s="72">
        <f>SUMIFS([2]Drenagem_Dados!$Y$2:$Y$4108, [2]Drenagem_Dados!$I$2:$I$4108,$B151,[2]Drenagem_Dados!$B$2:$B$4108,$A151)</f>
        <v>0</v>
      </c>
      <c r="X151" s="70" t="str">
        <f t="shared" si="42"/>
        <v>-</v>
      </c>
      <c r="Y151" s="74" t="str">
        <f t="shared" si="43"/>
        <v>-</v>
      </c>
      <c r="Z151" s="72">
        <f>SUMIFS([2]Drenagem_Dados!$Z$2:$Z$4108, [2]Drenagem_Dados!$I$2:$I$4108,$B151,[2]Drenagem_Dados!$B$2:$B$4108,$A151)</f>
        <v>0</v>
      </c>
      <c r="AA151" s="70" t="str">
        <f t="shared" si="44"/>
        <v>-</v>
      </c>
      <c r="AB151" s="74" t="str">
        <f t="shared" si="45"/>
        <v>-</v>
      </c>
      <c r="AC151" s="76" t="str">
        <f t="shared" si="46"/>
        <v>-</v>
      </c>
      <c r="AD151" s="76" t="str">
        <f t="shared" si="47"/>
        <v>-</v>
      </c>
    </row>
    <row r="152" spans="1:30" x14ac:dyDescent="0.25">
      <c r="A152" s="24" t="s">
        <v>43</v>
      </c>
      <c r="B152" s="24">
        <v>1</v>
      </c>
      <c r="C152" s="62">
        <f>COUNTIFS([1]BseMun!$I$2:$I$5571,B152,[1]BseMun!$B$2:$B$5571,$A152)</f>
        <v>442</v>
      </c>
      <c r="D152" s="62">
        <f>COUNTIFS([2]Drenagem_Dados!$I$2:$I$4108,B152,[2]Drenagem_Dados!$B$2:$B$4108,A152)</f>
        <v>390</v>
      </c>
      <c r="E152" s="70">
        <f t="shared" si="32"/>
        <v>0.88235294117647056</v>
      </c>
      <c r="F152" s="62">
        <f>SUMIFS([2]Drenagem_Dados!$K$2:$K$4108, [2]Drenagem_Dados!$I$2:$I$4108,$B152,[2]Drenagem_Dados!$B$2:$B$4108,$A152)</f>
        <v>3311326</v>
      </c>
      <c r="G152" s="62">
        <f>SUMIFS([2]Drenagem_Dados!$Q$2:$Q$4108, [2]Drenagem_Dados!$I$2:$I$4108,$B152,[2]Drenagem_Dados!$B$2:$B$4108,$A152)</f>
        <v>1213954</v>
      </c>
      <c r="H152" s="66">
        <f t="shared" si="33"/>
        <v>2.727719501727413</v>
      </c>
      <c r="I152" s="62">
        <f>SUMIFS([2]Drenagem_Dados!$AA$2:$AA$4108, [2]Drenagem_Dados!$I$2:$I$4108,$B152,[2]Drenagem_Dados!$B$2:$B$4108,$A152)</f>
        <v>15158</v>
      </c>
      <c r="J152" s="62">
        <f>I152/Faixa_Populacional_estado!D152</f>
        <v>38.866666666666667</v>
      </c>
      <c r="K152" s="62">
        <f t="shared" si="34"/>
        <v>17179.066666666666</v>
      </c>
      <c r="L152" s="70">
        <f t="shared" si="35"/>
        <v>1.4151332477727051E-2</v>
      </c>
      <c r="M152" s="62">
        <f>COUNTIFS([2]Drenagem_Dados!$B$2:$B$4108,$A152, [2]Drenagem_Dados!$I$2:$I$4108,$B152, [2]Drenagem_Dados!$S$2:$S$4108, "Sim")</f>
        <v>188</v>
      </c>
      <c r="N152" s="70">
        <f t="shared" si="36"/>
        <v>0.48205128205128206</v>
      </c>
      <c r="O152" s="75">
        <f t="shared" si="37"/>
        <v>228.93333333333331</v>
      </c>
      <c r="P152" s="62">
        <f>COUNTIFS([2]Drenagem_Dados!$B$2:$B$4108,$A152, [2]Drenagem_Dados!$I$2:$I$4108,$B152, [2]Drenagem_Dados!$T$2:$T$4108, "Sim")</f>
        <v>217</v>
      </c>
      <c r="Q152" s="70">
        <f t="shared" si="38"/>
        <v>0.55641025641025643</v>
      </c>
      <c r="R152" s="75">
        <f t="shared" si="39"/>
        <v>196.06666666666666</v>
      </c>
      <c r="S152" s="62">
        <f>COUNTIFS([2]Drenagem_Dados!$B$2:$B$4108,$A152, [2]Drenagem_Dados!$I$2:$I$4108,$B152, [2]Drenagem_Dados!$V$2:$V$4108, "Sim")</f>
        <v>375</v>
      </c>
      <c r="T152" s="70">
        <f t="shared" si="40"/>
        <v>0.96153846153846156</v>
      </c>
      <c r="U152" s="75">
        <f t="shared" si="41"/>
        <v>16.999999999999989</v>
      </c>
      <c r="V152" s="72">
        <f>SUMIFS([2]Drenagem_Dados!$X$2:$X$4108, [2]Drenagem_Dados!$I$2:$I$4108,$B152,[2]Drenagem_Dados!$B$2:$B$4108,$A152)</f>
        <v>32726.199999999997</v>
      </c>
      <c r="W152" s="72">
        <f>SUMIFS([2]Drenagem_Dados!$Y$2:$Y$4108, [2]Drenagem_Dados!$I$2:$I$4108,$B152,[2]Drenagem_Dados!$B$2:$B$4108,$A152)</f>
        <v>21788.130000000008</v>
      </c>
      <c r="X152" s="70">
        <f t="shared" si="42"/>
        <v>0.66577023913561639</v>
      </c>
      <c r="Y152" s="74">
        <f t="shared" si="43"/>
        <v>10938.069999999989</v>
      </c>
      <c r="Z152" s="72">
        <f>SUMIFS([2]Drenagem_Dados!$Z$2:$Z$4108, [2]Drenagem_Dados!$I$2:$I$4108,$B152,[2]Drenagem_Dados!$B$2:$B$4108,$A152)</f>
        <v>6342.7200000000012</v>
      </c>
      <c r="AA152" s="70">
        <f t="shared" si="44"/>
        <v>0.19381168604970947</v>
      </c>
      <c r="AB152" s="74">
        <f t="shared" si="45"/>
        <v>26383.479999999996</v>
      </c>
      <c r="AC152" s="76">
        <f t="shared" si="46"/>
        <v>0.66577023913561639</v>
      </c>
      <c r="AD152" s="76">
        <f t="shared" si="47"/>
        <v>0.19381168604970947</v>
      </c>
    </row>
    <row r="153" spans="1:30" x14ac:dyDescent="0.25">
      <c r="A153" s="24" t="s">
        <v>43</v>
      </c>
      <c r="B153" s="32">
        <v>2</v>
      </c>
      <c r="C153" s="62">
        <f>COUNTIFS([1]BseMun!$I$2:$I$5571,B153,[1]BseMun!$B$2:$B$5571,$A153)</f>
        <v>122</v>
      </c>
      <c r="D153" s="62">
        <f>COUNTIFS([2]Drenagem_Dados!$I$2:$I$4108,B153,[2]Drenagem_Dados!$B$2:$B$4108,A153)</f>
        <v>113</v>
      </c>
      <c r="E153" s="70">
        <f t="shared" si="32"/>
        <v>0.92622950819672134</v>
      </c>
      <c r="F153" s="62">
        <f>SUMIFS([2]Drenagem_Dados!$K$2:$K$4108, [2]Drenagem_Dados!$I$2:$I$4108,$B153,[2]Drenagem_Dados!$B$2:$B$4108,$A153)</f>
        <v>5624965</v>
      </c>
      <c r="G153" s="62">
        <f>SUMIFS([2]Drenagem_Dados!$Q$2:$Q$4108, [2]Drenagem_Dados!$I$2:$I$4108,$B153,[2]Drenagem_Dados!$B$2:$B$4108,$A153)</f>
        <v>1954832</v>
      </c>
      <c r="H153" s="66">
        <f t="shared" si="33"/>
        <v>2.8774672196894668</v>
      </c>
      <c r="I153" s="62">
        <f>SUMIFS([2]Drenagem_Dados!$AA$2:$AA$4108, [2]Drenagem_Dados!$I$2:$I$4108,$B153,[2]Drenagem_Dados!$B$2:$B$4108,$A153)</f>
        <v>28952</v>
      </c>
      <c r="J153" s="62">
        <f>I153/Faixa_Populacional_estado!D153</f>
        <v>256.21238938053096</v>
      </c>
      <c r="K153" s="62">
        <f t="shared" si="34"/>
        <v>31257.911504424777</v>
      </c>
      <c r="L153" s="70">
        <f t="shared" si="35"/>
        <v>1.5990075620014803E-2</v>
      </c>
      <c r="M153" s="62">
        <f>COUNTIFS([2]Drenagem_Dados!$B$2:$B$4108,$A153, [2]Drenagem_Dados!$I$2:$I$4108,$B153, [2]Drenagem_Dados!$S$2:$S$4108, "Sim")</f>
        <v>62</v>
      </c>
      <c r="N153" s="70">
        <f t="shared" si="36"/>
        <v>0.54867256637168138</v>
      </c>
      <c r="O153" s="75">
        <f t="shared" si="37"/>
        <v>55.061946902654874</v>
      </c>
      <c r="P153" s="62">
        <f>COUNTIFS([2]Drenagem_Dados!$B$2:$B$4108,$A153, [2]Drenagem_Dados!$I$2:$I$4108,$B153, [2]Drenagem_Dados!$T$2:$T$4108, "Sim")</f>
        <v>75</v>
      </c>
      <c r="Q153" s="70">
        <f t="shared" si="38"/>
        <v>0.66371681415929207</v>
      </c>
      <c r="R153" s="75">
        <f t="shared" si="39"/>
        <v>41.026548672566371</v>
      </c>
      <c r="S153" s="62">
        <f>COUNTIFS([2]Drenagem_Dados!$B$2:$B$4108,$A153, [2]Drenagem_Dados!$I$2:$I$4108,$B153, [2]Drenagem_Dados!$V$2:$V$4108, "Sim")</f>
        <v>111</v>
      </c>
      <c r="T153" s="70">
        <f t="shared" si="40"/>
        <v>0.98230088495575218</v>
      </c>
      <c r="U153" s="75">
        <f t="shared" si="41"/>
        <v>2.1592920353982334</v>
      </c>
      <c r="V153" s="72">
        <f>SUMIFS([2]Drenagem_Dados!$X$2:$X$4108, [2]Drenagem_Dados!$I$2:$I$4108,$B153,[2]Drenagem_Dados!$B$2:$B$4108,$A153)</f>
        <v>36580.060000000005</v>
      </c>
      <c r="W153" s="72">
        <f>SUMIFS([2]Drenagem_Dados!$Y$2:$Y$4108, [2]Drenagem_Dados!$I$2:$I$4108,$B153,[2]Drenagem_Dados!$B$2:$B$4108,$A153)</f>
        <v>29123.31</v>
      </c>
      <c r="X153" s="70">
        <f t="shared" si="42"/>
        <v>0.79615260335822291</v>
      </c>
      <c r="Y153" s="74">
        <f t="shared" si="43"/>
        <v>7456.7500000000036</v>
      </c>
      <c r="Z153" s="72">
        <f>SUMIFS([2]Drenagem_Dados!$Z$2:$Z$4108, [2]Drenagem_Dados!$I$2:$I$4108,$B153,[2]Drenagem_Dados!$B$2:$B$4108,$A153)</f>
        <v>11388.9</v>
      </c>
      <c r="AA153" s="70">
        <f t="shared" si="44"/>
        <v>0.31134175285661092</v>
      </c>
      <c r="AB153" s="74">
        <f t="shared" si="45"/>
        <v>25191.160000000003</v>
      </c>
      <c r="AC153" s="76">
        <f t="shared" si="46"/>
        <v>0.79615260335822291</v>
      </c>
      <c r="AD153" s="76">
        <f t="shared" si="47"/>
        <v>0.31134175285661092</v>
      </c>
    </row>
    <row r="154" spans="1:30" x14ac:dyDescent="0.25">
      <c r="A154" s="24" t="s">
        <v>43</v>
      </c>
      <c r="B154" s="32">
        <v>3</v>
      </c>
      <c r="C154" s="62">
        <f>COUNTIFS([1]BseMun!$I$2:$I$5571,B154,[1]BseMun!$B$2:$B$5571,$A154)</f>
        <v>48</v>
      </c>
      <c r="D154" s="62">
        <f>COUNTIFS([2]Drenagem_Dados!$I$2:$I$4108,B154,[2]Drenagem_Dados!$B$2:$B$4108,A154)</f>
        <v>48</v>
      </c>
      <c r="E154" s="70">
        <f t="shared" si="32"/>
        <v>1</v>
      </c>
      <c r="F154" s="62">
        <f>SUMIFS([2]Drenagem_Dados!$K$2:$K$4108, [2]Drenagem_Dados!$I$2:$I$4108,$B154,[2]Drenagem_Dados!$B$2:$B$4108,$A154)</f>
        <v>7198192</v>
      </c>
      <c r="G154" s="62">
        <f>SUMIFS([2]Drenagem_Dados!$Q$2:$Q$4108, [2]Drenagem_Dados!$I$2:$I$4108,$B154,[2]Drenagem_Dados!$B$2:$B$4108,$A154)</f>
        <v>2434248</v>
      </c>
      <c r="H154" s="66">
        <f t="shared" si="33"/>
        <v>2.9570495693125762</v>
      </c>
      <c r="I154" s="62">
        <f>SUMIFS([2]Drenagem_Dados!$AA$2:$AA$4108, [2]Drenagem_Dados!$I$2:$I$4108,$B154,[2]Drenagem_Dados!$B$2:$B$4108,$A154)</f>
        <v>30892</v>
      </c>
      <c r="J154" s="62">
        <f>I154/Faixa_Populacional_estado!D154</f>
        <v>643.58333333333337</v>
      </c>
      <c r="K154" s="62">
        <f t="shared" si="34"/>
        <v>30892</v>
      </c>
      <c r="L154" s="70">
        <f t="shared" si="35"/>
        <v>1.2690572201353355E-2</v>
      </c>
      <c r="M154" s="62">
        <f>COUNTIFS([2]Drenagem_Dados!$B$2:$B$4108,$A154, [2]Drenagem_Dados!$I$2:$I$4108,$B154, [2]Drenagem_Dados!$S$2:$S$4108, "Sim")</f>
        <v>22</v>
      </c>
      <c r="N154" s="70">
        <f t="shared" si="36"/>
        <v>0.45833333333333331</v>
      </c>
      <c r="O154" s="75">
        <f t="shared" si="37"/>
        <v>26.000000000000004</v>
      </c>
      <c r="P154" s="62">
        <f>COUNTIFS([2]Drenagem_Dados!$B$2:$B$4108,$A154, [2]Drenagem_Dados!$I$2:$I$4108,$B154, [2]Drenagem_Dados!$T$2:$T$4108, "Sim")</f>
        <v>33</v>
      </c>
      <c r="Q154" s="70">
        <f t="shared" si="38"/>
        <v>0.6875</v>
      </c>
      <c r="R154" s="75">
        <f t="shared" si="39"/>
        <v>15</v>
      </c>
      <c r="S154" s="62">
        <f>COUNTIFS([2]Drenagem_Dados!$B$2:$B$4108,$A154, [2]Drenagem_Dados!$I$2:$I$4108,$B154, [2]Drenagem_Dados!$V$2:$V$4108, "Sim")</f>
        <v>48</v>
      </c>
      <c r="T154" s="70">
        <f t="shared" si="40"/>
        <v>1</v>
      </c>
      <c r="U154" s="75">
        <f t="shared" si="41"/>
        <v>0</v>
      </c>
      <c r="V154" s="72">
        <f>SUMIFS([2]Drenagem_Dados!$X$2:$X$4108, [2]Drenagem_Dados!$I$2:$I$4108,$B154,[2]Drenagem_Dados!$B$2:$B$4108,$A154)</f>
        <v>30907.95</v>
      </c>
      <c r="W154" s="72">
        <f>SUMIFS([2]Drenagem_Dados!$Y$2:$Y$4108, [2]Drenagem_Dados!$I$2:$I$4108,$B154,[2]Drenagem_Dados!$B$2:$B$4108,$A154)</f>
        <v>25139.530000000006</v>
      </c>
      <c r="X154" s="70">
        <f t="shared" si="42"/>
        <v>0.81336775813342543</v>
      </c>
      <c r="Y154" s="74">
        <f t="shared" si="43"/>
        <v>5768.4199999999946</v>
      </c>
      <c r="Z154" s="72">
        <f>SUMIFS([2]Drenagem_Dados!$Z$2:$Z$4108, [2]Drenagem_Dados!$I$2:$I$4108,$B154,[2]Drenagem_Dados!$B$2:$B$4108,$A154)</f>
        <v>7030.7100000000009</v>
      </c>
      <c r="AA154" s="70">
        <f t="shared" si="44"/>
        <v>0.22747254347182524</v>
      </c>
      <c r="AB154" s="74">
        <f t="shared" si="45"/>
        <v>23877.239999999998</v>
      </c>
      <c r="AC154" s="76">
        <f t="shared" si="46"/>
        <v>0.81336775813342543</v>
      </c>
      <c r="AD154" s="76">
        <f t="shared" si="47"/>
        <v>0.22747254347182524</v>
      </c>
    </row>
    <row r="155" spans="1:30" x14ac:dyDescent="0.25">
      <c r="A155" s="24" t="s">
        <v>43</v>
      </c>
      <c r="B155" s="32">
        <v>4</v>
      </c>
      <c r="C155" s="62">
        <f>COUNTIFS([1]BseMun!$I$2:$I$5571,B155,[1]BseMun!$B$2:$B$5571,$A155)</f>
        <v>30</v>
      </c>
      <c r="D155" s="62">
        <f>COUNTIFS([2]Drenagem_Dados!$I$2:$I$4108,B155,[2]Drenagem_Dados!$B$2:$B$4108,A155)</f>
        <v>30</v>
      </c>
      <c r="E155" s="70">
        <f t="shared" si="32"/>
        <v>1</v>
      </c>
      <c r="F155" s="62">
        <f>SUMIFS([2]Drenagem_Dados!$K$2:$K$4108, [2]Drenagem_Dados!$I$2:$I$4108,$B155,[2]Drenagem_Dados!$B$2:$B$4108,$A155)</f>
        <v>12653686</v>
      </c>
      <c r="G155" s="62">
        <f>SUMIFS([2]Drenagem_Dados!$Q$2:$Q$4108, [2]Drenagem_Dados!$I$2:$I$4108,$B155,[2]Drenagem_Dados!$B$2:$B$4108,$A155)</f>
        <v>3870675</v>
      </c>
      <c r="H155" s="66">
        <f t="shared" si="33"/>
        <v>3.2691161102391701</v>
      </c>
      <c r="I155" s="62">
        <f>SUMIFS([2]Drenagem_Dados!$AA$2:$AA$4108, [2]Drenagem_Dados!$I$2:$I$4108,$B155,[2]Drenagem_Dados!$B$2:$B$4108,$A155)</f>
        <v>114154</v>
      </c>
      <c r="J155" s="62">
        <f>I155/Faixa_Populacional_estado!D155</f>
        <v>3805.1333333333332</v>
      </c>
      <c r="K155" s="62">
        <f t="shared" si="34"/>
        <v>114154</v>
      </c>
      <c r="L155" s="70">
        <f t="shared" si="35"/>
        <v>2.9492013666866889E-2</v>
      </c>
      <c r="M155" s="62">
        <f>COUNTIFS([2]Drenagem_Dados!$B$2:$B$4108,$A155, [2]Drenagem_Dados!$I$2:$I$4108,$B155, [2]Drenagem_Dados!$S$2:$S$4108, "Sim")</f>
        <v>20</v>
      </c>
      <c r="N155" s="70">
        <f t="shared" si="36"/>
        <v>0.66666666666666663</v>
      </c>
      <c r="O155" s="75">
        <f t="shared" si="37"/>
        <v>10.000000000000002</v>
      </c>
      <c r="P155" s="62">
        <f>COUNTIFS([2]Drenagem_Dados!$B$2:$B$4108,$A155, [2]Drenagem_Dados!$I$2:$I$4108,$B155, [2]Drenagem_Dados!$T$2:$T$4108, "Sim")</f>
        <v>22</v>
      </c>
      <c r="Q155" s="70">
        <f t="shared" si="38"/>
        <v>0.73333333333333328</v>
      </c>
      <c r="R155" s="75">
        <f t="shared" si="39"/>
        <v>8.0000000000000018</v>
      </c>
      <c r="S155" s="62">
        <f>COUNTIFS([2]Drenagem_Dados!$B$2:$B$4108,$A155, [2]Drenagem_Dados!$I$2:$I$4108,$B155, [2]Drenagem_Dados!$V$2:$V$4108, "Sim")</f>
        <v>30</v>
      </c>
      <c r="T155" s="70">
        <f t="shared" si="40"/>
        <v>1</v>
      </c>
      <c r="U155" s="75">
        <f t="shared" si="41"/>
        <v>0</v>
      </c>
      <c r="V155" s="72">
        <f>SUMIFS([2]Drenagem_Dados!$X$2:$X$4108, [2]Drenagem_Dados!$I$2:$I$4108,$B155,[2]Drenagem_Dados!$B$2:$B$4108,$A155)</f>
        <v>34960.980000000003</v>
      </c>
      <c r="W155" s="72">
        <f>SUMIFS([2]Drenagem_Dados!$Y$2:$Y$4108, [2]Drenagem_Dados!$I$2:$I$4108,$B155,[2]Drenagem_Dados!$B$2:$B$4108,$A155)</f>
        <v>31490.040000000008</v>
      </c>
      <c r="X155" s="70">
        <f t="shared" si="42"/>
        <v>0.90071960225371273</v>
      </c>
      <c r="Y155" s="74">
        <f t="shared" si="43"/>
        <v>3470.9399999999951</v>
      </c>
      <c r="Z155" s="72">
        <f>SUMIFS([2]Drenagem_Dados!$Z$2:$Z$4108, [2]Drenagem_Dados!$I$2:$I$4108,$B155,[2]Drenagem_Dados!$B$2:$B$4108,$A155)</f>
        <v>11116.93</v>
      </c>
      <c r="AA155" s="70">
        <f t="shared" si="44"/>
        <v>0.31798107490121841</v>
      </c>
      <c r="AB155" s="74">
        <f t="shared" si="45"/>
        <v>23844.050000000003</v>
      </c>
      <c r="AC155" s="76">
        <f t="shared" si="46"/>
        <v>0.90071960225371273</v>
      </c>
      <c r="AD155" s="76">
        <f t="shared" si="47"/>
        <v>0.31798107490121841</v>
      </c>
    </row>
    <row r="156" spans="1:30" x14ac:dyDescent="0.25">
      <c r="A156" s="24" t="s">
        <v>43</v>
      </c>
      <c r="B156" s="32">
        <v>5</v>
      </c>
      <c r="C156" s="62">
        <f>COUNTIFS([1]BseMun!$I$2:$I$5571,B156,[1]BseMun!$B$2:$B$5571,$A156)</f>
        <v>2</v>
      </c>
      <c r="D156" s="62">
        <f>COUNTIFS([2]Drenagem_Dados!$I$2:$I$4108,B156,[2]Drenagem_Dados!$B$2:$B$4108,A156)</f>
        <v>2</v>
      </c>
      <c r="E156" s="70">
        <f t="shared" si="32"/>
        <v>1</v>
      </c>
      <c r="F156" s="62">
        <f>SUMIFS([2]Drenagem_Dados!$K$2:$K$4108, [2]Drenagem_Dados!$I$2:$I$4108,$B156,[2]Drenagem_Dados!$B$2:$B$4108,$A156)</f>
        <v>2585041</v>
      </c>
      <c r="G156" s="62">
        <f>SUMIFS([2]Drenagem_Dados!$Q$2:$Q$4108, [2]Drenagem_Dados!$I$2:$I$4108,$B156,[2]Drenagem_Dados!$B$2:$B$4108,$A156)</f>
        <v>746740</v>
      </c>
      <c r="H156" s="66">
        <f t="shared" si="33"/>
        <v>3.4617684870235959</v>
      </c>
      <c r="I156" s="62">
        <f>SUMIFS([2]Drenagem_Dados!$AA$2:$AA$4108, [2]Drenagem_Dados!$I$2:$I$4108,$B156,[2]Drenagem_Dados!$B$2:$B$4108,$A156)</f>
        <v>20120</v>
      </c>
      <c r="J156" s="62">
        <f>I156/Faixa_Populacional_estado!D156</f>
        <v>10060</v>
      </c>
      <c r="K156" s="62">
        <f t="shared" si="34"/>
        <v>20120</v>
      </c>
      <c r="L156" s="70">
        <f t="shared" si="35"/>
        <v>2.6943782307094839E-2</v>
      </c>
      <c r="M156" s="62">
        <f>COUNTIFS([2]Drenagem_Dados!$B$2:$B$4108,$A156, [2]Drenagem_Dados!$I$2:$I$4108,$B156, [2]Drenagem_Dados!$S$2:$S$4108, "Sim")</f>
        <v>1</v>
      </c>
      <c r="N156" s="70">
        <f t="shared" si="36"/>
        <v>0.5</v>
      </c>
      <c r="O156" s="75">
        <f t="shared" si="37"/>
        <v>1</v>
      </c>
      <c r="P156" s="62">
        <f>COUNTIFS([2]Drenagem_Dados!$B$2:$B$4108,$A156, [2]Drenagem_Dados!$I$2:$I$4108,$B156, [2]Drenagem_Dados!$T$2:$T$4108, "Sim")</f>
        <v>2</v>
      </c>
      <c r="Q156" s="70">
        <f t="shared" si="38"/>
        <v>1</v>
      </c>
      <c r="R156" s="75">
        <f t="shared" si="39"/>
        <v>0</v>
      </c>
      <c r="S156" s="62">
        <f>COUNTIFS([2]Drenagem_Dados!$B$2:$B$4108,$A156, [2]Drenagem_Dados!$I$2:$I$4108,$B156, [2]Drenagem_Dados!$V$2:$V$4108, "Sim")</f>
        <v>2</v>
      </c>
      <c r="T156" s="70">
        <f t="shared" si="40"/>
        <v>1</v>
      </c>
      <c r="U156" s="75">
        <f t="shared" si="41"/>
        <v>0</v>
      </c>
      <c r="V156" s="72">
        <f>SUMIFS([2]Drenagem_Dados!$X$2:$X$4108, [2]Drenagem_Dados!$I$2:$I$4108,$B156,[2]Drenagem_Dados!$B$2:$B$4108,$A156)</f>
        <v>7996.43</v>
      </c>
      <c r="W156" s="72">
        <f>SUMIFS([2]Drenagem_Dados!$Y$2:$Y$4108, [2]Drenagem_Dados!$I$2:$I$4108,$B156,[2]Drenagem_Dados!$B$2:$B$4108,$A156)</f>
        <v>6425.75</v>
      </c>
      <c r="X156" s="70">
        <f t="shared" si="42"/>
        <v>0.8035773463908269</v>
      </c>
      <c r="Y156" s="74">
        <f t="shared" si="43"/>
        <v>1570.6800000000003</v>
      </c>
      <c r="Z156" s="72">
        <f>SUMIFS([2]Drenagem_Dados!$Z$2:$Z$4108, [2]Drenagem_Dados!$I$2:$I$4108,$B156,[2]Drenagem_Dados!$B$2:$B$4108,$A156)</f>
        <v>2599.6799999999998</v>
      </c>
      <c r="AA156" s="70">
        <f t="shared" si="44"/>
        <v>0.32510507814112044</v>
      </c>
      <c r="AB156" s="74">
        <f t="shared" si="45"/>
        <v>5396.75</v>
      </c>
      <c r="AC156" s="76">
        <f t="shared" si="46"/>
        <v>0.8035773463908269</v>
      </c>
      <c r="AD156" s="76">
        <f t="shared" si="47"/>
        <v>0.32510507814112044</v>
      </c>
    </row>
    <row r="157" spans="1:30" x14ac:dyDescent="0.25">
      <c r="A157" s="24" t="s">
        <v>43</v>
      </c>
      <c r="B157" s="67">
        <v>6</v>
      </c>
      <c r="C157" s="62">
        <f>COUNTIFS([1]BseMun!$I$2:$I$5571,B157,[1]BseMun!$B$2:$B$5571,$A157)</f>
        <v>1</v>
      </c>
      <c r="D157" s="62">
        <f>COUNTIFS([2]Drenagem_Dados!$I$2:$I$4108,B157,[2]Drenagem_Dados!$B$2:$B$4108,A157)</f>
        <v>1</v>
      </c>
      <c r="E157" s="70">
        <f t="shared" si="32"/>
        <v>1</v>
      </c>
      <c r="F157" s="62">
        <f>SUMIFS([2]Drenagem_Dados!$K$2:$K$4108, [2]Drenagem_Dados!$I$2:$I$4108,$B157,[2]Drenagem_Dados!$B$2:$B$4108,$A157)</f>
        <v>12214439</v>
      </c>
      <c r="G157" s="62">
        <f>SUMIFS([2]Drenagem_Dados!$Q$2:$Q$4108, [2]Drenagem_Dados!$I$2:$I$4108,$B157,[2]Drenagem_Dados!$B$2:$B$4108,$A157)</f>
        <v>2576854</v>
      </c>
      <c r="H157" s="66">
        <f t="shared" si="33"/>
        <v>4.7400586141085217</v>
      </c>
      <c r="I157" s="62">
        <f>SUMIFS([2]Drenagem_Dados!$AA$2:$AA$4108, [2]Drenagem_Dados!$I$2:$I$4108,$B157,[2]Drenagem_Dados!$B$2:$B$4108,$A157)</f>
        <v>41567</v>
      </c>
      <c r="J157" s="62">
        <f>I157/Faixa_Populacional_estado!D157</f>
        <v>41567</v>
      </c>
      <c r="K157" s="62">
        <f t="shared" si="34"/>
        <v>41567</v>
      </c>
      <c r="L157" s="70">
        <f t="shared" si="35"/>
        <v>1.6130910016632683E-2</v>
      </c>
      <c r="M157" s="62">
        <f>COUNTIFS([2]Drenagem_Dados!$B$2:$B$4108,$A157, [2]Drenagem_Dados!$I$2:$I$4108,$B157, [2]Drenagem_Dados!$S$2:$S$4108, "Sim")</f>
        <v>1</v>
      </c>
      <c r="N157" s="70">
        <f t="shared" si="36"/>
        <v>1</v>
      </c>
      <c r="O157" s="75">
        <f t="shared" si="37"/>
        <v>0</v>
      </c>
      <c r="P157" s="62">
        <f>COUNTIFS([2]Drenagem_Dados!$B$2:$B$4108,$A157, [2]Drenagem_Dados!$I$2:$I$4108,$B157, [2]Drenagem_Dados!$T$2:$T$4108, "Sim")</f>
        <v>1</v>
      </c>
      <c r="Q157" s="70">
        <f t="shared" si="38"/>
        <v>1</v>
      </c>
      <c r="R157" s="75">
        <f t="shared" si="39"/>
        <v>0</v>
      </c>
      <c r="S157" s="62">
        <f>COUNTIFS([2]Drenagem_Dados!$B$2:$B$4108,$A157, [2]Drenagem_Dados!$I$2:$I$4108,$B157, [2]Drenagem_Dados!$V$2:$V$4108, "Sim")</f>
        <v>1</v>
      </c>
      <c r="T157" s="70">
        <f t="shared" si="40"/>
        <v>1</v>
      </c>
      <c r="U157" s="75">
        <f t="shared" si="41"/>
        <v>0</v>
      </c>
      <c r="V157" s="72">
        <f>SUMIFS([2]Drenagem_Dados!$X$2:$X$4108, [2]Drenagem_Dados!$I$2:$I$4108,$B157,[2]Drenagem_Dados!$B$2:$B$4108,$A157)</f>
        <v>18030</v>
      </c>
      <c r="W157" s="72">
        <f>SUMIFS([2]Drenagem_Dados!$Y$2:$Y$4108, [2]Drenagem_Dados!$I$2:$I$4108,$B157,[2]Drenagem_Dados!$B$2:$B$4108,$A157)</f>
        <v>17100</v>
      </c>
      <c r="X157" s="70">
        <f t="shared" si="42"/>
        <v>0.9484193011647255</v>
      </c>
      <c r="Y157" s="74">
        <f t="shared" si="43"/>
        <v>930</v>
      </c>
      <c r="Z157" s="72">
        <f>SUMIFS([2]Drenagem_Dados!$Z$2:$Z$4108, [2]Drenagem_Dados!$I$2:$I$4108,$B157,[2]Drenagem_Dados!$B$2:$B$4108,$A157)</f>
        <v>3608.03</v>
      </c>
      <c r="AA157" s="70">
        <f t="shared" si="44"/>
        <v>0.20011259012756519</v>
      </c>
      <c r="AB157" s="74">
        <f t="shared" si="45"/>
        <v>14421.97</v>
      </c>
      <c r="AC157" s="76">
        <f t="shared" si="46"/>
        <v>0.9484193011647255</v>
      </c>
      <c r="AD157" s="76">
        <f t="shared" si="47"/>
        <v>0.20011259012756519</v>
      </c>
    </row>
    <row r="158" spans="1:30" x14ac:dyDescent="0.25">
      <c r="A158" s="24" t="s">
        <v>44</v>
      </c>
      <c r="B158" s="24">
        <v>1</v>
      </c>
      <c r="C158" s="62">
        <f>COUNTIFS([1]BseMun!$I$2:$I$5571,B158,[1]BseMun!$B$2:$B$5571,$A158)</f>
        <v>132</v>
      </c>
      <c r="D158" s="62">
        <f>COUNTIFS([2]Drenagem_Dados!$I$2:$I$4108,B158,[2]Drenagem_Dados!$B$2:$B$4108,A158)</f>
        <v>90</v>
      </c>
      <c r="E158" s="70">
        <f t="shared" si="32"/>
        <v>0.68181818181818177</v>
      </c>
      <c r="F158" s="62">
        <f>SUMIFS([2]Drenagem_Dados!$K$2:$K$4108, [2]Drenagem_Dados!$I$2:$I$4108,$B158,[2]Drenagem_Dados!$B$2:$B$4108,$A158)</f>
        <v>422217</v>
      </c>
      <c r="G158" s="62">
        <f>SUMIFS([2]Drenagem_Dados!$Q$2:$Q$4108, [2]Drenagem_Dados!$I$2:$I$4108,$B158,[2]Drenagem_Dados!$B$2:$B$4108,$A158)</f>
        <v>155270</v>
      </c>
      <c r="H158" s="66">
        <f t="shared" si="33"/>
        <v>2.7192438977265407</v>
      </c>
      <c r="I158" s="62">
        <f>SUMIFS([2]Drenagem_Dados!$AA$2:$AA$4108, [2]Drenagem_Dados!$I$2:$I$4108,$B158,[2]Drenagem_Dados!$B$2:$B$4108,$A158)</f>
        <v>3060</v>
      </c>
      <c r="J158" s="62">
        <f>I158/Faixa_Populacional_estado!D158</f>
        <v>34</v>
      </c>
      <c r="K158" s="62">
        <f t="shared" si="34"/>
        <v>4488</v>
      </c>
      <c r="L158" s="70">
        <f t="shared" si="35"/>
        <v>2.8904488954724028E-2</v>
      </c>
      <c r="M158" s="62">
        <f>COUNTIFS([2]Drenagem_Dados!$B$2:$B$4108,$A158, [2]Drenagem_Dados!$I$2:$I$4108,$B158, [2]Drenagem_Dados!$S$2:$S$4108, "Sim")</f>
        <v>5</v>
      </c>
      <c r="N158" s="70">
        <f t="shared" si="36"/>
        <v>5.5555555555555552E-2</v>
      </c>
      <c r="O158" s="75">
        <f t="shared" si="37"/>
        <v>124.66666666666666</v>
      </c>
      <c r="P158" s="62">
        <f>COUNTIFS([2]Drenagem_Dados!$B$2:$B$4108,$A158, [2]Drenagem_Dados!$I$2:$I$4108,$B158, [2]Drenagem_Dados!$T$2:$T$4108, "Sim")</f>
        <v>16</v>
      </c>
      <c r="Q158" s="70">
        <f t="shared" si="38"/>
        <v>0.17777777777777778</v>
      </c>
      <c r="R158" s="75">
        <f t="shared" si="39"/>
        <v>108.53333333333333</v>
      </c>
      <c r="S158" s="62">
        <f>COUNTIFS([2]Drenagem_Dados!$B$2:$B$4108,$A158, [2]Drenagem_Dados!$I$2:$I$4108,$B158, [2]Drenagem_Dados!$V$2:$V$4108, "Sim")</f>
        <v>32</v>
      </c>
      <c r="T158" s="70">
        <f t="shared" si="40"/>
        <v>0.35555555555555557</v>
      </c>
      <c r="U158" s="75">
        <f t="shared" si="41"/>
        <v>85.066666666666663</v>
      </c>
      <c r="V158" s="72">
        <f>SUMIFS([2]Drenagem_Dados!$X$2:$X$4108, [2]Drenagem_Dados!$I$2:$I$4108,$B158,[2]Drenagem_Dados!$B$2:$B$4108,$A158)</f>
        <v>96057.2</v>
      </c>
      <c r="W158" s="72">
        <f>SUMIFS([2]Drenagem_Dados!$Y$2:$Y$4108, [2]Drenagem_Dados!$I$2:$I$4108,$B158,[2]Drenagem_Dados!$B$2:$B$4108,$A158)</f>
        <v>68922.2</v>
      </c>
      <c r="X158" s="70">
        <f t="shared" si="42"/>
        <v>0.71751206572750403</v>
      </c>
      <c r="Y158" s="74">
        <f t="shared" si="43"/>
        <v>27135</v>
      </c>
      <c r="Z158" s="72">
        <f>SUMIFS([2]Drenagem_Dados!$Z$2:$Z$4108, [2]Drenagem_Dados!$I$2:$I$4108,$B158,[2]Drenagem_Dados!$B$2:$B$4108,$A158)</f>
        <v>5106.6099999999997</v>
      </c>
      <c r="AA158" s="70">
        <f t="shared" si="44"/>
        <v>5.3162178368721967E-2</v>
      </c>
      <c r="AB158" s="74">
        <f t="shared" si="45"/>
        <v>90950.59</v>
      </c>
      <c r="AC158" s="76">
        <f t="shared" si="46"/>
        <v>0.71751206572750403</v>
      </c>
      <c r="AD158" s="76">
        <f t="shared" si="47"/>
        <v>5.3162178368721967E-2</v>
      </c>
    </row>
    <row r="159" spans="1:30" x14ac:dyDescent="0.25">
      <c r="A159" s="24" t="s">
        <v>44</v>
      </c>
      <c r="B159" s="32">
        <v>2</v>
      </c>
      <c r="C159" s="62">
        <f>COUNTIFS([1]BseMun!$I$2:$I$5571,B159,[1]BseMun!$B$2:$B$5571,$A159)</f>
        <v>5</v>
      </c>
      <c r="D159" s="62">
        <f>COUNTIFS([2]Drenagem_Dados!$I$2:$I$4108,B159,[2]Drenagem_Dados!$B$2:$B$4108,A159)</f>
        <v>2</v>
      </c>
      <c r="E159" s="70">
        <f t="shared" si="32"/>
        <v>0.4</v>
      </c>
      <c r="F159" s="62">
        <f>SUMIFS([2]Drenagem_Dados!$K$2:$K$4108, [2]Drenagem_Dados!$I$2:$I$4108,$B159,[2]Drenagem_Dados!$B$2:$B$4108,$A159)</f>
        <v>84040</v>
      </c>
      <c r="G159" s="62">
        <f>SUMIFS([2]Drenagem_Dados!$Q$2:$Q$4108, [2]Drenagem_Dados!$I$2:$I$4108,$B159,[2]Drenagem_Dados!$B$2:$B$4108,$A159)</f>
        <v>24480</v>
      </c>
      <c r="H159" s="66">
        <f t="shared" si="33"/>
        <v>3.4330065359477122</v>
      </c>
      <c r="I159" s="62">
        <f>SUMIFS([2]Drenagem_Dados!$AA$2:$AA$4108, [2]Drenagem_Dados!$I$2:$I$4108,$B159,[2]Drenagem_Dados!$B$2:$B$4108,$A159)</f>
        <v>0</v>
      </c>
      <c r="J159" s="62">
        <f>I159/Faixa_Populacional_estado!D159</f>
        <v>0</v>
      </c>
      <c r="K159" s="62">
        <f t="shared" si="34"/>
        <v>0</v>
      </c>
      <c r="L159" s="70">
        <f t="shared" si="35"/>
        <v>0</v>
      </c>
      <c r="M159" s="62">
        <f>COUNTIFS([2]Drenagem_Dados!$B$2:$B$4108,$A159, [2]Drenagem_Dados!$I$2:$I$4108,$B159, [2]Drenagem_Dados!$S$2:$S$4108, "Sim")</f>
        <v>1</v>
      </c>
      <c r="N159" s="70">
        <f t="shared" si="36"/>
        <v>0.5</v>
      </c>
      <c r="O159" s="75">
        <f t="shared" si="37"/>
        <v>2.5</v>
      </c>
      <c r="P159" s="62">
        <f>COUNTIFS([2]Drenagem_Dados!$B$2:$B$4108,$A159, [2]Drenagem_Dados!$I$2:$I$4108,$B159, [2]Drenagem_Dados!$T$2:$T$4108, "Sim")</f>
        <v>2</v>
      </c>
      <c r="Q159" s="70">
        <f t="shared" si="38"/>
        <v>1</v>
      </c>
      <c r="R159" s="75">
        <f t="shared" si="39"/>
        <v>0</v>
      </c>
      <c r="S159" s="62">
        <f>COUNTIFS([2]Drenagem_Dados!$B$2:$B$4108,$A159, [2]Drenagem_Dados!$I$2:$I$4108,$B159, [2]Drenagem_Dados!$V$2:$V$4108, "Sim")</f>
        <v>2</v>
      </c>
      <c r="T159" s="70">
        <f t="shared" si="40"/>
        <v>1</v>
      </c>
      <c r="U159" s="75">
        <f t="shared" si="41"/>
        <v>0</v>
      </c>
      <c r="V159" s="72">
        <f>SUMIFS([2]Drenagem_Dados!$X$2:$X$4108, [2]Drenagem_Dados!$I$2:$I$4108,$B159,[2]Drenagem_Dados!$B$2:$B$4108,$A159)</f>
        <v>825.74</v>
      </c>
      <c r="W159" s="72">
        <f>SUMIFS([2]Drenagem_Dados!$Y$2:$Y$4108, [2]Drenagem_Dados!$I$2:$I$4108,$B159,[2]Drenagem_Dados!$B$2:$B$4108,$A159)</f>
        <v>469.12</v>
      </c>
      <c r="X159" s="70">
        <f t="shared" si="42"/>
        <v>0.56812071596386271</v>
      </c>
      <c r="Y159" s="74">
        <f t="shared" si="43"/>
        <v>356.62</v>
      </c>
      <c r="Z159" s="72">
        <f>SUMIFS([2]Drenagem_Dados!$Z$2:$Z$4108, [2]Drenagem_Dados!$I$2:$I$4108,$B159,[2]Drenagem_Dados!$B$2:$B$4108,$A159)</f>
        <v>14.8</v>
      </c>
      <c r="AA159" s="70">
        <f t="shared" si="44"/>
        <v>1.7923317266936325E-2</v>
      </c>
      <c r="AB159" s="74">
        <f t="shared" si="45"/>
        <v>810.94</v>
      </c>
      <c r="AC159" s="76">
        <f t="shared" si="46"/>
        <v>0.56812071596386271</v>
      </c>
      <c r="AD159" s="76">
        <f t="shared" si="47"/>
        <v>1.7923317266936325E-2</v>
      </c>
    </row>
    <row r="160" spans="1:30" x14ac:dyDescent="0.25">
      <c r="A160" s="24" t="s">
        <v>44</v>
      </c>
      <c r="B160" s="32">
        <v>3</v>
      </c>
      <c r="C160" s="62">
        <f>COUNTIFS([1]BseMun!$I$2:$I$5571,B160,[1]BseMun!$B$2:$B$5571,$A160)</f>
        <v>1</v>
      </c>
      <c r="D160" s="62">
        <f>COUNTIFS([2]Drenagem_Dados!$I$2:$I$4108,B160,[2]Drenagem_Dados!$B$2:$B$4108,A160)</f>
        <v>1</v>
      </c>
      <c r="E160" s="70">
        <f t="shared" si="32"/>
        <v>1</v>
      </c>
      <c r="F160" s="62">
        <f>SUMIFS([2]Drenagem_Dados!$K$2:$K$4108, [2]Drenagem_Dados!$I$2:$I$4108,$B160,[2]Drenagem_Dados!$B$2:$B$4108,$A160)</f>
        <v>174170</v>
      </c>
      <c r="G160" s="62">
        <f>SUMIFS([2]Drenagem_Dados!$Q$2:$Q$4108, [2]Drenagem_Dados!$I$2:$I$4108,$B160,[2]Drenagem_Dados!$B$2:$B$4108,$A160)</f>
        <v>69985</v>
      </c>
      <c r="H160" s="66">
        <f t="shared" si="33"/>
        <v>2.4886761448881902</v>
      </c>
      <c r="I160" s="62">
        <f>SUMIFS([2]Drenagem_Dados!$AA$2:$AA$4108, [2]Drenagem_Dados!$I$2:$I$4108,$B160,[2]Drenagem_Dados!$B$2:$B$4108,$A160)</f>
        <v>0</v>
      </c>
      <c r="J160" s="62">
        <f>I160/Faixa_Populacional_estado!D160</f>
        <v>0</v>
      </c>
      <c r="K160" s="62">
        <f t="shared" si="34"/>
        <v>0</v>
      </c>
      <c r="L160" s="70">
        <f t="shared" si="35"/>
        <v>0</v>
      </c>
      <c r="M160" s="62">
        <f>COUNTIFS([2]Drenagem_Dados!$B$2:$B$4108,$A160, [2]Drenagem_Dados!$I$2:$I$4108,$B160, [2]Drenagem_Dados!$S$2:$S$4108, "Sim")</f>
        <v>1</v>
      </c>
      <c r="N160" s="70">
        <f t="shared" si="36"/>
        <v>1</v>
      </c>
      <c r="O160" s="75">
        <f t="shared" si="37"/>
        <v>0</v>
      </c>
      <c r="P160" s="62">
        <f>COUNTIFS([2]Drenagem_Dados!$B$2:$B$4108,$A160, [2]Drenagem_Dados!$I$2:$I$4108,$B160, [2]Drenagem_Dados!$T$2:$T$4108, "Sim")</f>
        <v>1</v>
      </c>
      <c r="Q160" s="70">
        <f t="shared" si="38"/>
        <v>1</v>
      </c>
      <c r="R160" s="75">
        <f t="shared" si="39"/>
        <v>0</v>
      </c>
      <c r="S160" s="62">
        <f>COUNTIFS([2]Drenagem_Dados!$B$2:$B$4108,$A160, [2]Drenagem_Dados!$I$2:$I$4108,$B160, [2]Drenagem_Dados!$V$2:$V$4108, "Sim")</f>
        <v>1</v>
      </c>
      <c r="T160" s="70">
        <f t="shared" si="40"/>
        <v>1</v>
      </c>
      <c r="U160" s="75">
        <f t="shared" si="41"/>
        <v>0</v>
      </c>
      <c r="V160" s="72">
        <f>SUMIFS([2]Drenagem_Dados!$X$2:$X$4108, [2]Drenagem_Dados!$I$2:$I$4108,$B160,[2]Drenagem_Dados!$B$2:$B$4108,$A160)</f>
        <v>810.31</v>
      </c>
      <c r="W160" s="72">
        <f>SUMIFS([2]Drenagem_Dados!$Y$2:$Y$4108, [2]Drenagem_Dados!$I$2:$I$4108,$B160,[2]Drenagem_Dados!$B$2:$B$4108,$A160)</f>
        <v>677.45</v>
      </c>
      <c r="X160" s="70">
        <f t="shared" si="42"/>
        <v>0.83603805950808963</v>
      </c>
      <c r="Y160" s="74">
        <f t="shared" si="43"/>
        <v>132.8599999999999</v>
      </c>
      <c r="Z160" s="72">
        <f>SUMIFS([2]Drenagem_Dados!$Z$2:$Z$4108, [2]Drenagem_Dados!$I$2:$I$4108,$B160,[2]Drenagem_Dados!$B$2:$B$4108,$A160)</f>
        <v>379.99</v>
      </c>
      <c r="AA160" s="70">
        <f t="shared" si="44"/>
        <v>0.46894398440103174</v>
      </c>
      <c r="AB160" s="74">
        <f t="shared" si="45"/>
        <v>430.31999999999994</v>
      </c>
      <c r="AC160" s="76">
        <f t="shared" si="46"/>
        <v>0.83603805950808963</v>
      </c>
      <c r="AD160" s="76">
        <f t="shared" si="47"/>
        <v>0.46894398440103174</v>
      </c>
    </row>
    <row r="161" spans="1:30" x14ac:dyDescent="0.25">
      <c r="A161" s="24" t="s">
        <v>44</v>
      </c>
      <c r="B161" s="32">
        <v>4</v>
      </c>
      <c r="C161" s="62">
        <f>COUNTIFS([1]BseMun!$I$2:$I$5571,B161,[1]BseMun!$B$2:$B$5571,$A161)</f>
        <v>1</v>
      </c>
      <c r="D161" s="62">
        <f>COUNTIFS([2]Drenagem_Dados!$I$2:$I$4108,B161,[2]Drenagem_Dados!$B$2:$B$4108,A161)</f>
        <v>1</v>
      </c>
      <c r="E161" s="70">
        <f t="shared" si="32"/>
        <v>1</v>
      </c>
      <c r="F161" s="62">
        <f>SUMIFS([2]Drenagem_Dados!$K$2:$K$4108, [2]Drenagem_Dados!$I$2:$I$4108,$B161,[2]Drenagem_Dados!$B$2:$B$4108,$A161)</f>
        <v>297456</v>
      </c>
      <c r="G161" s="62">
        <f>SUMIFS([2]Drenagem_Dados!$Q$2:$Q$4108, [2]Drenagem_Dados!$I$2:$I$4108,$B161,[2]Drenagem_Dados!$B$2:$B$4108,$A161)</f>
        <v>74000</v>
      </c>
      <c r="H161" s="66">
        <f t="shared" si="33"/>
        <v>4.0196756756756757</v>
      </c>
      <c r="I161" s="62">
        <f>SUMIFS([2]Drenagem_Dados!$AA$2:$AA$4108, [2]Drenagem_Dados!$I$2:$I$4108,$B161,[2]Drenagem_Dados!$B$2:$B$4108,$A161)</f>
        <v>0</v>
      </c>
      <c r="J161" s="62">
        <f>I161/Faixa_Populacional_estado!D161</f>
        <v>0</v>
      </c>
      <c r="K161" s="62">
        <f t="shared" si="34"/>
        <v>0</v>
      </c>
      <c r="L161" s="70">
        <f t="shared" si="35"/>
        <v>0</v>
      </c>
      <c r="M161" s="62">
        <f>COUNTIFS([2]Drenagem_Dados!$B$2:$B$4108,$A161, [2]Drenagem_Dados!$I$2:$I$4108,$B161, [2]Drenagem_Dados!$S$2:$S$4108, "Sim")</f>
        <v>0</v>
      </c>
      <c r="N161" s="70">
        <f t="shared" si="36"/>
        <v>0</v>
      </c>
      <c r="O161" s="75">
        <f t="shared" si="37"/>
        <v>1</v>
      </c>
      <c r="P161" s="62">
        <f>COUNTIFS([2]Drenagem_Dados!$B$2:$B$4108,$A161, [2]Drenagem_Dados!$I$2:$I$4108,$B161, [2]Drenagem_Dados!$T$2:$T$4108, "Sim")</f>
        <v>1</v>
      </c>
      <c r="Q161" s="70">
        <f t="shared" si="38"/>
        <v>1</v>
      </c>
      <c r="R161" s="75">
        <f t="shared" si="39"/>
        <v>0</v>
      </c>
      <c r="S161" s="62">
        <f>COUNTIFS([2]Drenagem_Dados!$B$2:$B$4108,$A161, [2]Drenagem_Dados!$I$2:$I$4108,$B161, [2]Drenagem_Dados!$V$2:$V$4108, "Sim")</f>
        <v>1</v>
      </c>
      <c r="T161" s="70">
        <f t="shared" si="40"/>
        <v>1</v>
      </c>
      <c r="U161" s="75">
        <f t="shared" si="41"/>
        <v>0</v>
      </c>
      <c r="V161" s="72">
        <f>SUMIFS([2]Drenagem_Dados!$X$2:$X$4108, [2]Drenagem_Dados!$I$2:$I$4108,$B161,[2]Drenagem_Dados!$B$2:$B$4108,$A161)</f>
        <v>1250</v>
      </c>
      <c r="W161" s="72">
        <f>SUMIFS([2]Drenagem_Dados!$Y$2:$Y$4108, [2]Drenagem_Dados!$I$2:$I$4108,$B161,[2]Drenagem_Dados!$B$2:$B$4108,$A161)</f>
        <v>1250</v>
      </c>
      <c r="X161" s="70">
        <f t="shared" si="42"/>
        <v>1</v>
      </c>
      <c r="Y161" s="74">
        <f t="shared" si="43"/>
        <v>0</v>
      </c>
      <c r="Z161" s="72">
        <f>SUMIFS([2]Drenagem_Dados!$Z$2:$Z$4108, [2]Drenagem_Dados!$I$2:$I$4108,$B161,[2]Drenagem_Dados!$B$2:$B$4108,$A161)</f>
        <v>550</v>
      </c>
      <c r="AA161" s="70">
        <f t="shared" si="44"/>
        <v>0.44</v>
      </c>
      <c r="AB161" s="74">
        <f t="shared" si="45"/>
        <v>700</v>
      </c>
      <c r="AC161" s="76">
        <f t="shared" si="46"/>
        <v>1</v>
      </c>
      <c r="AD161" s="76">
        <f t="shared" si="47"/>
        <v>0.44</v>
      </c>
    </row>
    <row r="162" spans="1:30" x14ac:dyDescent="0.25">
      <c r="A162" s="24" t="s">
        <v>44</v>
      </c>
      <c r="B162" s="32">
        <v>5</v>
      </c>
      <c r="C162" s="62">
        <f>COUNTIFS([1]BseMun!$I$2:$I$5571,B162,[1]BseMun!$B$2:$B$5571,$A162)</f>
        <v>0</v>
      </c>
      <c r="D162" s="62">
        <f>COUNTIFS([2]Drenagem_Dados!$I$2:$I$4108,B162,[2]Drenagem_Dados!$B$2:$B$4108,A162)</f>
        <v>0</v>
      </c>
      <c r="E162" s="70" t="s">
        <v>4177</v>
      </c>
      <c r="F162" s="62">
        <f>SUMIFS([2]Drenagem_Dados!$K$2:$K$4108, [2]Drenagem_Dados!$I$2:$I$4108,$B162,[2]Drenagem_Dados!$B$2:$B$4108,$A162)</f>
        <v>0</v>
      </c>
      <c r="G162" s="62">
        <f>SUMIFS([2]Drenagem_Dados!$Q$2:$Q$4108, [2]Drenagem_Dados!$I$2:$I$4108,$B162,[2]Drenagem_Dados!$B$2:$B$4108,$A162)</f>
        <v>0</v>
      </c>
      <c r="H162" s="65" t="s">
        <v>4177</v>
      </c>
      <c r="I162" s="62">
        <f>SUMIFS([2]Drenagem_Dados!$AA$2:$AA$4108, [2]Drenagem_Dados!$I$2:$I$4108,$B162,[2]Drenagem_Dados!$B$2:$B$4108,$A162)</f>
        <v>0</v>
      </c>
      <c r="J162" s="65" t="s">
        <v>4177</v>
      </c>
      <c r="K162" s="62" t="str">
        <f t="shared" si="34"/>
        <v>-</v>
      </c>
      <c r="L162" s="70" t="str">
        <f t="shared" si="35"/>
        <v>-</v>
      </c>
      <c r="M162" s="62">
        <f>COUNTIFS([2]Drenagem_Dados!$B$2:$B$4108,$A162, [2]Drenagem_Dados!$I$2:$I$4108,$B162, [2]Drenagem_Dados!$S$2:$S$4108, "Sim")</f>
        <v>0</v>
      </c>
      <c r="N162" s="70" t="str">
        <f t="shared" si="36"/>
        <v>-</v>
      </c>
      <c r="O162" s="75" t="str">
        <f t="shared" si="37"/>
        <v>-</v>
      </c>
      <c r="P162" s="62">
        <f>COUNTIFS([2]Drenagem_Dados!$B$2:$B$4108,$A162, [2]Drenagem_Dados!$I$2:$I$4108,$B162, [2]Drenagem_Dados!$T$2:$T$4108, "Sim")</f>
        <v>0</v>
      </c>
      <c r="Q162" s="70" t="str">
        <f t="shared" si="38"/>
        <v>-</v>
      </c>
      <c r="R162" s="75" t="str">
        <f t="shared" si="39"/>
        <v>-</v>
      </c>
      <c r="S162" s="62">
        <f>COUNTIFS([2]Drenagem_Dados!$B$2:$B$4108,$A162, [2]Drenagem_Dados!$I$2:$I$4108,$B162, [2]Drenagem_Dados!$V$2:$V$4108, "Sim")</f>
        <v>0</v>
      </c>
      <c r="T162" s="70" t="str">
        <f t="shared" si="40"/>
        <v>-</v>
      </c>
      <c r="U162" s="75" t="str">
        <f t="shared" si="41"/>
        <v>-</v>
      </c>
      <c r="V162" s="72">
        <f>SUMIFS([2]Drenagem_Dados!$X$2:$X$4108, [2]Drenagem_Dados!$I$2:$I$4108,$B162,[2]Drenagem_Dados!$B$2:$B$4108,$A162)</f>
        <v>0</v>
      </c>
      <c r="W162" s="72">
        <f>SUMIFS([2]Drenagem_Dados!$Y$2:$Y$4108, [2]Drenagem_Dados!$I$2:$I$4108,$B162,[2]Drenagem_Dados!$B$2:$B$4108,$A162)</f>
        <v>0</v>
      </c>
      <c r="X162" s="70" t="str">
        <f t="shared" si="42"/>
        <v>-</v>
      </c>
      <c r="Y162" s="74" t="str">
        <f t="shared" si="43"/>
        <v>-</v>
      </c>
      <c r="Z162" s="72">
        <f>SUMIFS([2]Drenagem_Dados!$Z$2:$Z$4108, [2]Drenagem_Dados!$I$2:$I$4108,$B162,[2]Drenagem_Dados!$B$2:$B$4108,$A162)</f>
        <v>0</v>
      </c>
      <c r="AA162" s="70" t="str">
        <f t="shared" si="44"/>
        <v>-</v>
      </c>
      <c r="AB162" s="74" t="str">
        <f t="shared" si="45"/>
        <v>-</v>
      </c>
      <c r="AC162" s="76" t="str">
        <f t="shared" si="46"/>
        <v>-</v>
      </c>
      <c r="AD162" s="76" t="str">
        <f t="shared" si="47"/>
        <v>-</v>
      </c>
    </row>
    <row r="163" spans="1:30" x14ac:dyDescent="0.25">
      <c r="A163" s="24" t="s">
        <v>44</v>
      </c>
      <c r="B163" s="67">
        <v>6</v>
      </c>
      <c r="C163" s="62">
        <f>COUNTIFS([1]BseMun!$I$2:$I$5571,B163,[1]BseMun!$B$2:$B$5571,$A163)</f>
        <v>0</v>
      </c>
      <c r="D163" s="62">
        <f>COUNTIFS([2]Drenagem_Dados!$I$2:$I$4108,B163,[2]Drenagem_Dados!$B$2:$B$4108,A163)</f>
        <v>0</v>
      </c>
      <c r="E163" s="70" t="s">
        <v>4177</v>
      </c>
      <c r="F163" s="62">
        <f>SUMIFS([2]Drenagem_Dados!$K$2:$K$4108, [2]Drenagem_Dados!$I$2:$I$4108,$B163,[2]Drenagem_Dados!$B$2:$B$4108,$A163)</f>
        <v>0</v>
      </c>
      <c r="G163" s="62">
        <f>SUMIFS([2]Drenagem_Dados!$Q$2:$Q$4108, [2]Drenagem_Dados!$I$2:$I$4108,$B163,[2]Drenagem_Dados!$B$2:$B$4108,$A163)</f>
        <v>0</v>
      </c>
      <c r="H163" s="65" t="s">
        <v>4177</v>
      </c>
      <c r="I163" s="62">
        <f>SUMIFS([2]Drenagem_Dados!$AA$2:$AA$4108, [2]Drenagem_Dados!$I$2:$I$4108,$B163,[2]Drenagem_Dados!$B$2:$B$4108,$A163)</f>
        <v>0</v>
      </c>
      <c r="J163" s="65" t="s">
        <v>4177</v>
      </c>
      <c r="K163" s="62" t="str">
        <f t="shared" si="34"/>
        <v>-</v>
      </c>
      <c r="L163" s="70" t="str">
        <f t="shared" si="35"/>
        <v>-</v>
      </c>
      <c r="M163" s="62">
        <f>COUNTIFS([2]Drenagem_Dados!$B$2:$B$4108,$A163, [2]Drenagem_Dados!$I$2:$I$4108,$B163, [2]Drenagem_Dados!$S$2:$S$4108, "Sim")</f>
        <v>0</v>
      </c>
      <c r="N163" s="70" t="str">
        <f t="shared" si="36"/>
        <v>-</v>
      </c>
      <c r="O163" s="75" t="str">
        <f t="shared" si="37"/>
        <v>-</v>
      </c>
      <c r="P163" s="62">
        <f>COUNTIFS([2]Drenagem_Dados!$B$2:$B$4108,$A163, [2]Drenagem_Dados!$I$2:$I$4108,$B163, [2]Drenagem_Dados!$T$2:$T$4108, "Sim")</f>
        <v>0</v>
      </c>
      <c r="Q163" s="70" t="str">
        <f t="shared" si="38"/>
        <v>-</v>
      </c>
      <c r="R163" s="75" t="str">
        <f t="shared" si="39"/>
        <v>-</v>
      </c>
      <c r="S163" s="62">
        <f>COUNTIFS([2]Drenagem_Dados!$B$2:$B$4108,$A163, [2]Drenagem_Dados!$I$2:$I$4108,$B163, [2]Drenagem_Dados!$V$2:$V$4108, "Sim")</f>
        <v>0</v>
      </c>
      <c r="T163" s="70" t="str">
        <f t="shared" si="40"/>
        <v>-</v>
      </c>
      <c r="U163" s="75" t="str">
        <f t="shared" si="41"/>
        <v>-</v>
      </c>
      <c r="V163" s="72">
        <f>SUMIFS([2]Drenagem_Dados!$X$2:$X$4108, [2]Drenagem_Dados!$I$2:$I$4108,$B163,[2]Drenagem_Dados!$B$2:$B$4108,$A163)</f>
        <v>0</v>
      </c>
      <c r="W163" s="72">
        <f>SUMIFS([2]Drenagem_Dados!$Y$2:$Y$4108, [2]Drenagem_Dados!$I$2:$I$4108,$B163,[2]Drenagem_Dados!$B$2:$B$4108,$A163)</f>
        <v>0</v>
      </c>
      <c r="X163" s="70" t="str">
        <f t="shared" si="42"/>
        <v>-</v>
      </c>
      <c r="Y163" s="74" t="str">
        <f t="shared" si="43"/>
        <v>-</v>
      </c>
      <c r="Z163" s="72">
        <f>SUMIFS([2]Drenagem_Dados!$Z$2:$Z$4108, [2]Drenagem_Dados!$I$2:$I$4108,$B163,[2]Drenagem_Dados!$B$2:$B$4108,$A163)</f>
        <v>0</v>
      </c>
      <c r="AA163" s="70" t="str">
        <f t="shared" si="44"/>
        <v>-</v>
      </c>
      <c r="AB163" s="74" t="str">
        <f t="shared" si="45"/>
        <v>-</v>
      </c>
      <c r="AC163" s="76" t="str">
        <f t="shared" si="46"/>
        <v>-</v>
      </c>
      <c r="AD163" s="76" t="str">
        <f t="shared" si="47"/>
        <v>-</v>
      </c>
    </row>
    <row r="164" spans="1:30" x14ac:dyDescent="0.25">
      <c r="A164" s="78" t="s">
        <v>4176</v>
      </c>
      <c r="B164" s="78"/>
      <c r="C164" s="62">
        <f>SUM(C2:C163)</f>
        <v>5570</v>
      </c>
      <c r="D164" s="62">
        <f>SUM(D2:D163)</f>
        <v>4107</v>
      </c>
      <c r="E164" s="70">
        <f t="shared" si="32"/>
        <v>0.73734290843806105</v>
      </c>
      <c r="F164" s="73">
        <f>SUM(F2:F163)</f>
        <v>160112988</v>
      </c>
      <c r="G164" s="73">
        <f>SUM(G2:G163)</f>
        <v>50988655</v>
      </c>
      <c r="H164" s="73">
        <f t="shared" si="33"/>
        <v>3.1401688865885951</v>
      </c>
      <c r="I164" s="73">
        <f>SUM(I2:I163)</f>
        <v>1981674</v>
      </c>
      <c r="J164" s="73">
        <f>I164/Faixa_Populacional_estado!D164</f>
        <v>482.51132213294375</v>
      </c>
      <c r="K164" s="73">
        <f t="shared" si="34"/>
        <v>2687588.0642804964</v>
      </c>
      <c r="L164" s="70">
        <f t="shared" si="35"/>
        <v>5.2709530468699292E-2</v>
      </c>
      <c r="M164" s="73">
        <f>SUM(M2:M163)</f>
        <v>714</v>
      </c>
      <c r="N164" s="70">
        <f>IF(L164="-", "-", M164/D164)</f>
        <v>0.17384952520087654</v>
      </c>
      <c r="O164" s="75">
        <f t="shared" si="37"/>
        <v>4601.6581446311184</v>
      </c>
      <c r="P164" s="73">
        <f>SUM(P2:P163)</f>
        <v>1430</v>
      </c>
      <c r="Q164" s="70">
        <f t="shared" si="38"/>
        <v>0.34818602386169956</v>
      </c>
      <c r="R164" s="75">
        <f t="shared" si="39"/>
        <v>3630.6038470903331</v>
      </c>
      <c r="S164" s="73">
        <f>SUM(S2:S163)</f>
        <v>3463</v>
      </c>
      <c r="T164" s="70">
        <f t="shared" si="40"/>
        <v>0.84319454589724863</v>
      </c>
      <c r="U164" s="75">
        <f t="shared" si="41"/>
        <v>873.40637935232519</v>
      </c>
      <c r="V164" s="73">
        <f>SUM(V2:V163)</f>
        <v>1838198.6200000006</v>
      </c>
      <c r="W164" s="73">
        <f>SUM(W2:W163)</f>
        <v>1147067.95</v>
      </c>
      <c r="X164" s="70">
        <f t="shared" si="42"/>
        <v>0.62401741439670955</v>
      </c>
      <c r="Y164" s="74">
        <f t="shared" si="43"/>
        <v>691130.67000000062</v>
      </c>
      <c r="Z164" s="73">
        <f>SUM(Z2:Z163)</f>
        <v>390425.46000000008</v>
      </c>
      <c r="AA164" s="70">
        <f t="shared" si="44"/>
        <v>0.21239568768689424</v>
      </c>
      <c r="AB164" s="74">
        <f t="shared" si="45"/>
        <v>1447773.1600000006</v>
      </c>
      <c r="AC164" s="76">
        <f t="shared" si="46"/>
        <v>0.62401741439670955</v>
      </c>
      <c r="AD164" s="76">
        <f t="shared" si="47"/>
        <v>0.21239568768689424</v>
      </c>
    </row>
  </sheetData>
  <mergeCells count="1">
    <mergeCell ref="A164:B164"/>
  </mergeCells>
  <pageMargins left="0.511811024" right="0.511811024" top="0.78740157499999996" bottom="0.78740157499999996" header="0.31496062000000002" footer="0.31496062000000002"/>
  <ignoredErrors>
    <ignoredError sqref="E164 H16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DEFICIT</vt:lpstr>
      <vt:lpstr>dados_populacao</vt:lpstr>
      <vt:lpstr>dados_totais</vt:lpstr>
      <vt:lpstr>BRASIL</vt:lpstr>
      <vt:lpstr>REGIÃO</vt:lpstr>
      <vt:lpstr>ESTADOS</vt:lpstr>
      <vt:lpstr>FAIXA POPULACIONAL</vt:lpstr>
      <vt:lpstr>RM_nao_capital</vt:lpstr>
      <vt:lpstr>RM_capital</vt:lpstr>
      <vt:lpstr>Faixa_Populacional_estado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Gomes Camargo</dc:creator>
  <cp:lastModifiedBy>Bruno Gomes Camargo</cp:lastModifiedBy>
  <dcterms:created xsi:type="dcterms:W3CDTF">2021-11-24T13:32:26Z</dcterms:created>
  <dcterms:modified xsi:type="dcterms:W3CDTF">2022-02-01T14:12:44Z</dcterms:modified>
</cp:coreProperties>
</file>